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190" windowHeight="8720" tabRatio="901" activeTab="1"/>
  </bookViews>
  <sheets>
    <sheet name="Comm_FIProcess" sheetId="132" r:id="rId1"/>
    <sheet name="Tech_Fuel" sheetId="167" r:id="rId2"/>
    <sheet name="EMI" sheetId="168" r:id="rId3"/>
    <sheet name="TechHeat-RES-SD" sheetId="148" r:id="rId4"/>
    <sheet name="attached_DetachedHeatingStock" sheetId="139" r:id="rId5"/>
    <sheet name="attached_heating_EFF" sheetId="149" r:id="rId6"/>
    <sheet name="attached_space_heating_byenergy" sheetId="133" r:id="rId7"/>
    <sheet name="attached_space_heating_byendtyp" sheetId="153" r:id="rId8"/>
    <sheet name="TechHeat-RES-SA" sheetId="154" r:id="rId9"/>
    <sheet name="attached_AttachedHeatingStock" sheetId="140" r:id="rId10"/>
    <sheet name="TechHeat-RES-AP" sheetId="155" r:id="rId11"/>
    <sheet name="attached_ApartmentHeatingStock" sheetId="141" r:id="rId12"/>
    <sheet name="TechHeat-RES-MOB" sheetId="156" r:id="rId13"/>
    <sheet name="attached_MobileHeatingStock" sheetId="142" r:id="rId14"/>
    <sheet name="Demand" sheetId="169" r:id="rId15"/>
    <sheet name="TechCooling-RES" sheetId="151" r:id="rId16"/>
    <sheet name="attached_CoolingStock" sheetId="143" r:id="rId17"/>
    <sheet name="attached_HousingStock" sheetId="157" r:id="rId18"/>
    <sheet name="attached_coolingsecuse" sheetId="158" r:id="rId19"/>
    <sheet name="NOUSE--Allstock" sheetId="147" r:id="rId20"/>
    <sheet name="TechWatHea-SingleDetached-RES" sheetId="152" r:id="rId21"/>
    <sheet name="TechWatHea-SingleAttached" sheetId="161" r:id="rId22"/>
    <sheet name="TechWatHea-Appartment" sheetId="162" r:id="rId23"/>
    <sheet name="TechWatHea-MobileHome" sheetId="163" r:id="rId24"/>
    <sheet name="attached_DetachedAttachWatStock" sheetId="144" r:id="rId25"/>
    <sheet name="attached_ApaMobWatStock" sheetId="146" r:id="rId26"/>
    <sheet name="attached_WatHeaEnergyUse" sheetId="159" r:id="rId27"/>
    <sheet name="attached_WatHeaSecEneUse" sheetId="160" r:id="rId28"/>
    <sheet name="Tech-Appliance" sheetId="164" r:id="rId29"/>
    <sheet name="attached_ApplianceConsume" sheetId="166" r:id="rId30"/>
    <sheet name="attached_ApplianceStock" sheetId="145" r:id="rId31"/>
    <sheet name="TechLighting" sheetId="165" r:id="rId32"/>
    <sheet name="attached_lighting" sheetId="134" r:id="rId33"/>
    <sheet name="NO-USE-Dwelling_stock" sheetId="136" r:id="rId34"/>
    <sheet name="attached_Detached_Attached" sheetId="137" r:id="rId35"/>
    <sheet name="attached_Apar_Mobile" sheetId="138" r:id="rId36"/>
    <sheet name="attached_space_cooling" sheetId="135" r:id="rId37"/>
  </sheets>
  <externalReferences>
    <externalReference r:id="rId38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<sst xmlns="http://schemas.openxmlformats.org/spreadsheetml/2006/main" count="10535" uniqueCount="477">
  <si>
    <t>~FI_Comm</t>
  </si>
  <si>
    <t>~FI_Process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</si>
  <si>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</si>
  <si>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</si>
  <si>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</si>
  <si>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</si>
  <si>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</si>
  <si>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</si>
  <si>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</si>
  <si>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</si>
  <si>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</si>
  <si>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</si>
  <si>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</si>
  <si>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</si>
  <si>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</si>
  <si>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</si>
  <si>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</si>
  <si>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</si>
  <si>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DEM</t>
  </si>
  <si>
    <t>R_ES-SD-SpHeat</t>
  </si>
  <si>
    <t>PJ</t>
  </si>
  <si>
    <t>DMD</t>
  </si>
  <si>
    <t>R_ES-SH-SD_OIL_NE</t>
  </si>
  <si>
    <t>GW</t>
  </si>
  <si>
    <t>Yes</t>
  </si>
  <si>
    <t>R_ES-SA-SpHeat</t>
  </si>
  <si>
    <t>R_ES-SH-SD_OIL_ME</t>
  </si>
  <si>
    <t>R_ES-AP-SpHeat</t>
  </si>
  <si>
    <t>R_ES-SH-SD_OIL_HE</t>
  </si>
  <si>
    <t>R_ES-MOB-SpHeat</t>
  </si>
  <si>
    <t>R_ES-SH-SD_GAS_NE</t>
  </si>
  <si>
    <t>R_ES-SD-SpCool</t>
  </si>
  <si>
    <t>R_ES-SH-SD_GAS_ME</t>
  </si>
  <si>
    <t>R_ES-SA-SpCool</t>
  </si>
  <si>
    <t>R_ES-SH-SD_GAS_HE</t>
  </si>
  <si>
    <t>R_ES-AP-SpCool</t>
  </si>
  <si>
    <t>R_ES-SH-SD_ELC</t>
  </si>
  <si>
    <t>R_ES-MOB-SpCool</t>
  </si>
  <si>
    <t>R_ES-SH-SD_HET</t>
  </si>
  <si>
    <t>R_ES-SD-WatHeat</t>
  </si>
  <si>
    <t>R_ES-SH-SD_COAPRO</t>
  </si>
  <si>
    <t>R_ES-SA-WatHeat</t>
  </si>
  <si>
    <t>R_ES-SH-SD_WOD</t>
  </si>
  <si>
    <t>R_ES-AP-WatHeat</t>
  </si>
  <si>
    <t>R_ES-SH-SD_WOD_ELC</t>
  </si>
  <si>
    <t>R_ES-MOB-WatHeat</t>
  </si>
  <si>
    <t>R_ES-SH-SD_WOD_OIL</t>
  </si>
  <si>
    <t>R_ES-APP-RE</t>
  </si>
  <si>
    <t>R_ES-SH-SD_GAS_ELC</t>
  </si>
  <si>
    <t>R_ES-APP-FR</t>
  </si>
  <si>
    <t>R_ES-SH-SD_OIL_ELC</t>
  </si>
  <si>
    <t>R_ES-APP-DW</t>
  </si>
  <si>
    <t>R_ES-SH-SA_OIL_NE</t>
  </si>
  <si>
    <t>R_ES-APP-CW</t>
  </si>
  <si>
    <t>R_ES-SH-SA_OIL_ME</t>
  </si>
  <si>
    <t>R_ES-APP-CD</t>
  </si>
  <si>
    <t>R_ES-SH-SA_OIL_HE</t>
  </si>
  <si>
    <t>R_ES-APP-RA</t>
  </si>
  <si>
    <t>R_ES-SH-SA_GAS_NE</t>
  </si>
  <si>
    <t>R_ES-APP-OTH</t>
  </si>
  <si>
    <t>R_ES-SH-SA_GAS_ME</t>
  </si>
  <si>
    <t>R_ES-LI</t>
  </si>
  <si>
    <t>R_ES-SH-SA_GAS_HE</t>
  </si>
  <si>
    <t>NRG</t>
  </si>
  <si>
    <t>RSDHET</t>
  </si>
  <si>
    <t>SEASON</t>
  </si>
  <si>
    <t>R_ES-SH-SA_ELC</t>
  </si>
  <si>
    <t>RSDCOAPRO</t>
  </si>
  <si>
    <t>Residential Fuel - Solids</t>
  </si>
  <si>
    <t>R_ES-SH-SA_HET</t>
  </si>
  <si>
    <t>RSDWOD</t>
  </si>
  <si>
    <t>R_ES-SH-SA_COAPRO</t>
  </si>
  <si>
    <t>RSDELC</t>
  </si>
  <si>
    <t>Residential Fuel - Electricity</t>
  </si>
  <si>
    <t>DAYNITE</t>
  </si>
  <si>
    <t>R_ES-SH-SA_WOD</t>
  </si>
  <si>
    <t>RSDGAS</t>
  </si>
  <si>
    <t>Residential Fuel - Gases</t>
  </si>
  <si>
    <t>R_ES-SH-SA_WOD_ELC</t>
  </si>
  <si>
    <t>RSDOIL</t>
  </si>
  <si>
    <t>Residential Fuel - GDO and other liquids (incl. liq. bio.)</t>
  </si>
  <si>
    <t>R_ES-SH-SA_WOD_OIL</t>
  </si>
  <si>
    <t>RSDSTEAM</t>
  </si>
  <si>
    <t>R_ES-SH-SA_GAS_ELC</t>
  </si>
  <si>
    <t>ENV</t>
  </si>
  <si>
    <t>RSDCO2N</t>
  </si>
  <si>
    <t>Carbon Dioxide - RSDbustion (RSD)</t>
  </si>
  <si>
    <t>kt</t>
  </si>
  <si>
    <t>R_ES-SH-SA_OIL_ELC</t>
  </si>
  <si>
    <t>RSDCOXN</t>
  </si>
  <si>
    <t>Carbon Monoxide - RSDbustion (RSD)</t>
  </si>
  <si>
    <t>R_ES-SH-AP_OIL_NE</t>
  </si>
  <si>
    <t>RSDCH4N</t>
  </si>
  <si>
    <t>Methane - RSDbustion (RSD)</t>
  </si>
  <si>
    <t>R_ES-SH-AP_OIL_ME</t>
  </si>
  <si>
    <t>RSDSO2N</t>
  </si>
  <si>
    <t>Sulphur Dioxide - RSDbustion (RSD)</t>
  </si>
  <si>
    <t>R_ES-SH-AP_OIL_HE</t>
  </si>
  <si>
    <t>RSDNOXN</t>
  </si>
  <si>
    <t>Nitrogen Oxides - RSDbustion (RSD)</t>
  </si>
  <si>
    <t>R_ES-SH-AP_GAS_NE</t>
  </si>
  <si>
    <t>RSDN2ON</t>
  </si>
  <si>
    <t>Nitrous Oxide - RSDbustion (RSD)</t>
  </si>
  <si>
    <t>R_ES-SH-AP_GAS_ME</t>
  </si>
  <si>
    <t>RSDPMAN</t>
  </si>
  <si>
    <t>Particulate 2.5 - RSDbustion (RSD)</t>
  </si>
  <si>
    <t>R_ES-SH-AP_GAS_HE</t>
  </si>
  <si>
    <t>RSDPMBN</t>
  </si>
  <si>
    <t>Particulate 10 - RSDbustion (RSD)</t>
  </si>
  <si>
    <t>R_ES-SH-AP_ELC</t>
  </si>
  <si>
    <t>RSDVOCN</t>
  </si>
  <si>
    <t>Volatile Organic RSDpounds - RSDbustion (RSD)</t>
  </si>
  <si>
    <t>R_ES-SH-AP_HET</t>
  </si>
  <si>
    <t>RSDSF6N</t>
  </si>
  <si>
    <t>Sulphur Hexafluoride - RSDbustion (RSD)</t>
  </si>
  <si>
    <t>kg</t>
  </si>
  <si>
    <t>R_ES-SH-AP_COAPRO</t>
  </si>
  <si>
    <t>RSDCXFN</t>
  </si>
  <si>
    <t>Fluoro Carbons - RSDbustion (RSD)</t>
  </si>
  <si>
    <t>R_ES-SH-AP_WOD</t>
  </si>
  <si>
    <t>R_ES-SH-AP_WOD_ELC</t>
  </si>
  <si>
    <t>R_ES-SH-AP_WOD_OIL</t>
  </si>
  <si>
    <t>R_ES-SH-AP_GAS_ELC</t>
  </si>
  <si>
    <t>R_ES-SH-AP_OIL_ELC</t>
  </si>
  <si>
    <t>R_ES-SH-MOB_OIL_NE</t>
  </si>
  <si>
    <t>R_ES-SH-MOB_OIL_ME</t>
  </si>
  <si>
    <t>R_ES-SH-MOB_OIL_HE</t>
  </si>
  <si>
    <t>R_ES-SH-MOB_GAS_NE</t>
  </si>
  <si>
    <t>R_ES-SH-MOB_GAS_ME</t>
  </si>
  <si>
    <t>R_ES-SH-MOB_GAS_HE</t>
  </si>
  <si>
    <t>R_ES-SH-MOB_ELC</t>
  </si>
  <si>
    <t>R_ES-SH-MOB_HET</t>
  </si>
  <si>
    <t>R_ES-SH-MOB_COAPRO</t>
  </si>
  <si>
    <t>R_ES-SH-MOB_WOD</t>
  </si>
  <si>
    <t>R_ES-SH-MOB_WOD_ELC</t>
  </si>
  <si>
    <t>R_ES-SH-MOB_WOD_OIL</t>
  </si>
  <si>
    <t>R_ES-SH-MOB_GAS_ELC</t>
  </si>
  <si>
    <t>R_ES-SH-MOB_OIL_ELC</t>
  </si>
  <si>
    <t>R_ES-SC-SD_ELC_ROOM_CENTRAL</t>
  </si>
  <si>
    <t>*</t>
  </si>
  <si>
    <t>R_ES-SC-SA_ELC_ROOM_CENTRAL</t>
  </si>
  <si>
    <t>R_ES-SC-AP_ELC_ROOM_CENTRAL</t>
  </si>
  <si>
    <t>R_ES-SC-MOB_ELC_ROOM_CENTRAL</t>
  </si>
  <si>
    <t>R_ES-WH-SD_ELC</t>
  </si>
  <si>
    <t>R_ES-WH-SD_GAS</t>
  </si>
  <si>
    <t>R_ES-WH-SD_OIL</t>
  </si>
  <si>
    <t>R_ES-WH-SD_STEAM</t>
  </si>
  <si>
    <t>R_ES-WH-SD_COAPRO</t>
  </si>
  <si>
    <t>R_ES-WH-SD_WOD</t>
  </si>
  <si>
    <t>R_ES-WH-SA_ELC</t>
  </si>
  <si>
    <t>R_ES-WH-SA_GAS</t>
  </si>
  <si>
    <t>R_ES-WH-SA_OIL</t>
  </si>
  <si>
    <t>R_ES-WH-SA_STEAM</t>
  </si>
  <si>
    <t>R_ES-WH-SA_COAPRO</t>
  </si>
  <si>
    <t>R_ES-WH-SA_WOD</t>
  </si>
  <si>
    <t>R_ES-WH-AP_ELC</t>
  </si>
  <si>
    <t>R_ES-WH-AP_GAS</t>
  </si>
  <si>
    <t>R_ES-WH-AP_OIL</t>
  </si>
  <si>
    <t>R_ES-WH-AP_STEAM</t>
  </si>
  <si>
    <t>R_ES-WH-AP_COAPRO</t>
  </si>
  <si>
    <t>R_ES-WH-AP_WOD</t>
  </si>
  <si>
    <t>R_ES-WH-MOB_ELC</t>
  </si>
  <si>
    <t>R_ES-WH-MOB_GAS</t>
  </si>
  <si>
    <t>R_ES-WH-MOB_OIL</t>
  </si>
  <si>
    <t>R_ES-WH-MOB_STEAM</t>
  </si>
  <si>
    <t>R_ES-WH-MOB_COAPRO</t>
  </si>
  <si>
    <t>R_ES-WH-MOB_WOD</t>
  </si>
  <si>
    <t>R_ES-APP-RE_ELC</t>
  </si>
  <si>
    <t>R_ES-APP-FR_ELC</t>
  </si>
  <si>
    <t>R_ES-APP-DW_ELC</t>
  </si>
  <si>
    <t>R_ES-APP-CW_ELC</t>
  </si>
  <si>
    <t>R_ES-APP-CD_ELC</t>
  </si>
  <si>
    <t>R_ES-APP-RA_ELC</t>
  </si>
  <si>
    <t>R_ES-APP-OTH_ELC</t>
  </si>
  <si>
    <t>R_ES-LI_ELC</t>
  </si>
  <si>
    <t>PRE</t>
  </si>
  <si>
    <t>RSDHET00</t>
  </si>
  <si>
    <t>RSDCOAPRO00</t>
  </si>
  <si>
    <t>PJa</t>
  </si>
  <si>
    <t>RSDWOD00</t>
  </si>
  <si>
    <t>RSDELCSTEAM00</t>
  </si>
  <si>
    <t>RSDGAS00</t>
  </si>
  <si>
    <t>RSDOIL00</t>
  </si>
  <si>
    <t>~FI_T: Share-I~UP</t>
  </si>
  <si>
    <t>~FI_T: Share-O~UP</t>
  </si>
  <si>
    <t>Comm-IN</t>
  </si>
  <si>
    <t>Comm-OUT</t>
  </si>
  <si>
    <t>AT</t>
  </si>
  <si>
    <t>QU</t>
  </si>
  <si>
    <t>ON</t>
  </si>
  <si>
    <t>MA</t>
  </si>
  <si>
    <t>SA</t>
  </si>
  <si>
    <t>AL</t>
  </si>
  <si>
    <t>BC</t>
  </si>
  <si>
    <t>COAHAR</t>
  </si>
  <si>
    <t>ELC</t>
  </si>
  <si>
    <t>COACOK</t>
  </si>
  <si>
    <t>calibrated using Eurostat 2020 (2017 version)</t>
  </si>
  <si>
    <t>COALIG</t>
  </si>
  <si>
    <t>OILGSL</t>
  </si>
  <si>
    <t>OILKER</t>
  </si>
  <si>
    <t>OILDST</t>
  </si>
  <si>
    <t>OILHFO</t>
  </si>
  <si>
    <t>GASNAT</t>
  </si>
  <si>
    <t>GASP2G</t>
  </si>
  <si>
    <t>FI_T: Life</t>
  </si>
  <si>
    <t>~FI_T: CAP2ACT</t>
  </si>
  <si>
    <t>~FI_T: Peak</t>
  </si>
  <si>
    <t>~FI_T: AFA</t>
  </si>
  <si>
    <t>~FI_T: EFF</t>
  </si>
  <si>
    <t>HETHTH</t>
  </si>
  <si>
    <t>WOOD</t>
  </si>
  <si>
    <t>RSDCOA</t>
  </si>
  <si>
    <t>COABRO</t>
  </si>
  <si>
    <t>~FI_T: INVCOST</t>
  </si>
  <si>
    <t>Base-year technologies for district cooling production</t>
  </si>
  <si>
    <t>RSDCOO100</t>
  </si>
  <si>
    <t>~FI_T: FIXOM</t>
  </si>
  <si>
    <t>~FI_T: ACT2FLO</t>
  </si>
  <si>
    <t>RSDCOO</t>
  </si>
  <si>
    <t>Act2Flo</t>
  </si>
  <si>
    <t>~FI_T: CEFF</t>
  </si>
  <si>
    <t>COOFRE</t>
  </si>
  <si>
    <t>~FI_T: Life</t>
  </si>
  <si>
    <t>~FI_T: Share~UP~W</t>
  </si>
  <si>
    <t>~FI_T: Share~UP~R</t>
  </si>
  <si>
    <t>~FI_T: Share~UP~S</t>
  </si>
  <si>
    <t>~FI_T: Share~UP~F</t>
  </si>
  <si>
    <t>RSDCOO200</t>
  </si>
  <si>
    <t>~FI_T: Act2Flo</t>
  </si>
  <si>
    <t>ELCMED</t>
  </si>
  <si>
    <t>Dynamic coefficients for combustion emissions in RSDidential</t>
  </si>
  <si>
    <t>~COMEMI</t>
  </si>
  <si>
    <t>~FI_T: Stock</t>
  </si>
  <si>
    <t>CAP per dwelling (Mw)</t>
  </si>
  <si>
    <t>the unit for this tabel nr is GW because the stock unit is thousand</t>
  </si>
  <si>
    <t>Single Detached</t>
  </si>
  <si>
    <t>Wood/Electric</t>
  </si>
  <si>
    <t>Wood/Heating Oil</t>
  </si>
  <si>
    <t>Natural Gas/Electric</t>
  </si>
  <si>
    <t>Heating Oil/Electric</t>
  </si>
  <si>
    <t>*Assuming that the EFF for combined techs are the average of their effieicney</t>
  </si>
  <si>
    <t>unit is PJ/GW</t>
  </si>
  <si>
    <t>consumption share proportion table (the sum of 4 household type is 1)</t>
  </si>
  <si>
    <t xml:space="preserve"> NCAP_AFA/Consumption share</t>
  </si>
  <si>
    <t>this is table is for the consumption share of SingleDetached</t>
  </si>
  <si>
    <t>FI_T</t>
  </si>
  <si>
    <t>~FI_T:CAP2ACT</t>
  </si>
  <si>
    <t>~FI_T: LIFE</t>
  </si>
  <si>
    <t>FI_T: EFF</t>
  </si>
  <si>
    <t>R_ES*</t>
  </si>
  <si>
    <t>Residential Sector</t>
  </si>
  <si>
    <t>Atlantic</t>
  </si>
  <si>
    <t>Quebec</t>
  </si>
  <si>
    <t>Ontario</t>
  </si>
  <si>
    <t>Manitoba</t>
  </si>
  <si>
    <t>Saskatchewan</t>
  </si>
  <si>
    <t>Alberta</t>
  </si>
  <si>
    <r>
      <rPr>
        <b/>
        <sz val="12"/>
        <rFont val="Arial"/>
        <charset val="134"/>
      </rPr>
      <t>British Columbia and Territories</t>
    </r>
    <r>
      <rPr>
        <b/>
        <vertAlign val="superscript"/>
        <sz val="12"/>
        <rFont val="Arial"/>
        <charset val="134"/>
      </rPr>
      <t>1</t>
    </r>
  </si>
  <si>
    <t>Table 22: Single Detached Heating System Stock by Heating System Type</t>
  </si>
  <si>
    <t>Total Single Detached Heating System Stock (thousands)</t>
  </si>
  <si>
    <t>Heating System Stock by Heating System Type (thousands)</t>
  </si>
  <si>
    <t>Heating Oil – Normal Efficiency</t>
  </si>
  <si>
    <t>Heating Oil – Medium Efficiency</t>
  </si>
  <si>
    <t>Heating Oil – High Efficiency</t>
  </si>
  <si>
    <t>Natural Gas – Normal Efficiency</t>
  </si>
  <si>
    <t>Natural Gas – Medium Efficiency</t>
  </si>
  <si>
    <t>Natural Gas – High Efficiency</t>
  </si>
  <si>
    <t xml:space="preserve">Electric </t>
  </si>
  <si>
    <t>Electric</t>
  </si>
  <si>
    <t>Heat Pump</t>
  </si>
  <si>
    <r>
      <rPr>
        <sz val="11"/>
        <color rgb="FF000000"/>
        <rFont val="Calibri"/>
        <charset val="134"/>
      </rPr>
      <t>Other</t>
    </r>
    <r>
      <rPr>
        <vertAlign val="superscript"/>
        <sz val="10"/>
        <rFont val="Arial"/>
        <charset val="134"/>
      </rPr>
      <t>1</t>
    </r>
  </si>
  <si>
    <t>Wood</t>
  </si>
  <si>
    <t>Dual Systems</t>
  </si>
  <si>
    <t>Shares (%)</t>
  </si>
  <si>
    <t>1) “Other” includes coal and propane.</t>
  </si>
  <si>
    <t>Table 26: Heating System Stock Efficiencies</t>
  </si>
  <si>
    <t>Heating System Stock Efficiencies by System Type (%)</t>
  </si>
  <si>
    <t>Dual Heating Systems Electric/Wood</t>
  </si>
  <si>
    <t>Electricity</t>
  </si>
  <si>
    <t>Dual Heating Systems Heating Oil/Wood</t>
  </si>
  <si>
    <t>Heating Oil</t>
  </si>
  <si>
    <t>Dual Heating Systems Electric/Natural Gas</t>
  </si>
  <si>
    <t>Natural Gas</t>
  </si>
  <si>
    <t>Dual Heating Systems Electric/Heating Oil</t>
  </si>
  <si>
    <t>Back to main menu</t>
  </si>
  <si>
    <t>Back to Main Menu</t>
  </si>
  <si>
    <r>
      <rPr>
        <b/>
        <sz val="12"/>
        <rFont val="Arial"/>
        <charset val="134"/>
      </rPr>
      <t>Atlantic</t>
    </r>
    <r>
      <rPr>
        <b/>
        <vertAlign val="superscript"/>
        <sz val="12"/>
        <rFont val="Arial"/>
        <charset val="134"/>
      </rPr>
      <t>1</t>
    </r>
  </si>
  <si>
    <r>
      <rPr>
        <b/>
        <sz val="12"/>
        <rFont val="Arial"/>
        <charset val="134"/>
      </rPr>
      <t>Manitoba</t>
    </r>
    <r>
      <rPr>
        <b/>
        <vertAlign val="superscript"/>
        <sz val="12"/>
        <rFont val="Arial"/>
        <charset val="134"/>
      </rPr>
      <t>1</t>
    </r>
  </si>
  <si>
    <r>
      <rPr>
        <b/>
        <sz val="12"/>
        <rFont val="Arial"/>
        <charset val="134"/>
      </rPr>
      <t>Saskatchewan</t>
    </r>
    <r>
      <rPr>
        <b/>
        <vertAlign val="superscript"/>
        <sz val="12"/>
        <rFont val="Arial"/>
        <charset val="134"/>
      </rPr>
      <t>1</t>
    </r>
  </si>
  <si>
    <r>
      <rPr>
        <b/>
        <sz val="12"/>
        <rFont val="Arial"/>
        <charset val="134"/>
      </rPr>
      <t>Alberta</t>
    </r>
    <r>
      <rPr>
        <b/>
        <vertAlign val="superscript"/>
        <sz val="12"/>
        <rFont val="Arial"/>
        <charset val="134"/>
      </rPr>
      <t>1</t>
    </r>
  </si>
  <si>
    <t>Table 5: Space Heating Secondary Energy Use and GHG Emissions by Energy Source</t>
  </si>
  <si>
    <t>Total Space Heating Energy Use (PJ)</t>
  </si>
  <si>
    <t>Energy Use by Energy Source (PJ)</t>
  </si>
  <si>
    <r>
      <rPr>
        <sz val="10"/>
        <rFont val="Arial"/>
        <charset val="134"/>
      </rPr>
      <t>Other</t>
    </r>
    <r>
      <rPr>
        <vertAlign val="superscript"/>
        <sz val="10"/>
        <rFont val="Arial"/>
        <charset val="134"/>
      </rPr>
      <t>2</t>
    </r>
  </si>
  <si>
    <t>Activity</t>
  </si>
  <si>
    <r>
      <rPr>
        <sz val="10"/>
        <color indexed="8"/>
        <rFont val="Arial"/>
        <charset val="134"/>
      </rPr>
      <t>Total Floor Space (million m</t>
    </r>
    <r>
      <rPr>
        <vertAlign val="superscript"/>
        <sz val="10"/>
        <color indexed="8"/>
        <rFont val="Arial"/>
        <charset val="134"/>
      </rPr>
      <t>2</t>
    </r>
    <r>
      <rPr>
        <sz val="10"/>
        <color indexed="8"/>
        <rFont val="Arial"/>
        <charset val="134"/>
      </rPr>
      <t>)</t>
    </r>
  </si>
  <si>
    <r>
      <rPr>
        <b/>
        <sz val="10"/>
        <color indexed="8"/>
        <rFont val="Arial"/>
        <charset val="134"/>
      </rPr>
      <t>Energy Intensity (GJ/m</t>
    </r>
    <r>
      <rPr>
        <b/>
        <vertAlign val="superscript"/>
        <sz val="10"/>
        <color indexed="8"/>
        <rFont val="Arial"/>
        <charset val="134"/>
      </rPr>
      <t>2</t>
    </r>
    <r>
      <rPr>
        <b/>
        <sz val="10"/>
        <color indexed="8"/>
        <rFont val="Arial"/>
        <charset val="134"/>
      </rPr>
      <t>)</t>
    </r>
  </si>
  <si>
    <r>
      <rPr>
        <b/>
        <sz val="10"/>
        <rFont val="Arial"/>
        <charset val="134"/>
      </rPr>
      <t xml:space="preserve">Total Space Heating GHG Emissions </t>
    </r>
    <r>
      <rPr>
        <b/>
        <u/>
        <sz val="10"/>
        <rFont val="Arial"/>
        <charset val="134"/>
      </rPr>
      <t>Excluding</t>
    </r>
    <r>
      <rPr>
        <b/>
        <sz val="10"/>
        <rFont val="Arial"/>
        <charset val="134"/>
      </rPr>
      <t xml:space="preserve"> Electricity (Mt of CO</t>
    </r>
    <r>
      <rPr>
        <b/>
        <vertAlign val="subscript"/>
        <sz val="10"/>
        <rFont val="Arial"/>
        <charset val="134"/>
      </rPr>
      <t>2</t>
    </r>
    <r>
      <rPr>
        <b/>
        <sz val="10"/>
        <rFont val="Arial"/>
        <charset val="134"/>
      </rPr>
      <t>e)</t>
    </r>
  </si>
  <si>
    <r>
      <rPr>
        <b/>
        <i/>
        <sz val="10"/>
        <rFont val="Arial"/>
        <charset val="134"/>
      </rPr>
      <t>GHG Emissions by Energy Source (Mt of CO</t>
    </r>
    <r>
      <rPr>
        <b/>
        <i/>
        <vertAlign val="subscript"/>
        <sz val="10"/>
        <rFont val="Arial"/>
        <charset val="134"/>
      </rPr>
      <t>2</t>
    </r>
    <r>
      <rPr>
        <b/>
        <i/>
        <sz val="10"/>
        <rFont val="Arial"/>
        <charset val="134"/>
      </rPr>
      <t>e)</t>
    </r>
  </si>
  <si>
    <t>–</t>
  </si>
  <si>
    <t>GHG Intensity (tonne/TJ)</t>
  </si>
  <si>
    <t>Heating Degree-Day Index</t>
  </si>
  <si>
    <t>Heat Gains (PJ)</t>
  </si>
  <si>
    <r>
      <rPr>
        <sz val="10"/>
        <rFont val="Arial"/>
        <charset val="134"/>
      </rPr>
      <t xml:space="preserve">1) Data on GHG emissions are presented </t>
    </r>
    <r>
      <rPr>
        <u/>
        <sz val="10"/>
        <rFont val="Arial"/>
        <charset val="134"/>
      </rPr>
      <t>excluding</t>
    </r>
    <r>
      <rPr>
        <sz val="10"/>
        <rFont val="Arial"/>
        <charset val="134"/>
      </rPr>
      <t xml:space="preserve"> GHG emissions related to electricity production only.</t>
    </r>
  </si>
  <si>
    <t>2) “Other” includes coal and propane.</t>
  </si>
  <si>
    <r>
      <rPr>
        <b/>
        <sz val="12"/>
        <rFont val="Arial"/>
        <charset val="134"/>
      </rPr>
      <t>Quebec</t>
    </r>
    <r>
      <rPr>
        <b/>
        <vertAlign val="superscript"/>
        <sz val="12"/>
        <rFont val="Arial"/>
        <charset val="134"/>
      </rPr>
      <t>1</t>
    </r>
  </si>
  <si>
    <r>
      <rPr>
        <b/>
        <sz val="12"/>
        <rFont val="Arial"/>
        <charset val="134"/>
      </rPr>
      <t>Ontario</t>
    </r>
    <r>
      <rPr>
        <b/>
        <vertAlign val="superscript"/>
        <sz val="12"/>
        <rFont val="Arial"/>
        <charset val="134"/>
      </rPr>
      <t>1</t>
    </r>
  </si>
  <si>
    <t>Table 6: Space Heating Secondary Energy Use and GHG Emissions by Building Type</t>
  </si>
  <si>
    <t>Energy Use by Building Type (PJ)</t>
  </si>
  <si>
    <t>Single Attached</t>
  </si>
  <si>
    <t>Apartments</t>
  </si>
  <si>
    <t>Mobile Homes</t>
  </si>
  <si>
    <r>
      <rPr>
        <b/>
        <i/>
        <sz val="10"/>
        <rFont val="Arial"/>
        <charset val="134"/>
      </rPr>
      <t>GHG Emissions by Building Type (Mt of CO</t>
    </r>
    <r>
      <rPr>
        <b/>
        <i/>
        <vertAlign val="subscript"/>
        <sz val="10"/>
        <rFont val="Arial"/>
        <charset val="134"/>
      </rPr>
      <t>2</t>
    </r>
    <r>
      <rPr>
        <b/>
        <i/>
        <sz val="10"/>
        <rFont val="Arial"/>
        <charset val="134"/>
      </rPr>
      <t>e)</t>
    </r>
  </si>
  <si>
    <t>Table 23: Single Attached Heating System Stock by Heating System Type</t>
  </si>
  <si>
    <t>Total Single Attached Heating System Stock (thousands)</t>
  </si>
  <si>
    <r>
      <rPr>
        <sz val="10"/>
        <rFont val="Arial"/>
        <charset val="134"/>
      </rPr>
      <t>Other</t>
    </r>
    <r>
      <rPr>
        <vertAlign val="superscript"/>
        <sz val="10"/>
        <rFont val="Arial"/>
        <charset val="134"/>
      </rPr>
      <t>1</t>
    </r>
  </si>
  <si>
    <t>Table 24: Apartments Heating System Stock by Heating System Type</t>
  </si>
  <si>
    <t>Total Apartment Heating System Stock (thousands)</t>
  </si>
  <si>
    <t>Total Apartments Heating System Stock (thousands)</t>
  </si>
  <si>
    <t>Table 25: Mobile Homes Heating System Stock by Heating System Type</t>
  </si>
  <si>
    <t>Total Mobile Homes Heating System Stock (thousands)</t>
  </si>
  <si>
    <t>*The demand is from data source rather than the product of stock, AFA, Cap2act, so it may be not accurate for calibration</t>
  </si>
  <si>
    <t>Checking table</t>
  </si>
  <si>
    <t>~FI_T</t>
  </si>
  <si>
    <t>Attribute</t>
  </si>
  <si>
    <t>*Unit</t>
  </si>
  <si>
    <t>Demand</t>
  </si>
  <si>
    <t>Sum of Original Stock*AFA*Cap2Act</t>
  </si>
  <si>
    <t>Observed data</t>
  </si>
  <si>
    <t>Original Stock*AFA*Cap2Act</t>
  </si>
  <si>
    <t>Correct Consumption</t>
  </si>
  <si>
    <t>Correct/calibration factor</t>
  </si>
  <si>
    <t>Timeslices</t>
  </si>
  <si>
    <t>Demand Commodity Name</t>
  </si>
  <si>
    <t>*Units</t>
  </si>
  <si>
    <t>COM_FR</t>
  </si>
  <si>
    <t>RD</t>
  </si>
  <si>
    <t>RN</t>
  </si>
  <si>
    <t>RP</t>
  </si>
  <si>
    <t>SD</t>
  </si>
  <si>
    <t>SN</t>
  </si>
  <si>
    <t>SP</t>
  </si>
  <si>
    <t>FD</t>
  </si>
  <si>
    <t>FN</t>
  </si>
  <si>
    <t>FP</t>
  </si>
  <si>
    <t>WD</t>
  </si>
  <si>
    <t>WN</t>
  </si>
  <si>
    <t>WP</t>
  </si>
  <si>
    <t>The commodity demand fraction refers to the case of Franch in EU-TIMES</t>
  </si>
  <si>
    <t>Stock/(share proportion of one specific household type)</t>
  </si>
  <si>
    <t>(share proportion of one specific household type)</t>
  </si>
  <si>
    <t>*Assuming the proportions for SD, SA, AP, and MOB are same for Room and central type, respectively</t>
  </si>
  <si>
    <t xml:space="preserve">ROOM, SINGLE DETACHED, SPACING COOLING, </t>
  </si>
  <si>
    <t>R_ES-SC-SD_ELC_ROOM</t>
  </si>
  <si>
    <t>R_ES-SC-SD_ELC_CENTRAL</t>
  </si>
  <si>
    <t>R_ES-SC-SA_ELC_ROOM</t>
  </si>
  <si>
    <t>R_ES-SC-SA_ELC_CENTRAL</t>
  </si>
  <si>
    <t>R_ES-SC-AP_ELC_ROOM</t>
  </si>
  <si>
    <t>R_ES-SC-AP_ELC_CENTRAL</t>
  </si>
  <si>
    <t>R_ES-SC-MOB_ELC_ROOM</t>
  </si>
  <si>
    <t>R_ES-SC-MOB_ELC_CENTRAL</t>
  </si>
  <si>
    <t>FI_T: Stock</t>
  </si>
  <si>
    <t>capacity MW/per dwelling</t>
  </si>
  <si>
    <t>PJ SPLIT</t>
  </si>
  <si>
    <t>FI_T: AFA</t>
  </si>
  <si>
    <t>~FI_T: STOCK</t>
  </si>
  <si>
    <t>Table 27: Cooling System Stock by Type, New Unit Efficiencies, Stock Efficiencies and Unit Capacity Ratio</t>
  </si>
  <si>
    <t>Total Cooling System Stock (thousands)</t>
  </si>
  <si>
    <t>System Stock by Type (thousands)</t>
  </si>
  <si>
    <t>Room</t>
  </si>
  <si>
    <t>Central</t>
  </si>
  <si>
    <t>New Unit Efficiencies</t>
  </si>
  <si>
    <r>
      <rPr>
        <sz val="10"/>
        <rFont val="Arial"/>
        <charset val="134"/>
      </rPr>
      <t>Room (EER)</t>
    </r>
    <r>
      <rPr>
        <vertAlign val="superscript"/>
        <sz val="10"/>
        <rFont val="Arial"/>
        <charset val="134"/>
      </rPr>
      <t>1</t>
    </r>
  </si>
  <si>
    <r>
      <rPr>
        <sz val="10"/>
        <rFont val="Arial"/>
        <charset val="134"/>
      </rPr>
      <t>Central (SEER)</t>
    </r>
    <r>
      <rPr>
        <vertAlign val="superscript"/>
        <sz val="10"/>
        <rFont val="Arial"/>
        <charset val="134"/>
      </rPr>
      <t>2</t>
    </r>
  </si>
  <si>
    <t>Stock Efficiencies</t>
  </si>
  <si>
    <t>Unit Capacity Ratio (Btu/hour)</t>
  </si>
  <si>
    <t>1) Energy Efficiency Ratio.</t>
  </si>
  <si>
    <t>2) Seasonal Energy Efficiency Ratio.</t>
  </si>
  <si>
    <t>Table 15: Housing Stock by Building Type and Vintage</t>
  </si>
  <si>
    <t>Total Housing Stock (thousands)</t>
  </si>
  <si>
    <t>Housing Stock by Building Type (thousands)</t>
  </si>
  <si>
    <t>Housing Stock by Vintage (thousands)</t>
  </si>
  <si>
    <t>Before 1946</t>
  </si>
  <si>
    <t>1946–1960</t>
  </si>
  <si>
    <t>1961–1977</t>
  </si>
  <si>
    <t>1978–1983</t>
  </si>
  <si>
    <t>1984–1995</t>
  </si>
  <si>
    <t>1996–2000</t>
  </si>
  <si>
    <t>2001–2005</t>
  </si>
  <si>
    <t>2006–2010</t>
  </si>
  <si>
    <t>2011–2015</t>
  </si>
  <si>
    <t>2016–2020</t>
  </si>
  <si>
    <r>
      <rPr>
        <b/>
        <sz val="14"/>
        <rFont val="Arial"/>
        <charset val="134"/>
      </rPr>
      <t>Alberta</t>
    </r>
    <r>
      <rPr>
        <b/>
        <vertAlign val="superscript"/>
        <sz val="14"/>
        <rFont val="Arial"/>
        <charset val="134"/>
      </rPr>
      <t>1</t>
    </r>
  </si>
  <si>
    <t>Table 4: Space Cooling Secondary Energy Use and GHG Emissions by Cooling System Type</t>
  </si>
  <si>
    <r>
      <rPr>
        <b/>
        <sz val="10"/>
        <rFont val="Arial"/>
        <charset val="134"/>
      </rPr>
      <t>Total Space Cooling Energy Use</t>
    </r>
    <r>
      <rPr>
        <b/>
        <vertAlign val="superscript"/>
        <sz val="10"/>
        <rFont val="Arial"/>
        <charset val="134"/>
      </rPr>
      <t>2</t>
    </r>
    <r>
      <rPr>
        <b/>
        <sz val="10"/>
        <rFont val="Arial"/>
        <charset val="134"/>
      </rPr>
      <t xml:space="preserve"> (PJ)</t>
    </r>
  </si>
  <si>
    <t>Energy Use by Cooling System Type (PJ)</t>
  </si>
  <si>
    <t>Shares  (%)</t>
  </si>
  <si>
    <r>
      <rPr>
        <sz val="10"/>
        <color indexed="8"/>
        <rFont val="Arial"/>
        <charset val="134"/>
      </rPr>
      <t>Cooled Floor Space (million m</t>
    </r>
    <r>
      <rPr>
        <vertAlign val="superscript"/>
        <sz val="10"/>
        <color indexed="8"/>
        <rFont val="Arial"/>
        <charset val="134"/>
      </rPr>
      <t>2</t>
    </r>
    <r>
      <rPr>
        <sz val="10"/>
        <color indexed="8"/>
        <rFont val="Arial"/>
        <charset val="134"/>
      </rPr>
      <t>)</t>
    </r>
  </si>
  <si>
    <r>
      <rPr>
        <b/>
        <sz val="10"/>
        <color indexed="8"/>
        <rFont val="Arial"/>
        <charset val="134"/>
      </rPr>
      <t>Energy Intensity (MJ/m</t>
    </r>
    <r>
      <rPr>
        <b/>
        <vertAlign val="superscript"/>
        <sz val="10"/>
        <color indexed="8"/>
        <rFont val="Arial"/>
        <charset val="134"/>
      </rPr>
      <t>2</t>
    </r>
    <r>
      <rPr>
        <b/>
        <sz val="10"/>
        <color indexed="8"/>
        <rFont val="Arial"/>
        <charset val="134"/>
      </rPr>
      <t>)</t>
    </r>
  </si>
  <si>
    <r>
      <rPr>
        <b/>
        <sz val="10"/>
        <rFont val="Arial"/>
        <charset val="134"/>
      </rPr>
      <t xml:space="preserve">Total Space Cooling GHG Emissions </t>
    </r>
    <r>
      <rPr>
        <b/>
        <u/>
        <sz val="10"/>
        <rFont val="Arial"/>
        <charset val="134"/>
      </rPr>
      <t>Excluding</t>
    </r>
    <r>
      <rPr>
        <b/>
        <sz val="10"/>
        <rFont val="Arial"/>
        <charset val="134"/>
      </rPr>
      <t xml:space="preserve"> Electricity</t>
    </r>
    <r>
      <rPr>
        <b/>
        <vertAlign val="superscript"/>
        <sz val="10"/>
        <rFont val="Arial"/>
        <charset val="134"/>
      </rPr>
      <t>2</t>
    </r>
    <r>
      <rPr>
        <b/>
        <sz val="10"/>
        <rFont val="Arial"/>
        <charset val="134"/>
      </rPr>
      <t xml:space="preserve"> (Mt of CO</t>
    </r>
    <r>
      <rPr>
        <b/>
        <vertAlign val="subscript"/>
        <sz val="10"/>
        <rFont val="Arial"/>
        <charset val="134"/>
      </rPr>
      <t>2</t>
    </r>
    <r>
      <rPr>
        <b/>
        <sz val="10"/>
        <rFont val="Arial"/>
        <charset val="134"/>
      </rPr>
      <t>e)</t>
    </r>
  </si>
  <si>
    <t>Cooling Degree-Day Index</t>
  </si>
  <si>
    <t>2) Space cooling consumes only electricity.</t>
  </si>
  <si>
    <r>
      <rPr>
        <sz val="10"/>
        <rFont val="Arial"/>
        <charset val="134"/>
      </rPr>
      <t>It is shown in EU-TIMES that the stock is heating requirements (</t>
    </r>
    <r>
      <rPr>
        <b/>
        <sz val="10"/>
        <rFont val="Arial"/>
        <charset val="134"/>
      </rPr>
      <t>PJ/dwelling)</t>
    </r>
    <r>
      <rPr>
        <sz val="10"/>
        <rFont val="Arial"/>
        <charset val="134"/>
      </rPr>
      <t xml:space="preserve">,, </t>
    </r>
  </si>
  <si>
    <r>
      <rPr>
        <sz val="10"/>
        <rFont val="Arial"/>
        <charset val="134"/>
      </rPr>
      <t xml:space="preserve">but the original source shows that is </t>
    </r>
    <r>
      <rPr>
        <b/>
        <sz val="10"/>
        <rFont val="Arial"/>
        <charset val="134"/>
      </rPr>
      <t>the number of the equipment</t>
    </r>
  </si>
  <si>
    <t>NCAP_AFA/energy consumption share proportion of a specific household type</t>
  </si>
  <si>
    <t>Energy consumption share proportion of a specific household type</t>
  </si>
  <si>
    <t>R_ES-SD-WH</t>
  </si>
  <si>
    <t>R_ES-SA-WH</t>
  </si>
  <si>
    <t>R_ES-AP-WH</t>
  </si>
  <si>
    <t>R_ES-MOB-WH</t>
  </si>
  <si>
    <t>Table 29: Single Detached and Single Attached Water Heater Stock by Energy Source</t>
  </si>
  <si>
    <r>
      <rPr>
        <b/>
        <sz val="10"/>
        <rFont val="Arial"/>
        <charset val="134"/>
      </rPr>
      <t xml:space="preserve">Total </t>
    </r>
    <r>
      <rPr>
        <b/>
        <u/>
        <sz val="10"/>
        <rFont val="Arial"/>
        <charset val="134"/>
      </rPr>
      <t>Single Detached</t>
    </r>
    <r>
      <rPr>
        <b/>
        <sz val="10"/>
        <rFont val="Arial"/>
        <charset val="134"/>
      </rPr>
      <t xml:space="preserve"> Water Heater Stock (thousands)</t>
    </r>
  </si>
  <si>
    <t>Water Heater Stock by Energy Source (thousands)</t>
  </si>
  <si>
    <t>Steam</t>
  </si>
  <si>
    <r>
      <rPr>
        <b/>
        <sz val="10"/>
        <rFont val="Arial"/>
        <charset val="134"/>
      </rPr>
      <t xml:space="preserve">Total </t>
    </r>
    <r>
      <rPr>
        <b/>
        <u/>
        <sz val="10"/>
        <rFont val="Arial"/>
        <charset val="134"/>
      </rPr>
      <t>Single Attached</t>
    </r>
    <r>
      <rPr>
        <b/>
        <sz val="10"/>
        <rFont val="Arial"/>
        <charset val="134"/>
      </rPr>
      <t xml:space="preserve"> Water Heater Stock (thousands)</t>
    </r>
  </si>
  <si>
    <t>Table 30: Apartments and Mobile Homes Water Heater Stock by Energy Source</t>
  </si>
  <si>
    <r>
      <rPr>
        <b/>
        <sz val="10"/>
        <rFont val="Arial"/>
        <charset val="134"/>
      </rPr>
      <t xml:space="preserve">Total </t>
    </r>
    <r>
      <rPr>
        <b/>
        <u/>
        <sz val="10"/>
        <rFont val="Arial"/>
        <charset val="134"/>
      </rPr>
      <t>Apartments</t>
    </r>
    <r>
      <rPr>
        <b/>
        <sz val="10"/>
        <rFont val="Arial"/>
        <charset val="134"/>
      </rPr>
      <t xml:space="preserve"> Water Heater Stock (thousands)</t>
    </r>
  </si>
  <si>
    <r>
      <rPr>
        <b/>
        <sz val="10"/>
        <rFont val="Arial"/>
        <charset val="134"/>
      </rPr>
      <t xml:space="preserve">Total </t>
    </r>
    <r>
      <rPr>
        <b/>
        <u/>
        <sz val="10"/>
        <rFont val="Arial"/>
        <charset val="134"/>
      </rPr>
      <t>Mobile Homes</t>
    </r>
    <r>
      <rPr>
        <b/>
        <sz val="10"/>
        <rFont val="Arial"/>
        <charset val="134"/>
      </rPr>
      <t xml:space="preserve"> Water Heater Stock (thousands)</t>
    </r>
  </si>
  <si>
    <t>Table 10: Water Heating Secondary Energy Use and GHG Emissions by Energy Source</t>
  </si>
  <si>
    <t>Total Water Heating Energy Use (PJ)</t>
  </si>
  <si>
    <t xml:space="preserve">Activity </t>
  </si>
  <si>
    <t>Total Households (thousands)</t>
  </si>
  <si>
    <t>Energy Intensity (GJ/household)</t>
  </si>
  <si>
    <r>
      <rPr>
        <b/>
        <sz val="10"/>
        <rFont val="Arial"/>
        <charset val="134"/>
      </rPr>
      <t xml:space="preserve">Total Water Heating GHG Emissions </t>
    </r>
    <r>
      <rPr>
        <b/>
        <u/>
        <sz val="10"/>
        <rFont val="Arial"/>
        <charset val="134"/>
      </rPr>
      <t>Excluding</t>
    </r>
    <r>
      <rPr>
        <b/>
        <sz val="10"/>
        <rFont val="Arial"/>
        <charset val="134"/>
      </rPr>
      <t xml:space="preserve"> Electricity (Mt of CO</t>
    </r>
    <r>
      <rPr>
        <b/>
        <vertAlign val="subscript"/>
        <sz val="10"/>
        <rFont val="Arial"/>
        <charset val="134"/>
      </rPr>
      <t>2</t>
    </r>
    <r>
      <rPr>
        <b/>
        <sz val="10"/>
        <rFont val="Arial"/>
        <charset val="134"/>
      </rPr>
      <t>e)</t>
    </r>
  </si>
  <si>
    <t>Heat Loss (PJ)</t>
  </si>
  <si>
    <t>Table 11: Water Heating Secondary Energy Use and GHG Emissions by Building Type</t>
  </si>
  <si>
    <t>so the stock unit is GW</t>
  </si>
  <si>
    <t>average capacity mw</t>
  </si>
  <si>
    <t>https://www.energysage.com/electricity/house-watts/how-many-watts-does-a-refrigerator-use/</t>
  </si>
  <si>
    <t>https://homelyville.com/freezer-power-consumption/</t>
  </si>
  <si>
    <t>https://energyusecalculator.com/electricity_dishwasher.htm</t>
  </si>
  <si>
    <t>https://homesteady.com/info-8624802-much-electricity-washing-machine-use.html</t>
  </si>
  <si>
    <t>https://www.energysage.com/electricity/house-watts/how-many-watts-does-a-clothes-dryer-use/</t>
  </si>
  <si>
    <t>https://www.energysage.com/electricity/house-watts/how-many-watts-does-an-electric-oven-and-stove-use/</t>
  </si>
  <si>
    <t>https://www.archute.com/electricity-tv-use/#:~:text=Here%E2%80%99s%20a%20general%20guideline%20for%20the%20typical%20wattage,Large-sized%20TVs%20%2855%20inches%20and%20above%29%3A%2070-250%20watts</t>
  </si>
  <si>
    <t>* The SysSetting has defined the Cap2Act as 31.54, so we don't add the reduncdant information here</t>
  </si>
  <si>
    <t>Table 12: Appliance Secondary Energy Use and GHG Emissions by Energy Source</t>
  </si>
  <si>
    <t>Total Appliance Energy Use (PJ)</t>
  </si>
  <si>
    <r>
      <rPr>
        <b/>
        <sz val="10"/>
        <rFont val="Arial"/>
        <charset val="134"/>
      </rPr>
      <t xml:space="preserve">Total Appliance GHG Emissions </t>
    </r>
    <r>
      <rPr>
        <b/>
        <u/>
        <sz val="10"/>
        <rFont val="Arial"/>
        <charset val="134"/>
      </rPr>
      <t>Excluding</t>
    </r>
    <r>
      <rPr>
        <b/>
        <sz val="10"/>
        <rFont val="Arial"/>
        <charset val="134"/>
      </rPr>
      <t xml:space="preserve"> Electricity (Mt of CO</t>
    </r>
    <r>
      <rPr>
        <b/>
        <vertAlign val="subscript"/>
        <sz val="10"/>
        <rFont val="Arial"/>
        <charset val="134"/>
      </rPr>
      <t>2</t>
    </r>
    <r>
      <rPr>
        <b/>
        <sz val="10"/>
        <rFont val="Arial"/>
        <charset val="134"/>
      </rPr>
      <t>e)</t>
    </r>
  </si>
  <si>
    <t>Table 31: Appliance Stock by Appliance Type and Energy Source</t>
  </si>
  <si>
    <t>Appliance Stock by Appliance Type (thousands)</t>
  </si>
  <si>
    <t>Refrigerator</t>
  </si>
  <si>
    <t>Freezer</t>
  </si>
  <si>
    <t>Dishwasher</t>
  </si>
  <si>
    <t>Clothes Washer</t>
  </si>
  <si>
    <t>Clothes Dryer</t>
  </si>
  <si>
    <t>Range</t>
  </si>
  <si>
    <r>
      <rPr>
        <sz val="10"/>
        <rFont val="Arial"/>
        <charset val="134"/>
      </rPr>
      <t>Other Appliances</t>
    </r>
    <r>
      <rPr>
        <vertAlign val="superscript"/>
        <sz val="10"/>
        <rFont val="Arial"/>
        <charset val="134"/>
      </rPr>
      <t>1</t>
    </r>
  </si>
  <si>
    <t>Appliances per Household by Appliance Type</t>
  </si>
  <si>
    <t>Stock of Electric Appliances (thousands)</t>
  </si>
  <si>
    <t>Electric Appliances per Household by Appliance Type</t>
  </si>
  <si>
    <t>Stock of Natural Gas Appliances (thousands)</t>
  </si>
  <si>
    <t>Natural Gas Appliances per Household by Appliance Type</t>
  </si>
  <si>
    <t>1) “Other Appliances”  includes small appliances such as microwaves, televisions, cable boxes, video cassette recorders, stereo systems and computers.</t>
  </si>
  <si>
    <t>unit: mw</t>
  </si>
  <si>
    <t>the unit for this block is gw because the calculator is thousand rather than 1</t>
  </si>
  <si>
    <t>THIS UNIT IS PJ/GW</t>
  </si>
  <si>
    <t>Table 3: Lighting Secondary Energy Use and GHG Emissions</t>
  </si>
  <si>
    <r>
      <rPr>
        <b/>
        <sz val="10"/>
        <rFont val="Arial"/>
        <charset val="134"/>
      </rPr>
      <t>Total Lighting Energy Use</t>
    </r>
    <r>
      <rPr>
        <b/>
        <vertAlign val="superscript"/>
        <sz val="10"/>
        <rFont val="Arial"/>
        <charset val="134"/>
      </rPr>
      <t>2</t>
    </r>
    <r>
      <rPr>
        <b/>
        <sz val="10"/>
        <rFont val="Arial"/>
        <charset val="134"/>
      </rPr>
      <t xml:space="preserve"> (PJ)</t>
    </r>
  </si>
  <si>
    <r>
      <rPr>
        <b/>
        <sz val="10"/>
        <rFont val="Arial"/>
        <charset val="134"/>
      </rPr>
      <t xml:space="preserve">Total Lighting GHG Emissions </t>
    </r>
    <r>
      <rPr>
        <b/>
        <u/>
        <sz val="10"/>
        <rFont val="Arial"/>
        <charset val="134"/>
      </rPr>
      <t>Excluding</t>
    </r>
    <r>
      <rPr>
        <b/>
        <sz val="10"/>
        <rFont val="Arial"/>
        <charset val="134"/>
      </rPr>
      <t xml:space="preserve"> Electricity</t>
    </r>
    <r>
      <rPr>
        <b/>
        <vertAlign val="superscript"/>
        <sz val="10"/>
        <rFont val="Arial"/>
        <charset val="134"/>
      </rPr>
      <t>2</t>
    </r>
    <r>
      <rPr>
        <b/>
        <sz val="10"/>
        <rFont val="Arial"/>
        <charset val="134"/>
      </rPr>
      <t xml:space="preserve"> (Mt of CO</t>
    </r>
    <r>
      <rPr>
        <b/>
        <vertAlign val="subscript"/>
        <sz val="10"/>
        <rFont val="Arial"/>
        <charset val="134"/>
      </rPr>
      <t>2</t>
    </r>
    <r>
      <rPr>
        <b/>
        <sz val="10"/>
        <rFont val="Arial"/>
        <charset val="134"/>
      </rPr>
      <t>e)</t>
    </r>
  </si>
  <si>
    <t>2) Lighting consumes only electricity.</t>
  </si>
  <si>
    <t>Detached_attached</t>
  </si>
  <si>
    <t>Single_attached</t>
  </si>
  <si>
    <t>Apartment</t>
  </si>
  <si>
    <t>Mobile home</t>
  </si>
  <si>
    <t>Table 16: Single Detached and Single Attached Housing Stock by Vintage</t>
  </si>
  <si>
    <r>
      <rPr>
        <b/>
        <sz val="10"/>
        <rFont val="Arial"/>
        <charset val="134"/>
      </rPr>
      <t xml:space="preserve">Total </t>
    </r>
    <r>
      <rPr>
        <b/>
        <u/>
        <sz val="10"/>
        <rFont val="Arial"/>
        <charset val="134"/>
      </rPr>
      <t>Single Detached</t>
    </r>
    <r>
      <rPr>
        <b/>
        <sz val="10"/>
        <rFont val="Arial"/>
        <charset val="134"/>
      </rPr>
      <t xml:space="preserve"> Housing Stock (thousands)</t>
    </r>
  </si>
  <si>
    <t>Stock by Vintage (thousands)</t>
  </si>
  <si>
    <r>
      <rPr>
        <b/>
        <sz val="10"/>
        <rFont val="Arial"/>
        <charset val="134"/>
      </rPr>
      <t xml:space="preserve">Total </t>
    </r>
    <r>
      <rPr>
        <b/>
        <u/>
        <sz val="10"/>
        <rFont val="Arial"/>
        <charset val="134"/>
      </rPr>
      <t>Single Attached</t>
    </r>
    <r>
      <rPr>
        <b/>
        <sz val="10"/>
        <rFont val="Arial"/>
        <charset val="134"/>
      </rPr>
      <t xml:space="preserve"> Housing Stock (thousands)</t>
    </r>
  </si>
  <si>
    <t>Table 17: Apartments and Mobile Homes Housing Stock by Vintage</t>
  </si>
  <si>
    <r>
      <rPr>
        <b/>
        <sz val="10"/>
        <rFont val="Arial"/>
        <charset val="134"/>
      </rPr>
      <t xml:space="preserve">Total </t>
    </r>
    <r>
      <rPr>
        <b/>
        <u/>
        <sz val="10"/>
        <rFont val="Arial"/>
        <charset val="134"/>
      </rPr>
      <t>Apartment</t>
    </r>
    <r>
      <rPr>
        <b/>
        <sz val="10"/>
        <rFont val="Arial"/>
        <charset val="134"/>
      </rPr>
      <t xml:space="preserve"> Housing Stock (thousands)</t>
    </r>
  </si>
  <si>
    <r>
      <rPr>
        <b/>
        <sz val="10"/>
        <rFont val="Arial"/>
        <charset val="134"/>
      </rPr>
      <t xml:space="preserve">Total </t>
    </r>
    <r>
      <rPr>
        <b/>
        <u/>
        <sz val="10"/>
        <rFont val="Arial"/>
        <charset val="134"/>
      </rPr>
      <t>Apartments</t>
    </r>
    <r>
      <rPr>
        <b/>
        <sz val="10"/>
        <rFont val="Arial"/>
        <charset val="134"/>
      </rPr>
      <t xml:space="preserve"> Housing Stock (thousands)</t>
    </r>
  </si>
  <si>
    <r>
      <rPr>
        <b/>
        <sz val="10"/>
        <rFont val="Arial"/>
        <charset val="134"/>
      </rPr>
      <t xml:space="preserve">Total </t>
    </r>
    <r>
      <rPr>
        <b/>
        <u/>
        <sz val="10"/>
        <rFont val="Arial"/>
        <charset val="134"/>
      </rPr>
      <t>Mobile Home</t>
    </r>
    <r>
      <rPr>
        <b/>
        <sz val="10"/>
        <rFont val="Arial"/>
        <charset val="134"/>
      </rPr>
      <t xml:space="preserve"> Housing Stock (thousands)</t>
    </r>
  </si>
  <si>
    <r>
      <rPr>
        <b/>
        <sz val="10"/>
        <rFont val="Arial"/>
        <charset val="134"/>
      </rPr>
      <t xml:space="preserve">Total </t>
    </r>
    <r>
      <rPr>
        <b/>
        <u/>
        <sz val="10"/>
        <rFont val="Arial"/>
        <charset val="134"/>
      </rPr>
      <t>Mobile Homes</t>
    </r>
    <r>
      <rPr>
        <b/>
        <sz val="10"/>
        <rFont val="Arial"/>
        <charset val="134"/>
      </rPr>
      <t xml:space="preserve"> Housing Stock (thousands)</t>
    </r>
  </si>
  <si>
    <r>
      <rPr>
        <sz val="10"/>
        <color rgb="FF000000"/>
        <rFont val="Arial"/>
        <charset val="134"/>
      </rPr>
      <t>Cooled Floor Space (million m</t>
    </r>
    <r>
      <rPr>
        <vertAlign val="superscript"/>
        <sz val="10"/>
        <color rgb="FF000000"/>
        <rFont val="Arial"/>
        <charset val="134"/>
      </rPr>
      <t>2</t>
    </r>
    <r>
      <rPr>
        <sz val="10"/>
        <color rgb="FF000000"/>
        <rFont val="Arial"/>
        <charset val="134"/>
      </rPr>
      <t>)</t>
    </r>
  </si>
  <si>
    <r>
      <rPr>
        <b/>
        <sz val="10"/>
        <color rgb="FF000000"/>
        <rFont val="Arial"/>
        <charset val="134"/>
      </rPr>
      <t>Energy Intensity (MJ/m</t>
    </r>
    <r>
      <rPr>
        <b/>
        <vertAlign val="superscript"/>
        <sz val="10"/>
        <color rgb="FF000000"/>
        <rFont val="Arial"/>
        <charset val="134"/>
      </rPr>
      <t>2</t>
    </r>
    <r>
      <rPr>
        <b/>
        <sz val="10"/>
        <color rgb="FF000000"/>
        <rFont val="Arial"/>
        <charset val="13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</si>
</sst>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5" formatCode="&quot;$&quot;#,##0;\-&quot;$&quot;#,##0"/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_-* #,##0.00\ _€_-;\-* #,##0.00\ _€_-;_-* &quot;-&quot;??\ _€_-;_-@_-"/>
    <numFmt numFmtId="179" formatCode="0.0%"/>
    <numFmt numFmtId="180" formatCode="_ * #,##0.00_ ;_ * \-#,##0.00_ ;_ * &quot;-&quot;??_ ;_ @_ "/>
    <numFmt numFmtId="181" formatCode="_-&quot;€&quot;\ * #,##0.00_-;\-&quot;€&quot;\ * #,##0.00_-;_-&quot;€&quot;\ * &quot;-&quot;??_-;_-@_-"/>
    <numFmt numFmtId="182" formatCode="_-&quot;$&quot;* #,##0.00_-;\-&quot;$&quot;* #,##0.00_-;_-&quot;$&quot;* &quot;-&quot;??_-;_-@_-"/>
    <numFmt numFmtId="183" formatCode="_([$€]* #,##0.00_);_([$€]* \(#,##0.00\);_([$€]* &quot;-&quot;??_);_(@_)"/>
    <numFmt numFmtId="184" formatCode="_-[$€-2]\ * #,##0.00_-;\-[$€-2]\ * #,##0.00_-;_-[$€-2]\ * &quot;-&quot;??_-"/>
    <numFmt numFmtId="185" formatCode="_([$€-2]* #,##0.00_);_([$€-2]* \(#,##0.00\);_([$€-2]* &quot;-&quot;??_)"/>
    <numFmt numFmtId="186" formatCode="_-* #,##0.00\ &quot;€&quot;_-;\-* #,##0.00\ &quot;€&quot;_-;_-* &quot;-&quot;??\ &quot;€&quot;_-;_-@_-"/>
    <numFmt numFmtId="187" formatCode="_-[$€-2]* #,##0.00_-;\-[$€-2]* #,##0.00_-;_-[$€-2]* &quot;-&quot;??_-"/>
    <numFmt numFmtId="188" formatCode="_-[$€]* #,##0.00_-;\-[$€]* #,##0.00_-;_-[$€]* &quot;-&quot;??_-;_-@_-"/>
    <numFmt numFmtId="189" formatCode="General_)"/>
    <numFmt numFmtId="190" formatCode="\(##\);\(##\)"/>
    <numFmt numFmtId="191" formatCode="#,##0.0_i"/>
    <numFmt numFmtId="192" formatCode="#,##0;\-\ #,##0;_-\ &quot;- &quot;"/>
    <numFmt numFmtId="193" formatCode="#,##0.0000"/>
    <numFmt numFmtId="194" formatCode="_ * #,##0_ ;_ * \-#,##0_ ;_ * &quot;-&quot;_ ;_ @_ "/>
    <numFmt numFmtId="195" formatCode="_ &quot;kr&quot;\ * #,##0_ ;_ &quot;kr&quot;\ * \-#,##0_ ;_ &quot;kr&quot;\ * &quot;-&quot;_ ;_ @_ "/>
    <numFmt numFmtId="196" formatCode="#,##0.0"/>
    <numFmt numFmtId="197" formatCode="_ &quot;kr&quot;\ * #,##0.00_ ;_ &quot;kr&quot;\ * \-#,##0.00_ ;_ &quot;kr&quot;\ * &quot;-&quot;??_ ;_ @_ "/>
    <numFmt numFmtId="198" formatCode="0.0"/>
    <numFmt numFmtId="199" formatCode="0.000"/>
    <numFmt numFmtId="200" formatCode="\Te\x\t"/>
  </numFmts>
  <fonts count="128">
    <font>
      <sz val="10"/>
      <name val="Arial"/>
      <charset val="134"/>
    </font>
    <font>
      <sz val="11"/>
      <color rgb="FF000000"/>
      <name val="Calibri"/>
      <charset val="134"/>
    </font>
    <font>
      <b/>
      <sz val="14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b/>
      <sz val="10"/>
      <name val="Arial"/>
      <charset val="134"/>
    </font>
    <font>
      <b/>
      <i/>
      <sz val="10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b/>
      <u/>
      <sz val="14"/>
      <color indexed="12"/>
      <name val="Arial"/>
      <charset val="134"/>
    </font>
    <font>
      <b/>
      <sz val="10"/>
      <color indexed="8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i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2"/>
      <name val="Times New Roman"/>
      <charset val="134"/>
    </font>
    <font>
      <u/>
      <sz val="10"/>
      <color indexed="12"/>
      <name val="Arial"/>
      <charset val="134"/>
    </font>
    <font>
      <b/>
      <sz val="18"/>
      <color rgb="FFFF0000"/>
      <name val="Calibri"/>
      <charset val="134"/>
      <scheme val="minor"/>
    </font>
    <font>
      <b/>
      <sz val="10"/>
      <color rgb="FFFF0000"/>
      <name val="Arial"/>
      <charset val="134"/>
    </font>
    <font>
      <b/>
      <sz val="10"/>
      <color indexed="12"/>
      <name val="Arial"/>
      <charset val="134"/>
    </font>
    <font>
      <sz val="8"/>
      <color indexed="8"/>
      <name val="Arial"/>
      <charset val="134"/>
    </font>
    <font>
      <sz val="10"/>
      <color indexed="10"/>
      <name val="Arial"/>
      <charset val="134"/>
    </font>
    <font>
      <sz val="11"/>
      <color rgb="FFFF0000"/>
      <name val="Calibri"/>
      <charset val="134"/>
      <scheme val="minor"/>
    </font>
    <font>
      <b/>
      <sz val="8"/>
      <name val="Arial"/>
      <charset val="161"/>
    </font>
    <font>
      <b/>
      <sz val="11"/>
      <color rgb="FFFF0000"/>
      <name val="Calibri"/>
      <charset val="134"/>
      <scheme val="minor"/>
    </font>
    <font>
      <sz val="10"/>
      <color theme="0" tint="-0.249977111117893"/>
      <name val="Arial"/>
      <charset val="134"/>
    </font>
    <font>
      <sz val="11"/>
      <color rgb="FF9C650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2"/>
      <color indexed="20"/>
      <name val="??"/>
      <charset val="134"/>
    </font>
    <font>
      <sz val="11"/>
      <color indexed="8"/>
      <name val="Calibri"/>
      <charset val="134"/>
    </font>
    <font>
      <sz val="9"/>
      <name val="Times New Roman"/>
      <charset val="134"/>
    </font>
    <font>
      <sz val="11"/>
      <color indexed="9"/>
      <name val="Calibri"/>
      <charset val="134"/>
    </font>
    <font>
      <b/>
      <sz val="9"/>
      <name val="Times New Roman"/>
      <charset val="134"/>
    </font>
    <font>
      <sz val="9"/>
      <color indexed="8"/>
      <name val="Times New Roman"/>
      <charset val="134"/>
    </font>
    <font>
      <sz val="12"/>
      <color indexed="8"/>
      <name val="Times New Roman"/>
      <charset val="134"/>
    </font>
    <font>
      <b/>
      <sz val="11"/>
      <color indexed="63"/>
      <name val="Calibri"/>
      <charset val="134"/>
    </font>
    <font>
      <sz val="11"/>
      <color indexed="20"/>
      <name val="Calibri"/>
      <charset val="134"/>
    </font>
    <font>
      <sz val="11"/>
      <color rgb="FF9C0006"/>
      <name val="Calibri"/>
      <charset val="134"/>
      <scheme val="minor"/>
    </font>
    <font>
      <b/>
      <sz val="11"/>
      <color indexed="52"/>
      <name val="Calibri"/>
      <charset val="134"/>
    </font>
    <font>
      <b/>
      <sz val="11"/>
      <color indexed="10"/>
      <name val="Calibri"/>
      <charset val="134"/>
    </font>
    <font>
      <b/>
      <sz val="11"/>
      <color indexed="9"/>
      <name val="Calibri"/>
      <charset val="134"/>
    </font>
    <font>
      <sz val="10"/>
      <name val="Arial"/>
      <charset val="161"/>
    </font>
    <font>
      <sz val="10"/>
      <name val="MS Sans Serif"/>
      <charset val="134"/>
    </font>
    <font>
      <sz val="10"/>
      <color indexed="56"/>
      <name val="Arial"/>
      <charset val="134"/>
    </font>
    <font>
      <sz val="11"/>
      <color indexed="62"/>
      <name val="Calibri"/>
      <charset val="134"/>
    </font>
    <font>
      <sz val="10"/>
      <name val="Arial Cyr"/>
      <charset val="204"/>
    </font>
    <font>
      <i/>
      <sz val="8"/>
      <color indexed="38"/>
      <name val="Arial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11"/>
      <color rgb="FF006100"/>
      <name val="Calibri"/>
      <charset val="128"/>
      <scheme val="minor"/>
    </font>
    <font>
      <sz val="11"/>
      <color rgb="FF006100"/>
      <name val="Calibri"/>
      <charset val="134"/>
      <scheme val="minor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b/>
      <sz val="12"/>
      <name val="Times New Roman"/>
      <charset val="134"/>
    </font>
    <font>
      <u/>
      <sz val="11"/>
      <color theme="10"/>
      <name val="Calibri"/>
      <charset val="134"/>
      <scheme val="minor"/>
    </font>
    <font>
      <sz val="11"/>
      <color rgb="FF3F3F76"/>
      <name val="Calibri"/>
      <charset val="128"/>
      <scheme val="minor"/>
    </font>
    <font>
      <b/>
      <sz val="12"/>
      <color indexed="8"/>
      <name val="Times New Roman"/>
      <charset val="134"/>
    </font>
    <font>
      <sz val="11"/>
      <color indexed="52"/>
      <name val="Calibri"/>
      <charset val="134"/>
    </font>
    <font>
      <sz val="11"/>
      <color indexed="10"/>
      <name val="Calibri"/>
      <charset val="134"/>
    </font>
    <font>
      <sz val="11"/>
      <color indexed="60"/>
      <name val="Calibri"/>
      <charset val="134"/>
    </font>
    <font>
      <sz val="11"/>
      <color indexed="19"/>
      <name val="Calibri"/>
      <charset val="134"/>
    </font>
    <font>
      <sz val="11"/>
      <color indexed="60"/>
      <name val="Calibri"/>
      <charset val="161"/>
    </font>
    <font>
      <sz val="11"/>
      <color rgb="FF9C6500"/>
      <name val="Calibri"/>
      <charset val="161"/>
      <scheme val="minor"/>
    </font>
    <font>
      <sz val="8"/>
      <name val="Helv"/>
      <charset val="134"/>
    </font>
    <font>
      <sz val="11"/>
      <name val="Arial"/>
      <charset val="134"/>
    </font>
    <font>
      <sz val="10"/>
      <name val="Times New Roman"/>
      <charset val="134"/>
    </font>
    <font>
      <sz val="8"/>
      <name val="Arial"/>
      <charset val="134"/>
    </font>
    <font>
      <sz val="11"/>
      <color theme="1"/>
      <name val="Calibri"/>
      <charset val="128"/>
      <scheme val="minor"/>
    </font>
    <font>
      <sz val="9"/>
      <name val="Arial"/>
      <charset val="134"/>
    </font>
    <font>
      <sz val="10"/>
      <name val="Myriad Pro"/>
      <charset val="134"/>
    </font>
    <font>
      <sz val="10"/>
      <name val="Courier"/>
      <charset val="134"/>
    </font>
    <font>
      <b/>
      <vertAlign val="superscript"/>
      <sz val="12"/>
      <color indexed="54"/>
      <name val="Arial"/>
      <charset val="134"/>
    </font>
    <font>
      <sz val="10"/>
      <name val="Helvetica"/>
      <charset val="134"/>
    </font>
    <font>
      <sz val="10"/>
      <color indexed="8"/>
      <name val="MS Sans Serif"/>
      <charset val="134"/>
    </font>
    <font>
      <b/>
      <sz val="10"/>
      <name val="Arial"/>
      <charset val="161"/>
    </font>
    <font>
      <b/>
      <sz val="12"/>
      <name val="Arial"/>
      <charset val="161"/>
    </font>
    <font>
      <sz val="8"/>
      <color indexed="9"/>
      <name val="Arial"/>
      <charset val="161"/>
    </font>
    <font>
      <sz val="8"/>
      <color indexed="9"/>
      <name val="Arial"/>
      <charset val="134"/>
    </font>
    <font>
      <b/>
      <sz val="8"/>
      <name val="Arial"/>
      <charset val="161"/>
    </font>
    <font>
      <b/>
      <sz val="8"/>
      <name val="Arial"/>
      <charset val="134"/>
    </font>
    <font>
      <sz val="9"/>
      <name val="Verdana"/>
      <charset val="134"/>
    </font>
    <font>
      <i/>
      <sz val="9"/>
      <color indexed="60"/>
      <name val="Verdana"/>
      <charset val="134"/>
    </font>
    <font>
      <b/>
      <sz val="9"/>
      <name val="Verdana"/>
      <charset val="134"/>
    </font>
    <font>
      <b/>
      <sz val="9"/>
      <name val="Arial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8"/>
      <color theme="3"/>
      <name val="Cambria"/>
      <charset val="134"/>
      <scheme val="major"/>
    </font>
    <font>
      <u/>
      <sz val="10"/>
      <color indexed="12"/>
      <name val="Times New Roman"/>
      <charset val="134"/>
    </font>
    <font>
      <u/>
      <sz val="12"/>
      <color indexed="20"/>
      <name val="宋体"/>
      <charset val="134"/>
    </font>
    <font>
      <b/>
      <vertAlign val="superscript"/>
      <sz val="12"/>
      <name val="Arial"/>
      <charset val="134"/>
    </font>
    <font>
      <b/>
      <vertAlign val="superscript"/>
      <sz val="10"/>
      <name val="Arial"/>
      <charset val="134"/>
    </font>
    <font>
      <vertAlign val="superscript"/>
      <sz val="10"/>
      <color rgb="FF000000"/>
      <name val="Arial"/>
      <charset val="134"/>
    </font>
    <font>
      <b/>
      <vertAlign val="superscript"/>
      <sz val="10"/>
      <color rgb="FF000000"/>
      <name val="Arial"/>
      <charset val="134"/>
    </font>
    <font>
      <b/>
      <u/>
      <sz val="10"/>
      <name val="Arial"/>
      <charset val="134"/>
    </font>
    <font>
      <b/>
      <vertAlign val="subscript"/>
      <sz val="10"/>
      <name val="Arial"/>
      <charset val="134"/>
    </font>
    <font>
      <u/>
      <sz val="10"/>
      <name val="Arial"/>
      <charset val="134"/>
    </font>
    <font>
      <vertAlign val="superscript"/>
      <sz val="10"/>
      <name val="Arial"/>
      <charset val="134"/>
    </font>
    <font>
      <b/>
      <i/>
      <vertAlign val="subscript"/>
      <sz val="10"/>
      <name val="Arial"/>
      <charset val="134"/>
    </font>
    <font>
      <b/>
      <vertAlign val="superscript"/>
      <sz val="14"/>
      <name val="Arial"/>
      <charset val="134"/>
    </font>
    <font>
      <vertAlign val="superscript"/>
      <sz val="10"/>
      <color indexed="8"/>
      <name val="Arial"/>
      <charset val="134"/>
    </font>
    <font>
      <b/>
      <vertAlign val="superscript"/>
      <sz val="10"/>
      <color indexed="8"/>
      <name val="Arial"/>
      <charset val="134"/>
    </font>
  </fonts>
  <fills count="10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1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</fills>
  <borders count="4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60484">
    <xf numFmtId="0" fontId="0" fillId="0" borderId="0"/>
    <xf numFmtId="43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center"/>
    </xf>
    <xf numFmtId="0" fontId="12" fillId="16" borderId="8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7" borderId="11" applyNumberFormat="0" applyAlignment="0" applyProtection="0">
      <alignment vertical="center"/>
    </xf>
    <xf numFmtId="0" fontId="40" fillId="18" borderId="12" applyNumberFormat="0" applyAlignment="0" applyProtection="0">
      <alignment vertical="center"/>
    </xf>
    <xf numFmtId="0" fontId="41" fillId="18" borderId="11" applyNumberFormat="0" applyAlignment="0" applyProtection="0">
      <alignment vertical="center"/>
    </xf>
    <xf numFmtId="0" fontId="42" fillId="19" borderId="13" applyNumberFormat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13" fillId="2" borderId="0" applyNumberFormat="0" applyBorder="0" applyAlignment="0" applyProtection="0"/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6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7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51" fillId="46" borderId="0" applyNumberFormat="0" applyBorder="0" applyAlignment="0" applyProtection="0"/>
    <xf numFmtId="0" fontId="51" fillId="47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7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7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7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6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8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9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51" fillId="48" borderId="0" applyNumberFormat="0" applyBorder="0" applyAlignment="0" applyProtection="0"/>
    <xf numFmtId="0" fontId="51" fillId="49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9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9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9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1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2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/>
    <xf numFmtId="0" fontId="51" fillId="51" borderId="0" applyNumberFormat="0" applyBorder="0" applyAlignment="0" applyProtection="0"/>
    <xf numFmtId="0" fontId="51" fillId="52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2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2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2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4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5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1" fillId="54" borderId="0" applyNumberFormat="0" applyBorder="0" applyAlignment="0" applyProtection="0"/>
    <xf numFmtId="0" fontId="51" fillId="55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5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5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5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12" fillId="58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5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2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1" fillId="55" borderId="0" applyNumberFormat="0" applyBorder="0" applyAlignment="0" applyProtection="0"/>
    <xf numFmtId="0" fontId="51" fillId="52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2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2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2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46" borderId="0" applyNumberFormat="0" applyBorder="0" applyAlignment="0" applyProtection="0"/>
    <xf numFmtId="0" fontId="51" fillId="48" borderId="0" applyNumberFormat="0" applyBorder="0" applyAlignment="0" applyProtection="0"/>
    <xf numFmtId="0" fontId="51" fillId="51" borderId="0" applyNumberFormat="0" applyBorder="0" applyAlignment="0" applyProtection="0"/>
    <xf numFmtId="0" fontId="51" fillId="54" borderId="0" applyNumberFormat="0" applyBorder="0" applyAlignment="0" applyProtection="0"/>
    <xf numFmtId="0" fontId="51" fillId="57" borderId="0" applyNumberFormat="0" applyBorder="0" applyAlignment="0" applyProtection="0"/>
    <xf numFmtId="0" fontId="51" fillId="55" borderId="0" applyNumberFormat="0" applyBorder="0" applyAlignment="0" applyProtection="0"/>
    <xf numFmtId="49" fontId="52" fillId="0" borderId="3" applyNumberFormat="0" applyFont="0" applyFill="0" applyBorder="0" applyProtection="0">
      <alignment horizontal="left" vertical="center" indent="2"/>
    </xf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4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5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1" fillId="47" borderId="0" applyNumberFormat="0" applyBorder="0" applyAlignment="0" applyProtection="0"/>
    <xf numFmtId="0" fontId="51" fillId="5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5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5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5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12" fillId="61" borderId="0" applyNumberFormat="0" applyBorder="0" applyAlignment="0" applyProtection="0"/>
    <xf numFmtId="0" fontId="12" fillId="61" borderId="0" applyNumberFormat="0" applyBorder="0" applyAlignment="0" applyProtection="0"/>
    <xf numFmtId="0" fontId="12" fillId="61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49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62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3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51" fillId="62" borderId="0" applyNumberFormat="0" applyBorder="0" applyAlignment="0" applyProtection="0"/>
    <xf numFmtId="0" fontId="51" fillId="63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3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3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3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54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48" borderId="0" applyNumberFormat="0" applyBorder="0" applyAlignment="0" applyProtection="0"/>
    <xf numFmtId="0" fontId="51" fillId="48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48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12" fillId="65" borderId="0" applyNumberFormat="0" applyBorder="0" applyAlignment="0" applyProtection="0"/>
    <xf numFmtId="0" fontId="51" fillId="54" borderId="0" applyNumberFormat="0" applyBorder="0" applyAlignment="0" applyProtection="0"/>
    <xf numFmtId="0" fontId="51" fillId="48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48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48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48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4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5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12" fillId="66" borderId="0" applyNumberFormat="0" applyBorder="0" applyAlignment="0" applyProtection="0"/>
    <xf numFmtId="0" fontId="12" fillId="66" borderId="0" applyNumberFormat="0" applyBorder="0" applyAlignment="0" applyProtection="0"/>
    <xf numFmtId="0" fontId="12" fillId="66" borderId="0" applyNumberFormat="0" applyBorder="0" applyAlignment="0" applyProtection="0"/>
    <xf numFmtId="0" fontId="51" fillId="47" borderId="0" applyNumberFormat="0" applyBorder="0" applyAlignment="0" applyProtection="0"/>
    <xf numFmtId="0" fontId="51" fillId="5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5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5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5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4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67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52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12" fillId="68" borderId="0" applyNumberFormat="0" applyBorder="0" applyAlignment="0" applyProtection="0"/>
    <xf numFmtId="0" fontId="12" fillId="68" borderId="0" applyNumberFormat="0" applyBorder="0" applyAlignment="0" applyProtection="0"/>
    <xf numFmtId="0" fontId="12" fillId="68" borderId="0" applyNumberFormat="0" applyBorder="0" applyAlignment="0" applyProtection="0"/>
    <xf numFmtId="0" fontId="51" fillId="67" borderId="0" applyNumberFormat="0" applyBorder="0" applyAlignment="0" applyProtection="0"/>
    <xf numFmtId="0" fontId="51" fillId="52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52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52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52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47" borderId="0" applyNumberFormat="0" applyBorder="0" applyAlignment="0" applyProtection="0"/>
    <xf numFmtId="0" fontId="51" fillId="49" borderId="0" applyNumberFormat="0" applyBorder="0" applyAlignment="0" applyProtection="0"/>
    <xf numFmtId="0" fontId="51" fillId="62" borderId="0" applyNumberFormat="0" applyBorder="0" applyAlignment="0" applyProtection="0"/>
    <xf numFmtId="0" fontId="51" fillId="54" borderId="0" applyNumberFormat="0" applyBorder="0" applyAlignment="0" applyProtection="0"/>
    <xf numFmtId="0" fontId="51" fillId="47" borderId="0" applyNumberFormat="0" applyBorder="0" applyAlignment="0" applyProtection="0"/>
    <xf numFmtId="0" fontId="51" fillId="67" borderId="0" applyNumberFormat="0" applyBorder="0" applyAlignment="0" applyProtection="0"/>
    <xf numFmtId="0" fontId="0" fillId="0" borderId="0" applyNumberFormat="0" applyFont="0" applyFill="0" applyBorder="0" applyProtection="0">
      <alignment horizontal="left" vertical="center" indent="5"/>
    </xf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57" borderId="0" applyNumberFormat="0" applyBorder="0" applyAlignment="0" applyProtection="0"/>
    <xf numFmtId="0" fontId="53" fillId="69" borderId="0" applyNumberFormat="0" applyBorder="0" applyAlignment="0" applyProtection="0"/>
    <xf numFmtId="0" fontId="13" fillId="70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13" fillId="70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6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71" borderId="0" applyNumberFormat="0" applyBorder="0" applyAlignment="0" applyProtection="0"/>
    <xf numFmtId="0" fontId="53" fillId="49" borderId="0" applyNumberFormat="0" applyBorder="0" applyAlignment="0" applyProtection="0"/>
    <xf numFmtId="0" fontId="13" fillId="72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13" fillId="72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7" borderId="0" applyNumberFormat="0" applyBorder="0" applyAlignment="0" applyProtection="0"/>
    <xf numFmtId="0" fontId="53" fillId="62" borderId="0" applyNumberFormat="0" applyBorder="0" applyAlignment="0" applyProtection="0"/>
    <xf numFmtId="0" fontId="13" fillId="73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13" fillId="73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62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48" borderId="0" applyNumberFormat="0" applyBorder="0" applyAlignment="0" applyProtection="0"/>
    <xf numFmtId="0" fontId="53" fillId="74" borderId="0" applyNumberFormat="0" applyBorder="0" applyAlignment="0" applyProtection="0"/>
    <xf numFmtId="0" fontId="13" fillId="75" borderId="0" applyNumberFormat="0" applyBorder="0" applyAlignment="0" applyProtection="0"/>
    <xf numFmtId="0" fontId="53" fillId="48" borderId="0" applyNumberFormat="0" applyBorder="0" applyAlignment="0" applyProtection="0"/>
    <xf numFmtId="0" fontId="53" fillId="48" borderId="0" applyNumberFormat="0" applyBorder="0" applyAlignment="0" applyProtection="0"/>
    <xf numFmtId="0" fontId="53" fillId="48" borderId="0" applyNumberFormat="0" applyBorder="0" applyAlignment="0" applyProtection="0"/>
    <xf numFmtId="0" fontId="53" fillId="48" borderId="0" applyNumberFormat="0" applyBorder="0" applyAlignment="0" applyProtection="0"/>
    <xf numFmtId="0" fontId="53" fillId="48" borderId="0" applyNumberFormat="0" applyBorder="0" applyAlignment="0" applyProtection="0"/>
    <xf numFmtId="0" fontId="53" fillId="48" borderId="0" applyNumberFormat="0" applyBorder="0" applyAlignment="0" applyProtection="0"/>
    <xf numFmtId="0" fontId="53" fillId="48" borderId="0" applyNumberFormat="0" applyBorder="0" applyAlignment="0" applyProtection="0"/>
    <xf numFmtId="0" fontId="53" fillId="48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48" borderId="0" applyNumberFormat="0" applyBorder="0" applyAlignment="0" applyProtection="0"/>
    <xf numFmtId="0" fontId="53" fillId="48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13" fillId="75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57" borderId="0" applyNumberFormat="0" applyBorder="0" applyAlignment="0" applyProtection="0"/>
    <xf numFmtId="0" fontId="53" fillId="76" borderId="0" applyNumberFormat="0" applyBorder="0" applyAlignment="0" applyProtection="0"/>
    <xf numFmtId="0" fontId="13" fillId="77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57" borderId="0" applyNumberFormat="0" applyBorder="0" applyAlignment="0" applyProtection="0"/>
    <xf numFmtId="0" fontId="53" fillId="57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13" fillId="77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49" borderId="0" applyNumberFormat="0" applyBorder="0" applyAlignment="0" applyProtection="0"/>
    <xf numFmtId="0" fontId="53" fillId="78" borderId="0" applyNumberFormat="0" applyBorder="0" applyAlignment="0" applyProtection="0"/>
    <xf numFmtId="0" fontId="13" fillId="7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49" borderId="0" applyNumberFormat="0" applyBorder="0" applyAlignment="0" applyProtection="0"/>
    <xf numFmtId="0" fontId="53" fillId="49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13" fillId="79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78" borderId="0" applyNumberFormat="0" applyBorder="0" applyAlignment="0" applyProtection="0"/>
    <xf numFmtId="0" fontId="53" fillId="69" borderId="0" applyNumberFormat="0" applyBorder="0" applyAlignment="0" applyProtection="0"/>
    <xf numFmtId="0" fontId="53" fillId="49" borderId="0" applyNumberFormat="0" applyBorder="0" applyAlignment="0" applyProtection="0"/>
    <xf numFmtId="0" fontId="53" fillId="62" borderId="0" applyNumberFormat="0" applyBorder="0" applyAlignment="0" applyProtection="0"/>
    <xf numFmtId="0" fontId="53" fillId="74" borderId="0" applyNumberFormat="0" applyBorder="0" applyAlignment="0" applyProtection="0"/>
    <xf numFmtId="0" fontId="53" fillId="76" borderId="0" applyNumberFormat="0" applyBorder="0" applyAlignment="0" applyProtection="0"/>
    <xf numFmtId="0" fontId="53" fillId="78" borderId="0" applyNumberFormat="0" applyBorder="0" applyAlignment="0" applyProtection="0"/>
    <xf numFmtId="0" fontId="53" fillId="74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1" borderId="0" applyNumberFormat="0" applyBorder="0" applyAlignment="0" applyProtection="0"/>
    <xf numFmtId="0" fontId="53" fillId="80" borderId="0" applyNumberFormat="0" applyBorder="0" applyAlignment="0" applyProtection="0"/>
    <xf numFmtId="0" fontId="53" fillId="81" borderId="0" applyNumberFormat="0" applyBorder="0" applyAlignment="0" applyProtection="0"/>
    <xf numFmtId="0" fontId="53" fillId="81" borderId="0" applyNumberFormat="0" applyBorder="0" applyAlignment="0" applyProtection="0"/>
    <xf numFmtId="0" fontId="53" fillId="81" borderId="0" applyNumberFormat="0" applyBorder="0" applyAlignment="0" applyProtection="0"/>
    <xf numFmtId="0" fontId="53" fillId="81" borderId="0" applyNumberFormat="0" applyBorder="0" applyAlignment="0" applyProtection="0"/>
    <xf numFmtId="0" fontId="53" fillId="81" borderId="0" applyNumberFormat="0" applyBorder="0" applyAlignment="0" applyProtection="0"/>
    <xf numFmtId="0" fontId="53" fillId="81" borderId="0" applyNumberFormat="0" applyBorder="0" applyAlignment="0" applyProtection="0"/>
    <xf numFmtId="0" fontId="53" fillId="81" borderId="0" applyNumberFormat="0" applyBorder="0" applyAlignment="0" applyProtection="0"/>
    <xf numFmtId="0" fontId="53" fillId="81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1" borderId="0" applyNumberFormat="0" applyBorder="0" applyAlignment="0" applyProtection="0"/>
    <xf numFmtId="0" fontId="53" fillId="81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71" borderId="0" applyNumberFormat="0" applyBorder="0" applyAlignment="0" applyProtection="0"/>
    <xf numFmtId="0" fontId="53" fillId="82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67" borderId="0" applyNumberFormat="0" applyBorder="0" applyAlignment="0" applyProtection="0"/>
    <xf numFmtId="0" fontId="53" fillId="83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67" borderId="0" applyNumberFormat="0" applyBorder="0" applyAlignment="0" applyProtection="0"/>
    <xf numFmtId="0" fontId="53" fillId="67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83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84" borderId="0" applyNumberFormat="0" applyBorder="0" applyAlignment="0" applyProtection="0"/>
    <xf numFmtId="0" fontId="53" fillId="74" borderId="0" applyNumberFormat="0" applyBorder="0" applyAlignment="0" applyProtection="0"/>
    <xf numFmtId="0" fontId="53" fillId="84" borderId="0" applyNumberFormat="0" applyBorder="0" applyAlignment="0" applyProtection="0"/>
    <xf numFmtId="0" fontId="53" fillId="84" borderId="0" applyNumberFormat="0" applyBorder="0" applyAlignment="0" applyProtection="0"/>
    <xf numFmtId="0" fontId="53" fillId="84" borderId="0" applyNumberFormat="0" applyBorder="0" applyAlignment="0" applyProtection="0"/>
    <xf numFmtId="0" fontId="53" fillId="84" borderId="0" applyNumberFormat="0" applyBorder="0" applyAlignment="0" applyProtection="0"/>
    <xf numFmtId="0" fontId="53" fillId="84" borderId="0" applyNumberFormat="0" applyBorder="0" applyAlignment="0" applyProtection="0"/>
    <xf numFmtId="0" fontId="53" fillId="84" borderId="0" applyNumberFormat="0" applyBorder="0" applyAlignment="0" applyProtection="0"/>
    <xf numFmtId="0" fontId="53" fillId="84" borderId="0" applyNumberFormat="0" applyBorder="0" applyAlignment="0" applyProtection="0"/>
    <xf numFmtId="0" fontId="53" fillId="8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84" borderId="0" applyNumberFormat="0" applyBorder="0" applyAlignment="0" applyProtection="0"/>
    <xf numFmtId="0" fontId="53" fillId="8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4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6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82" borderId="0" applyNumberFormat="0" applyBorder="0" applyAlignment="0" applyProtection="0"/>
    <xf numFmtId="0" fontId="53" fillId="71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3" fillId="71" borderId="0" applyNumberFormat="0" applyBorder="0" applyAlignment="0" applyProtection="0"/>
    <xf numFmtId="0" fontId="54" fillId="57" borderId="0" applyBorder="0" applyAlignment="0"/>
    <xf numFmtId="0" fontId="52" fillId="57" borderId="0" applyBorder="0">
      <alignment horizontal="right" vertical="center"/>
    </xf>
    <xf numFmtId="0" fontId="52" fillId="51" borderId="0" applyBorder="0">
      <alignment horizontal="right" vertical="center"/>
    </xf>
    <xf numFmtId="0" fontId="52" fillId="51" borderId="0" applyBorder="0">
      <alignment horizontal="right" vertical="center"/>
    </xf>
    <xf numFmtId="0" fontId="55" fillId="51" borderId="3">
      <alignment horizontal="right" vertical="center"/>
    </xf>
    <xf numFmtId="0" fontId="56" fillId="51" borderId="3">
      <alignment horizontal="right" vertical="center"/>
    </xf>
    <xf numFmtId="0" fontId="55" fillId="55" borderId="3">
      <alignment horizontal="right" vertical="center"/>
    </xf>
    <xf numFmtId="0" fontId="55" fillId="55" borderId="3">
      <alignment horizontal="right" vertical="center"/>
    </xf>
    <xf numFmtId="0" fontId="55" fillId="55" borderId="16">
      <alignment horizontal="right" vertical="center"/>
    </xf>
    <xf numFmtId="0" fontId="55" fillId="55" borderId="17">
      <alignment horizontal="right" vertical="center"/>
    </xf>
    <xf numFmtId="0" fontId="55" fillId="55" borderId="18">
      <alignment horizontal="right" vertical="center"/>
    </xf>
    <xf numFmtId="0" fontId="53" fillId="80" borderId="0" applyNumberFormat="0" applyBorder="0" applyAlignment="0" applyProtection="0"/>
    <xf numFmtId="0" fontId="53" fillId="82" borderId="0" applyNumberFormat="0" applyBorder="0" applyAlignment="0" applyProtection="0"/>
    <xf numFmtId="0" fontId="53" fillId="83" borderId="0" applyNumberFormat="0" applyBorder="0" applyAlignment="0" applyProtection="0"/>
    <xf numFmtId="0" fontId="53" fillId="74" borderId="0" applyNumberFormat="0" applyBorder="0" applyAlignment="0" applyProtection="0"/>
    <xf numFmtId="0" fontId="53" fillId="76" borderId="0" applyNumberFormat="0" applyBorder="0" applyAlignment="0" applyProtection="0"/>
    <xf numFmtId="0" fontId="53" fillId="71" borderId="0" applyNumberFormat="0" applyBorder="0" applyAlignment="0" applyProtection="0"/>
    <xf numFmtId="0" fontId="57" fillId="85" borderId="19" applyNumberFormat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54" borderId="0" applyNumberFormat="0" applyBorder="0" applyAlignment="0" applyProtection="0"/>
    <xf numFmtId="0" fontId="58" fillId="48" borderId="0" applyNumberFormat="0" applyBorder="0" applyAlignment="0" applyProtection="0"/>
    <xf numFmtId="0" fontId="58" fillId="54" borderId="0" applyNumberFormat="0" applyBorder="0" applyAlignment="0" applyProtection="0"/>
    <xf numFmtId="0" fontId="58" fillId="54" borderId="0" applyNumberFormat="0" applyBorder="0" applyAlignment="0" applyProtection="0"/>
    <xf numFmtId="0" fontId="58" fillId="54" borderId="0" applyNumberFormat="0" applyBorder="0" applyAlignment="0" applyProtection="0"/>
    <xf numFmtId="0" fontId="58" fillId="54" borderId="0" applyNumberFormat="0" applyBorder="0" applyAlignment="0" applyProtection="0"/>
    <xf numFmtId="0" fontId="58" fillId="54" borderId="0" applyNumberFormat="0" applyBorder="0" applyAlignment="0" applyProtection="0"/>
    <xf numFmtId="0" fontId="58" fillId="54" borderId="0" applyNumberFormat="0" applyBorder="0" applyAlignment="0" applyProtection="0"/>
    <xf numFmtId="0" fontId="58" fillId="54" borderId="0" applyNumberFormat="0" applyBorder="0" applyAlignment="0" applyProtection="0"/>
    <xf numFmtId="0" fontId="58" fillId="54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54" borderId="0" applyNumberFormat="0" applyBorder="0" applyAlignment="0" applyProtection="0"/>
    <xf numFmtId="0" fontId="58" fillId="54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9" fillId="86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60" fillId="85" borderId="20" applyNumberFormat="0" applyAlignment="0" applyProtection="0"/>
    <xf numFmtId="4" fontId="54" fillId="0" borderId="21" applyFill="0" applyBorder="0" applyProtection="0">
      <alignment horizontal="right" vertical="center"/>
    </xf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1" fillId="87" borderId="20" applyNumberFormat="0" applyAlignment="0" applyProtection="0"/>
    <xf numFmtId="0" fontId="60" fillId="85" borderId="20" applyNumberFormat="0" applyAlignment="0" applyProtection="0"/>
    <xf numFmtId="0" fontId="61" fillId="87" borderId="20" applyNumberFormat="0" applyAlignment="0" applyProtection="0"/>
    <xf numFmtId="0" fontId="61" fillId="87" borderId="20" applyNumberFormat="0" applyAlignment="0" applyProtection="0"/>
    <xf numFmtId="0" fontId="61" fillId="87" borderId="20" applyNumberFormat="0" applyAlignment="0" applyProtection="0"/>
    <xf numFmtId="0" fontId="61" fillId="87" borderId="20" applyNumberFormat="0" applyAlignment="0" applyProtection="0"/>
    <xf numFmtId="0" fontId="61" fillId="87" borderId="20" applyNumberFormat="0" applyAlignment="0" applyProtection="0"/>
    <xf numFmtId="0" fontId="61" fillId="87" borderId="20" applyNumberFormat="0" applyAlignment="0" applyProtection="0"/>
    <xf numFmtId="0" fontId="61" fillId="87" borderId="20" applyNumberFormat="0" applyAlignment="0" applyProtection="0"/>
    <xf numFmtId="0" fontId="61" fillId="87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1" fillId="87" borderId="20" applyNumberFormat="0" applyAlignment="0" applyProtection="0"/>
    <xf numFmtId="0" fontId="61" fillId="87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0" fillId="85" borderId="20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0" fontId="62" fillId="88" borderId="22" applyNumberFormat="0" applyAlignment="0" applyProtection="0"/>
    <xf numFmtId="49" fontId="0" fillId="57" borderId="23">
      <alignment vertical="top" wrapText="1"/>
    </xf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1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80" fontId="6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0" fontId="63" fillId="0" borderId="0" applyFont="0" applyFill="0" applyBorder="0" applyAlignment="0" applyProtection="0"/>
    <xf numFmtId="43" fontId="0" fillId="0" borderId="0" applyFont="0" applyFill="0" applyBorder="0" applyAlignment="0" applyProtection="0"/>
    <xf numFmtId="180" fontId="63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0" fontId="63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0" fontId="64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0" fontId="64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55" fillId="0" borderId="0" applyNumberFormat="0">
      <alignment horizontal="right"/>
    </xf>
    <xf numFmtId="181" fontId="12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1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82" fontId="0" fillId="0" borderId="0" applyFont="0" applyFill="0" applyBorder="0" applyAlignment="0" applyProtection="0"/>
    <xf numFmtId="0" fontId="52" fillId="55" borderId="24">
      <alignment horizontal="left" vertical="center" wrapText="1" indent="2"/>
    </xf>
    <xf numFmtId="0" fontId="52" fillId="0" borderId="24">
      <alignment horizontal="left" vertical="center" wrapText="1" indent="2"/>
    </xf>
    <xf numFmtId="0" fontId="52" fillId="51" borderId="17">
      <alignment horizontal="left" vertical="center"/>
    </xf>
    <xf numFmtId="0" fontId="55" fillId="0" borderId="25">
      <alignment horizontal="left" vertical="top" wrapText="1"/>
    </xf>
    <xf numFmtId="3" fontId="65" fillId="0" borderId="23">
      <alignment horizontal="right" vertical="top"/>
    </xf>
    <xf numFmtId="0" fontId="66" fillId="55" borderId="20" applyNumberFormat="0" applyAlignment="0" applyProtection="0"/>
    <xf numFmtId="0" fontId="67" fillId="0" borderId="1"/>
    <xf numFmtId="0" fontId="5" fillId="76" borderId="3">
      <alignment horizontal="centerContinuous" vertical="top" wrapText="1"/>
    </xf>
    <xf numFmtId="0" fontId="68" fillId="0" borderId="0">
      <alignment vertical="top" wrapText="1"/>
    </xf>
    <xf numFmtId="0" fontId="69" fillId="0" borderId="26" applyNumberFormat="0" applyFill="0" applyAlignment="0" applyProtection="0"/>
    <xf numFmtId="0" fontId="70" fillId="0" borderId="0" applyNumberFormat="0" applyFill="0" applyBorder="0" applyAlignment="0" applyProtection="0"/>
    <xf numFmtId="0" fontId="11" fillId="0" borderId="0">
      <alignment vertical="top"/>
    </xf>
    <xf numFmtId="0" fontId="11" fillId="0" borderId="0">
      <alignment vertical="top"/>
    </xf>
    <xf numFmtId="18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7" fontId="63" fillId="0" borderId="0" applyFont="0" applyFill="0" applyBorder="0" applyAlignment="0" applyProtection="0"/>
    <xf numFmtId="18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7" fontId="63" fillId="0" borderId="0" applyFont="0" applyFill="0" applyBorder="0" applyAlignment="0" applyProtection="0"/>
    <xf numFmtId="188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7" fontId="63" fillId="0" borderId="0" applyFont="0" applyFill="0" applyBorder="0" applyAlignment="0" applyProtection="0"/>
    <xf numFmtId="18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11" fontId="63" fillId="0" borderId="0" applyFont="0" applyFill="0" applyBorder="0" applyAlignment="0" applyProtection="0"/>
    <xf numFmtId="11" fontId="0" fillId="0" borderId="0" applyFont="0" applyFill="0" applyBorder="0" applyAlignment="0" applyProtection="0"/>
    <xf numFmtId="11" fontId="63" fillId="0" borderId="0" applyFont="0" applyFill="0" applyBorder="0" applyAlignment="0" applyProtection="0"/>
    <xf numFmtId="11" fontId="63" fillId="0" borderId="0" applyFont="0" applyFill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7" borderId="0" applyNumberFormat="0" applyBorder="0" applyAlignment="0" applyProtection="0"/>
    <xf numFmtId="0" fontId="71" fillId="51" borderId="0" applyNumberFormat="0" applyBorder="0" applyAlignment="0" applyProtection="0"/>
    <xf numFmtId="0" fontId="72" fillId="89" borderId="0" applyNumberFormat="0" applyBorder="0" applyAlignment="0" applyProtection="0"/>
    <xf numFmtId="0" fontId="71" fillId="51" borderId="0" applyNumberFormat="0" applyBorder="0" applyAlignment="0" applyProtection="0"/>
    <xf numFmtId="0" fontId="71" fillId="57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2" fillId="89" borderId="0" applyNumberFormat="0" applyBorder="0" applyAlignment="0" applyProtection="0"/>
    <xf numFmtId="0" fontId="71" fillId="57" borderId="0" applyNumberFormat="0" applyBorder="0" applyAlignment="0" applyProtection="0"/>
    <xf numFmtId="0" fontId="72" fillId="89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7" borderId="0" applyNumberFormat="0" applyBorder="0" applyAlignment="0" applyProtection="0"/>
    <xf numFmtId="0" fontId="71" fillId="57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3" fillId="89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5" fillId="0" borderId="28" applyNumberFormat="0" applyFill="0" applyAlignment="0" applyProtection="0"/>
    <xf numFmtId="0" fontId="74" fillId="0" borderId="27" applyNumberFormat="0" applyFill="0" applyAlignment="0" applyProtection="0"/>
    <xf numFmtId="0" fontId="75" fillId="0" borderId="28" applyNumberFormat="0" applyFill="0" applyAlignment="0" applyProtection="0"/>
    <xf numFmtId="0" fontId="75" fillId="0" borderId="28" applyNumberFormat="0" applyFill="0" applyAlignment="0" applyProtection="0"/>
    <xf numFmtId="0" fontId="75" fillId="0" borderId="28" applyNumberFormat="0" applyFill="0" applyAlignment="0" applyProtection="0"/>
    <xf numFmtId="0" fontId="75" fillId="0" borderId="28" applyNumberFormat="0" applyFill="0" applyAlignment="0" applyProtection="0"/>
    <xf numFmtId="0" fontId="75" fillId="0" borderId="28" applyNumberFormat="0" applyFill="0" applyAlignment="0" applyProtection="0"/>
    <xf numFmtId="0" fontId="75" fillId="0" borderId="28" applyNumberFormat="0" applyFill="0" applyAlignment="0" applyProtection="0"/>
    <xf numFmtId="0" fontId="75" fillId="0" borderId="28" applyNumberFormat="0" applyFill="0" applyAlignment="0" applyProtection="0"/>
    <xf numFmtId="0" fontId="75" fillId="0" borderId="28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5" fillId="0" borderId="28" applyNumberFormat="0" applyFill="0" applyAlignment="0" applyProtection="0"/>
    <xf numFmtId="0" fontId="75" fillId="0" borderId="28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7" fillId="0" borderId="30" applyNumberFormat="0" applyFill="0" applyAlignment="0" applyProtection="0"/>
    <xf numFmtId="0" fontId="76" fillId="0" borderId="29" applyNumberFormat="0" applyFill="0" applyAlignment="0" applyProtection="0"/>
    <xf numFmtId="0" fontId="77" fillId="0" borderId="30" applyNumberFormat="0" applyFill="0" applyAlignment="0" applyProtection="0"/>
    <xf numFmtId="0" fontId="77" fillId="0" borderId="30" applyNumberFormat="0" applyFill="0" applyAlignment="0" applyProtection="0"/>
    <xf numFmtId="0" fontId="77" fillId="0" borderId="30" applyNumberFormat="0" applyFill="0" applyAlignment="0" applyProtection="0"/>
    <xf numFmtId="0" fontId="77" fillId="0" borderId="30" applyNumberFormat="0" applyFill="0" applyAlignment="0" applyProtection="0"/>
    <xf numFmtId="0" fontId="77" fillId="0" borderId="30" applyNumberFormat="0" applyFill="0" applyAlignment="0" applyProtection="0"/>
    <xf numFmtId="0" fontId="77" fillId="0" borderId="30" applyNumberFormat="0" applyFill="0" applyAlignment="0" applyProtection="0"/>
    <xf numFmtId="0" fontId="77" fillId="0" borderId="30" applyNumberFormat="0" applyFill="0" applyAlignment="0" applyProtection="0"/>
    <xf numFmtId="0" fontId="77" fillId="0" borderId="30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7" fillId="0" borderId="30" applyNumberFormat="0" applyFill="0" applyAlignment="0" applyProtection="0"/>
    <xf numFmtId="0" fontId="77" fillId="0" borderId="30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6" fillId="0" borderId="29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9" fillId="0" borderId="32" applyNumberFormat="0" applyFill="0" applyAlignment="0" applyProtection="0"/>
    <xf numFmtId="0" fontId="78" fillId="0" borderId="31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31" applyNumberFormat="0" applyFill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63" borderId="20" applyNumberFormat="0" applyAlignment="0" applyProtection="0"/>
    <xf numFmtId="0" fontId="66" fillId="55" borderId="20" applyNumberFormat="0" applyAlignment="0" applyProtection="0"/>
    <xf numFmtId="0" fontId="82" fillId="90" borderId="11" applyNumberFormat="0" applyAlignment="0" applyProtection="0"/>
    <xf numFmtId="0" fontId="66" fillId="55" borderId="20" applyNumberFormat="0" applyAlignment="0" applyProtection="0"/>
    <xf numFmtId="0" fontId="66" fillId="63" borderId="20" applyNumberFormat="0" applyAlignment="0" applyProtection="0"/>
    <xf numFmtId="0" fontId="66" fillId="55" borderId="20" applyNumberFormat="0" applyAlignment="0" applyProtection="0"/>
    <xf numFmtId="0" fontId="82" fillId="90" borderId="11" applyNumberFormat="0" applyAlignment="0" applyProtection="0"/>
    <xf numFmtId="0" fontId="66" fillId="63" borderId="20" applyNumberFormat="0" applyAlignment="0" applyProtection="0"/>
    <xf numFmtId="0" fontId="66" fillId="55" borderId="20" applyNumberFormat="0" applyAlignment="0" applyProtection="0"/>
    <xf numFmtId="0" fontId="82" fillId="90" borderId="11" applyNumberFormat="0" applyAlignment="0" applyProtection="0"/>
    <xf numFmtId="0" fontId="66" fillId="63" borderId="20" applyNumberFormat="0" applyAlignment="0" applyProtection="0"/>
    <xf numFmtId="0" fontId="66" fillId="63" borderId="20" applyNumberFormat="0" applyAlignment="0" applyProtection="0"/>
    <xf numFmtId="0" fontId="66" fillId="63" borderId="20" applyNumberFormat="0" applyAlignment="0" applyProtection="0"/>
    <xf numFmtId="0" fontId="66" fillId="63" borderId="20" applyNumberFormat="0" applyAlignment="0" applyProtection="0"/>
    <xf numFmtId="0" fontId="66" fillId="63" borderId="20" applyNumberFormat="0" applyAlignment="0" applyProtection="0"/>
    <xf numFmtId="0" fontId="66" fillId="63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63" borderId="20" applyNumberFormat="0" applyAlignment="0" applyProtection="0"/>
    <xf numFmtId="0" fontId="66" fillId="63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0" fontId="66" fillId="55" borderId="20" applyNumberFormat="0" applyAlignment="0" applyProtection="0"/>
    <xf numFmtId="4" fontId="52" fillId="0" borderId="0" applyBorder="0">
      <alignment horizontal="right" vertical="center"/>
    </xf>
    <xf numFmtId="0" fontId="52" fillId="0" borderId="3">
      <alignment horizontal="right" vertical="center"/>
    </xf>
    <xf numFmtId="1" fontId="83" fillId="51" borderId="0" applyBorder="0">
      <alignment horizontal="right" vertical="center"/>
    </xf>
    <xf numFmtId="0" fontId="80" fillId="0" borderId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5" fillId="0" borderId="34" applyNumberFormat="0" applyFill="0" applyAlignment="0" applyProtection="0"/>
    <xf numFmtId="0" fontId="84" fillId="0" borderId="33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5" fillId="0" borderId="34" applyNumberFormat="0" applyFill="0" applyAlignment="0" applyProtection="0"/>
    <xf numFmtId="0" fontId="85" fillId="0" borderId="34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0" fontId="84" fillId="0" borderId="33" applyNumberFormat="0" applyFill="0" applyAlignment="0" applyProtection="0"/>
    <xf numFmtId="178" fontId="0" fillId="0" borderId="0" applyFont="0" applyFill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7" fillId="63" borderId="0" applyNumberFormat="0" applyBorder="0" applyAlignment="0" applyProtection="0"/>
    <xf numFmtId="0" fontId="86" fillId="63" borderId="0" applyNumberFormat="0" applyBorder="0" applyAlignment="0" applyProtection="0"/>
    <xf numFmtId="0" fontId="31" fillId="14" borderId="0" applyNumberFormat="0" applyBorder="0" applyAlignment="0" applyProtection="0"/>
    <xf numFmtId="0" fontId="87" fillId="63" borderId="0" applyNumberFormat="0" applyBorder="0" applyAlignment="0" applyProtection="0"/>
    <xf numFmtId="0" fontId="87" fillId="63" borderId="0" applyNumberFormat="0" applyBorder="0" applyAlignment="0" applyProtection="0"/>
    <xf numFmtId="0" fontId="87" fillId="63" borderId="0" applyNumberFormat="0" applyBorder="0" applyAlignment="0" applyProtection="0"/>
    <xf numFmtId="0" fontId="87" fillId="63" borderId="0" applyNumberFormat="0" applyBorder="0" applyAlignment="0" applyProtection="0"/>
    <xf numFmtId="0" fontId="87" fillId="63" borderId="0" applyNumberFormat="0" applyBorder="0" applyAlignment="0" applyProtection="0"/>
    <xf numFmtId="0" fontId="87" fillId="63" borderId="0" applyNumberFormat="0" applyBorder="0" applyAlignment="0" applyProtection="0"/>
    <xf numFmtId="0" fontId="87" fillId="63" borderId="0" applyNumberFormat="0" applyBorder="0" applyAlignment="0" applyProtection="0"/>
    <xf numFmtId="0" fontId="87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8" fillId="63" borderId="0" applyNumberFormat="0" applyBorder="0" applyAlignment="0" applyProtection="0"/>
    <xf numFmtId="0" fontId="86" fillId="63" borderId="0" applyNumberFormat="0" applyBorder="0" applyAlignment="0" applyProtection="0"/>
    <xf numFmtId="0" fontId="87" fillId="63" borderId="0" applyNumberFormat="0" applyBorder="0" applyAlignment="0" applyProtection="0"/>
    <xf numFmtId="0" fontId="88" fillId="63" borderId="0" applyNumberFormat="0" applyBorder="0" applyAlignment="0" applyProtection="0"/>
    <xf numFmtId="0" fontId="89" fillId="14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7" fillId="63" borderId="0" applyNumberFormat="0" applyBorder="0" applyAlignment="0" applyProtection="0"/>
    <xf numFmtId="0" fontId="88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31" fillId="14" borderId="0" applyNumberFormat="0" applyBorder="0" applyAlignment="0" applyProtection="0"/>
    <xf numFmtId="0" fontId="86" fillId="63" borderId="0" applyNumberFormat="0" applyBorder="0" applyAlignment="0" applyProtection="0"/>
    <xf numFmtId="0" fontId="31" fillId="14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31" fillId="14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0" fillId="0" borderId="0"/>
    <xf numFmtId="0" fontId="12" fillId="0" borderId="0"/>
    <xf numFmtId="0" fontId="12" fillId="0" borderId="0"/>
    <xf numFmtId="0" fontId="51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5" fontId="90" fillId="0" borderId="0">
      <alignment vertical="center"/>
    </xf>
    <xf numFmtId="5" fontId="90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5" fontId="90" fillId="0" borderId="0">
      <alignment vertical="center"/>
    </xf>
    <xf numFmtId="5" fontId="90" fillId="0" borderId="0">
      <alignment vertical="center"/>
    </xf>
    <xf numFmtId="5" fontId="90" fillId="0" borderId="0">
      <alignment vertical="center"/>
    </xf>
    <xf numFmtId="5" fontId="90" fillId="0" borderId="0">
      <alignment vertical="center"/>
    </xf>
    <xf numFmtId="5" fontId="90" fillId="0" borderId="0">
      <alignment vertical="center"/>
    </xf>
    <xf numFmtId="5" fontId="90" fillId="0" borderId="0">
      <alignment vertical="center"/>
    </xf>
    <xf numFmtId="0" fontId="51" fillId="0" borderId="0"/>
    <xf numFmtId="0" fontId="51" fillId="0" borderId="0"/>
    <xf numFmtId="5" fontId="90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5" fontId="90" fillId="0" borderId="0">
      <alignment vertical="center"/>
    </xf>
    <xf numFmtId="5" fontId="90" fillId="0" borderId="0">
      <alignment vertical="center"/>
    </xf>
    <xf numFmtId="5" fontId="90" fillId="0" borderId="0">
      <alignment vertical="center"/>
    </xf>
    <xf numFmtId="5" fontId="90" fillId="0" borderId="0">
      <alignment vertical="center"/>
    </xf>
    <xf numFmtId="5" fontId="90" fillId="0" borderId="0">
      <alignment vertical="center"/>
    </xf>
    <xf numFmtId="5" fontId="90" fillId="0" borderId="0">
      <alignment vertical="center"/>
    </xf>
    <xf numFmtId="5" fontId="90" fillId="0" borderId="0">
      <alignment vertical="center"/>
    </xf>
    <xf numFmtId="5" fontId="9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5" fontId="90" fillId="0" borderId="0">
      <alignment vertical="center"/>
    </xf>
    <xf numFmtId="5" fontId="90" fillId="0" borderId="0">
      <alignment vertical="center"/>
    </xf>
    <xf numFmtId="5" fontId="90" fillId="0" borderId="0">
      <alignment vertical="center"/>
    </xf>
    <xf numFmtId="5" fontId="90" fillId="0" borderId="0">
      <alignment vertical="center"/>
    </xf>
    <xf numFmtId="5" fontId="90" fillId="0" borderId="0">
      <alignment vertical="center"/>
    </xf>
    <xf numFmtId="5" fontId="90" fillId="0" borderId="0">
      <alignment vertical="center"/>
    </xf>
    <xf numFmtId="5" fontId="90" fillId="0" borderId="0">
      <alignment vertical="center"/>
    </xf>
    <xf numFmtId="5" fontId="90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9" fontId="90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0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90" fillId="0" borderId="0">
      <alignment vertical="center"/>
    </xf>
    <xf numFmtId="0" fontId="0" fillId="0" borderId="0"/>
    <xf numFmtId="0" fontId="51" fillId="0" borderId="0"/>
    <xf numFmtId="0" fontId="0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0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 applyNumberFormat="0" applyFont="0" applyFill="0" applyBorder="0" applyAlignment="0" applyProtection="0"/>
    <xf numFmtId="0" fontId="0" fillId="0" borderId="0"/>
    <xf numFmtId="0" fontId="12" fillId="0" borderId="0"/>
    <xf numFmtId="0" fontId="0" fillId="0" borderId="0"/>
    <xf numFmtId="0" fontId="0" fillId="0" borderId="0" applyNumberFormat="0" applyFont="0" applyFill="0" applyBorder="0" applyAlignment="0" applyProtection="0"/>
    <xf numFmtId="0" fontId="9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0" fillId="0" borderId="0"/>
    <xf numFmtId="0" fontId="51" fillId="0" borderId="0"/>
    <xf numFmtId="0" fontId="0" fillId="0" borderId="0"/>
    <xf numFmtId="0" fontId="91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0" fillId="0" borderId="0"/>
    <xf numFmtId="0" fontId="0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0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top"/>
    </xf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 applyFill="0" applyProtection="0"/>
    <xf numFmtId="0" fontId="12" fillId="0" borderId="0"/>
    <xf numFmtId="0" fontId="12" fillId="0" borderId="0"/>
    <xf numFmtId="0" fontId="51" fillId="0" borderId="0" applyFill="0" applyProtection="0"/>
    <xf numFmtId="0" fontId="12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4" fillId="0" borderId="0"/>
    <xf numFmtId="0" fontId="51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 applyFill="0" applyProtection="0"/>
    <xf numFmtId="0" fontId="51" fillId="0" borderId="0" applyFill="0" applyProtection="0"/>
    <xf numFmtId="0" fontId="51" fillId="0" borderId="0" applyFill="0" applyProtection="0"/>
    <xf numFmtId="0" fontId="51" fillId="0" borderId="0" applyFill="0" applyProtection="0"/>
    <xf numFmtId="0" fontId="51" fillId="0" borderId="0" applyFill="0" applyProtection="0"/>
    <xf numFmtId="0" fontId="51" fillId="0" borderId="0" applyFill="0" applyProtection="0"/>
    <xf numFmtId="0" fontId="51" fillId="0" borderId="0" applyFill="0" applyProtection="0"/>
    <xf numFmtId="0" fontId="51" fillId="0" borderId="0" applyFill="0" applyProtection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92" fillId="0" borderId="0"/>
    <xf numFmtId="189" fontId="90" fillId="0" borderId="0">
      <alignment vertical="center"/>
    </xf>
    <xf numFmtId="0" fontId="0" fillId="0" borderId="0"/>
    <xf numFmtId="0" fontId="51" fillId="0" borderId="0"/>
    <xf numFmtId="0" fontId="92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91" fillId="0" borderId="0"/>
    <xf numFmtId="0" fontId="0" fillId="0" borderId="0"/>
    <xf numFmtId="0" fontId="0" fillId="0" borderId="0"/>
    <xf numFmtId="0" fontId="0" fillId="0" borderId="0"/>
    <xf numFmtId="0" fontId="91" fillId="0" borderId="0"/>
    <xf numFmtId="0" fontId="0" fillId="0" borderId="0"/>
    <xf numFmtId="0" fontId="9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0" fillId="0" borderId="0"/>
    <xf numFmtId="0" fontId="51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0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93" fillId="0" borderId="0"/>
    <xf numFmtId="0" fontId="93" fillId="0" borderId="0"/>
    <xf numFmtId="0" fontId="0" fillId="0" borderId="0"/>
    <xf numFmtId="0" fontId="93" fillId="0" borderId="0"/>
    <xf numFmtId="0" fontId="0" fillId="0" borderId="0"/>
    <xf numFmtId="0" fontId="51" fillId="0" borderId="0"/>
    <xf numFmtId="0" fontId="0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3" fillId="0" borderId="0"/>
    <xf numFmtId="0" fontId="94" fillId="0" borderId="0"/>
    <xf numFmtId="0" fontId="12" fillId="0" borderId="0"/>
    <xf numFmtId="0" fontId="93" fillId="0" borderId="0"/>
    <xf numFmtId="0" fontId="9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2" fillId="0" borderId="0"/>
    <xf numFmtId="0" fontId="12" fillId="0" borderId="0"/>
    <xf numFmtId="0" fontId="12" fillId="0" borderId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51" fillId="0" borderId="0"/>
    <xf numFmtId="0" fontId="0" fillId="0" borderId="0"/>
    <xf numFmtId="0" fontId="51" fillId="0" borderId="0"/>
    <xf numFmtId="0" fontId="0" fillId="0" borderId="0"/>
    <xf numFmtId="0" fontId="51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0" fillId="0" borderId="0"/>
    <xf numFmtId="0" fontId="0" fillId="0" borderId="0"/>
    <xf numFmtId="0" fontId="94" fillId="0" borderId="0"/>
    <xf numFmtId="0" fontId="51" fillId="0" borderId="0"/>
    <xf numFmtId="0" fontId="0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91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1" fillId="0" borderId="0"/>
    <xf numFmtId="0" fontId="0" fillId="0" borderId="0"/>
    <xf numFmtId="0" fontId="0" fillId="0" borderId="0"/>
    <xf numFmtId="0" fontId="0" fillId="0" borderId="0"/>
    <xf numFmtId="0" fontId="91" fillId="0" borderId="0"/>
    <xf numFmtId="0" fontId="0" fillId="0" borderId="0"/>
    <xf numFmtId="0" fontId="91" fillId="0" borderId="0"/>
    <xf numFmtId="0" fontId="91" fillId="0" borderId="0"/>
    <xf numFmtId="0" fontId="0" fillId="0" borderId="0"/>
    <xf numFmtId="0" fontId="9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51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0" fillId="0" borderId="0"/>
    <xf numFmtId="0" fontId="51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6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0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1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91" fillId="0" borderId="0"/>
    <xf numFmtId="0" fontId="51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 applyNumberFormat="0" applyFont="0" applyFill="0" applyBorder="0" applyAlignment="0" applyProtection="0"/>
    <xf numFmtId="0" fontId="51" fillId="0" borderId="0"/>
    <xf numFmtId="0" fontId="0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51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51" fillId="0" borderId="0"/>
    <xf numFmtId="0" fontId="0" fillId="0" borderId="0"/>
    <xf numFmtId="0" fontId="51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 applyNumberFormat="0" applyFont="0" applyFill="0" applyBorder="0" applyAlignment="0" applyProtection="0"/>
    <xf numFmtId="0" fontId="0" fillId="0" borderId="0"/>
    <xf numFmtId="0" fontId="0" fillId="0" borderId="0" applyNumberFormat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0" fillId="0" borderId="0"/>
    <xf numFmtId="0" fontId="51" fillId="0" borderId="0"/>
    <xf numFmtId="0" fontId="0" fillId="0" borderId="0"/>
    <xf numFmtId="0" fontId="51" fillId="0" borderId="0"/>
    <xf numFmtId="0" fontId="0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2" fillId="0" borderId="0"/>
    <xf numFmtId="0" fontId="0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0" fillId="0" borderId="0"/>
    <xf numFmtId="0" fontId="5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 applyNumberFormat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 applyNumberFormat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0" fillId="0" borderId="0"/>
    <xf numFmtId="0" fontId="51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4" fontId="52" fillId="0" borderId="3" applyFill="0" applyBorder="0" applyProtection="0">
      <alignment horizontal="right" vertical="center"/>
    </xf>
    <xf numFmtId="0" fontId="54" fillId="0" borderId="0" applyNumberFormat="0" applyFill="0" applyBorder="0" applyProtection="0">
      <alignment horizontal="left" vertical="center"/>
    </xf>
    <xf numFmtId="0" fontId="52" fillId="0" borderId="3" applyNumberFormat="0" applyFill="0" applyAlignment="0" applyProtection="0"/>
    <xf numFmtId="0" fontId="0" fillId="88" borderId="0" applyNumberFormat="0" applyFont="0" applyBorder="0" applyAlignment="0" applyProtection="0"/>
    <xf numFmtId="0" fontId="0" fillId="0" borderId="0"/>
    <xf numFmtId="0" fontId="97" fillId="0" borderId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51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51" fillId="52" borderId="35" applyNumberFormat="0" applyFont="0" applyAlignment="0" applyProtection="0"/>
    <xf numFmtId="0" fontId="12" fillId="3" borderId="8" applyNumberFormat="0" applyFont="0" applyAlignment="0" applyProtection="0"/>
    <xf numFmtId="0" fontId="0" fillId="52" borderId="35" applyNumberFormat="0" applyFont="0" applyAlignment="0" applyProtection="0"/>
    <xf numFmtId="0" fontId="51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51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51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51" fillId="52" borderId="35" applyNumberFormat="0" applyFont="0" applyAlignment="0" applyProtection="0"/>
    <xf numFmtId="0" fontId="51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51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51" fillId="52" borderId="35" applyNumberFormat="0" applyFont="0" applyAlignment="0" applyProtection="0"/>
    <xf numFmtId="0" fontId="12" fillId="3" borderId="8" applyNumberFormat="0" applyFont="0" applyAlignment="0" applyProtection="0"/>
    <xf numFmtId="0" fontId="12" fillId="3" borderId="8" applyNumberFormat="0" applyFont="0" applyAlignment="0" applyProtection="0"/>
    <xf numFmtId="0" fontId="12" fillId="3" borderId="8" applyNumberFormat="0" applyFont="0" applyAlignment="0" applyProtection="0"/>
    <xf numFmtId="0" fontId="12" fillId="3" borderId="8" applyNumberFormat="0" applyFont="0" applyAlignment="0" applyProtection="0"/>
    <xf numFmtId="0" fontId="12" fillId="3" borderId="8" applyNumberFormat="0" applyFont="0" applyAlignment="0" applyProtection="0"/>
    <xf numFmtId="0" fontId="12" fillId="3" borderId="8" applyNumberFormat="0" applyFont="0" applyAlignment="0" applyProtection="0"/>
    <xf numFmtId="0" fontId="12" fillId="3" borderId="8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51" fillId="52" borderId="35" applyNumberFormat="0" applyFont="0" applyAlignment="0" applyProtection="0"/>
    <xf numFmtId="0" fontId="0" fillId="52" borderId="35" applyNumberFormat="0" applyFont="0" applyAlignment="0" applyProtection="0"/>
    <xf numFmtId="0" fontId="12" fillId="3" borderId="8" applyNumberFormat="0" applyFont="0" applyAlignment="0" applyProtection="0"/>
    <xf numFmtId="0" fontId="12" fillId="3" borderId="8" applyNumberFormat="0" applyFont="0" applyAlignment="0" applyProtection="0"/>
    <xf numFmtId="0" fontId="12" fillId="3" borderId="8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51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51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51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0" fillId="52" borderId="35" applyNumberFormat="0" applyFont="0" applyAlignment="0" applyProtection="0"/>
    <xf numFmtId="0" fontId="51" fillId="52" borderId="35" applyNumberFormat="0" applyFont="0" applyAlignment="0" applyProtection="0"/>
    <xf numFmtId="0" fontId="0" fillId="52" borderId="35" applyNumberFormat="0" applyFont="0" applyAlignment="0" applyProtection="0"/>
    <xf numFmtId="0" fontId="63" fillId="52" borderId="35" applyNumberFormat="0" applyFont="0" applyAlignment="0" applyProtection="0"/>
    <xf numFmtId="0" fontId="0" fillId="52" borderId="35" applyNumberFormat="0" applyFont="0" applyAlignment="0" applyProtection="0"/>
    <xf numFmtId="0" fontId="63" fillId="52" borderId="35" applyNumberFormat="0" applyFont="0" applyAlignment="0" applyProtection="0"/>
    <xf numFmtId="190" fontId="98" fillId="0" borderId="0">
      <alignment horizontal="right"/>
    </xf>
    <xf numFmtId="191" fontId="95" fillId="0" borderId="0" applyFill="0" applyBorder="0" applyProtection="0">
      <alignment horizontal="right"/>
    </xf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7" borderId="19" applyNumberFormat="0" applyAlignment="0" applyProtection="0"/>
    <xf numFmtId="0" fontId="57" fillId="85" borderId="19" applyNumberFormat="0" applyAlignment="0" applyProtection="0"/>
    <xf numFmtId="0" fontId="57" fillId="87" borderId="19" applyNumberFormat="0" applyAlignment="0" applyProtection="0"/>
    <xf numFmtId="0" fontId="57" fillId="87" borderId="19" applyNumberFormat="0" applyAlignment="0" applyProtection="0"/>
    <xf numFmtId="0" fontId="57" fillId="87" borderId="19" applyNumberFormat="0" applyAlignment="0" applyProtection="0"/>
    <xf numFmtId="0" fontId="57" fillId="87" borderId="19" applyNumberFormat="0" applyAlignment="0" applyProtection="0"/>
    <xf numFmtId="0" fontId="57" fillId="87" borderId="19" applyNumberFormat="0" applyAlignment="0" applyProtection="0"/>
    <xf numFmtId="0" fontId="57" fillId="87" borderId="19" applyNumberFormat="0" applyAlignment="0" applyProtection="0"/>
    <xf numFmtId="0" fontId="57" fillId="87" borderId="19" applyNumberFormat="0" applyAlignment="0" applyProtection="0"/>
    <xf numFmtId="0" fontId="57" fillId="87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7" borderId="19" applyNumberFormat="0" applyAlignment="0" applyProtection="0"/>
    <xf numFmtId="0" fontId="57" fillId="87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0" fontId="57" fillId="85" borderId="19" applyNumberFormat="0" applyAlignment="0" applyProtection="0"/>
    <xf numFmtId="193" fontId="52" fillId="91" borderId="3" applyNumberFormat="0" applyFont="0" applyBorder="0" applyAlignment="0" applyProtection="0">
      <alignment horizontal="right" vertical="center"/>
    </xf>
    <xf numFmtId="9" fontId="0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64" fillId="0" borderId="0" applyFont="0" applyFill="0" applyBorder="0" applyAlignment="0" applyProtection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64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63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63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12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63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63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63" fillId="0" borderId="0" applyFont="0" applyFill="0" applyBorder="0" applyAlignment="0" applyProtection="0"/>
    <xf numFmtId="0" fontId="0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63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63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0" fillId="0" borderId="0"/>
    <xf numFmtId="9" fontId="63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63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9" fontId="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6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6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0" fontId="99" fillId="0" borderId="0" applyFont="0" applyFill="0" applyBorder="0" applyAlignment="0" applyProtection="0"/>
    <xf numFmtId="194" fontId="99" fillId="0" borderId="0" applyFont="0" applyFill="0" applyBorder="0" applyAlignment="0" applyProtection="0"/>
    <xf numFmtId="195" fontId="99" fillId="0" borderId="0" applyFont="0" applyFill="0" applyBorder="0" applyAlignment="0" applyProtection="0"/>
    <xf numFmtId="0" fontId="58" fillId="48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2" fillId="88" borderId="3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8" fillId="0" borderId="0">
      <alignment vertical="top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68" fillId="0" borderId="0">
      <alignment vertical="top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0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1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9" fontId="63" fillId="0" borderId="3" applyFill="0" applyProtection="0">
      <alignment horizontal="right"/>
    </xf>
    <xf numFmtId="49" fontId="0" fillId="0" borderId="3" applyFill="0" applyProtection="0">
      <alignment horizontal="right"/>
    </xf>
    <xf numFmtId="0" fontId="0" fillId="0" borderId="0"/>
    <xf numFmtId="49" fontId="63" fillId="0" borderId="3" applyFill="0" applyProtection="0">
      <alignment horizontal="right"/>
    </xf>
    <xf numFmtId="0" fontId="0" fillId="0" borderId="0"/>
    <xf numFmtId="0" fontId="0" fillId="0" borderId="0"/>
    <xf numFmtId="49" fontId="63" fillId="0" borderId="3" applyFill="0" applyProtection="0">
      <alignment horizontal="right"/>
    </xf>
    <xf numFmtId="49" fontId="0" fillId="0" borderId="3" applyFill="0" applyProtection="0">
      <alignment horizontal="right"/>
    </xf>
    <xf numFmtId="0" fontId="0" fillId="0" borderId="0"/>
    <xf numFmtId="49" fontId="63" fillId="0" borderId="3" applyFill="0" applyProtection="0">
      <alignment horizontal="right"/>
    </xf>
    <xf numFmtId="0" fontId="0" fillId="0" borderId="0"/>
    <xf numFmtId="0" fontId="0" fillId="0" borderId="0"/>
    <xf numFmtId="0" fontId="101" fillId="92" borderId="3" applyNumberFormat="0" applyProtection="0">
      <alignment horizontal="right"/>
    </xf>
    <xf numFmtId="0" fontId="5" fillId="92" borderId="3" applyNumberFormat="0" applyProtection="0">
      <alignment horizontal="right"/>
    </xf>
    <xf numFmtId="0" fontId="0" fillId="0" borderId="0"/>
    <xf numFmtId="0" fontId="0" fillId="0" borderId="0"/>
    <xf numFmtId="0" fontId="102" fillId="92" borderId="0" applyNumberFormat="0" applyBorder="0" applyProtection="0">
      <alignment horizontal="left"/>
    </xf>
    <xf numFmtId="0" fontId="3" fillId="92" borderId="0" applyNumberFormat="0" applyBorder="0" applyProtection="0">
      <alignment horizontal="left"/>
    </xf>
    <xf numFmtId="0" fontId="0" fillId="0" borderId="0"/>
    <xf numFmtId="0" fontId="0" fillId="0" borderId="0"/>
    <xf numFmtId="0" fontId="101" fillId="92" borderId="3" applyNumberFormat="0" applyProtection="0">
      <alignment horizontal="left"/>
    </xf>
    <xf numFmtId="0" fontId="5" fillId="92" borderId="3" applyNumberFormat="0" applyProtection="0">
      <alignment horizontal="left"/>
    </xf>
    <xf numFmtId="0" fontId="0" fillId="0" borderId="0"/>
    <xf numFmtId="0" fontId="0" fillId="0" borderId="0"/>
    <xf numFmtId="0" fontId="63" fillId="0" borderId="3" applyNumberFormat="0" applyFill="0" applyProtection="0">
      <alignment horizontal="right"/>
    </xf>
    <xf numFmtId="0" fontId="0" fillId="0" borderId="3" applyNumberFormat="0" applyFill="0" applyProtection="0">
      <alignment horizontal="right"/>
    </xf>
    <xf numFmtId="0" fontId="0" fillId="0" borderId="0"/>
    <xf numFmtId="0" fontId="63" fillId="0" borderId="3" applyNumberFormat="0" applyFill="0" applyProtection="0">
      <alignment horizontal="right"/>
    </xf>
    <xf numFmtId="0" fontId="0" fillId="0" borderId="0"/>
    <xf numFmtId="0" fontId="0" fillId="0" borderId="0"/>
    <xf numFmtId="0" fontId="103" fillId="80" borderId="0" applyNumberFormat="0" applyBorder="0" applyProtection="0">
      <alignment horizontal="left"/>
    </xf>
    <xf numFmtId="0" fontId="104" fillId="80" borderId="0" applyNumberFormat="0" applyBorder="0" applyProtection="0">
      <alignment horizontal="left"/>
    </xf>
    <xf numFmtId="0" fontId="0" fillId="0" borderId="0"/>
    <xf numFmtId="0" fontId="0" fillId="0" borderId="0"/>
    <xf numFmtId="0" fontId="105" fillId="93" borderId="0" applyNumberFormat="0" applyBorder="0" applyProtection="0">
      <alignment horizontal="left"/>
    </xf>
    <xf numFmtId="0" fontId="106" fillId="93" borderId="0" applyNumberFormat="0" applyBorder="0" applyProtection="0">
      <alignment horizontal="left"/>
    </xf>
    <xf numFmtId="0" fontId="0" fillId="0" borderId="0"/>
    <xf numFmtId="0" fontId="0" fillId="0" borderId="0"/>
    <xf numFmtId="49" fontId="63" fillId="0" borderId="3" applyFill="0" applyProtection="0">
      <alignment horizontal="right"/>
    </xf>
    <xf numFmtId="49" fontId="0" fillId="0" borderId="3" applyFill="0" applyProtection="0">
      <alignment horizontal="right"/>
    </xf>
    <xf numFmtId="0" fontId="0" fillId="0" borderId="0"/>
    <xf numFmtId="49" fontId="63" fillId="0" borderId="3" applyFill="0" applyProtection="0">
      <alignment horizontal="right"/>
    </xf>
    <xf numFmtId="0" fontId="0" fillId="0" borderId="0"/>
    <xf numFmtId="0" fontId="0" fillId="0" borderId="0"/>
    <xf numFmtId="49" fontId="63" fillId="0" borderId="3" applyFill="0" applyProtection="0">
      <alignment horizontal="right"/>
    </xf>
    <xf numFmtId="49" fontId="0" fillId="0" borderId="3" applyFill="0" applyProtection="0">
      <alignment horizontal="right"/>
    </xf>
    <xf numFmtId="0" fontId="0" fillId="0" borderId="0"/>
    <xf numFmtId="49" fontId="63" fillId="0" borderId="3" applyFill="0" applyProtection="0">
      <alignment horizontal="right"/>
    </xf>
    <xf numFmtId="0" fontId="0" fillId="0" borderId="0"/>
    <xf numFmtId="0" fontId="0" fillId="0" borderId="0"/>
    <xf numFmtId="0" fontId="101" fillId="92" borderId="3" applyNumberFormat="0" applyProtection="0">
      <alignment horizontal="right"/>
    </xf>
    <xf numFmtId="0" fontId="5" fillId="92" borderId="3" applyNumberFormat="0" applyProtection="0">
      <alignment horizontal="right"/>
    </xf>
    <xf numFmtId="0" fontId="0" fillId="0" borderId="0"/>
    <xf numFmtId="0" fontId="0" fillId="0" borderId="0"/>
    <xf numFmtId="0" fontId="102" fillId="92" borderId="0" applyNumberFormat="0" applyBorder="0" applyProtection="0">
      <alignment horizontal="left"/>
    </xf>
    <xf numFmtId="0" fontId="3" fillId="92" borderId="0" applyNumberFormat="0" applyBorder="0" applyProtection="0">
      <alignment horizontal="left"/>
    </xf>
    <xf numFmtId="0" fontId="0" fillId="0" borderId="0"/>
    <xf numFmtId="0" fontId="0" fillId="0" borderId="0"/>
    <xf numFmtId="0" fontId="101" fillId="92" borderId="3" applyNumberFormat="0" applyProtection="0">
      <alignment horizontal="left"/>
    </xf>
    <xf numFmtId="0" fontId="5" fillId="92" borderId="3" applyNumberFormat="0" applyProtection="0">
      <alignment horizontal="left"/>
    </xf>
    <xf numFmtId="0" fontId="0" fillId="0" borderId="0"/>
    <xf numFmtId="0" fontId="0" fillId="0" borderId="0"/>
    <xf numFmtId="0" fontId="63" fillId="0" borderId="3" applyNumberFormat="0" applyFill="0" applyProtection="0">
      <alignment horizontal="right"/>
    </xf>
    <xf numFmtId="0" fontId="0" fillId="0" borderId="3" applyNumberFormat="0" applyFill="0" applyProtection="0">
      <alignment horizontal="right"/>
    </xf>
    <xf numFmtId="0" fontId="0" fillId="0" borderId="0"/>
    <xf numFmtId="0" fontId="63" fillId="0" borderId="3" applyNumberFormat="0" applyFill="0" applyProtection="0">
      <alignment horizontal="right"/>
    </xf>
    <xf numFmtId="0" fontId="0" fillId="0" borderId="0"/>
    <xf numFmtId="0" fontId="0" fillId="0" borderId="0"/>
    <xf numFmtId="0" fontId="103" fillId="80" borderId="0" applyNumberFormat="0" applyBorder="0" applyProtection="0">
      <alignment horizontal="left"/>
    </xf>
    <xf numFmtId="0" fontId="104" fillId="80" borderId="0" applyNumberFormat="0" applyBorder="0" applyProtection="0">
      <alignment horizontal="left"/>
    </xf>
    <xf numFmtId="0" fontId="0" fillId="0" borderId="0"/>
    <xf numFmtId="0" fontId="0" fillId="0" borderId="0"/>
    <xf numFmtId="0" fontId="105" fillId="93" borderId="0" applyNumberFormat="0" applyBorder="0" applyProtection="0">
      <alignment horizontal="left"/>
    </xf>
    <xf numFmtId="0" fontId="106" fillId="93" borderId="0" applyNumberFormat="0" applyBorder="0" applyProtection="0">
      <alignment horizontal="left"/>
    </xf>
    <xf numFmtId="0" fontId="0" fillId="0" borderId="0"/>
    <xf numFmtId="0" fontId="0" fillId="0" borderId="0"/>
    <xf numFmtId="49" fontId="63" fillId="0" borderId="3" applyFill="0" applyProtection="0">
      <alignment horizontal="right"/>
    </xf>
    <xf numFmtId="49" fontId="0" fillId="0" borderId="3" applyFill="0" applyProtection="0">
      <alignment horizontal="right"/>
    </xf>
    <xf numFmtId="0" fontId="0" fillId="0" borderId="0"/>
    <xf numFmtId="49" fontId="63" fillId="0" borderId="3" applyFill="0" applyProtection="0">
      <alignment horizontal="right"/>
    </xf>
    <xf numFmtId="0" fontId="0" fillId="0" borderId="0"/>
    <xf numFmtId="0" fontId="0" fillId="0" borderId="0"/>
    <xf numFmtId="0" fontId="101" fillId="92" borderId="3" applyNumberFormat="0" applyProtection="0">
      <alignment horizontal="right"/>
    </xf>
    <xf numFmtId="0" fontId="5" fillId="92" borderId="3" applyNumberFormat="0" applyProtection="0">
      <alignment horizontal="right"/>
    </xf>
    <xf numFmtId="0" fontId="0" fillId="0" borderId="0"/>
    <xf numFmtId="0" fontId="0" fillId="0" borderId="0"/>
    <xf numFmtId="0" fontId="102" fillId="92" borderId="0" applyNumberFormat="0" applyBorder="0" applyProtection="0">
      <alignment horizontal="left"/>
    </xf>
    <xf numFmtId="0" fontId="3" fillId="92" borderId="0" applyNumberFormat="0" applyBorder="0" applyProtection="0">
      <alignment horizontal="left"/>
    </xf>
    <xf numFmtId="0" fontId="0" fillId="0" borderId="0"/>
    <xf numFmtId="0" fontId="0" fillId="0" borderId="0"/>
    <xf numFmtId="0" fontId="101" fillId="92" borderId="3" applyNumberFormat="0" applyProtection="0">
      <alignment horizontal="left"/>
    </xf>
    <xf numFmtId="0" fontId="5" fillId="92" borderId="3" applyNumberFormat="0" applyProtection="0">
      <alignment horizontal="left"/>
    </xf>
    <xf numFmtId="0" fontId="0" fillId="0" borderId="0"/>
    <xf numFmtId="0" fontId="0" fillId="0" borderId="0"/>
    <xf numFmtId="0" fontId="63" fillId="0" borderId="3" applyNumberFormat="0" applyFill="0" applyProtection="0">
      <alignment horizontal="right"/>
    </xf>
    <xf numFmtId="0" fontId="0" fillId="0" borderId="3" applyNumberFormat="0" applyFill="0" applyProtection="0">
      <alignment horizontal="right"/>
    </xf>
    <xf numFmtId="0" fontId="0" fillId="0" borderId="0"/>
    <xf numFmtId="0" fontId="63" fillId="0" borderId="3" applyNumberFormat="0" applyFill="0" applyProtection="0">
      <alignment horizontal="right"/>
    </xf>
    <xf numFmtId="0" fontId="0" fillId="0" borderId="0"/>
    <xf numFmtId="0" fontId="0" fillId="0" borderId="0"/>
    <xf numFmtId="0" fontId="103" fillId="80" borderId="0" applyNumberFormat="0" applyBorder="0" applyProtection="0">
      <alignment horizontal="left"/>
    </xf>
    <xf numFmtId="0" fontId="104" fillId="80" borderId="0" applyNumberFormat="0" applyBorder="0" applyProtection="0">
      <alignment horizontal="left"/>
    </xf>
    <xf numFmtId="0" fontId="0" fillId="0" borderId="0"/>
    <xf numFmtId="0" fontId="0" fillId="0" borderId="0"/>
    <xf numFmtId="0" fontId="105" fillId="93" borderId="0" applyNumberFormat="0" applyBorder="0" applyProtection="0">
      <alignment horizontal="left"/>
    </xf>
    <xf numFmtId="0" fontId="106" fillId="93" borderId="0" applyNumberFormat="0" applyBorder="0" applyProtection="0">
      <alignment horizontal="left"/>
    </xf>
    <xf numFmtId="0" fontId="0" fillId="0" borderId="0"/>
    <xf numFmtId="0" fontId="0" fillId="0" borderId="0"/>
    <xf numFmtId="49" fontId="63" fillId="0" borderId="3" applyFill="0" applyProtection="0">
      <alignment horizontal="right"/>
    </xf>
    <xf numFmtId="49" fontId="0" fillId="0" borderId="3" applyFill="0" applyProtection="0">
      <alignment horizontal="right"/>
    </xf>
    <xf numFmtId="0" fontId="0" fillId="0" borderId="0"/>
    <xf numFmtId="49" fontId="63" fillId="0" borderId="3" applyFill="0" applyProtection="0">
      <alignment horizontal="right"/>
    </xf>
    <xf numFmtId="0" fontId="0" fillId="0" borderId="0"/>
    <xf numFmtId="0" fontId="0" fillId="0" borderId="0"/>
    <xf numFmtId="0" fontId="101" fillId="92" borderId="3" applyNumberFormat="0" applyProtection="0">
      <alignment horizontal="right"/>
    </xf>
    <xf numFmtId="0" fontId="5" fillId="92" borderId="3" applyNumberFormat="0" applyProtection="0">
      <alignment horizontal="right"/>
    </xf>
    <xf numFmtId="0" fontId="0" fillId="0" borderId="0"/>
    <xf numFmtId="0" fontId="0" fillId="0" borderId="0"/>
    <xf numFmtId="0" fontId="102" fillId="92" borderId="0" applyNumberFormat="0" applyBorder="0" applyProtection="0">
      <alignment horizontal="left"/>
    </xf>
    <xf numFmtId="0" fontId="3" fillId="92" borderId="0" applyNumberFormat="0" applyBorder="0" applyProtection="0">
      <alignment horizontal="left"/>
    </xf>
    <xf numFmtId="0" fontId="0" fillId="0" borderId="0"/>
    <xf numFmtId="0" fontId="0" fillId="0" borderId="0"/>
    <xf numFmtId="0" fontId="101" fillId="92" borderId="3" applyNumberFormat="0" applyProtection="0">
      <alignment horizontal="left"/>
    </xf>
    <xf numFmtId="0" fontId="5" fillId="92" borderId="3" applyNumberFormat="0" applyProtection="0">
      <alignment horizontal="left"/>
    </xf>
    <xf numFmtId="0" fontId="0" fillId="0" borderId="0"/>
    <xf numFmtId="0" fontId="0" fillId="0" borderId="0"/>
    <xf numFmtId="0" fontId="63" fillId="0" borderId="3" applyNumberFormat="0" applyFill="0" applyProtection="0">
      <alignment horizontal="right"/>
    </xf>
    <xf numFmtId="0" fontId="0" fillId="0" borderId="3" applyNumberFormat="0" applyFill="0" applyProtection="0">
      <alignment horizontal="right"/>
    </xf>
    <xf numFmtId="0" fontId="0" fillId="0" borderId="0"/>
    <xf numFmtId="0" fontId="63" fillId="0" borderId="3" applyNumberFormat="0" applyFill="0" applyProtection="0">
      <alignment horizontal="right"/>
    </xf>
    <xf numFmtId="0" fontId="0" fillId="0" borderId="0"/>
    <xf numFmtId="0" fontId="0" fillId="0" borderId="0"/>
    <xf numFmtId="0" fontId="103" fillId="80" borderId="0" applyNumberFormat="0" applyBorder="0" applyProtection="0">
      <alignment horizontal="left"/>
    </xf>
    <xf numFmtId="0" fontId="104" fillId="80" borderId="0" applyNumberFormat="0" applyBorder="0" applyProtection="0">
      <alignment horizontal="left"/>
    </xf>
    <xf numFmtId="0" fontId="0" fillId="0" borderId="0"/>
    <xf numFmtId="0" fontId="0" fillId="0" borderId="0"/>
    <xf numFmtId="0" fontId="105" fillId="93" borderId="0" applyNumberFormat="0" applyBorder="0" applyProtection="0">
      <alignment horizontal="left"/>
    </xf>
    <xf numFmtId="0" fontId="106" fillId="93" borderId="0" applyNumberFormat="0" applyBorder="0" applyProtection="0">
      <alignment horizontal="left"/>
    </xf>
    <xf numFmtId="0" fontId="0" fillId="0" borderId="0"/>
    <xf numFmtId="0" fontId="0" fillId="0" borderId="0"/>
    <xf numFmtId="49" fontId="63" fillId="0" borderId="3" applyFill="0" applyProtection="0">
      <alignment horizontal="right"/>
    </xf>
    <xf numFmtId="49" fontId="0" fillId="0" borderId="3" applyFill="0" applyProtection="0">
      <alignment horizontal="right"/>
    </xf>
    <xf numFmtId="0" fontId="0" fillId="0" borderId="0"/>
    <xf numFmtId="49" fontId="63" fillId="0" borderId="3" applyFill="0" applyProtection="0">
      <alignment horizontal="right"/>
    </xf>
    <xf numFmtId="0" fontId="0" fillId="0" borderId="0"/>
    <xf numFmtId="0" fontId="0" fillId="0" borderId="0"/>
    <xf numFmtId="0" fontId="101" fillId="92" borderId="3" applyNumberFormat="0" applyProtection="0">
      <alignment horizontal="right"/>
    </xf>
    <xf numFmtId="0" fontId="5" fillId="92" borderId="3" applyNumberFormat="0" applyProtection="0">
      <alignment horizontal="right"/>
    </xf>
    <xf numFmtId="0" fontId="0" fillId="0" borderId="0"/>
    <xf numFmtId="0" fontId="0" fillId="0" borderId="0"/>
    <xf numFmtId="0" fontId="102" fillId="92" borderId="0" applyNumberFormat="0" applyBorder="0" applyProtection="0">
      <alignment horizontal="left"/>
    </xf>
    <xf numFmtId="0" fontId="3" fillId="92" borderId="0" applyNumberFormat="0" applyBorder="0" applyProtection="0">
      <alignment horizontal="left"/>
    </xf>
    <xf numFmtId="0" fontId="0" fillId="0" borderId="0"/>
    <xf numFmtId="0" fontId="0" fillId="0" borderId="0"/>
    <xf numFmtId="0" fontId="101" fillId="92" borderId="3" applyNumberFormat="0" applyProtection="0">
      <alignment horizontal="left"/>
    </xf>
    <xf numFmtId="0" fontId="5" fillId="92" borderId="3" applyNumberFormat="0" applyProtection="0">
      <alignment horizontal="left"/>
    </xf>
    <xf numFmtId="0" fontId="0" fillId="0" borderId="0"/>
    <xf numFmtId="0" fontId="0" fillId="0" borderId="0"/>
    <xf numFmtId="0" fontId="63" fillId="0" borderId="3" applyNumberFormat="0" applyFill="0" applyProtection="0">
      <alignment horizontal="right"/>
    </xf>
    <xf numFmtId="0" fontId="0" fillId="0" borderId="3" applyNumberFormat="0" applyFill="0" applyProtection="0">
      <alignment horizontal="right"/>
    </xf>
    <xf numFmtId="0" fontId="0" fillId="0" borderId="0"/>
    <xf numFmtId="0" fontId="63" fillId="0" borderId="3" applyNumberFormat="0" applyFill="0" applyProtection="0">
      <alignment horizontal="right"/>
    </xf>
    <xf numFmtId="0" fontId="0" fillId="0" borderId="0"/>
    <xf numFmtId="0" fontId="0" fillId="0" borderId="0"/>
    <xf numFmtId="0" fontId="103" fillId="80" borderId="0" applyNumberFormat="0" applyBorder="0" applyProtection="0">
      <alignment horizontal="left"/>
    </xf>
    <xf numFmtId="0" fontId="104" fillId="80" borderId="0" applyNumberFormat="0" applyBorder="0" applyProtection="0">
      <alignment horizontal="left"/>
    </xf>
    <xf numFmtId="0" fontId="0" fillId="0" borderId="0"/>
    <xf numFmtId="0" fontId="0" fillId="0" borderId="0"/>
    <xf numFmtId="0" fontId="105" fillId="93" borderId="0" applyNumberFormat="0" applyBorder="0" applyProtection="0">
      <alignment horizontal="left"/>
    </xf>
    <xf numFmtId="0" fontId="106" fillId="93" borderId="0" applyNumberFormat="0" applyBorder="0" applyProtection="0">
      <alignment horizontal="left"/>
    </xf>
    <xf numFmtId="0" fontId="0" fillId="0" borderId="0"/>
    <xf numFmtId="0" fontId="0" fillId="0" borderId="0"/>
    <xf numFmtId="49" fontId="63" fillId="0" borderId="3" applyFill="0" applyProtection="0">
      <alignment horizontal="right"/>
    </xf>
    <xf numFmtId="49" fontId="0" fillId="0" borderId="3" applyFill="0" applyProtection="0">
      <alignment horizontal="right"/>
    </xf>
    <xf numFmtId="0" fontId="0" fillId="0" borderId="0"/>
    <xf numFmtId="49" fontId="63" fillId="0" borderId="3" applyFill="0" applyProtection="0">
      <alignment horizontal="right"/>
    </xf>
    <xf numFmtId="0" fontId="0" fillId="0" borderId="0"/>
    <xf numFmtId="0" fontId="0" fillId="0" borderId="0"/>
    <xf numFmtId="0" fontId="101" fillId="92" borderId="3" applyNumberFormat="0" applyProtection="0">
      <alignment horizontal="right"/>
    </xf>
    <xf numFmtId="0" fontId="5" fillId="92" borderId="3" applyNumberFormat="0" applyProtection="0">
      <alignment horizontal="right"/>
    </xf>
    <xf numFmtId="0" fontId="0" fillId="0" borderId="0"/>
    <xf numFmtId="0" fontId="0" fillId="0" borderId="0"/>
    <xf numFmtId="0" fontId="102" fillId="92" borderId="0" applyNumberFormat="0" applyBorder="0" applyProtection="0">
      <alignment horizontal="left"/>
    </xf>
    <xf numFmtId="0" fontId="3" fillId="92" borderId="0" applyNumberFormat="0" applyBorder="0" applyProtection="0">
      <alignment horizontal="left"/>
    </xf>
    <xf numFmtId="0" fontId="0" fillId="0" borderId="0"/>
    <xf numFmtId="0" fontId="0" fillId="0" borderId="0"/>
    <xf numFmtId="0" fontId="101" fillId="92" borderId="3" applyNumberFormat="0" applyProtection="0">
      <alignment horizontal="left"/>
    </xf>
    <xf numFmtId="0" fontId="5" fillId="92" borderId="3" applyNumberFormat="0" applyProtection="0">
      <alignment horizontal="left"/>
    </xf>
    <xf numFmtId="0" fontId="0" fillId="0" borderId="0"/>
    <xf numFmtId="0" fontId="0" fillId="0" borderId="0"/>
    <xf numFmtId="0" fontId="63" fillId="0" borderId="3" applyNumberFormat="0" applyFill="0" applyProtection="0">
      <alignment horizontal="right"/>
    </xf>
    <xf numFmtId="0" fontId="0" fillId="0" borderId="3" applyNumberFormat="0" applyFill="0" applyProtection="0">
      <alignment horizontal="right"/>
    </xf>
    <xf numFmtId="0" fontId="0" fillId="0" borderId="0"/>
    <xf numFmtId="0" fontId="63" fillId="0" borderId="3" applyNumberFormat="0" applyFill="0" applyProtection="0">
      <alignment horizontal="right"/>
    </xf>
    <xf numFmtId="0" fontId="0" fillId="0" borderId="0"/>
    <xf numFmtId="0" fontId="0" fillId="0" borderId="0"/>
    <xf numFmtId="0" fontId="103" fillId="80" borderId="0" applyNumberFormat="0" applyBorder="0" applyProtection="0">
      <alignment horizontal="left"/>
    </xf>
    <xf numFmtId="0" fontId="104" fillId="80" borderId="0" applyNumberFormat="0" applyBorder="0" applyProtection="0">
      <alignment horizontal="left"/>
    </xf>
    <xf numFmtId="0" fontId="0" fillId="0" borderId="0"/>
    <xf numFmtId="0" fontId="0" fillId="0" borderId="0"/>
    <xf numFmtId="0" fontId="105" fillId="93" borderId="0" applyNumberFormat="0" applyBorder="0" applyProtection="0">
      <alignment horizontal="left"/>
    </xf>
    <xf numFmtId="0" fontId="106" fillId="93" borderId="0" applyNumberFormat="0" applyBorder="0" applyProtection="0">
      <alignment horizontal="left"/>
    </xf>
    <xf numFmtId="0" fontId="0" fillId="0" borderId="0"/>
    <xf numFmtId="0" fontId="0" fillId="0" borderId="0"/>
    <xf numFmtId="0" fontId="0" fillId="0" borderId="3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3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3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49" fontId="0" fillId="0" borderId="3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9" fontId="63" fillId="0" borderId="3" applyFill="0" applyProtection="0">
      <alignment horizontal="right"/>
    </xf>
    <xf numFmtId="0" fontId="0" fillId="0" borderId="3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3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49" fontId="63" fillId="0" borderId="3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92" borderId="3" applyNumberFormat="0" applyProtection="0">
      <alignment horizontal="righ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5" fillId="92" borderId="3" applyNumberFormat="0" applyProtection="0">
      <alignment horizontal="righ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01" fillId="92" borderId="3" applyNumberFormat="0" applyProtection="0">
      <alignment horizontal="righ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92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3" fillId="92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02" fillId="92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92" borderId="3" applyNumberFormat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5" fillId="92" borderId="3" applyNumberFormat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01" fillId="92" borderId="3" applyNumberFormat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3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3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0" fillId="0" borderId="3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3" fillId="0" borderId="3" applyNumberFormat="0" applyFill="0" applyProtection="0">
      <alignment horizontal="right"/>
    </xf>
    <xf numFmtId="0" fontId="0" fillId="0" borderId="3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63" fillId="0" borderId="3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4" fillId="80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04" fillId="80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03" fillId="80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5" fillId="93" borderId="0" applyNumberFormat="0" applyBorder="0" applyProtection="0">
      <alignment horizontal="left"/>
    </xf>
    <xf numFmtId="0" fontId="106" fillId="93" borderId="0" applyNumberFormat="0" applyBorder="0" applyProtection="0">
      <alignment horizontal="left"/>
    </xf>
    <xf numFmtId="0" fontId="0" fillId="0" borderId="0"/>
    <xf numFmtId="0" fontId="0" fillId="0" borderId="0"/>
    <xf numFmtId="49" fontId="63" fillId="0" borderId="3" applyFill="0" applyProtection="0">
      <alignment horizontal="right"/>
    </xf>
    <xf numFmtId="49" fontId="0" fillId="0" borderId="3" applyFill="0" applyProtection="0">
      <alignment horizontal="right"/>
    </xf>
    <xf numFmtId="0" fontId="0" fillId="0" borderId="0"/>
    <xf numFmtId="49" fontId="63" fillId="0" borderId="3" applyFill="0" applyProtection="0">
      <alignment horizontal="right"/>
    </xf>
    <xf numFmtId="0" fontId="0" fillId="0" borderId="0"/>
    <xf numFmtId="0" fontId="0" fillId="0" borderId="0"/>
    <xf numFmtId="0" fontId="101" fillId="92" borderId="3" applyNumberFormat="0" applyProtection="0">
      <alignment horizontal="right"/>
    </xf>
    <xf numFmtId="0" fontId="5" fillId="92" borderId="3" applyNumberFormat="0" applyProtection="0">
      <alignment horizontal="right"/>
    </xf>
    <xf numFmtId="0" fontId="0" fillId="0" borderId="0"/>
    <xf numFmtId="0" fontId="0" fillId="0" borderId="0"/>
    <xf numFmtId="0" fontId="102" fillId="92" borderId="0" applyNumberFormat="0" applyBorder="0" applyProtection="0">
      <alignment horizontal="left"/>
    </xf>
    <xf numFmtId="0" fontId="3" fillId="92" borderId="0" applyNumberFormat="0" applyBorder="0" applyProtection="0">
      <alignment horizontal="left"/>
    </xf>
    <xf numFmtId="0" fontId="0" fillId="0" borderId="0"/>
    <xf numFmtId="0" fontId="0" fillId="0" borderId="0"/>
    <xf numFmtId="0" fontId="101" fillId="92" borderId="3" applyNumberFormat="0" applyProtection="0">
      <alignment horizontal="left"/>
    </xf>
    <xf numFmtId="0" fontId="5" fillId="92" borderId="3" applyNumberFormat="0" applyProtection="0">
      <alignment horizontal="left"/>
    </xf>
    <xf numFmtId="0" fontId="0" fillId="0" borderId="0"/>
    <xf numFmtId="0" fontId="0" fillId="0" borderId="0"/>
    <xf numFmtId="0" fontId="63" fillId="0" borderId="3" applyNumberFormat="0" applyFill="0" applyProtection="0">
      <alignment horizontal="right"/>
    </xf>
    <xf numFmtId="0" fontId="0" fillId="0" borderId="3" applyNumberFormat="0" applyFill="0" applyProtection="0">
      <alignment horizontal="right"/>
    </xf>
    <xf numFmtId="0" fontId="0" fillId="0" borderId="0"/>
    <xf numFmtId="0" fontId="63" fillId="0" borderId="3" applyNumberFormat="0" applyFill="0" applyProtection="0">
      <alignment horizontal="right"/>
    </xf>
    <xf numFmtId="0" fontId="0" fillId="0" borderId="0"/>
    <xf numFmtId="0" fontId="0" fillId="0" borderId="0"/>
    <xf numFmtId="0" fontId="103" fillId="80" borderId="0" applyNumberFormat="0" applyBorder="0" applyProtection="0">
      <alignment horizontal="left"/>
    </xf>
    <xf numFmtId="0" fontId="104" fillId="80" borderId="0" applyNumberFormat="0" applyBorder="0" applyProtection="0">
      <alignment horizontal="left"/>
    </xf>
    <xf numFmtId="0" fontId="0" fillId="0" borderId="0"/>
    <xf numFmtId="0" fontId="0" fillId="0" borderId="0"/>
    <xf numFmtId="0" fontId="105" fillId="93" borderId="0" applyNumberFormat="0" applyBorder="0" applyProtection="0">
      <alignment horizontal="left"/>
    </xf>
    <xf numFmtId="0" fontId="106" fillId="93" borderId="0" applyNumberFormat="0" applyBorder="0" applyProtection="0">
      <alignment horizontal="left"/>
    </xf>
    <xf numFmtId="0" fontId="0" fillId="0" borderId="0"/>
    <xf numFmtId="0" fontId="0" fillId="0" borderId="0"/>
    <xf numFmtId="49" fontId="63" fillId="0" borderId="3" applyFill="0" applyProtection="0">
      <alignment horizontal="right"/>
    </xf>
    <xf numFmtId="49" fontId="0" fillId="0" borderId="3" applyFill="0" applyProtection="0">
      <alignment horizontal="right"/>
    </xf>
    <xf numFmtId="0" fontId="0" fillId="0" borderId="0"/>
    <xf numFmtId="49" fontId="63" fillId="0" borderId="3" applyFill="0" applyProtection="0">
      <alignment horizontal="right"/>
    </xf>
    <xf numFmtId="0" fontId="0" fillId="0" borderId="0"/>
    <xf numFmtId="0" fontId="0" fillId="0" borderId="0"/>
    <xf numFmtId="0" fontId="101" fillId="92" borderId="3" applyNumberFormat="0" applyProtection="0">
      <alignment horizontal="right"/>
    </xf>
    <xf numFmtId="0" fontId="5" fillId="92" borderId="3" applyNumberFormat="0" applyProtection="0">
      <alignment horizontal="right"/>
    </xf>
    <xf numFmtId="0" fontId="0" fillId="0" borderId="0"/>
    <xf numFmtId="0" fontId="0" fillId="0" borderId="0"/>
    <xf numFmtId="0" fontId="102" fillId="92" borderId="0" applyNumberFormat="0" applyBorder="0" applyProtection="0">
      <alignment horizontal="left"/>
    </xf>
    <xf numFmtId="0" fontId="3" fillId="92" borderId="0" applyNumberFormat="0" applyBorder="0" applyProtection="0">
      <alignment horizontal="left"/>
    </xf>
    <xf numFmtId="0" fontId="0" fillId="0" borderId="0"/>
    <xf numFmtId="0" fontId="0" fillId="0" borderId="0"/>
    <xf numFmtId="0" fontId="101" fillId="92" borderId="3" applyNumberFormat="0" applyProtection="0">
      <alignment horizontal="left"/>
    </xf>
    <xf numFmtId="0" fontId="5" fillId="92" borderId="3" applyNumberFormat="0" applyProtection="0">
      <alignment horizontal="left"/>
    </xf>
    <xf numFmtId="0" fontId="0" fillId="0" borderId="0"/>
    <xf numFmtId="0" fontId="0" fillId="0" borderId="0"/>
    <xf numFmtId="0" fontId="63" fillId="0" borderId="3" applyNumberFormat="0" applyFill="0" applyProtection="0">
      <alignment horizontal="right"/>
    </xf>
    <xf numFmtId="0" fontId="0" fillId="0" borderId="3" applyNumberFormat="0" applyFill="0" applyProtection="0">
      <alignment horizontal="right"/>
    </xf>
    <xf numFmtId="0" fontId="0" fillId="0" borderId="0"/>
    <xf numFmtId="0" fontId="63" fillId="0" borderId="3" applyNumberFormat="0" applyFill="0" applyProtection="0">
      <alignment horizontal="right"/>
    </xf>
    <xf numFmtId="0" fontId="0" fillId="0" borderId="0"/>
    <xf numFmtId="0" fontId="0" fillId="0" borderId="0"/>
    <xf numFmtId="0" fontId="103" fillId="80" borderId="0" applyNumberFormat="0" applyBorder="0" applyProtection="0">
      <alignment horizontal="left"/>
    </xf>
    <xf numFmtId="0" fontId="104" fillId="80" borderId="0" applyNumberFormat="0" applyBorder="0" applyProtection="0">
      <alignment horizontal="left"/>
    </xf>
    <xf numFmtId="0" fontId="0" fillId="0" borderId="0"/>
    <xf numFmtId="0" fontId="0" fillId="0" borderId="0"/>
    <xf numFmtId="0" fontId="105" fillId="93" borderId="0" applyNumberFormat="0" applyBorder="0" applyProtection="0">
      <alignment horizontal="left"/>
    </xf>
    <xf numFmtId="0" fontId="106" fillId="93" borderId="0" applyNumberFormat="0" applyBorder="0" applyProtection="0">
      <alignment horizontal="left"/>
    </xf>
    <xf numFmtId="0" fontId="0" fillId="0" borderId="0"/>
    <xf numFmtId="0" fontId="0" fillId="0" borderId="0"/>
    <xf numFmtId="49" fontId="63" fillId="0" borderId="3" applyFill="0" applyProtection="0">
      <alignment horizontal="right"/>
    </xf>
    <xf numFmtId="49" fontId="0" fillId="0" borderId="3" applyFill="0" applyProtection="0">
      <alignment horizontal="right"/>
    </xf>
    <xf numFmtId="0" fontId="0" fillId="0" borderId="0"/>
    <xf numFmtId="49" fontId="63" fillId="0" borderId="3" applyFill="0" applyProtection="0">
      <alignment horizontal="right"/>
    </xf>
    <xf numFmtId="0" fontId="0" fillId="0" borderId="0"/>
    <xf numFmtId="0" fontId="0" fillId="0" borderId="0"/>
    <xf numFmtId="0" fontId="101" fillId="92" borderId="3" applyNumberFormat="0" applyProtection="0">
      <alignment horizontal="right"/>
    </xf>
    <xf numFmtId="0" fontId="5" fillId="92" borderId="3" applyNumberFormat="0" applyProtection="0">
      <alignment horizontal="right"/>
    </xf>
    <xf numFmtId="0" fontId="0" fillId="0" borderId="0"/>
    <xf numFmtId="0" fontId="0" fillId="0" borderId="0"/>
    <xf numFmtId="0" fontId="102" fillId="92" borderId="0" applyNumberFormat="0" applyBorder="0" applyProtection="0">
      <alignment horizontal="left"/>
    </xf>
    <xf numFmtId="0" fontId="3" fillId="92" borderId="0" applyNumberFormat="0" applyBorder="0" applyProtection="0">
      <alignment horizontal="left"/>
    </xf>
    <xf numFmtId="0" fontId="0" fillId="0" borderId="0"/>
    <xf numFmtId="0" fontId="0" fillId="0" borderId="0"/>
    <xf numFmtId="0" fontId="101" fillId="92" borderId="3" applyNumberFormat="0" applyProtection="0">
      <alignment horizontal="left"/>
    </xf>
    <xf numFmtId="0" fontId="5" fillId="92" borderId="3" applyNumberFormat="0" applyProtection="0">
      <alignment horizontal="left"/>
    </xf>
    <xf numFmtId="0" fontId="0" fillId="0" borderId="0"/>
    <xf numFmtId="0" fontId="0" fillId="0" borderId="0"/>
    <xf numFmtId="0" fontId="63" fillId="0" borderId="3" applyNumberFormat="0" applyFill="0" applyProtection="0">
      <alignment horizontal="right"/>
    </xf>
    <xf numFmtId="0" fontId="0" fillId="0" borderId="3" applyNumberFormat="0" applyFill="0" applyProtection="0">
      <alignment horizontal="right"/>
    </xf>
    <xf numFmtId="0" fontId="0" fillId="0" borderId="0"/>
    <xf numFmtId="0" fontId="63" fillId="0" borderId="3" applyNumberFormat="0" applyFill="0" applyProtection="0">
      <alignment horizontal="right"/>
    </xf>
    <xf numFmtId="0" fontId="0" fillId="0" borderId="0"/>
    <xf numFmtId="0" fontId="0" fillId="0" borderId="0"/>
    <xf numFmtId="0" fontId="103" fillId="80" borderId="0" applyNumberFormat="0" applyBorder="0" applyProtection="0">
      <alignment horizontal="left"/>
    </xf>
    <xf numFmtId="0" fontId="104" fillId="80" borderId="0" applyNumberFormat="0" applyBorder="0" applyProtection="0">
      <alignment horizontal="left"/>
    </xf>
    <xf numFmtId="0" fontId="0" fillId="0" borderId="0"/>
    <xf numFmtId="0" fontId="0" fillId="0" borderId="0"/>
    <xf numFmtId="0" fontId="105" fillId="93" borderId="0" applyNumberFormat="0" applyBorder="0" applyProtection="0">
      <alignment horizontal="left"/>
    </xf>
    <xf numFmtId="0" fontId="106" fillId="93" borderId="0" applyNumberFormat="0" applyBorder="0" applyProtection="0">
      <alignment horizontal="left"/>
    </xf>
    <xf numFmtId="0" fontId="0" fillId="0" borderId="0"/>
    <xf numFmtId="0" fontId="0" fillId="0" borderId="0"/>
    <xf numFmtId="49" fontId="63" fillId="0" borderId="3" applyFill="0" applyProtection="0">
      <alignment horizontal="right"/>
    </xf>
    <xf numFmtId="49" fontId="0" fillId="0" borderId="3" applyFill="0" applyProtection="0">
      <alignment horizontal="right"/>
    </xf>
    <xf numFmtId="0" fontId="0" fillId="0" borderId="0"/>
    <xf numFmtId="49" fontId="63" fillId="0" borderId="3" applyFill="0" applyProtection="0">
      <alignment horizontal="right"/>
    </xf>
    <xf numFmtId="0" fontId="0" fillId="0" borderId="0"/>
    <xf numFmtId="0" fontId="0" fillId="0" borderId="0"/>
    <xf numFmtId="0" fontId="101" fillId="92" borderId="3" applyNumberFormat="0" applyProtection="0">
      <alignment horizontal="right"/>
    </xf>
    <xf numFmtId="0" fontId="5" fillId="92" borderId="3" applyNumberFormat="0" applyProtection="0">
      <alignment horizontal="right"/>
    </xf>
    <xf numFmtId="0" fontId="0" fillId="0" borderId="0"/>
    <xf numFmtId="0" fontId="0" fillId="0" borderId="0"/>
    <xf numFmtId="0" fontId="102" fillId="92" borderId="0" applyNumberFormat="0" applyBorder="0" applyProtection="0">
      <alignment horizontal="left"/>
    </xf>
    <xf numFmtId="0" fontId="3" fillId="92" borderId="0" applyNumberFormat="0" applyBorder="0" applyProtection="0">
      <alignment horizontal="left"/>
    </xf>
    <xf numFmtId="0" fontId="0" fillId="0" borderId="0"/>
    <xf numFmtId="0" fontId="0" fillId="0" borderId="0"/>
    <xf numFmtId="0" fontId="101" fillId="92" borderId="3" applyNumberFormat="0" applyProtection="0">
      <alignment horizontal="left"/>
    </xf>
    <xf numFmtId="0" fontId="5" fillId="92" borderId="3" applyNumberFormat="0" applyProtection="0">
      <alignment horizontal="left"/>
    </xf>
    <xf numFmtId="0" fontId="0" fillId="0" borderId="0"/>
    <xf numFmtId="0" fontId="0" fillId="0" borderId="0"/>
    <xf numFmtId="0" fontId="63" fillId="0" borderId="3" applyNumberFormat="0" applyFill="0" applyProtection="0">
      <alignment horizontal="right"/>
    </xf>
    <xf numFmtId="0" fontId="0" fillId="0" borderId="3" applyNumberFormat="0" applyFill="0" applyProtection="0">
      <alignment horizontal="right"/>
    </xf>
    <xf numFmtId="0" fontId="0" fillId="0" borderId="0"/>
    <xf numFmtId="0" fontId="63" fillId="0" borderId="3" applyNumberFormat="0" applyFill="0" applyProtection="0">
      <alignment horizontal="right"/>
    </xf>
    <xf numFmtId="0" fontId="0" fillId="0" borderId="0"/>
    <xf numFmtId="0" fontId="0" fillId="0" borderId="0"/>
    <xf numFmtId="0" fontId="103" fillId="80" borderId="0" applyNumberFormat="0" applyBorder="0" applyProtection="0">
      <alignment horizontal="left"/>
    </xf>
    <xf numFmtId="0" fontId="104" fillId="80" borderId="0" applyNumberFormat="0" applyBorder="0" applyProtection="0">
      <alignment horizontal="left"/>
    </xf>
    <xf numFmtId="0" fontId="0" fillId="0" borderId="0"/>
    <xf numFmtId="0" fontId="0" fillId="0" borderId="0"/>
    <xf numFmtId="0" fontId="105" fillId="93" borderId="0" applyNumberFormat="0" applyBorder="0" applyProtection="0">
      <alignment horizontal="left"/>
    </xf>
    <xf numFmtId="0" fontId="106" fillId="93" borderId="0" applyNumberFormat="0" applyBorder="0" applyProtection="0">
      <alignment horizontal="left"/>
    </xf>
    <xf numFmtId="0" fontId="0" fillId="0" borderId="0"/>
    <xf numFmtId="0" fontId="0" fillId="0" borderId="0"/>
    <xf numFmtId="49" fontId="63" fillId="0" borderId="3" applyFill="0" applyProtection="0">
      <alignment horizontal="right"/>
    </xf>
    <xf numFmtId="49" fontId="0" fillId="0" borderId="3" applyFill="0" applyProtection="0">
      <alignment horizontal="right"/>
    </xf>
    <xf numFmtId="0" fontId="0" fillId="0" borderId="0"/>
    <xf numFmtId="49" fontId="63" fillId="0" borderId="3" applyFill="0" applyProtection="0">
      <alignment horizontal="right"/>
    </xf>
    <xf numFmtId="0" fontId="0" fillId="0" borderId="0"/>
    <xf numFmtId="0" fontId="0" fillId="0" borderId="0"/>
    <xf numFmtId="49" fontId="63" fillId="0" borderId="3" applyFill="0" applyProtection="0">
      <alignment horizontal="right"/>
    </xf>
    <xf numFmtId="49" fontId="0" fillId="0" borderId="3" applyFill="0" applyProtection="0">
      <alignment horizontal="right"/>
    </xf>
    <xf numFmtId="0" fontId="0" fillId="0" borderId="0"/>
    <xf numFmtId="49" fontId="63" fillId="0" borderId="3" applyFill="0" applyProtection="0">
      <alignment horizontal="right"/>
    </xf>
    <xf numFmtId="0" fontId="0" fillId="0" borderId="0"/>
    <xf numFmtId="0" fontId="0" fillId="0" borderId="0"/>
    <xf numFmtId="0" fontId="101" fillId="92" borderId="3" applyNumberFormat="0" applyProtection="0">
      <alignment horizontal="right"/>
    </xf>
    <xf numFmtId="0" fontId="5" fillId="92" borderId="3" applyNumberFormat="0" applyProtection="0">
      <alignment horizontal="right"/>
    </xf>
    <xf numFmtId="0" fontId="0" fillId="0" borderId="0"/>
    <xf numFmtId="0" fontId="0" fillId="0" borderId="0"/>
    <xf numFmtId="0" fontId="102" fillId="92" borderId="0" applyNumberFormat="0" applyBorder="0" applyProtection="0">
      <alignment horizontal="left"/>
    </xf>
    <xf numFmtId="0" fontId="3" fillId="92" borderId="0" applyNumberFormat="0" applyBorder="0" applyProtection="0">
      <alignment horizontal="left"/>
    </xf>
    <xf numFmtId="0" fontId="0" fillId="0" borderId="0"/>
    <xf numFmtId="0" fontId="0" fillId="0" borderId="0"/>
    <xf numFmtId="0" fontId="101" fillId="92" borderId="3" applyNumberFormat="0" applyProtection="0">
      <alignment horizontal="left"/>
    </xf>
    <xf numFmtId="0" fontId="5" fillId="92" borderId="3" applyNumberFormat="0" applyProtection="0">
      <alignment horizontal="left"/>
    </xf>
    <xf numFmtId="0" fontId="0" fillId="0" borderId="0"/>
    <xf numFmtId="0" fontId="0" fillId="0" borderId="0"/>
    <xf numFmtId="0" fontId="63" fillId="0" borderId="3" applyNumberFormat="0" applyFill="0" applyProtection="0">
      <alignment horizontal="right"/>
    </xf>
    <xf numFmtId="0" fontId="0" fillId="0" borderId="3" applyNumberFormat="0" applyFill="0" applyProtection="0">
      <alignment horizontal="right"/>
    </xf>
    <xf numFmtId="0" fontId="0" fillId="0" borderId="0"/>
    <xf numFmtId="0" fontId="63" fillId="0" borderId="3" applyNumberFormat="0" applyFill="0" applyProtection="0">
      <alignment horizontal="right"/>
    </xf>
    <xf numFmtId="0" fontId="0" fillId="0" borderId="0"/>
    <xf numFmtId="0" fontId="0" fillId="0" borderId="0"/>
    <xf numFmtId="0" fontId="103" fillId="80" borderId="0" applyNumberFormat="0" applyBorder="0" applyProtection="0">
      <alignment horizontal="left"/>
    </xf>
    <xf numFmtId="0" fontId="104" fillId="80" borderId="0" applyNumberFormat="0" applyBorder="0" applyProtection="0">
      <alignment horizontal="left"/>
    </xf>
    <xf numFmtId="0" fontId="0" fillId="0" borderId="0"/>
    <xf numFmtId="0" fontId="0" fillId="0" borderId="0"/>
    <xf numFmtId="0" fontId="105" fillId="93" borderId="0" applyNumberFormat="0" applyBorder="0" applyProtection="0">
      <alignment horizontal="left"/>
    </xf>
    <xf numFmtId="0" fontId="106" fillId="93" borderId="0" applyNumberFormat="0" applyBorder="0" applyProtection="0">
      <alignment horizontal="left"/>
    </xf>
    <xf numFmtId="0" fontId="0" fillId="0" borderId="0"/>
    <xf numFmtId="0" fontId="0" fillId="0" borderId="0"/>
    <xf numFmtId="49" fontId="63" fillId="0" borderId="3" applyFill="0" applyProtection="0">
      <alignment horizontal="right"/>
    </xf>
    <xf numFmtId="49" fontId="0" fillId="0" borderId="3" applyFill="0" applyProtection="0">
      <alignment horizontal="right"/>
    </xf>
    <xf numFmtId="0" fontId="0" fillId="0" borderId="0"/>
    <xf numFmtId="49" fontId="63" fillId="0" borderId="3" applyFill="0" applyProtection="0">
      <alignment horizontal="right"/>
    </xf>
    <xf numFmtId="0" fontId="0" fillId="0" borderId="0"/>
    <xf numFmtId="0" fontId="0" fillId="0" borderId="0"/>
    <xf numFmtId="0" fontId="101" fillId="92" borderId="3" applyNumberFormat="0" applyProtection="0">
      <alignment horizontal="right"/>
    </xf>
    <xf numFmtId="0" fontId="5" fillId="92" borderId="3" applyNumberFormat="0" applyProtection="0">
      <alignment horizontal="right"/>
    </xf>
    <xf numFmtId="0" fontId="0" fillId="0" borderId="0"/>
    <xf numFmtId="0" fontId="0" fillId="0" borderId="0"/>
    <xf numFmtId="0" fontId="102" fillId="92" borderId="0" applyNumberFormat="0" applyBorder="0" applyProtection="0">
      <alignment horizontal="left"/>
    </xf>
    <xf numFmtId="0" fontId="3" fillId="92" borderId="0" applyNumberFormat="0" applyBorder="0" applyProtection="0">
      <alignment horizontal="left"/>
    </xf>
    <xf numFmtId="0" fontId="0" fillId="0" borderId="0"/>
    <xf numFmtId="0" fontId="0" fillId="0" borderId="0"/>
    <xf numFmtId="0" fontId="101" fillId="92" borderId="3" applyNumberFormat="0" applyProtection="0">
      <alignment horizontal="left"/>
    </xf>
    <xf numFmtId="0" fontId="5" fillId="92" borderId="3" applyNumberFormat="0" applyProtection="0">
      <alignment horizontal="left"/>
    </xf>
    <xf numFmtId="0" fontId="0" fillId="0" borderId="0"/>
    <xf numFmtId="0" fontId="0" fillId="0" borderId="0"/>
    <xf numFmtId="0" fontId="63" fillId="0" borderId="3" applyNumberFormat="0" applyFill="0" applyProtection="0">
      <alignment horizontal="right"/>
    </xf>
    <xf numFmtId="0" fontId="0" fillId="0" borderId="3" applyNumberFormat="0" applyFill="0" applyProtection="0">
      <alignment horizontal="right"/>
    </xf>
    <xf numFmtId="0" fontId="0" fillId="0" borderId="0"/>
    <xf numFmtId="0" fontId="63" fillId="0" borderId="3" applyNumberFormat="0" applyFill="0" applyProtection="0">
      <alignment horizontal="right"/>
    </xf>
    <xf numFmtId="0" fontId="0" fillId="0" borderId="0"/>
    <xf numFmtId="0" fontId="0" fillId="0" borderId="0"/>
    <xf numFmtId="0" fontId="103" fillId="80" borderId="0" applyNumberFormat="0" applyBorder="0" applyProtection="0">
      <alignment horizontal="left"/>
    </xf>
    <xf numFmtId="0" fontId="104" fillId="80" borderId="0" applyNumberFormat="0" applyBorder="0" applyProtection="0">
      <alignment horizontal="left"/>
    </xf>
    <xf numFmtId="0" fontId="0" fillId="0" borderId="0"/>
    <xf numFmtId="0" fontId="0" fillId="0" borderId="0"/>
    <xf numFmtId="0" fontId="105" fillId="93" borderId="0" applyNumberFormat="0" applyBorder="0" applyProtection="0">
      <alignment horizontal="left"/>
    </xf>
    <xf numFmtId="0" fontId="106" fillId="93" borderId="0" applyNumberFormat="0" applyBorder="0" applyProtection="0">
      <alignment horizontal="left"/>
    </xf>
    <xf numFmtId="0" fontId="0" fillId="0" borderId="0"/>
    <xf numFmtId="0" fontId="0" fillId="0" borderId="0"/>
    <xf numFmtId="196" fontId="107" fillId="94" borderId="36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9" fontId="108" fillId="94" borderId="36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09" fillId="95" borderId="36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96" borderId="37" applyBorder="0">
      <alignment horizontal="left"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9" fontId="0" fillId="97" borderId="3">
      <alignment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98" borderId="38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0" fillId="99" borderId="3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78" borderId="3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100" borderId="3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3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69" fillId="0" borderId="3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3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69" fillId="0" borderId="3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3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3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3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3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3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3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3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9" fillId="0" borderId="26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1" fillId="0" borderId="0" applyNumberFormat="0" applyFill="0" applyBorder="0" applyAlignment="0" applyProtection="0"/>
    <xf numFmtId="0" fontId="74" fillId="0" borderId="27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76" fillId="0" borderId="2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8" fillId="0" borderId="31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8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7" fontId="99" fillId="0" borderId="0" applyFont="0" applyFill="0" applyBorder="0" applyAlignment="0" applyProtection="0"/>
    <xf numFmtId="0" fontId="84" fillId="0" borderId="33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2" fillId="88" borderId="22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4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2" fillId="0" borderId="0"/>
    <xf numFmtId="0" fontId="115" fillId="0" borderId="0" applyNumberFormat="0" applyFill="0" applyBorder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</cellStyleXfs>
  <cellXfs count="19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0" fontId="1" fillId="0" borderId="0" xfId="0" applyFont="1" applyAlignment="1">
      <alignment horizontal="left" indent="2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indent="2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2"/>
    </xf>
    <xf numFmtId="0" fontId="3" fillId="0" borderId="0" xfId="0" applyFont="1" applyAlignment="1">
      <alignment horizontal="right"/>
    </xf>
    <xf numFmtId="4" fontId="5" fillId="0" borderId="0" xfId="0" applyNumberFormat="1" applyFont="1"/>
    <xf numFmtId="0" fontId="4" fillId="0" borderId="0" xfId="0" applyFont="1" applyAlignment="1">
      <alignment horizontal="left"/>
    </xf>
    <xf numFmtId="4" fontId="1" fillId="0" borderId="0" xfId="0" applyNumberFormat="1" applyFont="1"/>
    <xf numFmtId="0" fontId="9" fillId="0" borderId="0" xfId="3756" applyFont="1" applyAlignment="1" applyProtection="1"/>
    <xf numFmtId="0" fontId="9" fillId="0" borderId="0" xfId="3756" applyFont="1" applyAlignment="1" applyProtection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98" fontId="5" fillId="0" borderId="0" xfId="0" applyNumberFormat="1" applyFont="1"/>
    <xf numFmtId="2" fontId="10" fillId="0" borderId="0" xfId="0" applyNumberFormat="1" applyFont="1" applyAlignment="1">
      <alignment horizontal="left"/>
    </xf>
    <xf numFmtId="1" fontId="11" fillId="0" borderId="0" xfId="0" applyNumberFormat="1" applyFont="1" applyAlignment="1">
      <alignment horizontal="left" indent="2"/>
    </xf>
    <xf numFmtId="196" fontId="0" fillId="0" borderId="0" xfId="0" applyNumberFormat="1"/>
    <xf numFmtId="198" fontId="0" fillId="0" borderId="0" xfId="0" applyNumberFormat="1"/>
    <xf numFmtId="198" fontId="5" fillId="0" borderId="0" xfId="0" applyNumberFormat="1" applyFont="1" applyAlignment="1">
      <alignment horizontal="right"/>
    </xf>
    <xf numFmtId="0" fontId="12" fillId="0" borderId="0" xfId="3955"/>
    <xf numFmtId="0" fontId="13" fillId="2" borderId="0" xfId="25"/>
    <xf numFmtId="0" fontId="14" fillId="3" borderId="2" xfId="3955" applyFont="1" applyFill="1" applyBorder="1" applyAlignment="1">
      <alignment vertical="center"/>
    </xf>
    <xf numFmtId="0" fontId="0" fillId="0" borderId="0" xfId="0" applyFont="1"/>
    <xf numFmtId="4" fontId="0" fillId="0" borderId="0" xfId="0" applyNumberFormat="1"/>
    <xf numFmtId="0" fontId="12" fillId="4" borderId="0" xfId="3955" applyFill="1"/>
    <xf numFmtId="0" fontId="13" fillId="4" borderId="0" xfId="25" applyFill="1"/>
    <xf numFmtId="0" fontId="14" fillId="4" borderId="2" xfId="3955" applyFont="1" applyFill="1" applyBorder="1" applyAlignment="1">
      <alignment vertical="center"/>
    </xf>
    <xf numFmtId="0" fontId="0" fillId="4" borderId="0" xfId="0" applyFont="1" applyFill="1"/>
    <xf numFmtId="0" fontId="15" fillId="5" borderId="0" xfId="5759" applyFont="1" applyFill="1" applyBorder="1"/>
    <xf numFmtId="0" fontId="13" fillId="5" borderId="0" xfId="25" applyFill="1"/>
    <xf numFmtId="0" fontId="15" fillId="5" borderId="0" xfId="5759" applyFont="1" applyFill="1"/>
    <xf numFmtId="0" fontId="14" fillId="5" borderId="2" xfId="3955" applyFont="1" applyFill="1" applyBorder="1" applyAlignment="1">
      <alignment vertical="center"/>
    </xf>
    <xf numFmtId="0" fontId="0" fillId="5" borderId="0" xfId="0" applyFill="1"/>
    <xf numFmtId="0" fontId="0" fillId="5" borderId="0" xfId="0" applyFont="1" applyFill="1"/>
    <xf numFmtId="0" fontId="16" fillId="5" borderId="0" xfId="5759" applyFont="1" applyFill="1" applyBorder="1"/>
    <xf numFmtId="0" fontId="16" fillId="0" borderId="0" xfId="5759" applyFont="1" applyBorder="1"/>
    <xf numFmtId="0" fontId="16" fillId="0" borderId="0" xfId="5759" applyFont="1"/>
    <xf numFmtId="2" fontId="12" fillId="0" borderId="0" xfId="3955" applyNumberFormat="1"/>
    <xf numFmtId="199" fontId="12" fillId="0" borderId="0" xfId="3955" applyNumberFormat="1"/>
    <xf numFmtId="0" fontId="17" fillId="0" borderId="0" xfId="3955" applyFont="1" applyFill="1" applyBorder="1" applyAlignment="1">
      <alignment horizontal="right"/>
    </xf>
    <xf numFmtId="199" fontId="18" fillId="0" borderId="0" xfId="3955" applyNumberFormat="1" applyFont="1"/>
    <xf numFmtId="199" fontId="19" fillId="0" borderId="0" xfId="3955" applyNumberFormat="1" applyFont="1"/>
    <xf numFmtId="2" fontId="19" fillId="0" borderId="0" xfId="3955" applyNumberFormat="1" applyFont="1"/>
    <xf numFmtId="0" fontId="15" fillId="0" borderId="0" xfId="5759" applyFont="1" applyBorder="1"/>
    <xf numFmtId="0" fontId="15" fillId="0" borderId="0" xfId="5759" applyFont="1"/>
    <xf numFmtId="0" fontId="0" fillId="6" borderId="0" xfId="0" applyFont="1" applyFill="1"/>
    <xf numFmtId="10" fontId="12" fillId="0" borderId="0" xfId="3955" applyNumberFormat="1"/>
    <xf numFmtId="3" fontId="1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 indent="2"/>
    </xf>
    <xf numFmtId="0" fontId="20" fillId="0" borderId="0" xfId="0" applyFont="1" applyAlignment="1">
      <alignment horizontal="right"/>
    </xf>
    <xf numFmtId="3" fontId="0" fillId="0" borderId="0" xfId="0" applyNumberFormat="1"/>
    <xf numFmtId="0" fontId="21" fillId="0" borderId="0" xfId="6" applyAlignment="1" applyProtection="1"/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right"/>
    </xf>
    <xf numFmtId="0" fontId="6" fillId="0" borderId="0" xfId="0" applyFont="1" applyAlignment="1">
      <alignment horizontal="left" wrapText="1" indent="1"/>
    </xf>
    <xf numFmtId="0" fontId="16" fillId="0" borderId="0" xfId="5759" applyFont="1" applyFill="1" applyBorder="1"/>
    <xf numFmtId="0" fontId="0" fillId="4" borderId="0" xfId="0" applyFill="1"/>
    <xf numFmtId="1" fontId="11" fillId="0" borderId="0" xfId="0" applyNumberFormat="1" applyFont="1" applyAlignment="1">
      <alignment horizontal="left"/>
    </xf>
    <xf numFmtId="2" fontId="5" fillId="0" borderId="0" xfId="0" applyNumberFormat="1" applyFont="1"/>
    <xf numFmtId="0" fontId="2" fillId="0" borderId="0" xfId="0" applyFont="1" applyAlignment="1">
      <alignment horizontal="left" vertical="center"/>
    </xf>
    <xf numFmtId="196" fontId="5" fillId="0" borderId="0" xfId="0" applyNumberFormat="1" applyFont="1"/>
    <xf numFmtId="0" fontId="7" fillId="0" borderId="0" xfId="0" applyFont="1"/>
    <xf numFmtId="0" fontId="13" fillId="7" borderId="0" xfId="25" applyFill="1"/>
    <xf numFmtId="0" fontId="12" fillId="7" borderId="0" xfId="3955" applyFill="1"/>
    <xf numFmtId="0" fontId="14" fillId="7" borderId="2" xfId="3955" applyFont="1" applyFill="1" applyBorder="1" applyAlignment="1">
      <alignment vertical="center"/>
    </xf>
    <xf numFmtId="0" fontId="0" fillId="7" borderId="0" xfId="0" applyFill="1"/>
    <xf numFmtId="0" fontId="0" fillId="7" borderId="0" xfId="0" applyFont="1" applyFill="1"/>
    <xf numFmtId="199" fontId="12" fillId="7" borderId="0" xfId="3955" applyNumberFormat="1" applyFill="1"/>
    <xf numFmtId="199" fontId="0" fillId="0" borderId="0" xfId="0" applyNumberFormat="1"/>
    <xf numFmtId="0" fontId="22" fillId="0" borderId="0" xfId="3955" applyFont="1"/>
    <xf numFmtId="0" fontId="12" fillId="0" borderId="0" xfId="3955" applyFont="1"/>
    <xf numFmtId="0" fontId="12" fillId="5" borderId="0" xfId="3955" applyFill="1"/>
    <xf numFmtId="199" fontId="12" fillId="5" borderId="0" xfId="3955" applyNumberFormat="1" applyFill="1"/>
    <xf numFmtId="0" fontId="0" fillId="0" borderId="0" xfId="0" applyFont="1" applyFill="1"/>
    <xf numFmtId="0" fontId="0" fillId="0" borderId="0" xfId="0" applyFill="1"/>
    <xf numFmtId="9" fontId="0" fillId="0" borderId="0" xfId="0" applyNumberFormat="1"/>
    <xf numFmtId="0" fontId="23" fillId="0" borderId="0" xfId="0" applyFont="1"/>
    <xf numFmtId="0" fontId="0" fillId="0" borderId="3" xfId="0" applyBorder="1"/>
    <xf numFmtId="0" fontId="13" fillId="2" borderId="3" xfId="25" applyBorder="1"/>
    <xf numFmtId="0" fontId="0" fillId="0" borderId="3" xfId="0" applyFont="1" applyBorder="1"/>
    <xf numFmtId="0" fontId="14" fillId="3" borderId="3" xfId="3955" applyFont="1" applyFill="1" applyBorder="1" applyAlignment="1">
      <alignment vertical="center"/>
    </xf>
    <xf numFmtId="0" fontId="0" fillId="8" borderId="0" xfId="0" applyFont="1" applyFill="1"/>
    <xf numFmtId="0" fontId="16" fillId="0" borderId="3" xfId="0" applyFont="1" applyBorder="1"/>
    <xf numFmtId="0" fontId="0" fillId="0" borderId="0" xfId="0" applyNumberFormat="1" applyFont="1" applyFill="1" applyBorder="1" applyAlignment="1" applyProtection="1"/>
    <xf numFmtId="0" fontId="24" fillId="0" borderId="0" xfId="0" applyNumberFormat="1" applyFont="1" applyFill="1" applyBorder="1" applyAlignment="1" applyProtection="1"/>
    <xf numFmtId="0" fontId="5" fillId="9" borderId="4" xfId="0" applyNumberFormat="1" applyFont="1" applyFill="1" applyBorder="1" applyAlignment="1" applyProtection="1">
      <alignment vertical="center"/>
    </xf>
    <xf numFmtId="0" fontId="5" fillId="9" borderId="0" xfId="0" applyNumberFormat="1" applyFont="1" applyFill="1" applyBorder="1" applyAlignment="1" applyProtection="1">
      <alignment vertical="center"/>
    </xf>
    <xf numFmtId="0" fontId="25" fillId="10" borderId="4" xfId="0" applyNumberFormat="1" applyFont="1" applyFill="1" applyBorder="1" applyAlignment="1" applyProtection="1">
      <alignment horizontal="left" wrapText="1"/>
    </xf>
    <xf numFmtId="0" fontId="25" fillId="10" borderId="2" xfId="0" applyNumberFormat="1" applyFont="1" applyFill="1" applyBorder="1" applyAlignment="1" applyProtection="1">
      <alignment horizontal="left" wrapText="1"/>
    </xf>
    <xf numFmtId="0" fontId="26" fillId="0" borderId="0" xfId="0" applyNumberFormat="1" applyFont="1" applyFill="1" applyBorder="1" applyAlignment="1" applyProtection="1"/>
    <xf numFmtId="0" fontId="0" fillId="0" borderId="5" xfId="0" applyNumberFormat="1" applyFont="1" applyFill="1" applyBorder="1" applyAlignment="1" applyProtection="1"/>
    <xf numFmtId="0" fontId="0" fillId="6" borderId="5" xfId="0" applyNumberFormat="1" applyFont="1" applyFill="1" applyBorder="1" applyAlignment="1" applyProtection="1"/>
    <xf numFmtId="0" fontId="26" fillId="6" borderId="0" xfId="0" applyNumberFormat="1" applyFont="1" applyFill="1" applyBorder="1" applyAlignment="1" applyProtection="1"/>
    <xf numFmtId="0" fontId="0" fillId="6" borderId="0" xfId="0" applyNumberFormat="1" applyFont="1" applyFill="1" applyBorder="1" applyAlignment="1" applyProtection="1"/>
    <xf numFmtId="0" fontId="16" fillId="0" borderId="0" xfId="0" applyFont="1"/>
    <xf numFmtId="0" fontId="23" fillId="0" borderId="3" xfId="0" applyFont="1" applyBorder="1"/>
    <xf numFmtId="0" fontId="16" fillId="0" borderId="0" xfId="0" applyFont="1" applyBorder="1"/>
    <xf numFmtId="0" fontId="0" fillId="0" borderId="0" xfId="0" applyBorder="1"/>
    <xf numFmtId="1" fontId="27" fillId="0" borderId="3" xfId="3955" applyNumberFormat="1" applyFont="1" applyBorder="1"/>
    <xf numFmtId="2" fontId="28" fillId="0" borderId="0" xfId="0" applyNumberFormat="1" applyFont="1" applyFill="1" applyBorder="1" applyAlignment="1">
      <alignment horizontal="center"/>
    </xf>
    <xf numFmtId="0" fontId="5" fillId="0" borderId="0" xfId="0" applyFont="1" applyAlignment="1">
      <alignment wrapText="1"/>
    </xf>
    <xf numFmtId="1" fontId="14" fillId="11" borderId="2" xfId="3955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6" fillId="5" borderId="0" xfId="5759" applyFont="1" applyFill="1"/>
    <xf numFmtId="2" fontId="12" fillId="5" borderId="0" xfId="3955" applyNumberFormat="1" applyFill="1" applyAlignment="1">
      <alignment horizontal="right"/>
    </xf>
    <xf numFmtId="2" fontId="12" fillId="0" borderId="0" xfId="3955" applyNumberFormat="1" applyAlignment="1">
      <alignment horizontal="right"/>
    </xf>
    <xf numFmtId="1" fontId="14" fillId="11" borderId="0" xfId="3955" applyNumberFormat="1" applyFont="1" applyFill="1" applyBorder="1" applyAlignment="1">
      <alignment vertical="center"/>
    </xf>
    <xf numFmtId="1" fontId="14" fillId="12" borderId="2" xfId="3955" applyNumberFormat="1" applyFont="1" applyFill="1" applyBorder="1" applyAlignment="1">
      <alignment vertical="center"/>
    </xf>
    <xf numFmtId="0" fontId="16" fillId="12" borderId="0" xfId="5759" applyFont="1" applyFill="1"/>
    <xf numFmtId="0" fontId="0" fillId="12" borderId="0" xfId="0" applyFill="1"/>
    <xf numFmtId="199" fontId="12" fillId="6" borderId="0" xfId="3955" applyNumberFormat="1" applyFill="1"/>
    <xf numFmtId="199" fontId="27" fillId="0" borderId="0" xfId="3955" applyNumberFormat="1" applyFont="1"/>
    <xf numFmtId="0" fontId="15" fillId="4" borderId="0" xfId="5759" applyFont="1" applyFill="1" applyBorder="1"/>
    <xf numFmtId="199" fontId="16" fillId="0" borderId="0" xfId="0" applyNumberFormat="1" applyFont="1"/>
    <xf numFmtId="199" fontId="27" fillId="6" borderId="0" xfId="3955" applyNumberFormat="1" applyFont="1" applyFill="1"/>
    <xf numFmtId="199" fontId="29" fillId="0" borderId="0" xfId="3955" applyNumberFormat="1" applyFont="1"/>
    <xf numFmtId="10" fontId="12" fillId="0" borderId="0" xfId="3955" applyNumberFormat="1" applyFill="1"/>
    <xf numFmtId="0" fontId="5" fillId="0" borderId="0" xfId="0" applyFont="1" applyBorder="1"/>
    <xf numFmtId="0" fontId="9" fillId="0" borderId="0" xfId="6" applyFont="1" applyAlignment="1" applyProtection="1"/>
    <xf numFmtId="0" fontId="9" fillId="0" borderId="0" xfId="6" applyFont="1" applyAlignment="1" applyProtection="1">
      <alignment horizontal="left"/>
    </xf>
    <xf numFmtId="0" fontId="4" fillId="0" borderId="0" xfId="0" applyFont="1" applyFill="1"/>
    <xf numFmtId="0" fontId="4" fillId="0" borderId="0" xfId="0" applyFont="1" applyFill="1" applyAlignment="1">
      <alignment horizontal="right"/>
    </xf>
    <xf numFmtId="0" fontId="5" fillId="0" borderId="0" xfId="0" applyFont="1" applyBorder="1" applyAlignment="1">
      <alignment horizontal="right"/>
    </xf>
    <xf numFmtId="0" fontId="16" fillId="5" borderId="3" xfId="0" applyFont="1" applyFill="1" applyBorder="1"/>
    <xf numFmtId="0" fontId="12" fillId="0" borderId="0" xfId="25" applyFont="1" applyFill="1"/>
    <xf numFmtId="0" fontId="12" fillId="0" borderId="0" xfId="3955" applyFill="1"/>
    <xf numFmtId="0" fontId="14" fillId="0" borderId="2" xfId="3955" applyFont="1" applyFill="1" applyBorder="1" applyAlignment="1">
      <alignment vertical="center"/>
    </xf>
    <xf numFmtId="1" fontId="12" fillId="0" borderId="0" xfId="3955" applyNumberFormat="1"/>
    <xf numFmtId="0" fontId="12" fillId="0" borderId="0" xfId="3959"/>
    <xf numFmtId="200" fontId="13" fillId="2" borderId="0" xfId="25" applyNumberFormat="1"/>
    <xf numFmtId="0" fontId="14" fillId="3" borderId="2" xfId="3959" applyFont="1" applyFill="1" applyBorder="1" applyAlignment="1">
      <alignment vertical="center"/>
    </xf>
    <xf numFmtId="0" fontId="0" fillId="13" borderId="0" xfId="0" applyFill="1"/>
    <xf numFmtId="0" fontId="12" fillId="0" borderId="3" xfId="5511" applyBorder="1"/>
    <xf numFmtId="0" fontId="13" fillId="2" borderId="3" xfId="25" applyFont="1" applyBorder="1"/>
    <xf numFmtId="0" fontId="14" fillId="3" borderId="3" xfId="5511" applyFont="1" applyFill="1" applyBorder="1" applyAlignment="1">
      <alignment vertical="center"/>
    </xf>
    <xf numFmtId="0" fontId="15" fillId="0" borderId="3" xfId="5759" applyFont="1" applyBorder="1"/>
    <xf numFmtId="0" fontId="12" fillId="0" borderId="3" xfId="5511" applyFont="1" applyBorder="1"/>
    <xf numFmtId="0" fontId="12" fillId="0" borderId="0" xfId="5511"/>
    <xf numFmtId="0" fontId="15" fillId="0" borderId="0" xfId="5759" applyFont="1" applyFill="1" applyBorder="1"/>
    <xf numFmtId="0" fontId="15" fillId="0" borderId="0" xfId="5759" applyFont="1" applyFill="1"/>
    <xf numFmtId="0" fontId="0" fillId="6" borderId="3" xfId="0" applyFont="1" applyFill="1" applyBorder="1"/>
    <xf numFmtId="0" fontId="12" fillId="6" borderId="3" xfId="5510" applyFont="1" applyFill="1" applyBorder="1"/>
    <xf numFmtId="0" fontId="13" fillId="2" borderId="0" xfId="25" applyFont="1"/>
    <xf numFmtId="0" fontId="14" fillId="3" borderId="2" xfId="5511" applyFont="1" applyFill="1" applyBorder="1" applyAlignment="1">
      <alignment vertical="center"/>
    </xf>
    <xf numFmtId="1" fontId="14" fillId="11" borderId="3" xfId="3955" applyNumberFormat="1" applyFont="1" applyFill="1" applyBorder="1" applyAlignment="1">
      <alignment vertical="center"/>
    </xf>
    <xf numFmtId="0" fontId="15" fillId="6" borderId="3" xfId="5759" applyFont="1" applyFill="1" applyBorder="1"/>
    <xf numFmtId="9" fontId="15" fillId="0" borderId="3" xfId="20326" applyFont="1" applyBorder="1"/>
    <xf numFmtId="1" fontId="14" fillId="11" borderId="3" xfId="5511" applyNumberFormat="1" applyFont="1" applyFill="1" applyBorder="1" applyAlignment="1">
      <alignment vertical="center"/>
    </xf>
    <xf numFmtId="1" fontId="14" fillId="11" borderId="2" xfId="5511" applyNumberFormat="1" applyFont="1" applyFill="1" applyBorder="1" applyAlignment="1">
      <alignment vertical="center"/>
    </xf>
    <xf numFmtId="0" fontId="15" fillId="0" borderId="6" xfId="5759" applyFont="1" applyBorder="1"/>
    <xf numFmtId="198" fontId="15" fillId="0" borderId="3" xfId="5759" applyNumberFormat="1" applyFont="1" applyBorder="1"/>
    <xf numFmtId="9" fontId="15" fillId="0" borderId="0" xfId="20326" applyFont="1"/>
    <xf numFmtId="0" fontId="12" fillId="0" borderId="0" xfId="5511" applyFont="1"/>
    <xf numFmtId="9" fontId="15" fillId="6" borderId="3" xfId="5759" applyNumberFormat="1" applyFont="1" applyFill="1" applyBorder="1"/>
    <xf numFmtId="0" fontId="13" fillId="0" borderId="0" xfId="25" applyFont="1" applyFill="1"/>
    <xf numFmtId="0" fontId="30" fillId="0" borderId="0" xfId="5759" applyFont="1" applyBorder="1"/>
    <xf numFmtId="0" fontId="30" fillId="0" borderId="0" xfId="5759" applyFont="1" applyFill="1" applyBorder="1" applyAlignment="1">
      <alignment vertical="center"/>
    </xf>
    <xf numFmtId="0" fontId="30" fillId="0" borderId="3" xfId="5759" applyFont="1" applyBorder="1"/>
    <xf numFmtId="0" fontId="30" fillId="0" borderId="0" xfId="5759" applyFont="1"/>
    <xf numFmtId="0" fontId="15" fillId="0" borderId="0" xfId="5759" applyFont="1" applyFill="1" applyBorder="1" applyAlignment="1">
      <alignment horizontal="center" vertical="center" wrapText="1"/>
    </xf>
    <xf numFmtId="0" fontId="15" fillId="0" borderId="7" xfId="5759" applyFont="1" applyFill="1" applyBorder="1" applyAlignment="1">
      <alignment horizontal="center" vertical="center" wrapText="1"/>
    </xf>
    <xf numFmtId="0" fontId="12" fillId="13" borderId="0" xfId="5511" applyFill="1"/>
    <xf numFmtId="0" fontId="15" fillId="13" borderId="0" xfId="5759" applyFont="1" applyFill="1" applyBorder="1"/>
    <xf numFmtId="0" fontId="15" fillId="13" borderId="0" xfId="5759" applyFont="1" applyFill="1"/>
    <xf numFmtId="0" fontId="12" fillId="0" borderId="0" xfId="5510"/>
    <xf numFmtId="200" fontId="12" fillId="0" borderId="0" xfId="5510" applyNumberFormat="1"/>
    <xf numFmtId="0" fontId="14" fillId="3" borderId="2" xfId="5510" applyFont="1" applyFill="1" applyBorder="1" applyAlignment="1">
      <alignment vertical="center"/>
    </xf>
    <xf numFmtId="0" fontId="27" fillId="0" borderId="0" xfId="5510" applyFont="1"/>
    <xf numFmtId="0" fontId="12" fillId="0" borderId="0" xfId="5510" applyFont="1"/>
    <xf numFmtId="0" fontId="0" fillId="6" borderId="0" xfId="0" applyFill="1"/>
    <xf numFmtId="0" fontId="12" fillId="6" borderId="0" xfId="5510" applyFont="1" applyFill="1"/>
    <xf numFmtId="0" fontId="12" fillId="6" borderId="0" xfId="5510" applyFill="1"/>
    <xf numFmtId="200" fontId="0" fillId="0" borderId="0" xfId="5209" applyNumberFormat="1" applyAlignment="1">
      <alignment vertical="center"/>
    </xf>
    <xf numFmtId="200" fontId="12" fillId="0" borderId="0" xfId="3955" applyNumberFormat="1"/>
    <xf numFmtId="0" fontId="29" fillId="0" borderId="0" xfId="3955" applyFont="1"/>
    <xf numFmtId="0" fontId="31" fillId="14" borderId="0" xfId="3939" applyAlignment="1">
      <alignment vertical="center"/>
    </xf>
    <xf numFmtId="0" fontId="31" fillId="14" borderId="0" xfId="3939"/>
    <xf numFmtId="0" fontId="12" fillId="0" borderId="5" xfId="3955" applyBorder="1"/>
    <xf numFmtId="0" fontId="0" fillId="0" borderId="5" xfId="0" applyFont="1" applyBorder="1"/>
    <xf numFmtId="0" fontId="15" fillId="0" borderId="5" xfId="5759" applyFont="1" applyBorder="1"/>
    <xf numFmtId="0" fontId="12" fillId="15" borderId="0" xfId="3955" applyFont="1" applyFill="1"/>
    <xf numFmtId="0" fontId="12" fillId="15" borderId="0" xfId="5512" applyFill="1"/>
    <xf numFmtId="0" fontId="12" fillId="6" borderId="0" xfId="3955" applyFont="1" applyFill="1"/>
    <xf numFmtId="0" fontId="12" fillId="0" borderId="0" xfId="5512"/>
  </cellXfs>
  <cellStyles count="6048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???????" xfId="49"/>
    <cellStyle name="20% - Accent1 10" xfId="50"/>
    <cellStyle name="20% - Accent1 10 2" xfId="51"/>
    <cellStyle name="20% - Accent1 11" xfId="52"/>
    <cellStyle name="20% - Accent1 11 2" xfId="53"/>
    <cellStyle name="20% - Accent1 12" xfId="54"/>
    <cellStyle name="20% - Accent1 13" xfId="55"/>
    <cellStyle name="20% - Accent1 14" xfId="56"/>
    <cellStyle name="20% - Accent1 15" xfId="57"/>
    <cellStyle name="20% - Accent1 16" xfId="58"/>
    <cellStyle name="20% - Accent1 17" xfId="59"/>
    <cellStyle name="20% - Accent1 18" xfId="60"/>
    <cellStyle name="20% - Accent1 19" xfId="61"/>
    <cellStyle name="20% - Accent1 2" xfId="62"/>
    <cellStyle name="20% - Accent1 2 10" xfId="63"/>
    <cellStyle name="20% - Accent1 2 11" xfId="64"/>
    <cellStyle name="20% - Accent1 2 12" xfId="65"/>
    <cellStyle name="20% - Accent1 2 13" xfId="66"/>
    <cellStyle name="20% - Accent1 2 14" xfId="67"/>
    <cellStyle name="20% - Accent1 2 15" xfId="68"/>
    <cellStyle name="20% - Accent1 2 16" xfId="69"/>
    <cellStyle name="20% - Accent1 2 2" xfId="70"/>
    <cellStyle name="20% - Accent1 2 3" xfId="71"/>
    <cellStyle name="20% - Accent1 2 4" xfId="72"/>
    <cellStyle name="20% - Accent1 2 5" xfId="73"/>
    <cellStyle name="20% - Accent1 2 6" xfId="74"/>
    <cellStyle name="20% - Accent1 2 7" xfId="75"/>
    <cellStyle name="20% - Accent1 2 8" xfId="76"/>
    <cellStyle name="20% - Accent1 2 9" xfId="77"/>
    <cellStyle name="20% - Accent1 20" xfId="78"/>
    <cellStyle name="20% - Accent1 21" xfId="79"/>
    <cellStyle name="20% - Accent1 22" xfId="80"/>
    <cellStyle name="20% - Accent1 23" xfId="81"/>
    <cellStyle name="20% - Accent1 24" xfId="82"/>
    <cellStyle name="20% - Accent1 25" xfId="83"/>
    <cellStyle name="20% - Accent1 26" xfId="84"/>
    <cellStyle name="20% - Accent1 27" xfId="85"/>
    <cellStyle name="20% - Accent1 28" xfId="86"/>
    <cellStyle name="20% - Accent1 29" xfId="87"/>
    <cellStyle name="20% - Accent1 3" xfId="88"/>
    <cellStyle name="20% - Accent1 3 2" xfId="89"/>
    <cellStyle name="20% - Accent1 3 2 2" xfId="90"/>
    <cellStyle name="20% - Accent1 3 3" xfId="91"/>
    <cellStyle name="20% - Accent1 3 4" xfId="92"/>
    <cellStyle name="20% - Accent1 30" xfId="93"/>
    <cellStyle name="20% - Accent1 31" xfId="94"/>
    <cellStyle name="20% - Accent1 32" xfId="95"/>
    <cellStyle name="20% - Accent1 33" xfId="96"/>
    <cellStyle name="20% - Accent1 34" xfId="97"/>
    <cellStyle name="20% - Accent1 35" xfId="98"/>
    <cellStyle name="20% - Accent1 36" xfId="99"/>
    <cellStyle name="20% - Accent1 37" xfId="100"/>
    <cellStyle name="20% - Accent1 38" xfId="101"/>
    <cellStyle name="20% - Accent1 39" xfId="102"/>
    <cellStyle name="20% - Accent1 4" xfId="103"/>
    <cellStyle name="20% - Accent1 4 2" xfId="104"/>
    <cellStyle name="20% - Accent1 4 3" xfId="105"/>
    <cellStyle name="20% - Accent1 40" xfId="106"/>
    <cellStyle name="20% - Accent1 41" xfId="107"/>
    <cellStyle name="20% - Accent1 42" xfId="108"/>
    <cellStyle name="20% - Accent1 43" xfId="109"/>
    <cellStyle name="20% - Accent1 44" xfId="110"/>
    <cellStyle name="20% - Accent1 45" xfId="111"/>
    <cellStyle name="20% - Accent1 46" xfId="112"/>
    <cellStyle name="20% - Accent1 5" xfId="113"/>
    <cellStyle name="20% - Accent1 5 2" xfId="114"/>
    <cellStyle name="20% - Accent1 5 3" xfId="115"/>
    <cellStyle name="20% - Accent1 6" xfId="116"/>
    <cellStyle name="20% - Accent1 6 2" xfId="117"/>
    <cellStyle name="20% - Accent1 6 3" xfId="118"/>
    <cellStyle name="20% - Accent1 7" xfId="119"/>
    <cellStyle name="20% - Accent1 7 2" xfId="120"/>
    <cellStyle name="20% - Accent1 7 3" xfId="121"/>
    <cellStyle name="20% - Accent1 8" xfId="122"/>
    <cellStyle name="20% - Accent1 8 2" xfId="123"/>
    <cellStyle name="20% - Accent1 8 3" xfId="124"/>
    <cellStyle name="20% - Accent1 9" xfId="125"/>
    <cellStyle name="20% - Accent1 9 2" xfId="126"/>
    <cellStyle name="20% - Accent2 10" xfId="127"/>
    <cellStyle name="20% - Accent2 10 2" xfId="128"/>
    <cellStyle name="20% - Accent2 11" xfId="129"/>
    <cellStyle name="20% - Accent2 11 2" xfId="130"/>
    <cellStyle name="20% - Accent2 12" xfId="131"/>
    <cellStyle name="20% - Accent2 13" xfId="132"/>
    <cellStyle name="20% - Accent2 14" xfId="133"/>
    <cellStyle name="20% - Accent2 15" xfId="134"/>
    <cellStyle name="20% - Accent2 16" xfId="135"/>
    <cellStyle name="20% - Accent2 17" xfId="136"/>
    <cellStyle name="20% - Accent2 18" xfId="137"/>
    <cellStyle name="20% - Accent2 19" xfId="138"/>
    <cellStyle name="20% - Accent2 2" xfId="139"/>
    <cellStyle name="20% - Accent2 2 10" xfId="140"/>
    <cellStyle name="20% - Accent2 2 11" xfId="141"/>
    <cellStyle name="20% - Accent2 2 12" xfId="142"/>
    <cellStyle name="20% - Accent2 2 13" xfId="143"/>
    <cellStyle name="20% - Accent2 2 14" xfId="144"/>
    <cellStyle name="20% - Accent2 2 15" xfId="145"/>
    <cellStyle name="20% - Accent2 2 16" xfId="146"/>
    <cellStyle name="20% - Accent2 2 2" xfId="147"/>
    <cellStyle name="20% - Accent2 2 3" xfId="148"/>
    <cellStyle name="20% - Accent2 2 4" xfId="149"/>
    <cellStyle name="20% - Accent2 2 5" xfId="150"/>
    <cellStyle name="20% - Accent2 2 6" xfId="151"/>
    <cellStyle name="20% - Accent2 2 7" xfId="152"/>
    <cellStyle name="20% - Accent2 2 8" xfId="153"/>
    <cellStyle name="20% - Accent2 2 9" xfId="154"/>
    <cellStyle name="20% - Accent2 20" xfId="155"/>
    <cellStyle name="20% - Accent2 21" xfId="156"/>
    <cellStyle name="20% - Accent2 22" xfId="157"/>
    <cellStyle name="20% - Accent2 23" xfId="158"/>
    <cellStyle name="20% - Accent2 24" xfId="159"/>
    <cellStyle name="20% - Accent2 25" xfId="160"/>
    <cellStyle name="20% - Accent2 26" xfId="161"/>
    <cellStyle name="20% - Accent2 27" xfId="162"/>
    <cellStyle name="20% - Accent2 28" xfId="163"/>
    <cellStyle name="20% - Accent2 29" xfId="164"/>
    <cellStyle name="20% - Accent2 3" xfId="165"/>
    <cellStyle name="20% - Accent2 3 2" xfId="166"/>
    <cellStyle name="20% - Accent2 3 2 2" xfId="167"/>
    <cellStyle name="20% - Accent2 3 3" xfId="168"/>
    <cellStyle name="20% - Accent2 3 4" xfId="169"/>
    <cellStyle name="20% - Accent2 30" xfId="170"/>
    <cellStyle name="20% - Accent2 31" xfId="171"/>
    <cellStyle name="20% - Accent2 32" xfId="172"/>
    <cellStyle name="20% - Accent2 33" xfId="173"/>
    <cellStyle name="20% - Accent2 34" xfId="174"/>
    <cellStyle name="20% - Accent2 35" xfId="175"/>
    <cellStyle name="20% - Accent2 36" xfId="176"/>
    <cellStyle name="20% - Accent2 37" xfId="177"/>
    <cellStyle name="20% - Accent2 38" xfId="178"/>
    <cellStyle name="20% - Accent2 39" xfId="179"/>
    <cellStyle name="20% - Accent2 4" xfId="180"/>
    <cellStyle name="20% - Accent2 4 2" xfId="181"/>
    <cellStyle name="20% - Accent2 4 3" xfId="182"/>
    <cellStyle name="20% - Accent2 40" xfId="183"/>
    <cellStyle name="20% - Accent2 41" xfId="184"/>
    <cellStyle name="20% - Accent2 42" xfId="185"/>
    <cellStyle name="20% - Accent2 43" xfId="186"/>
    <cellStyle name="20% - Accent2 44" xfId="187"/>
    <cellStyle name="20% - Accent2 45" xfId="188"/>
    <cellStyle name="20% - Accent2 46" xfId="189"/>
    <cellStyle name="20% - Accent2 5" xfId="190"/>
    <cellStyle name="20% - Accent2 5 2" xfId="191"/>
    <cellStyle name="20% - Accent2 5 3" xfId="192"/>
    <cellStyle name="20% - Accent2 6" xfId="193"/>
    <cellStyle name="20% - Accent2 6 2" xfId="194"/>
    <cellStyle name="20% - Accent2 6 3" xfId="195"/>
    <cellStyle name="20% - Accent2 7" xfId="196"/>
    <cellStyle name="20% - Accent2 7 2" xfId="197"/>
    <cellStyle name="20% - Accent2 7 3" xfId="198"/>
    <cellStyle name="20% - Accent2 8" xfId="199"/>
    <cellStyle name="20% - Accent2 8 2" xfId="200"/>
    <cellStyle name="20% - Accent2 8 3" xfId="201"/>
    <cellStyle name="20% - Accent2 9" xfId="202"/>
    <cellStyle name="20% - Accent2 9 2" xfId="203"/>
    <cellStyle name="20% - Accent3 10" xfId="204"/>
    <cellStyle name="20% - Accent3 10 2" xfId="205"/>
    <cellStyle name="20% - Accent3 11" xfId="206"/>
    <cellStyle name="20% - Accent3 11 2" xfId="207"/>
    <cellStyle name="20% - Accent3 12" xfId="208"/>
    <cellStyle name="20% - Accent3 13" xfId="209"/>
    <cellStyle name="20% - Accent3 14" xfId="210"/>
    <cellStyle name="20% - Accent3 15" xfId="211"/>
    <cellStyle name="20% - Accent3 16" xfId="212"/>
    <cellStyle name="20% - Accent3 17" xfId="213"/>
    <cellStyle name="20% - Accent3 18" xfId="214"/>
    <cellStyle name="20% - Accent3 19" xfId="215"/>
    <cellStyle name="20% - Accent3 2" xfId="216"/>
    <cellStyle name="20% - Accent3 2 10" xfId="217"/>
    <cellStyle name="20% - Accent3 2 11" xfId="218"/>
    <cellStyle name="20% - Accent3 2 12" xfId="219"/>
    <cellStyle name="20% - Accent3 2 13" xfId="220"/>
    <cellStyle name="20% - Accent3 2 14" xfId="221"/>
    <cellStyle name="20% - Accent3 2 15" xfId="222"/>
    <cellStyle name="20% - Accent3 2 16" xfId="223"/>
    <cellStyle name="20% - Accent3 2 2" xfId="224"/>
    <cellStyle name="20% - Accent3 2 3" xfId="225"/>
    <cellStyle name="20% - Accent3 2 4" xfId="226"/>
    <cellStyle name="20% - Accent3 2 5" xfId="227"/>
    <cellStyle name="20% - Accent3 2 6" xfId="228"/>
    <cellStyle name="20% - Accent3 2 7" xfId="229"/>
    <cellStyle name="20% - Accent3 2 8" xfId="230"/>
    <cellStyle name="20% - Accent3 2 9" xfId="231"/>
    <cellStyle name="20% - Accent3 20" xfId="232"/>
    <cellStyle name="20% - Accent3 21" xfId="233"/>
    <cellStyle name="20% - Accent3 22" xfId="234"/>
    <cellStyle name="20% - Accent3 23" xfId="235"/>
    <cellStyle name="20% - Accent3 24" xfId="236"/>
    <cellStyle name="20% - Accent3 25" xfId="237"/>
    <cellStyle name="20% - Accent3 26" xfId="238"/>
    <cellStyle name="20% - Accent3 27" xfId="239"/>
    <cellStyle name="20% - Accent3 28" xfId="240"/>
    <cellStyle name="20% - Accent3 29" xfId="241"/>
    <cellStyle name="20% - Accent3 3" xfId="242"/>
    <cellStyle name="20% - Accent3 3 2" xfId="243"/>
    <cellStyle name="20% - Accent3 3 2 2" xfId="244"/>
    <cellStyle name="20% - Accent3 3 3" xfId="245"/>
    <cellStyle name="20% - Accent3 3 4" xfId="246"/>
    <cellStyle name="20% - Accent3 30" xfId="247"/>
    <cellStyle name="20% - Accent3 31" xfId="248"/>
    <cellStyle name="20% - Accent3 32" xfId="249"/>
    <cellStyle name="20% - Accent3 33" xfId="250"/>
    <cellStyle name="20% - Accent3 34" xfId="251"/>
    <cellStyle name="20% - Accent3 35" xfId="252"/>
    <cellStyle name="20% - Accent3 36" xfId="253"/>
    <cellStyle name="20% - Accent3 37" xfId="254"/>
    <cellStyle name="20% - Accent3 38" xfId="255"/>
    <cellStyle name="20% - Accent3 39" xfId="256"/>
    <cellStyle name="20% - Accent3 4" xfId="257"/>
    <cellStyle name="20% - Accent3 4 2" xfId="258"/>
    <cellStyle name="20% - Accent3 4 3" xfId="259"/>
    <cellStyle name="20% - Accent3 40" xfId="260"/>
    <cellStyle name="20% - Accent3 41" xfId="261"/>
    <cellStyle name="20% - Accent3 42" xfId="262"/>
    <cellStyle name="20% - Accent3 43" xfId="263"/>
    <cellStyle name="20% - Accent3 44" xfId="264"/>
    <cellStyle name="20% - Accent3 45" xfId="265"/>
    <cellStyle name="20% - Accent3 46" xfId="266"/>
    <cellStyle name="20% - Accent3 5" xfId="267"/>
    <cellStyle name="20% - Accent3 5 2" xfId="268"/>
    <cellStyle name="20% - Accent3 5 3" xfId="269"/>
    <cellStyle name="20% - Accent3 6" xfId="270"/>
    <cellStyle name="20% - Accent3 6 2" xfId="271"/>
    <cellStyle name="20% - Accent3 6 3" xfId="272"/>
    <cellStyle name="20% - Accent3 7" xfId="273"/>
    <cellStyle name="20% - Accent3 7 2" xfId="274"/>
    <cellStyle name="20% - Accent3 7 3" xfId="275"/>
    <cellStyle name="20% - Accent3 8" xfId="276"/>
    <cellStyle name="20% - Accent3 8 2" xfId="277"/>
    <cellStyle name="20% - Accent3 8 3" xfId="278"/>
    <cellStyle name="20% - Accent3 9" xfId="279"/>
    <cellStyle name="20% - Accent3 9 2" xfId="280"/>
    <cellStyle name="20% - Accent4 10" xfId="281"/>
    <cellStyle name="20% - Accent4 10 2" xfId="282"/>
    <cellStyle name="20% - Accent4 11" xfId="283"/>
    <cellStyle name="20% - Accent4 11 2" xfId="284"/>
    <cellStyle name="20% - Accent4 12" xfId="285"/>
    <cellStyle name="20% - Accent4 13" xfId="286"/>
    <cellStyle name="20% - Accent4 14" xfId="287"/>
    <cellStyle name="20% - Accent4 15" xfId="288"/>
    <cellStyle name="20% - Accent4 16" xfId="289"/>
    <cellStyle name="20% - Accent4 17" xfId="290"/>
    <cellStyle name="20% - Accent4 18" xfId="291"/>
    <cellStyle name="20% - Accent4 19" xfId="292"/>
    <cellStyle name="20% - Accent4 2" xfId="293"/>
    <cellStyle name="20% - Accent4 2 10" xfId="294"/>
    <cellStyle name="20% - Accent4 2 11" xfId="295"/>
    <cellStyle name="20% - Accent4 2 12" xfId="296"/>
    <cellStyle name="20% - Accent4 2 13" xfId="297"/>
    <cellStyle name="20% - Accent4 2 14" xfId="298"/>
    <cellStyle name="20% - Accent4 2 15" xfId="299"/>
    <cellStyle name="20% - Accent4 2 16" xfId="300"/>
    <cellStyle name="20% - Accent4 2 2" xfId="301"/>
    <cellStyle name="20% - Accent4 2 3" xfId="302"/>
    <cellStyle name="20% - Accent4 2 4" xfId="303"/>
    <cellStyle name="20% - Accent4 2 5" xfId="304"/>
    <cellStyle name="20% - Accent4 2 6" xfId="305"/>
    <cellStyle name="20% - Accent4 2 7" xfId="306"/>
    <cellStyle name="20% - Accent4 2 8" xfId="307"/>
    <cellStyle name="20% - Accent4 2 9" xfId="308"/>
    <cellStyle name="20% - Accent4 20" xfId="309"/>
    <cellStyle name="20% - Accent4 21" xfId="310"/>
    <cellStyle name="20% - Accent4 22" xfId="311"/>
    <cellStyle name="20% - Accent4 23" xfId="312"/>
    <cellStyle name="20% - Accent4 24" xfId="313"/>
    <cellStyle name="20% - Accent4 25" xfId="314"/>
    <cellStyle name="20% - Accent4 26" xfId="315"/>
    <cellStyle name="20% - Accent4 27" xfId="316"/>
    <cellStyle name="20% - Accent4 28" xfId="317"/>
    <cellStyle name="20% - Accent4 29" xfId="318"/>
    <cellStyle name="20% - Accent4 3" xfId="319"/>
    <cellStyle name="20% - Accent4 3 2" xfId="320"/>
    <cellStyle name="20% - Accent4 3 2 2" xfId="321"/>
    <cellStyle name="20% - Accent4 3 3" xfId="322"/>
    <cellStyle name="20% - Accent4 3 4" xfId="323"/>
    <cellStyle name="20% - Accent4 30" xfId="324"/>
    <cellStyle name="20% - Accent4 31" xfId="325"/>
    <cellStyle name="20% - Accent4 32" xfId="326"/>
    <cellStyle name="20% - Accent4 33" xfId="327"/>
    <cellStyle name="20% - Accent4 34" xfId="328"/>
    <cellStyle name="20% - Accent4 35" xfId="329"/>
    <cellStyle name="20% - Accent4 36" xfId="330"/>
    <cellStyle name="20% - Accent4 37" xfId="331"/>
    <cellStyle name="20% - Accent4 38" xfId="332"/>
    <cellStyle name="20% - Accent4 39" xfId="333"/>
    <cellStyle name="20% - Accent4 4" xfId="334"/>
    <cellStyle name="20% - Accent4 4 2" xfId="335"/>
    <cellStyle name="20% - Accent4 4 3" xfId="336"/>
    <cellStyle name="20% - Accent4 40" xfId="337"/>
    <cellStyle name="20% - Accent4 41" xfId="338"/>
    <cellStyle name="20% - Accent4 42" xfId="339"/>
    <cellStyle name="20% - Accent4 43" xfId="340"/>
    <cellStyle name="20% - Accent4 44" xfId="341"/>
    <cellStyle name="20% - Accent4 45" xfId="342"/>
    <cellStyle name="20% - Accent4 46" xfId="343"/>
    <cellStyle name="20% - Accent4 5" xfId="344"/>
    <cellStyle name="20% - Accent4 5 2" xfId="345"/>
    <cellStyle name="20% - Accent4 5 3" xfId="346"/>
    <cellStyle name="20% - Accent4 6" xfId="347"/>
    <cellStyle name="20% - Accent4 6 2" xfId="348"/>
    <cellStyle name="20% - Accent4 6 3" xfId="349"/>
    <cellStyle name="20% - Accent4 7" xfId="350"/>
    <cellStyle name="20% - Accent4 7 2" xfId="351"/>
    <cellStyle name="20% - Accent4 7 3" xfId="352"/>
    <cellStyle name="20% - Accent4 8" xfId="353"/>
    <cellStyle name="20% - Accent4 8 2" xfId="354"/>
    <cellStyle name="20% - Accent4 8 3" xfId="355"/>
    <cellStyle name="20% - Accent4 9" xfId="356"/>
    <cellStyle name="20% - Accent4 9 2" xfId="357"/>
    <cellStyle name="20% - Accent5 10" xfId="358"/>
    <cellStyle name="20% - Accent5 10 2" xfId="359"/>
    <cellStyle name="20% - Accent5 11" xfId="360"/>
    <cellStyle name="20% - Accent5 11 2" xfId="361"/>
    <cellStyle name="20% - Accent5 12" xfId="362"/>
    <cellStyle name="20% - Accent5 13" xfId="363"/>
    <cellStyle name="20% - Accent5 14" xfId="364"/>
    <cellStyle name="20% - Accent5 15" xfId="365"/>
    <cellStyle name="20% - Accent5 16" xfId="366"/>
    <cellStyle name="20% - Accent5 17" xfId="367"/>
    <cellStyle name="20% - Accent5 18" xfId="368"/>
    <cellStyle name="20% - Accent5 19" xfId="369"/>
    <cellStyle name="20% - Accent5 2" xfId="370"/>
    <cellStyle name="20% - Accent5 2 10" xfId="371"/>
    <cellStyle name="20% - Accent5 2 11" xfId="372"/>
    <cellStyle name="20% - Accent5 2 12" xfId="373"/>
    <cellStyle name="20% - Accent5 2 13" xfId="374"/>
    <cellStyle name="20% - Accent5 2 14" xfId="375"/>
    <cellStyle name="20% - Accent5 2 15" xfId="376"/>
    <cellStyle name="20% - Accent5 2 2" xfId="377"/>
    <cellStyle name="20% - Accent5 2 3" xfId="378"/>
    <cellStyle name="20% - Accent5 2 4" xfId="379"/>
    <cellStyle name="20% - Accent5 2 5" xfId="380"/>
    <cellStyle name="20% - Accent5 2 6" xfId="381"/>
    <cellStyle name="20% - Accent5 2 7" xfId="382"/>
    <cellStyle name="20% - Accent5 2 8" xfId="383"/>
    <cellStyle name="20% - Accent5 2 9" xfId="384"/>
    <cellStyle name="20% - Accent5 20" xfId="385"/>
    <cellStyle name="20% - Accent5 21" xfId="386"/>
    <cellStyle name="20% - Accent5 22" xfId="387"/>
    <cellStyle name="20% - Accent5 23" xfId="388"/>
    <cellStyle name="20% - Accent5 24" xfId="389"/>
    <cellStyle name="20% - Accent5 25" xfId="390"/>
    <cellStyle name="20% - Accent5 26" xfId="391"/>
    <cellStyle name="20% - Accent5 27" xfId="392"/>
    <cellStyle name="20% - Accent5 28" xfId="393"/>
    <cellStyle name="20% - Accent5 29" xfId="394"/>
    <cellStyle name="20% - Accent5 3" xfId="395"/>
    <cellStyle name="20% - Accent5 3 2" xfId="396"/>
    <cellStyle name="20% - Accent5 30" xfId="397"/>
    <cellStyle name="20% - Accent5 31" xfId="398"/>
    <cellStyle name="20% - Accent5 32" xfId="399"/>
    <cellStyle name="20% - Accent5 33" xfId="400"/>
    <cellStyle name="20% - Accent5 34" xfId="401"/>
    <cellStyle name="20% - Accent5 35" xfId="402"/>
    <cellStyle name="20% - Accent5 36" xfId="403"/>
    <cellStyle name="20% - Accent5 37" xfId="404"/>
    <cellStyle name="20% - Accent5 38" xfId="405"/>
    <cellStyle name="20% - Accent5 39" xfId="406"/>
    <cellStyle name="20% - Accent5 4" xfId="407"/>
    <cellStyle name="20% - Accent5 40" xfId="408"/>
    <cellStyle name="20% - Accent5 41" xfId="409"/>
    <cellStyle name="20% - Accent5 42" xfId="410"/>
    <cellStyle name="20% - Accent5 43" xfId="411"/>
    <cellStyle name="20% - Accent5 44" xfId="412"/>
    <cellStyle name="20% - Accent5 45" xfId="413"/>
    <cellStyle name="20% - Accent5 46" xfId="414"/>
    <cellStyle name="20% - Accent5 5" xfId="415"/>
    <cellStyle name="20% - Accent5 6" xfId="416"/>
    <cellStyle name="20% - Accent5 7" xfId="417"/>
    <cellStyle name="20% - Accent5 8" xfId="418"/>
    <cellStyle name="20% - Accent5 9" xfId="419"/>
    <cellStyle name="20% - Accent5 9 2" xfId="420"/>
    <cellStyle name="20% - Accent6 10" xfId="421"/>
    <cellStyle name="20% - Accent6 10 2" xfId="422"/>
    <cellStyle name="20% - Accent6 11" xfId="423"/>
    <cellStyle name="20% - Accent6 11 2" xfId="424"/>
    <cellStyle name="20% - Accent6 12" xfId="425"/>
    <cellStyle name="20% - Accent6 13" xfId="426"/>
    <cellStyle name="20% - Accent6 14" xfId="427"/>
    <cellStyle name="20% - Accent6 15" xfId="428"/>
    <cellStyle name="20% - Accent6 16" xfId="429"/>
    <cellStyle name="20% - Accent6 17" xfId="430"/>
    <cellStyle name="20% - Accent6 18" xfId="431"/>
    <cellStyle name="20% - Accent6 19" xfId="432"/>
    <cellStyle name="20% - Accent6 2" xfId="433"/>
    <cellStyle name="20% - Accent6 2 10" xfId="434"/>
    <cellStyle name="20% - Accent6 2 11" xfId="435"/>
    <cellStyle name="20% - Accent6 2 12" xfId="436"/>
    <cellStyle name="20% - Accent6 2 13" xfId="437"/>
    <cellStyle name="20% - Accent6 2 14" xfId="438"/>
    <cellStyle name="20% - Accent6 2 15" xfId="439"/>
    <cellStyle name="20% - Accent6 2 16" xfId="440"/>
    <cellStyle name="20% - Accent6 2 2" xfId="441"/>
    <cellStyle name="20% - Accent6 2 3" xfId="442"/>
    <cellStyle name="20% - Accent6 2 4" xfId="443"/>
    <cellStyle name="20% - Accent6 2 5" xfId="444"/>
    <cellStyle name="20% - Accent6 2 6" xfId="445"/>
    <cellStyle name="20% - Accent6 2 7" xfId="446"/>
    <cellStyle name="20% - Accent6 2 8" xfId="447"/>
    <cellStyle name="20% - Accent6 2 9" xfId="448"/>
    <cellStyle name="20% - Accent6 20" xfId="449"/>
    <cellStyle name="20% - Accent6 21" xfId="450"/>
    <cellStyle name="20% - Accent6 22" xfId="451"/>
    <cellStyle name="20% - Accent6 23" xfId="452"/>
    <cellStyle name="20% - Accent6 24" xfId="453"/>
    <cellStyle name="20% - Accent6 25" xfId="454"/>
    <cellStyle name="20% - Accent6 26" xfId="455"/>
    <cellStyle name="20% - Accent6 27" xfId="456"/>
    <cellStyle name="20% - Accent6 28" xfId="457"/>
    <cellStyle name="20% - Accent6 29" xfId="458"/>
    <cellStyle name="20% - Accent6 3" xfId="459"/>
    <cellStyle name="20% - Accent6 3 2" xfId="460"/>
    <cellStyle name="20% - Accent6 3 2 2" xfId="461"/>
    <cellStyle name="20% - Accent6 3 3" xfId="462"/>
    <cellStyle name="20% - Accent6 3 4" xfId="463"/>
    <cellStyle name="20% - Accent6 30" xfId="464"/>
    <cellStyle name="20% - Accent6 31" xfId="465"/>
    <cellStyle name="20% - Accent6 32" xfId="466"/>
    <cellStyle name="20% - Accent6 33" xfId="467"/>
    <cellStyle name="20% - Accent6 34" xfId="468"/>
    <cellStyle name="20% - Accent6 35" xfId="469"/>
    <cellStyle name="20% - Accent6 36" xfId="470"/>
    <cellStyle name="20% - Accent6 37" xfId="471"/>
    <cellStyle name="20% - Accent6 38" xfId="472"/>
    <cellStyle name="20% - Accent6 39" xfId="473"/>
    <cellStyle name="20% - Accent6 4" xfId="474"/>
    <cellStyle name="20% - Accent6 4 2" xfId="475"/>
    <cellStyle name="20% - Accent6 4 3" xfId="476"/>
    <cellStyle name="20% - Accent6 40" xfId="477"/>
    <cellStyle name="20% - Accent6 41" xfId="478"/>
    <cellStyle name="20% - Accent6 42" xfId="479"/>
    <cellStyle name="20% - Accent6 43" xfId="480"/>
    <cellStyle name="20% - Accent6 44" xfId="481"/>
    <cellStyle name="20% - Accent6 44 2" xfId="482"/>
    <cellStyle name="20% - Accent6 44 2 2" xfId="483"/>
    <cellStyle name="20% - Accent6 44 2 3" xfId="484"/>
    <cellStyle name="20% - Accent6 44 2 4" xfId="485"/>
    <cellStyle name="20% - Accent6 44 3" xfId="486"/>
    <cellStyle name="20% - Accent6 44 4" xfId="487"/>
    <cellStyle name="20% - Accent6 44 5" xfId="488"/>
    <cellStyle name="20% - Accent6 45" xfId="489"/>
    <cellStyle name="20% - Accent6 46" xfId="490"/>
    <cellStyle name="20% - Accent6 47" xfId="491"/>
    <cellStyle name="20% - Accent6 5" xfId="492"/>
    <cellStyle name="20% - Accent6 5 2" xfId="493"/>
    <cellStyle name="20% - Accent6 5 3" xfId="494"/>
    <cellStyle name="20% - Accent6 6" xfId="495"/>
    <cellStyle name="20% - Accent6 6 2" xfId="496"/>
    <cellStyle name="20% - Accent6 6 3" xfId="497"/>
    <cellStyle name="20% - Accent6 7" xfId="498"/>
    <cellStyle name="20% - Accent6 7 2" xfId="499"/>
    <cellStyle name="20% - Accent6 7 3" xfId="500"/>
    <cellStyle name="20% - Accent6 8" xfId="501"/>
    <cellStyle name="20% - Accent6 8 2" xfId="502"/>
    <cellStyle name="20% - Accent6 8 3" xfId="503"/>
    <cellStyle name="20% - Accent6 9" xfId="504"/>
    <cellStyle name="20% - Accent6 9 2" xfId="505"/>
    <cellStyle name="20% - Akzent1" xfId="506"/>
    <cellStyle name="20% - Akzent2" xfId="507"/>
    <cellStyle name="20% - Akzent3" xfId="508"/>
    <cellStyle name="20% - Akzent4" xfId="509"/>
    <cellStyle name="20% - Akzent5" xfId="510"/>
    <cellStyle name="20% - Akzent6" xfId="511"/>
    <cellStyle name="2x indented GHG Textfiels" xfId="512"/>
    <cellStyle name="40% - Accent1 10" xfId="513"/>
    <cellStyle name="40% - Accent1 10 2" xfId="514"/>
    <cellStyle name="40% - Accent1 11" xfId="515"/>
    <cellStyle name="40% - Accent1 11 2" xfId="516"/>
    <cellStyle name="40% - Accent1 12" xfId="517"/>
    <cellStyle name="40% - Accent1 13" xfId="518"/>
    <cellStyle name="40% - Accent1 14" xfId="519"/>
    <cellStyle name="40% - Accent1 15" xfId="520"/>
    <cellStyle name="40% - Accent1 16" xfId="521"/>
    <cellStyle name="40% - Accent1 17" xfId="522"/>
    <cellStyle name="40% - Accent1 18" xfId="523"/>
    <cellStyle name="40% - Accent1 19" xfId="524"/>
    <cellStyle name="40% - Accent1 2" xfId="525"/>
    <cellStyle name="40% - Accent1 2 10" xfId="526"/>
    <cellStyle name="40% - Accent1 2 11" xfId="527"/>
    <cellStyle name="40% - Accent1 2 12" xfId="528"/>
    <cellStyle name="40% - Accent1 2 13" xfId="529"/>
    <cellStyle name="40% - Accent1 2 14" xfId="530"/>
    <cellStyle name="40% - Accent1 2 15" xfId="531"/>
    <cellStyle name="40% - Accent1 2 16" xfId="532"/>
    <cellStyle name="40% - Accent1 2 2" xfId="533"/>
    <cellStyle name="40% - Accent1 2 3" xfId="534"/>
    <cellStyle name="40% - Accent1 2 4" xfId="535"/>
    <cellStyle name="40% - Accent1 2 5" xfId="536"/>
    <cellStyle name="40% - Accent1 2 6" xfId="537"/>
    <cellStyle name="40% - Accent1 2 7" xfId="538"/>
    <cellStyle name="40% - Accent1 2 8" xfId="539"/>
    <cellStyle name="40% - Accent1 2 9" xfId="540"/>
    <cellStyle name="40% - Accent1 20" xfId="541"/>
    <cellStyle name="40% - Accent1 21" xfId="542"/>
    <cellStyle name="40% - Accent1 22" xfId="543"/>
    <cellStyle name="40% - Accent1 23" xfId="544"/>
    <cellStyle name="40% - Accent1 24" xfId="545"/>
    <cellStyle name="40% - Accent1 25" xfId="546"/>
    <cellStyle name="40% - Accent1 26" xfId="547"/>
    <cellStyle name="40% - Accent1 27" xfId="548"/>
    <cellStyle name="40% - Accent1 28" xfId="549"/>
    <cellStyle name="40% - Accent1 29" xfId="550"/>
    <cellStyle name="40% - Accent1 3" xfId="551"/>
    <cellStyle name="40% - Accent1 3 2" xfId="552"/>
    <cellStyle name="40% - Accent1 3 2 2" xfId="553"/>
    <cellStyle name="40% - Accent1 3 3" xfId="554"/>
    <cellStyle name="40% - Accent1 3 4" xfId="555"/>
    <cellStyle name="40% - Accent1 30" xfId="556"/>
    <cellStyle name="40% - Accent1 31" xfId="557"/>
    <cellStyle name="40% - Accent1 32" xfId="558"/>
    <cellStyle name="40% - Accent1 33" xfId="559"/>
    <cellStyle name="40% - Accent1 34" xfId="560"/>
    <cellStyle name="40% - Accent1 35" xfId="561"/>
    <cellStyle name="40% - Accent1 36" xfId="562"/>
    <cellStyle name="40% - Accent1 37" xfId="563"/>
    <cellStyle name="40% - Accent1 38" xfId="564"/>
    <cellStyle name="40% - Accent1 39" xfId="565"/>
    <cellStyle name="40% - Accent1 4" xfId="566"/>
    <cellStyle name="40% - Accent1 4 2" xfId="567"/>
    <cellStyle name="40% - Accent1 4 3" xfId="568"/>
    <cellStyle name="40% - Accent1 40" xfId="569"/>
    <cellStyle name="40% - Accent1 41" xfId="570"/>
    <cellStyle name="40% - Accent1 42" xfId="571"/>
    <cellStyle name="40% - Accent1 43" xfId="572"/>
    <cellStyle name="40% - Accent1 44" xfId="573"/>
    <cellStyle name="40% - Accent1 45" xfId="574"/>
    <cellStyle name="40% - Accent1 46" xfId="575"/>
    <cellStyle name="40% - Accent1 5" xfId="576"/>
    <cellStyle name="40% - Accent1 5 2" xfId="577"/>
    <cellStyle name="40% - Accent1 5 3" xfId="578"/>
    <cellStyle name="40% - Accent1 6" xfId="579"/>
    <cellStyle name="40% - Accent1 6 2" xfId="580"/>
    <cellStyle name="40% - Accent1 6 3" xfId="581"/>
    <cellStyle name="40% - Accent1 7" xfId="582"/>
    <cellStyle name="40% - Accent1 7 2" xfId="583"/>
    <cellStyle name="40% - Accent1 7 3" xfId="584"/>
    <cellStyle name="40% - Accent1 8" xfId="585"/>
    <cellStyle name="40% - Accent1 8 2" xfId="586"/>
    <cellStyle name="40% - Accent1 8 3" xfId="587"/>
    <cellStyle name="40% - Accent1 9" xfId="588"/>
    <cellStyle name="40% - Accent1 9 2" xfId="589"/>
    <cellStyle name="40% - Accent2 10" xfId="590"/>
    <cellStyle name="40% - Accent2 10 2" xfId="591"/>
    <cellStyle name="40% - Accent2 11" xfId="592"/>
    <cellStyle name="40% - Accent2 11 2" xfId="593"/>
    <cellStyle name="40% - Accent2 12" xfId="594"/>
    <cellStyle name="40% - Accent2 13" xfId="595"/>
    <cellStyle name="40% - Accent2 14" xfId="596"/>
    <cellStyle name="40% - Accent2 15" xfId="597"/>
    <cellStyle name="40% - Accent2 16" xfId="598"/>
    <cellStyle name="40% - Accent2 17" xfId="599"/>
    <cellStyle name="40% - Accent2 18" xfId="600"/>
    <cellStyle name="40% - Accent2 19" xfId="601"/>
    <cellStyle name="40% - Accent2 2" xfId="602"/>
    <cellStyle name="40% - Accent2 2 10" xfId="603"/>
    <cellStyle name="40% - Accent2 2 11" xfId="604"/>
    <cellStyle name="40% - Accent2 2 12" xfId="605"/>
    <cellStyle name="40% - Accent2 2 13" xfId="606"/>
    <cellStyle name="40% - Accent2 2 14" xfId="607"/>
    <cellStyle name="40% - Accent2 2 15" xfId="608"/>
    <cellStyle name="40% - Accent2 2 2" xfId="609"/>
    <cellStyle name="40% - Accent2 2 3" xfId="610"/>
    <cellStyle name="40% - Accent2 2 4" xfId="611"/>
    <cellStyle name="40% - Accent2 2 5" xfId="612"/>
    <cellStyle name="40% - Accent2 2 6" xfId="613"/>
    <cellStyle name="40% - Accent2 2 7" xfId="614"/>
    <cellStyle name="40% - Accent2 2 8" xfId="615"/>
    <cellStyle name="40% - Accent2 2 9" xfId="616"/>
    <cellStyle name="40% - Accent2 20" xfId="617"/>
    <cellStyle name="40% - Accent2 21" xfId="618"/>
    <cellStyle name="40% - Accent2 22" xfId="619"/>
    <cellStyle name="40% - Accent2 23" xfId="620"/>
    <cellStyle name="40% - Accent2 24" xfId="621"/>
    <cellStyle name="40% - Accent2 25" xfId="622"/>
    <cellStyle name="40% - Accent2 26" xfId="623"/>
    <cellStyle name="40% - Accent2 27" xfId="624"/>
    <cellStyle name="40% - Accent2 28" xfId="625"/>
    <cellStyle name="40% - Accent2 29" xfId="626"/>
    <cellStyle name="40% - Accent2 3" xfId="627"/>
    <cellStyle name="40% - Accent2 3 2" xfId="628"/>
    <cellStyle name="40% - Accent2 30" xfId="629"/>
    <cellStyle name="40% - Accent2 31" xfId="630"/>
    <cellStyle name="40% - Accent2 32" xfId="631"/>
    <cellStyle name="40% - Accent2 33" xfId="632"/>
    <cellStyle name="40% - Accent2 34" xfId="633"/>
    <cellStyle name="40% - Accent2 35" xfId="634"/>
    <cellStyle name="40% - Accent2 36" xfId="635"/>
    <cellStyle name="40% - Accent2 37" xfId="636"/>
    <cellStyle name="40% - Accent2 38" xfId="637"/>
    <cellStyle name="40% - Accent2 39" xfId="638"/>
    <cellStyle name="40% - Accent2 4" xfId="639"/>
    <cellStyle name="40% - Accent2 40" xfId="640"/>
    <cellStyle name="40% - Accent2 41" xfId="641"/>
    <cellStyle name="40% - Accent2 42" xfId="642"/>
    <cellStyle name="40% - Accent2 43" xfId="643"/>
    <cellStyle name="40% - Accent2 44" xfId="644"/>
    <cellStyle name="40% - Accent2 45" xfId="645"/>
    <cellStyle name="40% - Accent2 46" xfId="646"/>
    <cellStyle name="40% - Accent2 5" xfId="647"/>
    <cellStyle name="40% - Accent2 6" xfId="648"/>
    <cellStyle name="40% - Accent2 7" xfId="649"/>
    <cellStyle name="40% - Accent2 8" xfId="650"/>
    <cellStyle name="40% - Accent2 9" xfId="651"/>
    <cellStyle name="40% - Accent2 9 2" xfId="652"/>
    <cellStyle name="40% - Accent3 10" xfId="653"/>
    <cellStyle name="40% - Accent3 10 2" xfId="654"/>
    <cellStyle name="40% - Accent3 11" xfId="655"/>
    <cellStyle name="40% - Accent3 11 2" xfId="656"/>
    <cellStyle name="40% - Accent3 12" xfId="657"/>
    <cellStyle name="40% - Accent3 13" xfId="658"/>
    <cellStyle name="40% - Accent3 14" xfId="659"/>
    <cellStyle name="40% - Accent3 15" xfId="660"/>
    <cellStyle name="40% - Accent3 16" xfId="661"/>
    <cellStyle name="40% - Accent3 17" xfId="662"/>
    <cellStyle name="40% - Accent3 18" xfId="663"/>
    <cellStyle name="40% - Accent3 19" xfId="664"/>
    <cellStyle name="40% - Accent3 2" xfId="665"/>
    <cellStyle name="40% - Accent3 2 10" xfId="666"/>
    <cellStyle name="40% - Accent3 2 11" xfId="667"/>
    <cellStyle name="40% - Accent3 2 12" xfId="668"/>
    <cellStyle name="40% - Accent3 2 13" xfId="669"/>
    <cellStyle name="40% - Accent3 2 14" xfId="670"/>
    <cellStyle name="40% - Accent3 2 15" xfId="671"/>
    <cellStyle name="40% - Accent3 2 16" xfId="672"/>
    <cellStyle name="40% - Accent3 2 2" xfId="673"/>
    <cellStyle name="40% - Accent3 2 3" xfId="674"/>
    <cellStyle name="40% - Accent3 2 4" xfId="675"/>
    <cellStyle name="40% - Accent3 2 5" xfId="676"/>
    <cellStyle name="40% - Accent3 2 6" xfId="677"/>
    <cellStyle name="40% - Accent3 2 7" xfId="678"/>
    <cellStyle name="40% - Accent3 2 8" xfId="679"/>
    <cellStyle name="40% - Accent3 2 9" xfId="680"/>
    <cellStyle name="40% - Accent3 20" xfId="681"/>
    <cellStyle name="40% - Accent3 21" xfId="682"/>
    <cellStyle name="40% - Accent3 22" xfId="683"/>
    <cellStyle name="40% - Accent3 23" xfId="684"/>
    <cellStyle name="40% - Accent3 24" xfId="685"/>
    <cellStyle name="40% - Accent3 25" xfId="686"/>
    <cellStyle name="40% - Accent3 26" xfId="687"/>
    <cellStyle name="40% - Accent3 27" xfId="688"/>
    <cellStyle name="40% - Accent3 28" xfId="689"/>
    <cellStyle name="40% - Accent3 29" xfId="690"/>
    <cellStyle name="40% - Accent3 3" xfId="691"/>
    <cellStyle name="40% - Accent3 3 2" xfId="692"/>
    <cellStyle name="40% - Accent3 3 2 2" xfId="693"/>
    <cellStyle name="40% - Accent3 3 3" xfId="694"/>
    <cellStyle name="40% - Accent3 3 4" xfId="695"/>
    <cellStyle name="40% - Accent3 30" xfId="696"/>
    <cellStyle name="40% - Accent3 31" xfId="697"/>
    <cellStyle name="40% - Accent3 32" xfId="698"/>
    <cellStyle name="40% - Accent3 33" xfId="699"/>
    <cellStyle name="40% - Accent3 34" xfId="700"/>
    <cellStyle name="40% - Accent3 35" xfId="701"/>
    <cellStyle name="40% - Accent3 36" xfId="702"/>
    <cellStyle name="40% - Accent3 37" xfId="703"/>
    <cellStyle name="40% - Accent3 38" xfId="704"/>
    <cellStyle name="40% - Accent3 39" xfId="705"/>
    <cellStyle name="40% - Accent3 4" xfId="706"/>
    <cellStyle name="40% - Accent3 4 2" xfId="707"/>
    <cellStyle name="40% - Accent3 4 3" xfId="708"/>
    <cellStyle name="40% - Accent3 40" xfId="709"/>
    <cellStyle name="40% - Accent3 41" xfId="710"/>
    <cellStyle name="40% - Accent3 42" xfId="711"/>
    <cellStyle name="40% - Accent3 43" xfId="712"/>
    <cellStyle name="40% - Accent3 44" xfId="713"/>
    <cellStyle name="40% - Accent3 45" xfId="714"/>
    <cellStyle name="40% - Accent3 46" xfId="715"/>
    <cellStyle name="40% - Accent3 5" xfId="716"/>
    <cellStyle name="40% - Accent3 5 2" xfId="717"/>
    <cellStyle name="40% - Accent3 5 3" xfId="718"/>
    <cellStyle name="40% - Accent3 6" xfId="719"/>
    <cellStyle name="40% - Accent3 6 2" xfId="720"/>
    <cellStyle name="40% - Accent3 6 3" xfId="721"/>
    <cellStyle name="40% - Accent3 7" xfId="722"/>
    <cellStyle name="40% - Accent3 7 2" xfId="723"/>
    <cellStyle name="40% - Accent3 7 3" xfId="724"/>
    <cellStyle name="40% - Accent3 8" xfId="725"/>
    <cellStyle name="40% - Accent3 8 2" xfId="726"/>
    <cellStyle name="40% - Accent3 8 3" xfId="727"/>
    <cellStyle name="40% - Accent3 9" xfId="728"/>
    <cellStyle name="40% - Accent3 9 2" xfId="729"/>
    <cellStyle name="40% - Accent4 10" xfId="730"/>
    <cellStyle name="40% - Accent4 10 2" xfId="731"/>
    <cellStyle name="40% - Accent4 11" xfId="732"/>
    <cellStyle name="40% - Accent4 11 2" xfId="733"/>
    <cellStyle name="40% - Accent4 12" xfId="734"/>
    <cellStyle name="40% - Accent4 13" xfId="735"/>
    <cellStyle name="40% - Accent4 14" xfId="736"/>
    <cellStyle name="40% - Accent4 15" xfId="737"/>
    <cellStyle name="40% - Accent4 16" xfId="738"/>
    <cellStyle name="40% - Accent4 17" xfId="739"/>
    <cellStyle name="40% - Accent4 18" xfId="740"/>
    <cellStyle name="40% - Accent4 19" xfId="741"/>
    <cellStyle name="40% - Accent4 2" xfId="742"/>
    <cellStyle name="40% - Accent4 2 10" xfId="743"/>
    <cellStyle name="40% - Accent4 2 11" xfId="744"/>
    <cellStyle name="40% - Accent4 2 12" xfId="745"/>
    <cellStyle name="40% - Accent4 2 13" xfId="746"/>
    <cellStyle name="40% - Accent4 2 14" xfId="747"/>
    <cellStyle name="40% - Accent4 2 15" xfId="748"/>
    <cellStyle name="40% - Accent4 2 16" xfId="749"/>
    <cellStyle name="40% - Accent4 2 2" xfId="750"/>
    <cellStyle name="40% - Accent4 2 3" xfId="751"/>
    <cellStyle name="40% - Accent4 2 4" xfId="752"/>
    <cellStyle name="40% - Accent4 2 5" xfId="753"/>
    <cellStyle name="40% - Accent4 2 6" xfId="754"/>
    <cellStyle name="40% - Accent4 2 7" xfId="755"/>
    <cellStyle name="40% - Accent4 2 8" xfId="756"/>
    <cellStyle name="40% - Accent4 2 9" xfId="757"/>
    <cellStyle name="40% - Accent4 20" xfId="758"/>
    <cellStyle name="40% - Accent4 21" xfId="759"/>
    <cellStyle name="40% - Accent4 22" xfId="760"/>
    <cellStyle name="40% - Accent4 23" xfId="761"/>
    <cellStyle name="40% - Accent4 24" xfId="762"/>
    <cellStyle name="40% - Accent4 25" xfId="763"/>
    <cellStyle name="40% - Accent4 26" xfId="764"/>
    <cellStyle name="40% - Accent4 27" xfId="765"/>
    <cellStyle name="40% - Accent4 28" xfId="766"/>
    <cellStyle name="40% - Accent4 29" xfId="767"/>
    <cellStyle name="40% - Accent4 3" xfId="768"/>
    <cellStyle name="40% - Accent4 3 2" xfId="769"/>
    <cellStyle name="40% - Accent4 3 2 2" xfId="770"/>
    <cellStyle name="40% - Accent4 3 3" xfId="771"/>
    <cellStyle name="40% - Accent4 3 4" xfId="772"/>
    <cellStyle name="40% - Accent4 30" xfId="773"/>
    <cellStyle name="40% - Accent4 31" xfId="774"/>
    <cellStyle name="40% - Accent4 32" xfId="775"/>
    <cellStyle name="40% - Accent4 33" xfId="776"/>
    <cellStyle name="40% - Accent4 34" xfId="777"/>
    <cellStyle name="40% - Accent4 35" xfId="778"/>
    <cellStyle name="40% - Accent4 36" xfId="779"/>
    <cellStyle name="40% - Accent4 37" xfId="780"/>
    <cellStyle name="40% - Accent4 38" xfId="781"/>
    <cellStyle name="40% - Accent4 39" xfId="782"/>
    <cellStyle name="40% - Accent4 4" xfId="783"/>
    <cellStyle name="40% - Accent4 4 2" xfId="784"/>
    <cellStyle name="40% - Accent4 4 3" xfId="785"/>
    <cellStyle name="40% - Accent4 40" xfId="786"/>
    <cellStyle name="40% - Accent4 41" xfId="787"/>
    <cellStyle name="40% - Accent4 42" xfId="788"/>
    <cellStyle name="40% - Accent4 43" xfId="789"/>
    <cellStyle name="40% - Accent4 44" xfId="790"/>
    <cellStyle name="40% - Accent4 45" xfId="791"/>
    <cellStyle name="40% - Accent4 46" xfId="792"/>
    <cellStyle name="40% - Accent4 5" xfId="793"/>
    <cellStyle name="40% - Accent4 5 2" xfId="794"/>
    <cellStyle name="40% - Accent4 5 3" xfId="795"/>
    <cellStyle name="40% - Accent4 6" xfId="796"/>
    <cellStyle name="40% - Accent4 6 2" xfId="797"/>
    <cellStyle name="40% - Accent4 6 3" xfId="798"/>
    <cellStyle name="40% - Accent4 7" xfId="799"/>
    <cellStyle name="40% - Accent4 7 2" xfId="800"/>
    <cellStyle name="40% - Accent4 7 3" xfId="801"/>
    <cellStyle name="40% - Accent4 8" xfId="802"/>
    <cellStyle name="40% - Accent4 8 2" xfId="803"/>
    <cellStyle name="40% - Accent4 8 3" xfId="804"/>
    <cellStyle name="40% - Accent4 9" xfId="805"/>
    <cellStyle name="40% - Accent4 9 2" xfId="806"/>
    <cellStyle name="40% - Accent5 10" xfId="807"/>
    <cellStyle name="40% - Accent5 10 2" xfId="808"/>
    <cellStyle name="40% - Accent5 11" xfId="809"/>
    <cellStyle name="40% - Accent5 11 2" xfId="810"/>
    <cellStyle name="40% - Accent5 12" xfId="811"/>
    <cellStyle name="40% - Accent5 13" xfId="812"/>
    <cellStyle name="40% - Accent5 14" xfId="813"/>
    <cellStyle name="40% - Accent5 15" xfId="814"/>
    <cellStyle name="40% - Accent5 16" xfId="815"/>
    <cellStyle name="40% - Accent5 17" xfId="816"/>
    <cellStyle name="40% - Accent5 18" xfId="817"/>
    <cellStyle name="40% - Accent5 19" xfId="818"/>
    <cellStyle name="40% - Accent5 2" xfId="819"/>
    <cellStyle name="40% - Accent5 2 10" xfId="820"/>
    <cellStyle name="40% - Accent5 2 11" xfId="821"/>
    <cellStyle name="40% - Accent5 2 12" xfId="822"/>
    <cellStyle name="40% - Accent5 2 13" xfId="823"/>
    <cellStyle name="40% - Accent5 2 14" xfId="824"/>
    <cellStyle name="40% - Accent5 2 15" xfId="825"/>
    <cellStyle name="40% - Accent5 2 16" xfId="826"/>
    <cellStyle name="40% - Accent5 2 2" xfId="827"/>
    <cellStyle name="40% - Accent5 2 3" xfId="828"/>
    <cellStyle name="40% - Accent5 2 4" xfId="829"/>
    <cellStyle name="40% - Accent5 2 5" xfId="830"/>
    <cellStyle name="40% - Accent5 2 6" xfId="831"/>
    <cellStyle name="40% - Accent5 2 7" xfId="832"/>
    <cellStyle name="40% - Accent5 2 8" xfId="833"/>
    <cellStyle name="40% - Accent5 2 9" xfId="834"/>
    <cellStyle name="40% - Accent5 20" xfId="835"/>
    <cellStyle name="40% - Accent5 21" xfId="836"/>
    <cellStyle name="40% - Accent5 22" xfId="837"/>
    <cellStyle name="40% - Accent5 23" xfId="838"/>
    <cellStyle name="40% - Accent5 24" xfId="839"/>
    <cellStyle name="40% - Accent5 25" xfId="840"/>
    <cellStyle name="40% - Accent5 26" xfId="841"/>
    <cellStyle name="40% - Accent5 27" xfId="842"/>
    <cellStyle name="40% - Accent5 28" xfId="843"/>
    <cellStyle name="40% - Accent5 29" xfId="844"/>
    <cellStyle name="40% - Accent5 3" xfId="845"/>
    <cellStyle name="40% - Accent5 3 2" xfId="846"/>
    <cellStyle name="40% - Accent5 3 2 2" xfId="847"/>
    <cellStyle name="40% - Accent5 3 3" xfId="848"/>
    <cellStyle name="40% - Accent5 3 4" xfId="849"/>
    <cellStyle name="40% - Accent5 30" xfId="850"/>
    <cellStyle name="40% - Accent5 31" xfId="851"/>
    <cellStyle name="40% - Accent5 32" xfId="852"/>
    <cellStyle name="40% - Accent5 33" xfId="853"/>
    <cellStyle name="40% - Accent5 34" xfId="854"/>
    <cellStyle name="40% - Accent5 35" xfId="855"/>
    <cellStyle name="40% - Accent5 36" xfId="856"/>
    <cellStyle name="40% - Accent5 37" xfId="857"/>
    <cellStyle name="40% - Accent5 38" xfId="858"/>
    <cellStyle name="40% - Accent5 39" xfId="859"/>
    <cellStyle name="40% - Accent5 4" xfId="860"/>
    <cellStyle name="40% - Accent5 4 2" xfId="861"/>
    <cellStyle name="40% - Accent5 4 3" xfId="862"/>
    <cellStyle name="40% - Accent5 40" xfId="863"/>
    <cellStyle name="40% - Accent5 41" xfId="864"/>
    <cellStyle name="40% - Accent5 42" xfId="865"/>
    <cellStyle name="40% - Accent5 43" xfId="866"/>
    <cellStyle name="40% - Accent5 44" xfId="867"/>
    <cellStyle name="40% - Accent5 45" xfId="868"/>
    <cellStyle name="40% - Accent5 46" xfId="869"/>
    <cellStyle name="40% - Accent5 5" xfId="870"/>
    <cellStyle name="40% - Accent5 5 2" xfId="871"/>
    <cellStyle name="40% - Accent5 5 3" xfId="872"/>
    <cellStyle name="40% - Accent5 6" xfId="873"/>
    <cellStyle name="40% - Accent5 6 2" xfId="874"/>
    <cellStyle name="40% - Accent5 6 3" xfId="875"/>
    <cellStyle name="40% - Accent5 7" xfId="876"/>
    <cellStyle name="40% - Accent5 7 2" xfId="877"/>
    <cellStyle name="40% - Accent5 7 3" xfId="878"/>
    <cellStyle name="40% - Accent5 8" xfId="879"/>
    <cellStyle name="40% - Accent5 8 2" xfId="880"/>
    <cellStyle name="40% - Accent5 8 3" xfId="881"/>
    <cellStyle name="40% - Accent5 9" xfId="882"/>
    <cellStyle name="40% - Accent5 9 2" xfId="883"/>
    <cellStyle name="40% - Accent6 10" xfId="884"/>
    <cellStyle name="40% - Accent6 10 2" xfId="885"/>
    <cellStyle name="40% - Accent6 11" xfId="886"/>
    <cellStyle name="40% - Accent6 11 2" xfId="887"/>
    <cellStyle name="40% - Accent6 12" xfId="888"/>
    <cellStyle name="40% - Accent6 13" xfId="889"/>
    <cellStyle name="40% - Accent6 14" xfId="890"/>
    <cellStyle name="40% - Accent6 15" xfId="891"/>
    <cellStyle name="40% - Accent6 16" xfId="892"/>
    <cellStyle name="40% - Accent6 17" xfId="893"/>
    <cellStyle name="40% - Accent6 18" xfId="894"/>
    <cellStyle name="40% - Accent6 19" xfId="895"/>
    <cellStyle name="40% - Accent6 2" xfId="896"/>
    <cellStyle name="40% - Accent6 2 10" xfId="897"/>
    <cellStyle name="40% - Accent6 2 11" xfId="898"/>
    <cellStyle name="40% - Accent6 2 12" xfId="899"/>
    <cellStyle name="40% - Accent6 2 13" xfId="900"/>
    <cellStyle name="40% - Accent6 2 14" xfId="901"/>
    <cellStyle name="40% - Accent6 2 15" xfId="902"/>
    <cellStyle name="40% - Accent6 2 16" xfId="903"/>
    <cellStyle name="40% - Accent6 2 2" xfId="904"/>
    <cellStyle name="40% - Accent6 2 3" xfId="905"/>
    <cellStyle name="40% - Accent6 2 4" xfId="906"/>
    <cellStyle name="40% - Accent6 2 5" xfId="907"/>
    <cellStyle name="40% - Accent6 2 6" xfId="908"/>
    <cellStyle name="40% - Accent6 2 7" xfId="909"/>
    <cellStyle name="40% - Accent6 2 8" xfId="910"/>
    <cellStyle name="40% - Accent6 2 9" xfId="911"/>
    <cellStyle name="40% - Accent6 20" xfId="912"/>
    <cellStyle name="40% - Accent6 21" xfId="913"/>
    <cellStyle name="40% - Accent6 22" xfId="914"/>
    <cellStyle name="40% - Accent6 23" xfId="915"/>
    <cellStyle name="40% - Accent6 24" xfId="916"/>
    <cellStyle name="40% - Accent6 25" xfId="917"/>
    <cellStyle name="40% - Accent6 26" xfId="918"/>
    <cellStyle name="40% - Accent6 27" xfId="919"/>
    <cellStyle name="40% - Accent6 28" xfId="920"/>
    <cellStyle name="40% - Accent6 29" xfId="921"/>
    <cellStyle name="40% - Accent6 3" xfId="922"/>
    <cellStyle name="40% - Accent6 3 2" xfId="923"/>
    <cellStyle name="40% - Accent6 3 2 2" xfId="924"/>
    <cellStyle name="40% - Accent6 3 3" xfId="925"/>
    <cellStyle name="40% - Accent6 3 4" xfId="926"/>
    <cellStyle name="40% - Accent6 30" xfId="927"/>
    <cellStyle name="40% - Accent6 31" xfId="928"/>
    <cellStyle name="40% - Accent6 32" xfId="929"/>
    <cellStyle name="40% - Accent6 33" xfId="930"/>
    <cellStyle name="40% - Accent6 34" xfId="931"/>
    <cellStyle name="40% - Accent6 35" xfId="932"/>
    <cellStyle name="40% - Accent6 36" xfId="933"/>
    <cellStyle name="40% - Accent6 37" xfId="934"/>
    <cellStyle name="40% - Accent6 38" xfId="935"/>
    <cellStyle name="40% - Accent6 39" xfId="936"/>
    <cellStyle name="40% - Accent6 4" xfId="937"/>
    <cellStyle name="40% - Accent6 4 2" xfId="938"/>
    <cellStyle name="40% - Accent6 4 3" xfId="939"/>
    <cellStyle name="40% - Accent6 40" xfId="940"/>
    <cellStyle name="40% - Accent6 41" xfId="941"/>
    <cellStyle name="40% - Accent6 42" xfId="942"/>
    <cellStyle name="40% - Accent6 43" xfId="943"/>
    <cellStyle name="40% - Accent6 44" xfId="944"/>
    <cellStyle name="40% - Accent6 45" xfId="945"/>
    <cellStyle name="40% - Accent6 46" xfId="946"/>
    <cellStyle name="40% - Accent6 5" xfId="947"/>
    <cellStyle name="40% - Accent6 5 2" xfId="948"/>
    <cellStyle name="40% - Accent6 5 3" xfId="949"/>
    <cellStyle name="40% - Accent6 6" xfId="950"/>
    <cellStyle name="40% - Accent6 6 2" xfId="951"/>
    <cellStyle name="40% - Accent6 6 3" xfId="952"/>
    <cellStyle name="40% - Accent6 7" xfId="953"/>
    <cellStyle name="40% - Accent6 7 2" xfId="954"/>
    <cellStyle name="40% - Accent6 7 3" xfId="955"/>
    <cellStyle name="40% - Accent6 8" xfId="956"/>
    <cellStyle name="40% - Accent6 8 2" xfId="957"/>
    <cellStyle name="40% - Accent6 8 3" xfId="958"/>
    <cellStyle name="40% - Accent6 9" xfId="959"/>
    <cellStyle name="40% - Accent6 9 2" xfId="960"/>
    <cellStyle name="40% - Akzent1" xfId="961"/>
    <cellStyle name="40% - Akzent2" xfId="962"/>
    <cellStyle name="40% - Akzent3" xfId="963"/>
    <cellStyle name="40% - Akzent4" xfId="964"/>
    <cellStyle name="40% - Akzent5" xfId="965"/>
    <cellStyle name="40% - Akzent6" xfId="966"/>
    <cellStyle name="5x indented GHG Textfiels" xfId="967"/>
    <cellStyle name="60% - Accent1 10" xfId="968"/>
    <cellStyle name="60% - Accent1 11" xfId="969"/>
    <cellStyle name="60% - Accent1 12" xfId="970"/>
    <cellStyle name="60% - Accent1 13" xfId="971"/>
    <cellStyle name="60% - Accent1 14" xfId="972"/>
    <cellStyle name="60% - Accent1 15" xfId="973"/>
    <cellStyle name="60% - Accent1 16" xfId="974"/>
    <cellStyle name="60% - Accent1 17" xfId="975"/>
    <cellStyle name="60% - Accent1 18" xfId="976"/>
    <cellStyle name="60% - Accent1 19" xfId="977"/>
    <cellStyle name="60% - Accent1 2" xfId="978"/>
    <cellStyle name="60% - Accent1 2 10" xfId="979"/>
    <cellStyle name="60% - Accent1 2 11" xfId="980"/>
    <cellStyle name="60% - Accent1 2 12" xfId="981"/>
    <cellStyle name="60% - Accent1 2 2" xfId="982"/>
    <cellStyle name="60% - Accent1 2 3" xfId="983"/>
    <cellStyle name="60% - Accent1 2 4" xfId="984"/>
    <cellStyle name="60% - Accent1 2 5" xfId="985"/>
    <cellStyle name="60% - Accent1 2 6" xfId="986"/>
    <cellStyle name="60% - Accent1 2 7" xfId="987"/>
    <cellStyle name="60% - Accent1 2 8" xfId="988"/>
    <cellStyle name="60% - Accent1 2 9" xfId="989"/>
    <cellStyle name="60% - Accent1 20" xfId="990"/>
    <cellStyle name="60% - Accent1 21" xfId="991"/>
    <cellStyle name="60% - Accent1 22" xfId="992"/>
    <cellStyle name="60% - Accent1 23" xfId="993"/>
    <cellStyle name="60% - Accent1 24" xfId="994"/>
    <cellStyle name="60% - Accent1 25" xfId="995"/>
    <cellStyle name="60% - Accent1 26" xfId="996"/>
    <cellStyle name="60% - Accent1 27" xfId="997"/>
    <cellStyle name="60% - Accent1 28" xfId="998"/>
    <cellStyle name="60% - Accent1 29" xfId="999"/>
    <cellStyle name="60% - Accent1 3" xfId="1000"/>
    <cellStyle name="60% - Accent1 3 2" xfId="1001"/>
    <cellStyle name="60% - Accent1 3 2 2" xfId="1002"/>
    <cellStyle name="60% - Accent1 3 3" xfId="1003"/>
    <cellStyle name="60% - Accent1 3 4" xfId="1004"/>
    <cellStyle name="60% - Accent1 30" xfId="1005"/>
    <cellStyle name="60% - Accent1 31" xfId="1006"/>
    <cellStyle name="60% - Accent1 32" xfId="1007"/>
    <cellStyle name="60% - Accent1 33" xfId="1008"/>
    <cellStyle name="60% - Accent1 34" xfId="1009"/>
    <cellStyle name="60% - Accent1 35" xfId="1010"/>
    <cellStyle name="60% - Accent1 36" xfId="1011"/>
    <cellStyle name="60% - Accent1 37" xfId="1012"/>
    <cellStyle name="60% - Accent1 38" xfId="1013"/>
    <cellStyle name="60% - Accent1 39" xfId="1014"/>
    <cellStyle name="60% - Accent1 4" xfId="1015"/>
    <cellStyle name="60% - Accent1 4 2" xfId="1016"/>
    <cellStyle name="60% - Accent1 40" xfId="1017"/>
    <cellStyle name="60% - Accent1 41" xfId="1018"/>
    <cellStyle name="60% - Accent1 42" xfId="1019"/>
    <cellStyle name="60% - Accent1 43" xfId="1020"/>
    <cellStyle name="60% - Accent1 44" xfId="1021"/>
    <cellStyle name="60% - Accent1 5" xfId="1022"/>
    <cellStyle name="60% - Accent1 5 2" xfId="1023"/>
    <cellStyle name="60% - Accent1 6" xfId="1024"/>
    <cellStyle name="60% - Accent1 6 2" xfId="1025"/>
    <cellStyle name="60% - Accent1 7" xfId="1026"/>
    <cellStyle name="60% - Accent1 8" xfId="1027"/>
    <cellStyle name="60% - Accent1 9" xfId="1028"/>
    <cellStyle name="60% - Accent2 10" xfId="1029"/>
    <cellStyle name="60% - Accent2 11" xfId="1030"/>
    <cellStyle name="60% - Accent2 12" xfId="1031"/>
    <cellStyle name="60% - Accent2 13" xfId="1032"/>
    <cellStyle name="60% - Accent2 14" xfId="1033"/>
    <cellStyle name="60% - Accent2 15" xfId="1034"/>
    <cellStyle name="60% - Accent2 16" xfId="1035"/>
    <cellStyle name="60% - Accent2 17" xfId="1036"/>
    <cellStyle name="60% - Accent2 18" xfId="1037"/>
    <cellStyle name="60% - Accent2 19" xfId="1038"/>
    <cellStyle name="60% - Accent2 2" xfId="1039"/>
    <cellStyle name="60% - Accent2 2 10" xfId="1040"/>
    <cellStyle name="60% - Accent2 2 11" xfId="1041"/>
    <cellStyle name="60% - Accent2 2 12" xfId="1042"/>
    <cellStyle name="60% - Accent2 2 2" xfId="1043"/>
    <cellStyle name="60% - Accent2 2 3" xfId="1044"/>
    <cellStyle name="60% - Accent2 2 4" xfId="1045"/>
    <cellStyle name="60% - Accent2 2 5" xfId="1046"/>
    <cellStyle name="60% - Accent2 2 6" xfId="1047"/>
    <cellStyle name="60% - Accent2 2 7" xfId="1048"/>
    <cellStyle name="60% - Accent2 2 8" xfId="1049"/>
    <cellStyle name="60% - Accent2 2 9" xfId="1050"/>
    <cellStyle name="60% - Accent2 20" xfId="1051"/>
    <cellStyle name="60% - Accent2 21" xfId="1052"/>
    <cellStyle name="60% - Accent2 22" xfId="1053"/>
    <cellStyle name="60% - Accent2 23" xfId="1054"/>
    <cellStyle name="60% - Accent2 24" xfId="1055"/>
    <cellStyle name="60% - Accent2 25" xfId="1056"/>
    <cellStyle name="60% - Accent2 26" xfId="1057"/>
    <cellStyle name="60% - Accent2 27" xfId="1058"/>
    <cellStyle name="60% - Accent2 28" xfId="1059"/>
    <cellStyle name="60% - Accent2 29" xfId="1060"/>
    <cellStyle name="60% - Accent2 3" xfId="1061"/>
    <cellStyle name="60% - Accent2 3 2" xfId="1062"/>
    <cellStyle name="60% - Accent2 3 2 2" xfId="1063"/>
    <cellStyle name="60% - Accent2 3 3" xfId="1064"/>
    <cellStyle name="60% - Accent2 3 4" xfId="1065"/>
    <cellStyle name="60% - Accent2 30" xfId="1066"/>
    <cellStyle name="60% - Accent2 31" xfId="1067"/>
    <cellStyle name="60% - Accent2 32" xfId="1068"/>
    <cellStyle name="60% - Accent2 33" xfId="1069"/>
    <cellStyle name="60% - Accent2 34" xfId="1070"/>
    <cellStyle name="60% - Accent2 35" xfId="1071"/>
    <cellStyle name="60% - Accent2 36" xfId="1072"/>
    <cellStyle name="60% - Accent2 37" xfId="1073"/>
    <cellStyle name="60% - Accent2 38" xfId="1074"/>
    <cellStyle name="60% - Accent2 39" xfId="1075"/>
    <cellStyle name="60% - Accent2 4" xfId="1076"/>
    <cellStyle name="60% - Accent2 4 2" xfId="1077"/>
    <cellStyle name="60% - Accent2 40" xfId="1078"/>
    <cellStyle name="60% - Accent2 41" xfId="1079"/>
    <cellStyle name="60% - Accent2 42" xfId="1080"/>
    <cellStyle name="60% - Accent2 43" xfId="1081"/>
    <cellStyle name="60% - Accent2 44" xfId="1082"/>
    <cellStyle name="60% - Accent2 5" xfId="1083"/>
    <cellStyle name="60% - Accent2 5 2" xfId="1084"/>
    <cellStyle name="60% - Accent2 6" xfId="1085"/>
    <cellStyle name="60% - Accent2 6 2" xfId="1086"/>
    <cellStyle name="60% - Accent2 7" xfId="1087"/>
    <cellStyle name="60% - Accent2 8" xfId="1088"/>
    <cellStyle name="60% - Accent2 9" xfId="1089"/>
    <cellStyle name="60% - Accent3 10" xfId="1090"/>
    <cellStyle name="60% - Accent3 11" xfId="1091"/>
    <cellStyle name="60% - Accent3 12" xfId="1092"/>
    <cellStyle name="60% - Accent3 13" xfId="1093"/>
    <cellStyle name="60% - Accent3 14" xfId="1094"/>
    <cellStyle name="60% - Accent3 15" xfId="1095"/>
    <cellStyle name="60% - Accent3 16" xfId="1096"/>
    <cellStyle name="60% - Accent3 17" xfId="1097"/>
    <cellStyle name="60% - Accent3 18" xfId="1098"/>
    <cellStyle name="60% - Accent3 19" xfId="1099"/>
    <cellStyle name="60% - Accent3 2" xfId="1100"/>
    <cellStyle name="60% - Accent3 2 10" xfId="1101"/>
    <cellStyle name="60% - Accent3 2 11" xfId="1102"/>
    <cellStyle name="60% - Accent3 2 12" xfId="1103"/>
    <cellStyle name="60% - Accent3 2 2" xfId="1104"/>
    <cellStyle name="60% - Accent3 2 3" xfId="1105"/>
    <cellStyle name="60% - Accent3 2 4" xfId="1106"/>
    <cellStyle name="60% - Accent3 2 5" xfId="1107"/>
    <cellStyle name="60% - Accent3 2 6" xfId="1108"/>
    <cellStyle name="60% - Accent3 2 7" xfId="1109"/>
    <cellStyle name="60% - Accent3 2 8" xfId="1110"/>
    <cellStyle name="60% - Accent3 2 9" xfId="1111"/>
    <cellStyle name="60% - Accent3 20" xfId="1112"/>
    <cellStyle name="60% - Accent3 21" xfId="1113"/>
    <cellStyle name="60% - Accent3 22" xfId="1114"/>
    <cellStyle name="60% - Accent3 23" xfId="1115"/>
    <cellStyle name="60% - Accent3 24" xfId="1116"/>
    <cellStyle name="60% - Accent3 25" xfId="1117"/>
    <cellStyle name="60% - Accent3 26" xfId="1118"/>
    <cellStyle name="60% - Accent3 27" xfId="1119"/>
    <cellStyle name="60% - Accent3 28" xfId="1120"/>
    <cellStyle name="60% - Accent3 29" xfId="1121"/>
    <cellStyle name="60% - Accent3 3" xfId="1122"/>
    <cellStyle name="60% - Accent3 3 2" xfId="1123"/>
    <cellStyle name="60% - Accent3 3 2 2" xfId="1124"/>
    <cellStyle name="60% - Accent3 3 3" xfId="1125"/>
    <cellStyle name="60% - Accent3 3 4" xfId="1126"/>
    <cellStyle name="60% - Accent3 30" xfId="1127"/>
    <cellStyle name="60% - Accent3 31" xfId="1128"/>
    <cellStyle name="60% - Accent3 32" xfId="1129"/>
    <cellStyle name="60% - Accent3 33" xfId="1130"/>
    <cellStyle name="60% - Accent3 34" xfId="1131"/>
    <cellStyle name="60% - Accent3 35" xfId="1132"/>
    <cellStyle name="60% - Accent3 36" xfId="1133"/>
    <cellStyle name="60% - Accent3 37" xfId="1134"/>
    <cellStyle name="60% - Accent3 38" xfId="1135"/>
    <cellStyle name="60% - Accent3 39" xfId="1136"/>
    <cellStyle name="60% - Accent3 4" xfId="1137"/>
    <cellStyle name="60% - Accent3 4 2" xfId="1138"/>
    <cellStyle name="60% - Accent3 40" xfId="1139"/>
    <cellStyle name="60% - Accent3 41" xfId="1140"/>
    <cellStyle name="60% - Accent3 42" xfId="1141"/>
    <cellStyle name="60% - Accent3 43" xfId="1142"/>
    <cellStyle name="60% - Accent3 44" xfId="1143"/>
    <cellStyle name="60% - Accent3 5" xfId="1144"/>
    <cellStyle name="60% - Accent3 5 2" xfId="1145"/>
    <cellStyle name="60% - Accent3 6" xfId="1146"/>
    <cellStyle name="60% - Accent3 6 2" xfId="1147"/>
    <cellStyle name="60% - Accent3 7" xfId="1148"/>
    <cellStyle name="60% - Accent3 8" xfId="1149"/>
    <cellStyle name="60% - Accent3 9" xfId="1150"/>
    <cellStyle name="60% - Accent4 10" xfId="1151"/>
    <cellStyle name="60% - Accent4 11" xfId="1152"/>
    <cellStyle name="60% - Accent4 12" xfId="1153"/>
    <cellStyle name="60% - Accent4 13" xfId="1154"/>
    <cellStyle name="60% - Accent4 14" xfId="1155"/>
    <cellStyle name="60% - Accent4 15" xfId="1156"/>
    <cellStyle name="60% - Accent4 16" xfId="1157"/>
    <cellStyle name="60% - Accent4 17" xfId="1158"/>
    <cellStyle name="60% - Accent4 18" xfId="1159"/>
    <cellStyle name="60% - Accent4 19" xfId="1160"/>
    <cellStyle name="60% - Accent4 2" xfId="1161"/>
    <cellStyle name="60% - Accent4 2 10" xfId="1162"/>
    <cellStyle name="60% - Accent4 2 11" xfId="1163"/>
    <cellStyle name="60% - Accent4 2 12" xfId="1164"/>
    <cellStyle name="60% - Accent4 2 2" xfId="1165"/>
    <cellStyle name="60% - Accent4 2 3" xfId="1166"/>
    <cellStyle name="60% - Accent4 2 4" xfId="1167"/>
    <cellStyle name="60% - Accent4 2 5" xfId="1168"/>
    <cellStyle name="60% - Accent4 2 6" xfId="1169"/>
    <cellStyle name="60% - Accent4 2 7" xfId="1170"/>
    <cellStyle name="60% - Accent4 2 8" xfId="1171"/>
    <cellStyle name="60% - Accent4 2 9" xfId="1172"/>
    <cellStyle name="60% - Accent4 20" xfId="1173"/>
    <cellStyle name="60% - Accent4 21" xfId="1174"/>
    <cellStyle name="60% - Accent4 22" xfId="1175"/>
    <cellStyle name="60% - Accent4 23" xfId="1176"/>
    <cellStyle name="60% - Accent4 24" xfId="1177"/>
    <cellStyle name="60% - Accent4 25" xfId="1178"/>
    <cellStyle name="60% - Accent4 26" xfId="1179"/>
    <cellStyle name="60% - Accent4 27" xfId="1180"/>
    <cellStyle name="60% - Accent4 28" xfId="1181"/>
    <cellStyle name="60% - Accent4 29" xfId="1182"/>
    <cellStyle name="60% - Accent4 3" xfId="1183"/>
    <cellStyle name="60% - Accent4 3 2" xfId="1184"/>
    <cellStyle name="60% - Accent4 3 2 2" xfId="1185"/>
    <cellStyle name="60% - Accent4 3 3" xfId="1186"/>
    <cellStyle name="60% - Accent4 3 4" xfId="1187"/>
    <cellStyle name="60% - Accent4 30" xfId="1188"/>
    <cellStyle name="60% - Accent4 31" xfId="1189"/>
    <cellStyle name="60% - Accent4 32" xfId="1190"/>
    <cellStyle name="60% - Accent4 33" xfId="1191"/>
    <cellStyle name="60% - Accent4 34" xfId="1192"/>
    <cellStyle name="60% - Accent4 35" xfId="1193"/>
    <cellStyle name="60% - Accent4 36" xfId="1194"/>
    <cellStyle name="60% - Accent4 37" xfId="1195"/>
    <cellStyle name="60% - Accent4 38" xfId="1196"/>
    <cellStyle name="60% - Accent4 39" xfId="1197"/>
    <cellStyle name="60% - Accent4 4" xfId="1198"/>
    <cellStyle name="60% - Accent4 4 2" xfId="1199"/>
    <cellStyle name="60% - Accent4 40" xfId="1200"/>
    <cellStyle name="60% - Accent4 41" xfId="1201"/>
    <cellStyle name="60% - Accent4 42" xfId="1202"/>
    <cellStyle name="60% - Accent4 43" xfId="1203"/>
    <cellStyle name="60% - Accent4 44" xfId="1204"/>
    <cellStyle name="60% - Accent4 5" xfId="1205"/>
    <cellStyle name="60% - Accent4 5 2" xfId="1206"/>
    <cellStyle name="60% - Accent4 6" xfId="1207"/>
    <cellStyle name="60% - Accent4 6 2" xfId="1208"/>
    <cellStyle name="60% - Accent4 7" xfId="1209"/>
    <cellStyle name="60% - Accent4 8" xfId="1210"/>
    <cellStyle name="60% - Accent4 9" xfId="1211"/>
    <cellStyle name="60% - Accent5 10" xfId="1212"/>
    <cellStyle name="60% - Accent5 11" xfId="1213"/>
    <cellStyle name="60% - Accent5 12" xfId="1214"/>
    <cellStyle name="60% - Accent5 13" xfId="1215"/>
    <cellStyle name="60% - Accent5 14" xfId="1216"/>
    <cellStyle name="60% - Accent5 15" xfId="1217"/>
    <cellStyle name="60% - Accent5 16" xfId="1218"/>
    <cellStyle name="60% - Accent5 17" xfId="1219"/>
    <cellStyle name="60% - Accent5 18" xfId="1220"/>
    <cellStyle name="60% - Accent5 19" xfId="1221"/>
    <cellStyle name="60% - Accent5 2" xfId="1222"/>
    <cellStyle name="60% - Accent5 2 10" xfId="1223"/>
    <cellStyle name="60% - Accent5 2 11" xfId="1224"/>
    <cellStyle name="60% - Accent5 2 12" xfId="1225"/>
    <cellStyle name="60% - Accent5 2 2" xfId="1226"/>
    <cellStyle name="60% - Accent5 2 3" xfId="1227"/>
    <cellStyle name="60% - Accent5 2 4" xfId="1228"/>
    <cellStyle name="60% - Accent5 2 5" xfId="1229"/>
    <cellStyle name="60% - Accent5 2 6" xfId="1230"/>
    <cellStyle name="60% - Accent5 2 7" xfId="1231"/>
    <cellStyle name="60% - Accent5 2 8" xfId="1232"/>
    <cellStyle name="60% - Accent5 2 9" xfId="1233"/>
    <cellStyle name="60% - Accent5 20" xfId="1234"/>
    <cellStyle name="60% - Accent5 21" xfId="1235"/>
    <cellStyle name="60% - Accent5 22" xfId="1236"/>
    <cellStyle name="60% - Accent5 23" xfId="1237"/>
    <cellStyle name="60% - Accent5 24" xfId="1238"/>
    <cellStyle name="60% - Accent5 25" xfId="1239"/>
    <cellStyle name="60% - Accent5 26" xfId="1240"/>
    <cellStyle name="60% - Accent5 27" xfId="1241"/>
    <cellStyle name="60% - Accent5 28" xfId="1242"/>
    <cellStyle name="60% - Accent5 29" xfId="1243"/>
    <cellStyle name="60% - Accent5 3" xfId="1244"/>
    <cellStyle name="60% - Accent5 3 2" xfId="1245"/>
    <cellStyle name="60% - Accent5 3 2 2" xfId="1246"/>
    <cellStyle name="60% - Accent5 3 3" xfId="1247"/>
    <cellStyle name="60% - Accent5 3 4" xfId="1248"/>
    <cellStyle name="60% - Accent5 30" xfId="1249"/>
    <cellStyle name="60% - Accent5 31" xfId="1250"/>
    <cellStyle name="60% - Accent5 32" xfId="1251"/>
    <cellStyle name="60% - Accent5 33" xfId="1252"/>
    <cellStyle name="60% - Accent5 34" xfId="1253"/>
    <cellStyle name="60% - Accent5 35" xfId="1254"/>
    <cellStyle name="60% - Accent5 36" xfId="1255"/>
    <cellStyle name="60% - Accent5 37" xfId="1256"/>
    <cellStyle name="60% - Accent5 38" xfId="1257"/>
    <cellStyle name="60% - Accent5 39" xfId="1258"/>
    <cellStyle name="60% - Accent5 4" xfId="1259"/>
    <cellStyle name="60% - Accent5 4 2" xfId="1260"/>
    <cellStyle name="60% - Accent5 40" xfId="1261"/>
    <cellStyle name="60% - Accent5 41" xfId="1262"/>
    <cellStyle name="60% - Accent5 42" xfId="1263"/>
    <cellStyle name="60% - Accent5 43" xfId="1264"/>
    <cellStyle name="60% - Accent5 44" xfId="1265"/>
    <cellStyle name="60% - Accent5 5" xfId="1266"/>
    <cellStyle name="60% - Accent5 5 2" xfId="1267"/>
    <cellStyle name="60% - Accent5 6" xfId="1268"/>
    <cellStyle name="60% - Accent5 6 2" xfId="1269"/>
    <cellStyle name="60% - Accent5 7" xfId="1270"/>
    <cellStyle name="60% - Accent5 8" xfId="1271"/>
    <cellStyle name="60% - Accent5 9" xfId="1272"/>
    <cellStyle name="60% - Accent6 10" xfId="1273"/>
    <cellStyle name="60% - Accent6 11" xfId="1274"/>
    <cellStyle name="60% - Accent6 12" xfId="1275"/>
    <cellStyle name="60% - Accent6 13" xfId="1276"/>
    <cellStyle name="60% - Accent6 14" xfId="1277"/>
    <cellStyle name="60% - Accent6 15" xfId="1278"/>
    <cellStyle name="60% - Accent6 16" xfId="1279"/>
    <cellStyle name="60% - Accent6 17" xfId="1280"/>
    <cellStyle name="60% - Accent6 18" xfId="1281"/>
    <cellStyle name="60% - Accent6 19" xfId="1282"/>
    <cellStyle name="60% - Accent6 2" xfId="1283"/>
    <cellStyle name="60% - Accent6 2 10" xfId="1284"/>
    <cellStyle name="60% - Accent6 2 11" xfId="1285"/>
    <cellStyle name="60% - Accent6 2 12" xfId="1286"/>
    <cellStyle name="60% - Accent6 2 2" xfId="1287"/>
    <cellStyle name="60% - Accent6 2 3" xfId="1288"/>
    <cellStyle name="60% - Accent6 2 4" xfId="1289"/>
    <cellStyle name="60% - Accent6 2 5" xfId="1290"/>
    <cellStyle name="60% - Accent6 2 6" xfId="1291"/>
    <cellStyle name="60% - Accent6 2 7" xfId="1292"/>
    <cellStyle name="60% - Accent6 2 8" xfId="1293"/>
    <cellStyle name="60% - Accent6 2 9" xfId="1294"/>
    <cellStyle name="60% - Accent6 20" xfId="1295"/>
    <cellStyle name="60% - Accent6 21" xfId="1296"/>
    <cellStyle name="60% - Accent6 22" xfId="1297"/>
    <cellStyle name="60% - Accent6 23" xfId="1298"/>
    <cellStyle name="60% - Accent6 24" xfId="1299"/>
    <cellStyle name="60% - Accent6 25" xfId="1300"/>
    <cellStyle name="60% - Accent6 26" xfId="1301"/>
    <cellStyle name="60% - Accent6 27" xfId="1302"/>
    <cellStyle name="60% - Accent6 28" xfId="1303"/>
    <cellStyle name="60% - Accent6 29" xfId="1304"/>
    <cellStyle name="60% - Accent6 3" xfId="1305"/>
    <cellStyle name="60% - Accent6 3 2" xfId="1306"/>
    <cellStyle name="60% - Accent6 3 2 2" xfId="1307"/>
    <cellStyle name="60% - Accent6 3 3" xfId="1308"/>
    <cellStyle name="60% - Accent6 3 4" xfId="1309"/>
    <cellStyle name="60% - Accent6 30" xfId="1310"/>
    <cellStyle name="60% - Accent6 31" xfId="1311"/>
    <cellStyle name="60% - Accent6 32" xfId="1312"/>
    <cellStyle name="60% - Accent6 33" xfId="1313"/>
    <cellStyle name="60% - Accent6 34" xfId="1314"/>
    <cellStyle name="60% - Accent6 35" xfId="1315"/>
    <cellStyle name="60% - Accent6 36" xfId="1316"/>
    <cellStyle name="60% - Accent6 37" xfId="1317"/>
    <cellStyle name="60% - Accent6 38" xfId="1318"/>
    <cellStyle name="60% - Accent6 39" xfId="1319"/>
    <cellStyle name="60% - Accent6 4" xfId="1320"/>
    <cellStyle name="60% - Accent6 4 2" xfId="1321"/>
    <cellStyle name="60% - Accent6 40" xfId="1322"/>
    <cellStyle name="60% - Accent6 41" xfId="1323"/>
    <cellStyle name="60% - Accent6 42" xfId="1324"/>
    <cellStyle name="60% - Accent6 43" xfId="1325"/>
    <cellStyle name="60% - Accent6 44" xfId="1326"/>
    <cellStyle name="60% - Accent6 5" xfId="1327"/>
    <cellStyle name="60% - Accent6 5 2" xfId="1328"/>
    <cellStyle name="60% - Accent6 6" xfId="1329"/>
    <cellStyle name="60% - Accent6 6 2" xfId="1330"/>
    <cellStyle name="60% - Accent6 7" xfId="1331"/>
    <cellStyle name="60% - Accent6 8" xfId="1332"/>
    <cellStyle name="60% - Accent6 9" xfId="1333"/>
    <cellStyle name="60% - Akzent1" xfId="1334"/>
    <cellStyle name="60% - Akzent2" xfId="1335"/>
    <cellStyle name="60% - Akzent3" xfId="1336"/>
    <cellStyle name="60% - Akzent4" xfId="1337"/>
    <cellStyle name="60% - Akzent5" xfId="1338"/>
    <cellStyle name="60% - Akzent6" xfId="1339"/>
    <cellStyle name="60% - Cor4 2" xfId="1340"/>
    <cellStyle name="Accent1 10" xfId="1341"/>
    <cellStyle name="Accent1 11" xfId="1342"/>
    <cellStyle name="Accent1 12" xfId="1343"/>
    <cellStyle name="Accent1 13" xfId="1344"/>
    <cellStyle name="Accent1 14" xfId="1345"/>
    <cellStyle name="Accent1 15" xfId="1346"/>
    <cellStyle name="Accent1 16" xfId="1347"/>
    <cellStyle name="Accent1 17" xfId="1348"/>
    <cellStyle name="Accent1 18" xfId="1349"/>
    <cellStyle name="Accent1 19" xfId="1350"/>
    <cellStyle name="Accent1 2" xfId="1351"/>
    <cellStyle name="Accent1 2 10" xfId="1352"/>
    <cellStyle name="Accent1 2 11" xfId="1353"/>
    <cellStyle name="Accent1 2 2" xfId="1354"/>
    <cellStyle name="Accent1 2 3" xfId="1355"/>
    <cellStyle name="Accent1 2 4" xfId="1356"/>
    <cellStyle name="Accent1 2 5" xfId="1357"/>
    <cellStyle name="Accent1 2 6" xfId="1358"/>
    <cellStyle name="Accent1 2 7" xfId="1359"/>
    <cellStyle name="Accent1 2 8" xfId="1360"/>
    <cellStyle name="Accent1 2 9" xfId="1361"/>
    <cellStyle name="Accent1 20" xfId="1362"/>
    <cellStyle name="Accent1 21" xfId="1363"/>
    <cellStyle name="Accent1 22" xfId="1364"/>
    <cellStyle name="Accent1 23" xfId="1365"/>
    <cellStyle name="Accent1 24" xfId="1366"/>
    <cellStyle name="Accent1 25" xfId="1367"/>
    <cellStyle name="Accent1 26" xfId="1368"/>
    <cellStyle name="Accent1 27" xfId="1369"/>
    <cellStyle name="Accent1 28" xfId="1370"/>
    <cellStyle name="Accent1 29" xfId="1371"/>
    <cellStyle name="Accent1 3" xfId="1372"/>
    <cellStyle name="Accent1 3 2" xfId="1373"/>
    <cellStyle name="Accent1 3 2 2" xfId="1374"/>
    <cellStyle name="Accent1 3 3" xfId="1375"/>
    <cellStyle name="Accent1 3 4" xfId="1376"/>
    <cellStyle name="Accent1 30" xfId="1377"/>
    <cellStyle name="Accent1 31" xfId="1378"/>
    <cellStyle name="Accent1 32" xfId="1379"/>
    <cellStyle name="Accent1 33" xfId="1380"/>
    <cellStyle name="Accent1 34" xfId="1381"/>
    <cellStyle name="Accent1 35" xfId="1382"/>
    <cellStyle name="Accent1 36" xfId="1383"/>
    <cellStyle name="Accent1 37" xfId="1384"/>
    <cellStyle name="Accent1 38" xfId="1385"/>
    <cellStyle name="Accent1 39" xfId="1386"/>
    <cellStyle name="Accent1 4" xfId="1387"/>
    <cellStyle name="Accent1 4 2" xfId="1388"/>
    <cellStyle name="Accent1 40" xfId="1389"/>
    <cellStyle name="Accent1 41" xfId="1390"/>
    <cellStyle name="Accent1 42" xfId="1391"/>
    <cellStyle name="Accent1 43" xfId="1392"/>
    <cellStyle name="Accent1 5" xfId="1393"/>
    <cellStyle name="Accent1 5 2" xfId="1394"/>
    <cellStyle name="Accent1 6" xfId="1395"/>
    <cellStyle name="Accent1 6 2" xfId="1396"/>
    <cellStyle name="Accent1 7" xfId="1397"/>
    <cellStyle name="Accent1 8" xfId="1398"/>
    <cellStyle name="Accent1 9" xfId="1399"/>
    <cellStyle name="Accent2 10" xfId="1400"/>
    <cellStyle name="Accent2 11" xfId="1401"/>
    <cellStyle name="Accent2 12" xfId="1402"/>
    <cellStyle name="Accent2 13" xfId="1403"/>
    <cellStyle name="Accent2 14" xfId="1404"/>
    <cellStyle name="Accent2 15" xfId="1405"/>
    <cellStyle name="Accent2 16" xfId="1406"/>
    <cellStyle name="Accent2 17" xfId="1407"/>
    <cellStyle name="Accent2 18" xfId="1408"/>
    <cellStyle name="Accent2 19" xfId="1409"/>
    <cellStyle name="Accent2 2" xfId="1410"/>
    <cellStyle name="Accent2 2 10" xfId="1411"/>
    <cellStyle name="Accent2 2 11" xfId="1412"/>
    <cellStyle name="Accent2 2 2" xfId="1413"/>
    <cellStyle name="Accent2 2 3" xfId="1414"/>
    <cellStyle name="Accent2 2 4" xfId="1415"/>
    <cellStyle name="Accent2 2 5" xfId="1416"/>
    <cellStyle name="Accent2 2 6" xfId="1417"/>
    <cellStyle name="Accent2 2 7" xfId="1418"/>
    <cellStyle name="Accent2 2 8" xfId="1419"/>
    <cellStyle name="Accent2 2 9" xfId="1420"/>
    <cellStyle name="Accent2 20" xfId="1421"/>
    <cellStyle name="Accent2 21" xfId="1422"/>
    <cellStyle name="Accent2 22" xfId="1423"/>
    <cellStyle name="Accent2 23" xfId="1424"/>
    <cellStyle name="Accent2 24" xfId="1425"/>
    <cellStyle name="Accent2 25" xfId="1426"/>
    <cellStyle name="Accent2 26" xfId="1427"/>
    <cellStyle name="Accent2 27" xfId="1428"/>
    <cellStyle name="Accent2 28" xfId="1429"/>
    <cellStyle name="Accent2 29" xfId="1430"/>
    <cellStyle name="Accent2 3" xfId="1431"/>
    <cellStyle name="Accent2 3 2" xfId="1432"/>
    <cellStyle name="Accent2 3 2 2" xfId="1433"/>
    <cellStyle name="Accent2 3 3" xfId="1434"/>
    <cellStyle name="Accent2 3 4" xfId="1435"/>
    <cellStyle name="Accent2 30" xfId="1436"/>
    <cellStyle name="Accent2 31" xfId="1437"/>
    <cellStyle name="Accent2 32" xfId="1438"/>
    <cellStyle name="Accent2 33" xfId="1439"/>
    <cellStyle name="Accent2 34" xfId="1440"/>
    <cellStyle name="Accent2 35" xfId="1441"/>
    <cellStyle name="Accent2 36" xfId="1442"/>
    <cellStyle name="Accent2 37" xfId="1443"/>
    <cellStyle name="Accent2 38" xfId="1444"/>
    <cellStyle name="Accent2 39" xfId="1445"/>
    <cellStyle name="Accent2 4" xfId="1446"/>
    <cellStyle name="Accent2 4 2" xfId="1447"/>
    <cellStyle name="Accent2 40" xfId="1448"/>
    <cellStyle name="Accent2 41" xfId="1449"/>
    <cellStyle name="Accent2 42" xfId="1450"/>
    <cellStyle name="Accent2 43" xfId="1451"/>
    <cellStyle name="Accent2 5" xfId="1452"/>
    <cellStyle name="Accent2 5 2" xfId="1453"/>
    <cellStyle name="Accent2 6" xfId="1454"/>
    <cellStyle name="Accent2 6 2" xfId="1455"/>
    <cellStyle name="Accent2 7" xfId="1456"/>
    <cellStyle name="Accent2 8" xfId="1457"/>
    <cellStyle name="Accent2 9" xfId="1458"/>
    <cellStyle name="Accent3 10" xfId="1459"/>
    <cellStyle name="Accent3 11" xfId="1460"/>
    <cellStyle name="Accent3 12" xfId="1461"/>
    <cellStyle name="Accent3 13" xfId="1462"/>
    <cellStyle name="Accent3 14" xfId="1463"/>
    <cellStyle name="Accent3 15" xfId="1464"/>
    <cellStyle name="Accent3 16" xfId="1465"/>
    <cellStyle name="Accent3 17" xfId="1466"/>
    <cellStyle name="Accent3 18" xfId="1467"/>
    <cellStyle name="Accent3 19" xfId="1468"/>
    <cellStyle name="Accent3 2" xfId="1469"/>
    <cellStyle name="Accent3 2 10" xfId="1470"/>
    <cellStyle name="Accent3 2 11" xfId="1471"/>
    <cellStyle name="Accent3 2 2" xfId="1472"/>
    <cellStyle name="Accent3 2 3" xfId="1473"/>
    <cellStyle name="Accent3 2 4" xfId="1474"/>
    <cellStyle name="Accent3 2 5" xfId="1475"/>
    <cellStyle name="Accent3 2 6" xfId="1476"/>
    <cellStyle name="Accent3 2 7" xfId="1477"/>
    <cellStyle name="Accent3 2 8" xfId="1478"/>
    <cellStyle name="Accent3 2 9" xfId="1479"/>
    <cellStyle name="Accent3 20" xfId="1480"/>
    <cellStyle name="Accent3 21" xfId="1481"/>
    <cellStyle name="Accent3 22" xfId="1482"/>
    <cellStyle name="Accent3 23" xfId="1483"/>
    <cellStyle name="Accent3 24" xfId="1484"/>
    <cellStyle name="Accent3 25" xfId="1485"/>
    <cellStyle name="Accent3 26" xfId="1486"/>
    <cellStyle name="Accent3 27" xfId="1487"/>
    <cellStyle name="Accent3 28" xfId="1488"/>
    <cellStyle name="Accent3 29" xfId="1489"/>
    <cellStyle name="Accent3 3" xfId="1490"/>
    <cellStyle name="Accent3 3 2" xfId="1491"/>
    <cellStyle name="Accent3 3 2 2" xfId="1492"/>
    <cellStyle name="Accent3 3 3" xfId="1493"/>
    <cellStyle name="Accent3 3 4" xfId="1494"/>
    <cellStyle name="Accent3 30" xfId="1495"/>
    <cellStyle name="Accent3 31" xfId="1496"/>
    <cellStyle name="Accent3 32" xfId="1497"/>
    <cellStyle name="Accent3 33" xfId="1498"/>
    <cellStyle name="Accent3 34" xfId="1499"/>
    <cellStyle name="Accent3 35" xfId="1500"/>
    <cellStyle name="Accent3 36" xfId="1501"/>
    <cellStyle name="Accent3 37" xfId="1502"/>
    <cellStyle name="Accent3 38" xfId="1503"/>
    <cellStyle name="Accent3 39" xfId="1504"/>
    <cellStyle name="Accent3 4" xfId="1505"/>
    <cellStyle name="Accent3 4 2" xfId="1506"/>
    <cellStyle name="Accent3 40" xfId="1507"/>
    <cellStyle name="Accent3 41" xfId="1508"/>
    <cellStyle name="Accent3 42" xfId="1509"/>
    <cellStyle name="Accent3 43" xfId="1510"/>
    <cellStyle name="Accent3 5" xfId="1511"/>
    <cellStyle name="Accent3 5 2" xfId="1512"/>
    <cellStyle name="Accent3 6" xfId="1513"/>
    <cellStyle name="Accent3 6 2" xfId="1514"/>
    <cellStyle name="Accent3 7" xfId="1515"/>
    <cellStyle name="Accent3 8" xfId="1516"/>
    <cellStyle name="Accent3 9" xfId="1517"/>
    <cellStyle name="Accent4 10" xfId="1518"/>
    <cellStyle name="Accent4 11" xfId="1519"/>
    <cellStyle name="Accent4 12" xfId="1520"/>
    <cellStyle name="Accent4 13" xfId="1521"/>
    <cellStyle name="Accent4 14" xfId="1522"/>
    <cellStyle name="Accent4 15" xfId="1523"/>
    <cellStyle name="Accent4 16" xfId="1524"/>
    <cellStyle name="Accent4 17" xfId="1525"/>
    <cellStyle name="Accent4 18" xfId="1526"/>
    <cellStyle name="Accent4 19" xfId="1527"/>
    <cellStyle name="Accent4 2" xfId="1528"/>
    <cellStyle name="Accent4 2 10" xfId="1529"/>
    <cellStyle name="Accent4 2 11" xfId="1530"/>
    <cellStyle name="Accent4 2 2" xfId="1531"/>
    <cellStyle name="Accent4 2 3" xfId="1532"/>
    <cellStyle name="Accent4 2 4" xfId="1533"/>
    <cellStyle name="Accent4 2 5" xfId="1534"/>
    <cellStyle name="Accent4 2 6" xfId="1535"/>
    <cellStyle name="Accent4 2 7" xfId="1536"/>
    <cellStyle name="Accent4 2 8" xfId="1537"/>
    <cellStyle name="Accent4 2 9" xfId="1538"/>
    <cellStyle name="Accent4 20" xfId="1539"/>
    <cellStyle name="Accent4 21" xfId="1540"/>
    <cellStyle name="Accent4 22" xfId="1541"/>
    <cellStyle name="Accent4 23" xfId="1542"/>
    <cellStyle name="Accent4 24" xfId="1543"/>
    <cellStyle name="Accent4 25" xfId="1544"/>
    <cellStyle name="Accent4 26" xfId="1545"/>
    <cellStyle name="Accent4 27" xfId="1546"/>
    <cellStyle name="Accent4 28" xfId="1547"/>
    <cellStyle name="Accent4 29" xfId="1548"/>
    <cellStyle name="Accent4 3" xfId="1549"/>
    <cellStyle name="Accent4 3 2" xfId="1550"/>
    <cellStyle name="Accent4 3 2 2" xfId="1551"/>
    <cellStyle name="Accent4 3 3" xfId="1552"/>
    <cellStyle name="Accent4 3 4" xfId="1553"/>
    <cellStyle name="Accent4 30" xfId="1554"/>
    <cellStyle name="Accent4 31" xfId="1555"/>
    <cellStyle name="Accent4 32" xfId="1556"/>
    <cellStyle name="Accent4 33" xfId="1557"/>
    <cellStyle name="Accent4 34" xfId="1558"/>
    <cellStyle name="Accent4 35" xfId="1559"/>
    <cellStyle name="Accent4 36" xfId="1560"/>
    <cellStyle name="Accent4 37" xfId="1561"/>
    <cellStyle name="Accent4 38" xfId="1562"/>
    <cellStyle name="Accent4 39" xfId="1563"/>
    <cellStyle name="Accent4 4" xfId="1564"/>
    <cellStyle name="Accent4 4 2" xfId="1565"/>
    <cellStyle name="Accent4 40" xfId="1566"/>
    <cellStyle name="Accent4 41" xfId="1567"/>
    <cellStyle name="Accent4 42" xfId="1568"/>
    <cellStyle name="Accent4 43" xfId="1569"/>
    <cellStyle name="Accent4 5" xfId="1570"/>
    <cellStyle name="Accent4 5 2" xfId="1571"/>
    <cellStyle name="Accent4 6" xfId="1572"/>
    <cellStyle name="Accent4 6 2" xfId="1573"/>
    <cellStyle name="Accent4 7" xfId="1574"/>
    <cellStyle name="Accent4 8" xfId="1575"/>
    <cellStyle name="Accent4 9" xfId="1576"/>
    <cellStyle name="Accent5 10" xfId="1577"/>
    <cellStyle name="Accent5 11" xfId="1578"/>
    <cellStyle name="Accent5 12" xfId="1579"/>
    <cellStyle name="Accent5 13" xfId="1580"/>
    <cellStyle name="Accent5 14" xfId="1581"/>
    <cellStyle name="Accent5 15" xfId="1582"/>
    <cellStyle name="Accent5 16" xfId="1583"/>
    <cellStyle name="Accent5 17" xfId="1584"/>
    <cellStyle name="Accent5 18" xfId="1585"/>
    <cellStyle name="Accent5 19" xfId="1586"/>
    <cellStyle name="Accent5 2" xfId="1587"/>
    <cellStyle name="Accent5 2 10" xfId="1588"/>
    <cellStyle name="Accent5 2 2" xfId="1589"/>
    <cellStyle name="Accent5 2 3" xfId="1590"/>
    <cellStyle name="Accent5 2 4" xfId="1591"/>
    <cellStyle name="Accent5 2 5" xfId="1592"/>
    <cellStyle name="Accent5 2 6" xfId="1593"/>
    <cellStyle name="Accent5 2 7" xfId="1594"/>
    <cellStyle name="Accent5 2 8" xfId="1595"/>
    <cellStyle name="Accent5 2 9" xfId="1596"/>
    <cellStyle name="Accent5 20" xfId="1597"/>
    <cellStyle name="Accent5 21" xfId="1598"/>
    <cellStyle name="Accent5 22" xfId="1599"/>
    <cellStyle name="Accent5 23" xfId="1600"/>
    <cellStyle name="Accent5 24" xfId="1601"/>
    <cellStyle name="Accent5 25" xfId="1602"/>
    <cellStyle name="Accent5 26" xfId="1603"/>
    <cellStyle name="Accent5 27" xfId="1604"/>
    <cellStyle name="Accent5 28" xfId="1605"/>
    <cellStyle name="Accent5 29" xfId="1606"/>
    <cellStyle name="Accent5 3" xfId="1607"/>
    <cellStyle name="Accent5 3 2" xfId="1608"/>
    <cellStyle name="Accent5 30" xfId="1609"/>
    <cellStyle name="Accent5 31" xfId="1610"/>
    <cellStyle name="Accent5 32" xfId="1611"/>
    <cellStyle name="Accent5 33" xfId="1612"/>
    <cellStyle name="Accent5 34" xfId="1613"/>
    <cellStyle name="Accent5 35" xfId="1614"/>
    <cellStyle name="Accent5 36" xfId="1615"/>
    <cellStyle name="Accent5 37" xfId="1616"/>
    <cellStyle name="Accent5 38" xfId="1617"/>
    <cellStyle name="Accent5 39" xfId="1618"/>
    <cellStyle name="Accent5 4" xfId="1619"/>
    <cellStyle name="Accent5 4 2" xfId="1620"/>
    <cellStyle name="Accent5 40" xfId="1621"/>
    <cellStyle name="Accent5 41" xfId="1622"/>
    <cellStyle name="Accent5 42" xfId="1623"/>
    <cellStyle name="Accent5 43" xfId="1624"/>
    <cellStyle name="Accent5 5" xfId="1625"/>
    <cellStyle name="Accent5 5 2" xfId="1626"/>
    <cellStyle name="Accent5 6" xfId="1627"/>
    <cellStyle name="Accent5 6 2" xfId="1628"/>
    <cellStyle name="Accent5 7" xfId="1629"/>
    <cellStyle name="Accent5 8" xfId="1630"/>
    <cellStyle name="Accent5 9" xfId="1631"/>
    <cellStyle name="Accent6 10" xfId="1632"/>
    <cellStyle name="Accent6 11" xfId="1633"/>
    <cellStyle name="Accent6 12" xfId="1634"/>
    <cellStyle name="Accent6 13" xfId="1635"/>
    <cellStyle name="Accent6 14" xfId="1636"/>
    <cellStyle name="Accent6 15" xfId="1637"/>
    <cellStyle name="Accent6 16" xfId="1638"/>
    <cellStyle name="Accent6 17" xfId="1639"/>
    <cellStyle name="Accent6 18" xfId="1640"/>
    <cellStyle name="Accent6 19" xfId="1641"/>
    <cellStyle name="Accent6 2" xfId="1642"/>
    <cellStyle name="Accent6 2 10" xfId="1643"/>
    <cellStyle name="Accent6 2 11" xfId="1644"/>
    <cellStyle name="Accent6 2 2" xfId="1645"/>
    <cellStyle name="Accent6 2 3" xfId="1646"/>
    <cellStyle name="Accent6 2 4" xfId="1647"/>
    <cellStyle name="Accent6 2 5" xfId="1648"/>
    <cellStyle name="Accent6 2 6" xfId="1649"/>
    <cellStyle name="Accent6 2 7" xfId="1650"/>
    <cellStyle name="Accent6 2 8" xfId="1651"/>
    <cellStyle name="Accent6 2 9" xfId="1652"/>
    <cellStyle name="Accent6 20" xfId="1653"/>
    <cellStyle name="Accent6 21" xfId="1654"/>
    <cellStyle name="Accent6 22" xfId="1655"/>
    <cellStyle name="Accent6 23" xfId="1656"/>
    <cellStyle name="Accent6 24" xfId="1657"/>
    <cellStyle name="Accent6 25" xfId="1658"/>
    <cellStyle name="Accent6 26" xfId="1659"/>
    <cellStyle name="Accent6 27" xfId="1660"/>
    <cellStyle name="Accent6 28" xfId="1661"/>
    <cellStyle name="Accent6 29" xfId="1662"/>
    <cellStyle name="Accent6 3" xfId="1663"/>
    <cellStyle name="Accent6 3 2" xfId="1664"/>
    <cellStyle name="Accent6 3 2 2" xfId="1665"/>
    <cellStyle name="Accent6 3 3" xfId="1666"/>
    <cellStyle name="Accent6 3 4" xfId="1667"/>
    <cellStyle name="Accent6 30" xfId="1668"/>
    <cellStyle name="Accent6 31" xfId="1669"/>
    <cellStyle name="Accent6 32" xfId="1670"/>
    <cellStyle name="Accent6 33" xfId="1671"/>
    <cellStyle name="Accent6 34" xfId="1672"/>
    <cellStyle name="Accent6 35" xfId="1673"/>
    <cellStyle name="Accent6 36" xfId="1674"/>
    <cellStyle name="Accent6 37" xfId="1675"/>
    <cellStyle name="Accent6 38" xfId="1676"/>
    <cellStyle name="Accent6 39" xfId="1677"/>
    <cellStyle name="Accent6 4" xfId="1678"/>
    <cellStyle name="Accent6 4 2" xfId="1679"/>
    <cellStyle name="Accent6 40" xfId="1680"/>
    <cellStyle name="Accent6 41" xfId="1681"/>
    <cellStyle name="Accent6 42" xfId="1682"/>
    <cellStyle name="Accent6 43" xfId="1683"/>
    <cellStyle name="Accent6 5" xfId="1684"/>
    <cellStyle name="Accent6 5 2" xfId="1685"/>
    <cellStyle name="Accent6 6" xfId="1686"/>
    <cellStyle name="Accent6 6 2" xfId="1687"/>
    <cellStyle name="Accent6 7" xfId="1688"/>
    <cellStyle name="Accent6 8" xfId="1689"/>
    <cellStyle name="Accent6 9" xfId="1690"/>
    <cellStyle name="AggblueBoldCels" xfId="1691"/>
    <cellStyle name="AggblueCels" xfId="1692"/>
    <cellStyle name="AggBoldCells" xfId="1693"/>
    <cellStyle name="AggCels" xfId="1694"/>
    <cellStyle name="AggGreen" xfId="1695"/>
    <cellStyle name="AggGreen12" xfId="1696"/>
    <cellStyle name="AggOrange" xfId="1697"/>
    <cellStyle name="AggOrange9" xfId="1698"/>
    <cellStyle name="AggOrangeLB_2x" xfId="1699"/>
    <cellStyle name="AggOrangeLBorder" xfId="1700"/>
    <cellStyle name="AggOrangeRBorder" xfId="1701"/>
    <cellStyle name="Akzent1" xfId="1702"/>
    <cellStyle name="Akzent2" xfId="1703"/>
    <cellStyle name="Akzent3" xfId="1704"/>
    <cellStyle name="Akzent4" xfId="1705"/>
    <cellStyle name="Akzent5" xfId="1706"/>
    <cellStyle name="Akzent6" xfId="1707"/>
    <cellStyle name="Ausgabe" xfId="1708"/>
    <cellStyle name="Bad 10" xfId="1709"/>
    <cellStyle name="Bad 11" xfId="1710"/>
    <cellStyle name="Bad 12" xfId="1711"/>
    <cellStyle name="Bad 13" xfId="1712"/>
    <cellStyle name="Bad 14" xfId="1713"/>
    <cellStyle name="Bad 15" xfId="1714"/>
    <cellStyle name="Bad 16" xfId="1715"/>
    <cellStyle name="Bad 17" xfId="1716"/>
    <cellStyle name="Bad 18" xfId="1717"/>
    <cellStyle name="Bad 19" xfId="1718"/>
    <cellStyle name="Bad 2" xfId="1719"/>
    <cellStyle name="Bad 2 10" xfId="1720"/>
    <cellStyle name="Bad 2 11" xfId="1721"/>
    <cellStyle name="Bad 2 2" xfId="1722"/>
    <cellStyle name="Bad 2 3" xfId="1723"/>
    <cellStyle name="Bad 2 4" xfId="1724"/>
    <cellStyle name="Bad 2 5" xfId="1725"/>
    <cellStyle name="Bad 2 6" xfId="1726"/>
    <cellStyle name="Bad 2 7" xfId="1727"/>
    <cellStyle name="Bad 2 8" xfId="1728"/>
    <cellStyle name="Bad 2 9" xfId="1729"/>
    <cellStyle name="Bad 20" xfId="1730"/>
    <cellStyle name="Bad 21" xfId="1731"/>
    <cellStyle name="Bad 22" xfId="1732"/>
    <cellStyle name="Bad 23" xfId="1733"/>
    <cellStyle name="Bad 24" xfId="1734"/>
    <cellStyle name="Bad 25" xfId="1735"/>
    <cellStyle name="Bad 26" xfId="1736"/>
    <cellStyle name="Bad 27" xfId="1737"/>
    <cellStyle name="Bad 28" xfId="1738"/>
    <cellStyle name="Bad 29" xfId="1739"/>
    <cellStyle name="Bad 3" xfId="1740"/>
    <cellStyle name="Bad 3 2" xfId="1741"/>
    <cellStyle name="Bad 3 2 2" xfId="1742"/>
    <cellStyle name="Bad 3 3" xfId="1743"/>
    <cellStyle name="Bad 3 4" xfId="1744"/>
    <cellStyle name="Bad 30" xfId="1745"/>
    <cellStyle name="Bad 31" xfId="1746"/>
    <cellStyle name="Bad 32" xfId="1747"/>
    <cellStyle name="Bad 33" xfId="1748"/>
    <cellStyle name="Bad 34" xfId="1749"/>
    <cellStyle name="Bad 35" xfId="1750"/>
    <cellStyle name="Bad 36" xfId="1751"/>
    <cellStyle name="Bad 37" xfId="1752"/>
    <cellStyle name="Bad 38" xfId="1753"/>
    <cellStyle name="Bad 39" xfId="1754"/>
    <cellStyle name="Bad 4" xfId="1755"/>
    <cellStyle name="Bad 4 2" xfId="1756"/>
    <cellStyle name="Bad 40" xfId="1757"/>
    <cellStyle name="Bad 41" xfId="1758"/>
    <cellStyle name="Bad 42" xfId="1759"/>
    <cellStyle name="Bad 43" xfId="1760"/>
    <cellStyle name="Bad 44" xfId="1761"/>
    <cellStyle name="Bad 5" xfId="1762"/>
    <cellStyle name="Bad 5 2" xfId="1763"/>
    <cellStyle name="Bad 6" xfId="1764"/>
    <cellStyle name="Bad 6 2" xfId="1765"/>
    <cellStyle name="Bad 7" xfId="1766"/>
    <cellStyle name="Bad 8" xfId="1767"/>
    <cellStyle name="Bad 9" xfId="1768"/>
    <cellStyle name="Berechnung" xfId="1769"/>
    <cellStyle name="Bold GHG Numbers (0.00)" xfId="1770"/>
    <cellStyle name="Calculation 10" xfId="1771"/>
    <cellStyle name="Calculation 11" xfId="1772"/>
    <cellStyle name="Calculation 12" xfId="1773"/>
    <cellStyle name="Calculation 13" xfId="1774"/>
    <cellStyle name="Calculation 14" xfId="1775"/>
    <cellStyle name="Calculation 15" xfId="1776"/>
    <cellStyle name="Calculation 16" xfId="1777"/>
    <cellStyle name="Calculation 17" xfId="1778"/>
    <cellStyle name="Calculation 18" xfId="1779"/>
    <cellStyle name="Calculation 19" xfId="1780"/>
    <cellStyle name="Calculation 2" xfId="1781"/>
    <cellStyle name="Calculation 2 10" xfId="1782"/>
    <cellStyle name="Calculation 2 11" xfId="1783"/>
    <cellStyle name="Calculation 2 2" xfId="1784"/>
    <cellStyle name="Calculation 2 3" xfId="1785"/>
    <cellStyle name="Calculation 2 4" xfId="1786"/>
    <cellStyle name="Calculation 2 5" xfId="1787"/>
    <cellStyle name="Calculation 2 6" xfId="1788"/>
    <cellStyle name="Calculation 2 7" xfId="1789"/>
    <cellStyle name="Calculation 2 8" xfId="1790"/>
    <cellStyle name="Calculation 2 9" xfId="1791"/>
    <cellStyle name="Calculation 20" xfId="1792"/>
    <cellStyle name="Calculation 21" xfId="1793"/>
    <cellStyle name="Calculation 22" xfId="1794"/>
    <cellStyle name="Calculation 23" xfId="1795"/>
    <cellStyle name="Calculation 24" xfId="1796"/>
    <cellStyle name="Calculation 25" xfId="1797"/>
    <cellStyle name="Calculation 26" xfId="1798"/>
    <cellStyle name="Calculation 27" xfId="1799"/>
    <cellStyle name="Calculation 28" xfId="1800"/>
    <cellStyle name="Calculation 29" xfId="1801"/>
    <cellStyle name="Calculation 3" xfId="1802"/>
    <cellStyle name="Calculation 3 2" xfId="1803"/>
    <cellStyle name="Calculation 3 2 2" xfId="1804"/>
    <cellStyle name="Calculation 3 3" xfId="1805"/>
    <cellStyle name="Calculation 3 4" xfId="1806"/>
    <cellStyle name="Calculation 30" xfId="1807"/>
    <cellStyle name="Calculation 31" xfId="1808"/>
    <cellStyle name="Calculation 32" xfId="1809"/>
    <cellStyle name="Calculation 33" xfId="1810"/>
    <cellStyle name="Calculation 34" xfId="1811"/>
    <cellStyle name="Calculation 35" xfId="1812"/>
    <cellStyle name="Calculation 36" xfId="1813"/>
    <cellStyle name="Calculation 37" xfId="1814"/>
    <cellStyle name="Calculation 38" xfId="1815"/>
    <cellStyle name="Calculation 39" xfId="1816"/>
    <cellStyle name="Calculation 4" xfId="1817"/>
    <cellStyle name="Calculation 4 2" xfId="1818"/>
    <cellStyle name="Calculation 40" xfId="1819"/>
    <cellStyle name="Calculation 41" xfId="1820"/>
    <cellStyle name="Calculation 42" xfId="1821"/>
    <cellStyle name="Calculation 43" xfId="1822"/>
    <cellStyle name="Calculation 5" xfId="1823"/>
    <cellStyle name="Calculation 5 2" xfId="1824"/>
    <cellStyle name="Calculation 6" xfId="1825"/>
    <cellStyle name="Calculation 6 2" xfId="1826"/>
    <cellStyle name="Calculation 7" xfId="1827"/>
    <cellStyle name="Calculation 8" xfId="1828"/>
    <cellStyle name="Calculation 9" xfId="1829"/>
    <cellStyle name="Check Cell 10" xfId="1830"/>
    <cellStyle name="Check Cell 11" xfId="1831"/>
    <cellStyle name="Check Cell 12" xfId="1832"/>
    <cellStyle name="Check Cell 13" xfId="1833"/>
    <cellStyle name="Check Cell 14" xfId="1834"/>
    <cellStyle name="Check Cell 15" xfId="1835"/>
    <cellStyle name="Check Cell 16" xfId="1836"/>
    <cellStyle name="Check Cell 17" xfId="1837"/>
    <cellStyle name="Check Cell 18" xfId="1838"/>
    <cellStyle name="Check Cell 19" xfId="1839"/>
    <cellStyle name="Check Cell 2" xfId="1840"/>
    <cellStyle name="Check Cell 2 10" xfId="1841"/>
    <cellStyle name="Check Cell 2 2" xfId="1842"/>
    <cellStyle name="Check Cell 2 3" xfId="1843"/>
    <cellStyle name="Check Cell 2 4" xfId="1844"/>
    <cellStyle name="Check Cell 2 5" xfId="1845"/>
    <cellStyle name="Check Cell 2 6" xfId="1846"/>
    <cellStyle name="Check Cell 2 7" xfId="1847"/>
    <cellStyle name="Check Cell 2 8" xfId="1848"/>
    <cellStyle name="Check Cell 2 9" xfId="1849"/>
    <cellStyle name="Check Cell 20" xfId="1850"/>
    <cellStyle name="Check Cell 21" xfId="1851"/>
    <cellStyle name="Check Cell 22" xfId="1852"/>
    <cellStyle name="Check Cell 23" xfId="1853"/>
    <cellStyle name="Check Cell 24" xfId="1854"/>
    <cellStyle name="Check Cell 25" xfId="1855"/>
    <cellStyle name="Check Cell 26" xfId="1856"/>
    <cellStyle name="Check Cell 27" xfId="1857"/>
    <cellStyle name="Check Cell 28" xfId="1858"/>
    <cellStyle name="Check Cell 29" xfId="1859"/>
    <cellStyle name="Check Cell 3" xfId="1860"/>
    <cellStyle name="Check Cell 3 2" xfId="1861"/>
    <cellStyle name="Check Cell 30" xfId="1862"/>
    <cellStyle name="Check Cell 31" xfId="1863"/>
    <cellStyle name="Check Cell 32" xfId="1864"/>
    <cellStyle name="Check Cell 33" xfId="1865"/>
    <cellStyle name="Check Cell 34" xfId="1866"/>
    <cellStyle name="Check Cell 35" xfId="1867"/>
    <cellStyle name="Check Cell 36" xfId="1868"/>
    <cellStyle name="Check Cell 37" xfId="1869"/>
    <cellStyle name="Check Cell 38" xfId="1870"/>
    <cellStyle name="Check Cell 39" xfId="1871"/>
    <cellStyle name="Check Cell 4" xfId="1872"/>
    <cellStyle name="Check Cell 4 2" xfId="1873"/>
    <cellStyle name="Check Cell 40" xfId="1874"/>
    <cellStyle name="Check Cell 41" xfId="1875"/>
    <cellStyle name="Check Cell 42" xfId="1876"/>
    <cellStyle name="Check Cell 43" xfId="1877"/>
    <cellStyle name="Check Cell 5" xfId="1878"/>
    <cellStyle name="Check Cell 5 2" xfId="1879"/>
    <cellStyle name="Check Cell 6" xfId="1880"/>
    <cellStyle name="Check Cell 6 2" xfId="1881"/>
    <cellStyle name="Check Cell 7" xfId="1882"/>
    <cellStyle name="Check Cell 8" xfId="1883"/>
    <cellStyle name="Check Cell 9" xfId="1884"/>
    <cellStyle name="coin" xfId="1885"/>
    <cellStyle name="Comma [0] 2 10" xfId="1886"/>
    <cellStyle name="Comma [0] 2 10 2" xfId="1887"/>
    <cellStyle name="Comma [0] 2 10 3" xfId="1888"/>
    <cellStyle name="Comma [0] 2 10 4" xfId="1889"/>
    <cellStyle name="Comma [0] 2 2" xfId="1890"/>
    <cellStyle name="Comma [0] 2 2 2" xfId="1891"/>
    <cellStyle name="Comma [0] 2 2 3" xfId="1892"/>
    <cellStyle name="Comma [0] 2 2 4" xfId="1893"/>
    <cellStyle name="Comma [0] 2 3" xfId="1894"/>
    <cellStyle name="Comma [0] 2 3 2" xfId="1895"/>
    <cellStyle name="Comma [0] 2 3 3" xfId="1896"/>
    <cellStyle name="Comma [0] 2 3 4" xfId="1897"/>
    <cellStyle name="Comma [0] 2 4" xfId="1898"/>
    <cellStyle name="Comma [0] 2 4 2" xfId="1899"/>
    <cellStyle name="Comma [0] 2 4 3" xfId="1900"/>
    <cellStyle name="Comma [0] 2 4 4" xfId="1901"/>
    <cellStyle name="Comma [0] 2 5" xfId="1902"/>
    <cellStyle name="Comma [0] 2 5 2" xfId="1903"/>
    <cellStyle name="Comma [0] 2 5 3" xfId="1904"/>
    <cellStyle name="Comma [0] 2 5 4" xfId="1905"/>
    <cellStyle name="Comma [0] 2 6" xfId="1906"/>
    <cellStyle name="Comma [0] 2 6 2" xfId="1907"/>
    <cellStyle name="Comma [0] 2 6 3" xfId="1908"/>
    <cellStyle name="Comma [0] 2 6 4" xfId="1909"/>
    <cellStyle name="Comma [0] 2 7" xfId="1910"/>
    <cellStyle name="Comma [0] 2 7 2" xfId="1911"/>
    <cellStyle name="Comma [0] 2 7 3" xfId="1912"/>
    <cellStyle name="Comma [0] 2 7 4" xfId="1913"/>
    <cellStyle name="Comma [0] 2 8" xfId="1914"/>
    <cellStyle name="Comma [0] 2 8 2" xfId="1915"/>
    <cellStyle name="Comma [0] 2 8 3" xfId="1916"/>
    <cellStyle name="Comma [0] 2 8 4" xfId="1917"/>
    <cellStyle name="Comma [0] 2 9" xfId="1918"/>
    <cellStyle name="Comma [0] 2 9 2" xfId="1919"/>
    <cellStyle name="Comma [0] 2 9 3" xfId="1920"/>
    <cellStyle name="Comma [0] 2 9 4" xfId="1921"/>
    <cellStyle name="Comma 10" xfId="1922"/>
    <cellStyle name="Comma 10 10" xfId="1923"/>
    <cellStyle name="Comma 10 10 2" xfId="1924"/>
    <cellStyle name="Comma 10 10 2 2" xfId="1925"/>
    <cellStyle name="Comma 10 10 2 3" xfId="1926"/>
    <cellStyle name="Comma 10 10 3" xfId="1927"/>
    <cellStyle name="Comma 10 10 3 2" xfId="1928"/>
    <cellStyle name="Comma 10 10 3 3" xfId="1929"/>
    <cellStyle name="Comma 10 10 4" xfId="1930"/>
    <cellStyle name="Comma 10 10 5" xfId="1931"/>
    <cellStyle name="Comma 10 11" xfId="1932"/>
    <cellStyle name="Comma 10 11 2" xfId="1933"/>
    <cellStyle name="Comma 10 11 3" xfId="1934"/>
    <cellStyle name="Comma 10 12" xfId="1935"/>
    <cellStyle name="Comma 10 12 2" xfId="1936"/>
    <cellStyle name="Comma 10 12 3" xfId="1937"/>
    <cellStyle name="Comma 10 13" xfId="1938"/>
    <cellStyle name="Comma 10 14" xfId="1939"/>
    <cellStyle name="Comma 10 15" xfId="1940"/>
    <cellStyle name="Comma 10 2" xfId="1941"/>
    <cellStyle name="Comma 10 2 10" xfId="1942"/>
    <cellStyle name="Comma 10 2 10 2" xfId="1943"/>
    <cellStyle name="Comma 10 2 10 3" xfId="1944"/>
    <cellStyle name="Comma 10 2 10 4" xfId="1945"/>
    <cellStyle name="Comma 10 2 11" xfId="1946"/>
    <cellStyle name="Comma 10 2 11 2" xfId="1947"/>
    <cellStyle name="Comma 10 2 11 3" xfId="1948"/>
    <cellStyle name="Comma 10 2 11 4" xfId="1949"/>
    <cellStyle name="Comma 10 2 12" xfId="1950"/>
    <cellStyle name="Comma 10 2 12 2" xfId="1951"/>
    <cellStyle name="Comma 10 2 12 3" xfId="1952"/>
    <cellStyle name="Comma 10 2 12 4" xfId="1953"/>
    <cellStyle name="Comma 10 2 13" xfId="1954"/>
    <cellStyle name="Comma 10 2 13 2" xfId="1955"/>
    <cellStyle name="Comma 10 2 13 3" xfId="1956"/>
    <cellStyle name="Comma 10 2 13 4" xfId="1957"/>
    <cellStyle name="Comma 10 2 14" xfId="1958"/>
    <cellStyle name="Comma 10 2 14 2" xfId="1959"/>
    <cellStyle name="Comma 10 2 14 3" xfId="1960"/>
    <cellStyle name="Comma 10 2 14 4" xfId="1961"/>
    <cellStyle name="Comma 10 2 15" xfId="1962"/>
    <cellStyle name="Comma 10 2 15 2" xfId="1963"/>
    <cellStyle name="Comma 10 2 15 3" xfId="1964"/>
    <cellStyle name="Comma 10 2 15 4" xfId="1965"/>
    <cellStyle name="Comma 10 2 16" xfId="1966"/>
    <cellStyle name="Comma 10 2 16 2" xfId="1967"/>
    <cellStyle name="Comma 10 2 16 3" xfId="1968"/>
    <cellStyle name="Comma 10 2 16 4" xfId="1969"/>
    <cellStyle name="Comma 10 2 17" xfId="1970"/>
    <cellStyle name="Comma 10 2 17 2" xfId="1971"/>
    <cellStyle name="Comma 10 2 17 3" xfId="1972"/>
    <cellStyle name="Comma 10 2 17 4" xfId="1973"/>
    <cellStyle name="Comma 10 2 18" xfId="1974"/>
    <cellStyle name="Comma 10 2 19" xfId="1975"/>
    <cellStyle name="Comma 10 2 2" xfId="1976"/>
    <cellStyle name="Comma 10 2 2 2" xfId="1977"/>
    <cellStyle name="Comma 10 2 2 3" xfId="1978"/>
    <cellStyle name="Comma 10 2 2 4" xfId="1979"/>
    <cellStyle name="Comma 10 2 20" xfId="1980"/>
    <cellStyle name="Comma 10 2 3" xfId="1981"/>
    <cellStyle name="Comma 10 2 3 2" xfId="1982"/>
    <cellStyle name="Comma 10 2 3 3" xfId="1983"/>
    <cellStyle name="Comma 10 2 3 4" xfId="1984"/>
    <cellStyle name="Comma 10 2 4" xfId="1985"/>
    <cellStyle name="Comma 10 2 4 2" xfId="1986"/>
    <cellStyle name="Comma 10 2 4 3" xfId="1987"/>
    <cellStyle name="Comma 10 2 4 4" xfId="1988"/>
    <cellStyle name="Comma 10 2 5" xfId="1989"/>
    <cellStyle name="Comma 10 2 5 2" xfId="1990"/>
    <cellStyle name="Comma 10 2 5 3" xfId="1991"/>
    <cellStyle name="Comma 10 2 5 4" xfId="1992"/>
    <cellStyle name="Comma 10 2 6" xfId="1993"/>
    <cellStyle name="Comma 10 2 6 2" xfId="1994"/>
    <cellStyle name="Comma 10 2 6 3" xfId="1995"/>
    <cellStyle name="Comma 10 2 6 4" xfId="1996"/>
    <cellStyle name="Comma 10 2 7" xfId="1997"/>
    <cellStyle name="Comma 10 2 7 2" xfId="1998"/>
    <cellStyle name="Comma 10 2 7 3" xfId="1999"/>
    <cellStyle name="Comma 10 2 7 4" xfId="2000"/>
    <cellStyle name="Comma 10 2 8" xfId="2001"/>
    <cellStyle name="Comma 10 2 8 2" xfId="2002"/>
    <cellStyle name="Comma 10 2 8 3" xfId="2003"/>
    <cellStyle name="Comma 10 2 8 4" xfId="2004"/>
    <cellStyle name="Comma 10 2 9" xfId="2005"/>
    <cellStyle name="Comma 10 2 9 2" xfId="2006"/>
    <cellStyle name="Comma 10 2 9 3" xfId="2007"/>
    <cellStyle name="Comma 10 2 9 4" xfId="2008"/>
    <cellStyle name="Comma 10 3" xfId="2009"/>
    <cellStyle name="Comma 10 3 10" xfId="2010"/>
    <cellStyle name="Comma 10 3 10 2" xfId="2011"/>
    <cellStyle name="Comma 10 3 10 3" xfId="2012"/>
    <cellStyle name="Comma 10 3 10 4" xfId="2013"/>
    <cellStyle name="Comma 10 3 11" xfId="2014"/>
    <cellStyle name="Comma 10 3 11 2" xfId="2015"/>
    <cellStyle name="Comma 10 3 11 3" xfId="2016"/>
    <cellStyle name="Comma 10 3 11 4" xfId="2017"/>
    <cellStyle name="Comma 10 3 12" xfId="2018"/>
    <cellStyle name="Comma 10 3 12 2" xfId="2019"/>
    <cellStyle name="Comma 10 3 12 3" xfId="2020"/>
    <cellStyle name="Comma 10 3 12 4" xfId="2021"/>
    <cellStyle name="Comma 10 3 13" xfId="2022"/>
    <cellStyle name="Comma 10 3 13 2" xfId="2023"/>
    <cellStyle name="Comma 10 3 13 3" xfId="2024"/>
    <cellStyle name="Comma 10 3 13 4" xfId="2025"/>
    <cellStyle name="Comma 10 3 14" xfId="2026"/>
    <cellStyle name="Comma 10 3 14 2" xfId="2027"/>
    <cellStyle name="Comma 10 3 14 3" xfId="2028"/>
    <cellStyle name="Comma 10 3 14 4" xfId="2029"/>
    <cellStyle name="Comma 10 3 15" xfId="2030"/>
    <cellStyle name="Comma 10 3 15 2" xfId="2031"/>
    <cellStyle name="Comma 10 3 15 3" xfId="2032"/>
    <cellStyle name="Comma 10 3 15 4" xfId="2033"/>
    <cellStyle name="Comma 10 3 16" xfId="2034"/>
    <cellStyle name="Comma 10 3 16 2" xfId="2035"/>
    <cellStyle name="Comma 10 3 16 3" xfId="2036"/>
    <cellStyle name="Comma 10 3 16 4" xfId="2037"/>
    <cellStyle name="Comma 10 3 17" xfId="2038"/>
    <cellStyle name="Comma 10 3 17 2" xfId="2039"/>
    <cellStyle name="Comma 10 3 17 3" xfId="2040"/>
    <cellStyle name="Comma 10 3 17 4" xfId="2041"/>
    <cellStyle name="Comma 10 3 18" xfId="2042"/>
    <cellStyle name="Comma 10 3 19" xfId="2043"/>
    <cellStyle name="Comma 10 3 2" xfId="2044"/>
    <cellStyle name="Comma 10 3 2 2" xfId="2045"/>
    <cellStyle name="Comma 10 3 2 3" xfId="2046"/>
    <cellStyle name="Comma 10 3 2 4" xfId="2047"/>
    <cellStyle name="Comma 10 3 20" xfId="2048"/>
    <cellStyle name="Comma 10 3 3" xfId="2049"/>
    <cellStyle name="Comma 10 3 3 2" xfId="2050"/>
    <cellStyle name="Comma 10 3 3 3" xfId="2051"/>
    <cellStyle name="Comma 10 3 3 4" xfId="2052"/>
    <cellStyle name="Comma 10 3 4" xfId="2053"/>
    <cellStyle name="Comma 10 3 4 2" xfId="2054"/>
    <cellStyle name="Comma 10 3 4 3" xfId="2055"/>
    <cellStyle name="Comma 10 3 4 4" xfId="2056"/>
    <cellStyle name="Comma 10 3 5" xfId="2057"/>
    <cellStyle name="Comma 10 3 5 2" xfId="2058"/>
    <cellStyle name="Comma 10 3 5 3" xfId="2059"/>
    <cellStyle name="Comma 10 3 5 4" xfId="2060"/>
    <cellStyle name="Comma 10 3 6" xfId="2061"/>
    <cellStyle name="Comma 10 3 6 2" xfId="2062"/>
    <cellStyle name="Comma 10 3 6 3" xfId="2063"/>
    <cellStyle name="Comma 10 3 6 4" xfId="2064"/>
    <cellStyle name="Comma 10 3 7" xfId="2065"/>
    <cellStyle name="Comma 10 3 7 2" xfId="2066"/>
    <cellStyle name="Comma 10 3 7 3" xfId="2067"/>
    <cellStyle name="Comma 10 3 7 4" xfId="2068"/>
    <cellStyle name="Comma 10 3 8" xfId="2069"/>
    <cellStyle name="Comma 10 3 8 2" xfId="2070"/>
    <cellStyle name="Comma 10 3 8 3" xfId="2071"/>
    <cellStyle name="Comma 10 3 8 4" xfId="2072"/>
    <cellStyle name="Comma 10 3 9" xfId="2073"/>
    <cellStyle name="Comma 10 3 9 2" xfId="2074"/>
    <cellStyle name="Comma 10 3 9 3" xfId="2075"/>
    <cellStyle name="Comma 10 3 9 4" xfId="2076"/>
    <cellStyle name="Comma 10 4" xfId="2077"/>
    <cellStyle name="Comma 10 4 10" xfId="2078"/>
    <cellStyle name="Comma 10 4 10 2" xfId="2079"/>
    <cellStyle name="Comma 10 4 10 3" xfId="2080"/>
    <cellStyle name="Comma 10 4 10 4" xfId="2081"/>
    <cellStyle name="Comma 10 4 11" xfId="2082"/>
    <cellStyle name="Comma 10 4 11 2" xfId="2083"/>
    <cellStyle name="Comma 10 4 11 3" xfId="2084"/>
    <cellStyle name="Comma 10 4 11 4" xfId="2085"/>
    <cellStyle name="Comma 10 4 12" xfId="2086"/>
    <cellStyle name="Comma 10 4 12 2" xfId="2087"/>
    <cellStyle name="Comma 10 4 12 3" xfId="2088"/>
    <cellStyle name="Comma 10 4 12 4" xfId="2089"/>
    <cellStyle name="Comma 10 4 13" xfId="2090"/>
    <cellStyle name="Comma 10 4 13 2" xfId="2091"/>
    <cellStyle name="Comma 10 4 13 3" xfId="2092"/>
    <cellStyle name="Comma 10 4 13 4" xfId="2093"/>
    <cellStyle name="Comma 10 4 14" xfId="2094"/>
    <cellStyle name="Comma 10 4 14 2" xfId="2095"/>
    <cellStyle name="Comma 10 4 14 3" xfId="2096"/>
    <cellStyle name="Comma 10 4 14 4" xfId="2097"/>
    <cellStyle name="Comma 10 4 15" xfId="2098"/>
    <cellStyle name="Comma 10 4 15 2" xfId="2099"/>
    <cellStyle name="Comma 10 4 15 3" xfId="2100"/>
    <cellStyle name="Comma 10 4 15 4" xfId="2101"/>
    <cellStyle name="Comma 10 4 16" xfId="2102"/>
    <cellStyle name="Comma 10 4 16 2" xfId="2103"/>
    <cellStyle name="Comma 10 4 16 3" xfId="2104"/>
    <cellStyle name="Comma 10 4 16 4" xfId="2105"/>
    <cellStyle name="Comma 10 4 17" xfId="2106"/>
    <cellStyle name="Comma 10 4 17 2" xfId="2107"/>
    <cellStyle name="Comma 10 4 17 3" xfId="2108"/>
    <cellStyle name="Comma 10 4 17 4" xfId="2109"/>
    <cellStyle name="Comma 10 4 18" xfId="2110"/>
    <cellStyle name="Comma 10 4 19" xfId="2111"/>
    <cellStyle name="Comma 10 4 2" xfId="2112"/>
    <cellStyle name="Comma 10 4 2 2" xfId="2113"/>
    <cellStyle name="Comma 10 4 2 3" xfId="2114"/>
    <cellStyle name="Comma 10 4 2 4" xfId="2115"/>
    <cellStyle name="Comma 10 4 20" xfId="2116"/>
    <cellStyle name="Comma 10 4 3" xfId="2117"/>
    <cellStyle name="Comma 10 4 3 2" xfId="2118"/>
    <cellStyle name="Comma 10 4 3 3" xfId="2119"/>
    <cellStyle name="Comma 10 4 3 4" xfId="2120"/>
    <cellStyle name="Comma 10 4 4" xfId="2121"/>
    <cellStyle name="Comma 10 4 4 2" xfId="2122"/>
    <cellStyle name="Comma 10 4 4 3" xfId="2123"/>
    <cellStyle name="Comma 10 4 4 4" xfId="2124"/>
    <cellStyle name="Comma 10 4 5" xfId="2125"/>
    <cellStyle name="Comma 10 4 5 2" xfId="2126"/>
    <cellStyle name="Comma 10 4 5 3" xfId="2127"/>
    <cellStyle name="Comma 10 4 5 4" xfId="2128"/>
    <cellStyle name="Comma 10 4 6" xfId="2129"/>
    <cellStyle name="Comma 10 4 6 2" xfId="2130"/>
    <cellStyle name="Comma 10 4 6 3" xfId="2131"/>
    <cellStyle name="Comma 10 4 6 4" xfId="2132"/>
    <cellStyle name="Comma 10 4 7" xfId="2133"/>
    <cellStyle name="Comma 10 4 7 2" xfId="2134"/>
    <cellStyle name="Comma 10 4 7 3" xfId="2135"/>
    <cellStyle name="Comma 10 4 7 4" xfId="2136"/>
    <cellStyle name="Comma 10 4 8" xfId="2137"/>
    <cellStyle name="Comma 10 4 8 2" xfId="2138"/>
    <cellStyle name="Comma 10 4 8 3" xfId="2139"/>
    <cellStyle name="Comma 10 4 8 4" xfId="2140"/>
    <cellStyle name="Comma 10 4 9" xfId="2141"/>
    <cellStyle name="Comma 10 4 9 2" xfId="2142"/>
    <cellStyle name="Comma 10 4 9 3" xfId="2143"/>
    <cellStyle name="Comma 10 4 9 4" xfId="2144"/>
    <cellStyle name="Comma 10 5" xfId="2145"/>
    <cellStyle name="Comma 10 5 10" xfId="2146"/>
    <cellStyle name="Comma 10 5 10 2" xfId="2147"/>
    <cellStyle name="Comma 10 5 10 3" xfId="2148"/>
    <cellStyle name="Comma 10 5 10 4" xfId="2149"/>
    <cellStyle name="Comma 10 5 11" xfId="2150"/>
    <cellStyle name="Comma 10 5 11 2" xfId="2151"/>
    <cellStyle name="Comma 10 5 11 3" xfId="2152"/>
    <cellStyle name="Comma 10 5 11 4" xfId="2153"/>
    <cellStyle name="Comma 10 5 12" xfId="2154"/>
    <cellStyle name="Comma 10 5 12 2" xfId="2155"/>
    <cellStyle name="Comma 10 5 12 3" xfId="2156"/>
    <cellStyle name="Comma 10 5 12 4" xfId="2157"/>
    <cellStyle name="Comma 10 5 13" xfId="2158"/>
    <cellStyle name="Comma 10 5 13 2" xfId="2159"/>
    <cellStyle name="Comma 10 5 13 3" xfId="2160"/>
    <cellStyle name="Comma 10 5 13 4" xfId="2161"/>
    <cellStyle name="Comma 10 5 14" xfId="2162"/>
    <cellStyle name="Comma 10 5 14 2" xfId="2163"/>
    <cellStyle name="Comma 10 5 14 3" xfId="2164"/>
    <cellStyle name="Comma 10 5 14 4" xfId="2165"/>
    <cellStyle name="Comma 10 5 15" xfId="2166"/>
    <cellStyle name="Comma 10 5 15 2" xfId="2167"/>
    <cellStyle name="Comma 10 5 15 3" xfId="2168"/>
    <cellStyle name="Comma 10 5 15 4" xfId="2169"/>
    <cellStyle name="Comma 10 5 16" xfId="2170"/>
    <cellStyle name="Comma 10 5 16 2" xfId="2171"/>
    <cellStyle name="Comma 10 5 16 3" xfId="2172"/>
    <cellStyle name="Comma 10 5 16 4" xfId="2173"/>
    <cellStyle name="Comma 10 5 17" xfId="2174"/>
    <cellStyle name="Comma 10 5 17 2" xfId="2175"/>
    <cellStyle name="Comma 10 5 17 3" xfId="2176"/>
    <cellStyle name="Comma 10 5 17 4" xfId="2177"/>
    <cellStyle name="Comma 10 5 18" xfId="2178"/>
    <cellStyle name="Comma 10 5 19" xfId="2179"/>
    <cellStyle name="Comma 10 5 2" xfId="2180"/>
    <cellStyle name="Comma 10 5 2 2" xfId="2181"/>
    <cellStyle name="Comma 10 5 2 3" xfId="2182"/>
    <cellStyle name="Comma 10 5 2 4" xfId="2183"/>
    <cellStyle name="Comma 10 5 20" xfId="2184"/>
    <cellStyle name="Comma 10 5 3" xfId="2185"/>
    <cellStyle name="Comma 10 5 3 2" xfId="2186"/>
    <cellStyle name="Comma 10 5 3 3" xfId="2187"/>
    <cellStyle name="Comma 10 5 3 4" xfId="2188"/>
    <cellStyle name="Comma 10 5 4" xfId="2189"/>
    <cellStyle name="Comma 10 5 4 2" xfId="2190"/>
    <cellStyle name="Comma 10 5 4 3" xfId="2191"/>
    <cellStyle name="Comma 10 5 4 4" xfId="2192"/>
    <cellStyle name="Comma 10 5 5" xfId="2193"/>
    <cellStyle name="Comma 10 5 5 2" xfId="2194"/>
    <cellStyle name="Comma 10 5 5 3" xfId="2195"/>
    <cellStyle name="Comma 10 5 5 4" xfId="2196"/>
    <cellStyle name="Comma 10 5 6" xfId="2197"/>
    <cellStyle name="Comma 10 5 6 2" xfId="2198"/>
    <cellStyle name="Comma 10 5 6 3" xfId="2199"/>
    <cellStyle name="Comma 10 5 6 4" xfId="2200"/>
    <cellStyle name="Comma 10 5 7" xfId="2201"/>
    <cellStyle name="Comma 10 5 7 2" xfId="2202"/>
    <cellStyle name="Comma 10 5 7 3" xfId="2203"/>
    <cellStyle name="Comma 10 5 7 4" xfId="2204"/>
    <cellStyle name="Comma 10 5 8" xfId="2205"/>
    <cellStyle name="Comma 10 5 8 2" xfId="2206"/>
    <cellStyle name="Comma 10 5 8 3" xfId="2207"/>
    <cellStyle name="Comma 10 5 8 4" xfId="2208"/>
    <cellStyle name="Comma 10 5 9" xfId="2209"/>
    <cellStyle name="Comma 10 5 9 2" xfId="2210"/>
    <cellStyle name="Comma 10 5 9 3" xfId="2211"/>
    <cellStyle name="Comma 10 5 9 4" xfId="2212"/>
    <cellStyle name="Comma 10 6" xfId="2213"/>
    <cellStyle name="Comma 10 6 10" xfId="2214"/>
    <cellStyle name="Comma 10 6 10 2" xfId="2215"/>
    <cellStyle name="Comma 10 6 10 3" xfId="2216"/>
    <cellStyle name="Comma 10 6 10 4" xfId="2217"/>
    <cellStyle name="Comma 10 6 11" xfId="2218"/>
    <cellStyle name="Comma 10 6 11 2" xfId="2219"/>
    <cellStyle name="Comma 10 6 11 3" xfId="2220"/>
    <cellStyle name="Comma 10 6 11 4" xfId="2221"/>
    <cellStyle name="Comma 10 6 12" xfId="2222"/>
    <cellStyle name="Comma 10 6 12 2" xfId="2223"/>
    <cellStyle name="Comma 10 6 12 3" xfId="2224"/>
    <cellStyle name="Comma 10 6 12 4" xfId="2225"/>
    <cellStyle name="Comma 10 6 13" xfId="2226"/>
    <cellStyle name="Comma 10 6 13 2" xfId="2227"/>
    <cellStyle name="Comma 10 6 13 3" xfId="2228"/>
    <cellStyle name="Comma 10 6 13 4" xfId="2229"/>
    <cellStyle name="Comma 10 6 14" xfId="2230"/>
    <cellStyle name="Comma 10 6 14 2" xfId="2231"/>
    <cellStyle name="Comma 10 6 14 3" xfId="2232"/>
    <cellStyle name="Comma 10 6 14 4" xfId="2233"/>
    <cellStyle name="Comma 10 6 15" xfId="2234"/>
    <cellStyle name="Comma 10 6 15 2" xfId="2235"/>
    <cellStyle name="Comma 10 6 15 3" xfId="2236"/>
    <cellStyle name="Comma 10 6 15 4" xfId="2237"/>
    <cellStyle name="Comma 10 6 16" xfId="2238"/>
    <cellStyle name="Comma 10 6 16 2" xfId="2239"/>
    <cellStyle name="Comma 10 6 16 3" xfId="2240"/>
    <cellStyle name="Comma 10 6 16 4" xfId="2241"/>
    <cellStyle name="Comma 10 6 17" xfId="2242"/>
    <cellStyle name="Comma 10 6 17 2" xfId="2243"/>
    <cellStyle name="Comma 10 6 17 3" xfId="2244"/>
    <cellStyle name="Comma 10 6 17 4" xfId="2245"/>
    <cellStyle name="Comma 10 6 18" xfId="2246"/>
    <cellStyle name="Comma 10 6 19" xfId="2247"/>
    <cellStyle name="Comma 10 6 2" xfId="2248"/>
    <cellStyle name="Comma 10 6 2 2" xfId="2249"/>
    <cellStyle name="Comma 10 6 2 3" xfId="2250"/>
    <cellStyle name="Comma 10 6 2 4" xfId="2251"/>
    <cellStyle name="Comma 10 6 20" xfId="2252"/>
    <cellStyle name="Comma 10 6 3" xfId="2253"/>
    <cellStyle name="Comma 10 6 3 2" xfId="2254"/>
    <cellStyle name="Comma 10 6 3 3" xfId="2255"/>
    <cellStyle name="Comma 10 6 3 4" xfId="2256"/>
    <cellStyle name="Comma 10 6 4" xfId="2257"/>
    <cellStyle name="Comma 10 6 4 2" xfId="2258"/>
    <cellStyle name="Comma 10 6 4 3" xfId="2259"/>
    <cellStyle name="Comma 10 6 4 4" xfId="2260"/>
    <cellStyle name="Comma 10 6 5" xfId="2261"/>
    <cellStyle name="Comma 10 6 5 2" xfId="2262"/>
    <cellStyle name="Comma 10 6 5 3" xfId="2263"/>
    <cellStyle name="Comma 10 6 5 4" xfId="2264"/>
    <cellStyle name="Comma 10 6 6" xfId="2265"/>
    <cellStyle name="Comma 10 6 6 2" xfId="2266"/>
    <cellStyle name="Comma 10 6 6 3" xfId="2267"/>
    <cellStyle name="Comma 10 6 6 4" xfId="2268"/>
    <cellStyle name="Comma 10 6 7" xfId="2269"/>
    <cellStyle name="Comma 10 6 7 2" xfId="2270"/>
    <cellStyle name="Comma 10 6 7 3" xfId="2271"/>
    <cellStyle name="Comma 10 6 7 4" xfId="2272"/>
    <cellStyle name="Comma 10 6 8" xfId="2273"/>
    <cellStyle name="Comma 10 6 8 2" xfId="2274"/>
    <cellStyle name="Comma 10 6 8 3" xfId="2275"/>
    <cellStyle name="Comma 10 6 8 4" xfId="2276"/>
    <cellStyle name="Comma 10 6 9" xfId="2277"/>
    <cellStyle name="Comma 10 6 9 2" xfId="2278"/>
    <cellStyle name="Comma 10 6 9 3" xfId="2279"/>
    <cellStyle name="Comma 10 6 9 4" xfId="2280"/>
    <cellStyle name="Comma 10 7" xfId="2281"/>
    <cellStyle name="Comma 10 7 10" xfId="2282"/>
    <cellStyle name="Comma 10 7 10 2" xfId="2283"/>
    <cellStyle name="Comma 10 7 10 3" xfId="2284"/>
    <cellStyle name="Comma 10 7 10 4" xfId="2285"/>
    <cellStyle name="Comma 10 7 11" xfId="2286"/>
    <cellStyle name="Comma 10 7 11 2" xfId="2287"/>
    <cellStyle name="Comma 10 7 11 3" xfId="2288"/>
    <cellStyle name="Comma 10 7 11 4" xfId="2289"/>
    <cellStyle name="Comma 10 7 12" xfId="2290"/>
    <cellStyle name="Comma 10 7 12 2" xfId="2291"/>
    <cellStyle name="Comma 10 7 12 3" xfId="2292"/>
    <cellStyle name="Comma 10 7 12 4" xfId="2293"/>
    <cellStyle name="Comma 10 7 13" xfId="2294"/>
    <cellStyle name="Comma 10 7 13 2" xfId="2295"/>
    <cellStyle name="Comma 10 7 13 3" xfId="2296"/>
    <cellStyle name="Comma 10 7 13 4" xfId="2297"/>
    <cellStyle name="Comma 10 7 14" xfId="2298"/>
    <cellStyle name="Comma 10 7 14 2" xfId="2299"/>
    <cellStyle name="Comma 10 7 14 3" xfId="2300"/>
    <cellStyle name="Comma 10 7 14 4" xfId="2301"/>
    <cellStyle name="Comma 10 7 15" xfId="2302"/>
    <cellStyle name="Comma 10 7 15 2" xfId="2303"/>
    <cellStyle name="Comma 10 7 15 3" xfId="2304"/>
    <cellStyle name="Comma 10 7 15 4" xfId="2305"/>
    <cellStyle name="Comma 10 7 16" xfId="2306"/>
    <cellStyle name="Comma 10 7 16 2" xfId="2307"/>
    <cellStyle name="Comma 10 7 16 3" xfId="2308"/>
    <cellStyle name="Comma 10 7 16 4" xfId="2309"/>
    <cellStyle name="Comma 10 7 17" xfId="2310"/>
    <cellStyle name="Comma 10 7 17 2" xfId="2311"/>
    <cellStyle name="Comma 10 7 17 3" xfId="2312"/>
    <cellStyle name="Comma 10 7 17 4" xfId="2313"/>
    <cellStyle name="Comma 10 7 18" xfId="2314"/>
    <cellStyle name="Comma 10 7 19" xfId="2315"/>
    <cellStyle name="Comma 10 7 2" xfId="2316"/>
    <cellStyle name="Comma 10 7 2 2" xfId="2317"/>
    <cellStyle name="Comma 10 7 2 3" xfId="2318"/>
    <cellStyle name="Comma 10 7 2 4" xfId="2319"/>
    <cellStyle name="Comma 10 7 20" xfId="2320"/>
    <cellStyle name="Comma 10 7 3" xfId="2321"/>
    <cellStyle name="Comma 10 7 3 2" xfId="2322"/>
    <cellStyle name="Comma 10 7 3 3" xfId="2323"/>
    <cellStyle name="Comma 10 7 3 4" xfId="2324"/>
    <cellStyle name="Comma 10 7 4" xfId="2325"/>
    <cellStyle name="Comma 10 7 4 2" xfId="2326"/>
    <cellStyle name="Comma 10 7 4 3" xfId="2327"/>
    <cellStyle name="Comma 10 7 4 4" xfId="2328"/>
    <cellStyle name="Comma 10 7 5" xfId="2329"/>
    <cellStyle name="Comma 10 7 5 2" xfId="2330"/>
    <cellStyle name="Comma 10 7 5 3" xfId="2331"/>
    <cellStyle name="Comma 10 7 5 4" xfId="2332"/>
    <cellStyle name="Comma 10 7 6" xfId="2333"/>
    <cellStyle name="Comma 10 7 6 2" xfId="2334"/>
    <cellStyle name="Comma 10 7 6 3" xfId="2335"/>
    <cellStyle name="Comma 10 7 6 4" xfId="2336"/>
    <cellStyle name="Comma 10 7 7" xfId="2337"/>
    <cellStyle name="Comma 10 7 7 2" xfId="2338"/>
    <cellStyle name="Comma 10 7 7 3" xfId="2339"/>
    <cellStyle name="Comma 10 7 7 4" xfId="2340"/>
    <cellStyle name="Comma 10 7 8" xfId="2341"/>
    <cellStyle name="Comma 10 7 8 2" xfId="2342"/>
    <cellStyle name="Comma 10 7 8 3" xfId="2343"/>
    <cellStyle name="Comma 10 7 8 4" xfId="2344"/>
    <cellStyle name="Comma 10 7 9" xfId="2345"/>
    <cellStyle name="Comma 10 7 9 2" xfId="2346"/>
    <cellStyle name="Comma 10 7 9 3" xfId="2347"/>
    <cellStyle name="Comma 10 7 9 4" xfId="2348"/>
    <cellStyle name="Comma 10 8" xfId="2349"/>
    <cellStyle name="Comma 10 8 10" xfId="2350"/>
    <cellStyle name="Comma 10 8 10 2" xfId="2351"/>
    <cellStyle name="Comma 10 8 10 3" xfId="2352"/>
    <cellStyle name="Comma 10 8 10 4" xfId="2353"/>
    <cellStyle name="Comma 10 8 11" xfId="2354"/>
    <cellStyle name="Comma 10 8 11 2" xfId="2355"/>
    <cellStyle name="Comma 10 8 11 3" xfId="2356"/>
    <cellStyle name="Comma 10 8 11 4" xfId="2357"/>
    <cellStyle name="Comma 10 8 12" xfId="2358"/>
    <cellStyle name="Comma 10 8 12 2" xfId="2359"/>
    <cellStyle name="Comma 10 8 12 3" xfId="2360"/>
    <cellStyle name="Comma 10 8 12 4" xfId="2361"/>
    <cellStyle name="Comma 10 8 13" xfId="2362"/>
    <cellStyle name="Comma 10 8 13 2" xfId="2363"/>
    <cellStyle name="Comma 10 8 13 3" xfId="2364"/>
    <cellStyle name="Comma 10 8 13 4" xfId="2365"/>
    <cellStyle name="Comma 10 8 14" xfId="2366"/>
    <cellStyle name="Comma 10 8 14 2" xfId="2367"/>
    <cellStyle name="Comma 10 8 14 3" xfId="2368"/>
    <cellStyle name="Comma 10 8 14 4" xfId="2369"/>
    <cellStyle name="Comma 10 8 15" xfId="2370"/>
    <cellStyle name="Comma 10 8 15 2" xfId="2371"/>
    <cellStyle name="Comma 10 8 15 3" xfId="2372"/>
    <cellStyle name="Comma 10 8 15 4" xfId="2373"/>
    <cellStyle name="Comma 10 8 16" xfId="2374"/>
    <cellStyle name="Comma 10 8 16 2" xfId="2375"/>
    <cellStyle name="Comma 10 8 16 3" xfId="2376"/>
    <cellStyle name="Comma 10 8 16 4" xfId="2377"/>
    <cellStyle name="Comma 10 8 17" xfId="2378"/>
    <cellStyle name="Comma 10 8 17 2" xfId="2379"/>
    <cellStyle name="Comma 10 8 17 3" xfId="2380"/>
    <cellStyle name="Comma 10 8 17 4" xfId="2381"/>
    <cellStyle name="Comma 10 8 18" xfId="2382"/>
    <cellStyle name="Comma 10 8 19" xfId="2383"/>
    <cellStyle name="Comma 10 8 2" xfId="2384"/>
    <cellStyle name="Comma 10 8 2 2" xfId="2385"/>
    <cellStyle name="Comma 10 8 2 3" xfId="2386"/>
    <cellStyle name="Comma 10 8 2 4" xfId="2387"/>
    <cellStyle name="Comma 10 8 20" xfId="2388"/>
    <cellStyle name="Comma 10 8 3" xfId="2389"/>
    <cellStyle name="Comma 10 8 3 2" xfId="2390"/>
    <cellStyle name="Comma 10 8 3 3" xfId="2391"/>
    <cellStyle name="Comma 10 8 3 4" xfId="2392"/>
    <cellStyle name="Comma 10 8 4" xfId="2393"/>
    <cellStyle name="Comma 10 8 4 2" xfId="2394"/>
    <cellStyle name="Comma 10 8 4 3" xfId="2395"/>
    <cellStyle name="Comma 10 8 4 4" xfId="2396"/>
    <cellStyle name="Comma 10 8 5" xfId="2397"/>
    <cellStyle name="Comma 10 8 5 2" xfId="2398"/>
    <cellStyle name="Comma 10 8 5 3" xfId="2399"/>
    <cellStyle name="Comma 10 8 5 4" xfId="2400"/>
    <cellStyle name="Comma 10 8 6" xfId="2401"/>
    <cellStyle name="Comma 10 8 6 2" xfId="2402"/>
    <cellStyle name="Comma 10 8 6 3" xfId="2403"/>
    <cellStyle name="Comma 10 8 6 4" xfId="2404"/>
    <cellStyle name="Comma 10 8 7" xfId="2405"/>
    <cellStyle name="Comma 10 8 7 2" xfId="2406"/>
    <cellStyle name="Comma 10 8 7 3" xfId="2407"/>
    <cellStyle name="Comma 10 8 7 4" xfId="2408"/>
    <cellStyle name="Comma 10 8 8" xfId="2409"/>
    <cellStyle name="Comma 10 8 8 2" xfId="2410"/>
    <cellStyle name="Comma 10 8 8 3" xfId="2411"/>
    <cellStyle name="Comma 10 8 8 4" xfId="2412"/>
    <cellStyle name="Comma 10 8 9" xfId="2413"/>
    <cellStyle name="Comma 10 8 9 2" xfId="2414"/>
    <cellStyle name="Comma 10 8 9 3" xfId="2415"/>
    <cellStyle name="Comma 10 8 9 4" xfId="2416"/>
    <cellStyle name="Comma 10 9" xfId="2417"/>
    <cellStyle name="Comma 10 9 2" xfId="2418"/>
    <cellStyle name="Comma 10 9 3" xfId="2419"/>
    <cellStyle name="Comma 11" xfId="2420"/>
    <cellStyle name="Comma 11 2" xfId="2421"/>
    <cellStyle name="Comma 11 2 2" xfId="2422"/>
    <cellStyle name="Comma 11 3" xfId="2423"/>
    <cellStyle name="Comma 11 4" xfId="2424"/>
    <cellStyle name="Comma 12" xfId="2425"/>
    <cellStyle name="Comma 12 2" xfId="2426"/>
    <cellStyle name="Comma 12 2 2" xfId="2427"/>
    <cellStyle name="Comma 12 3" xfId="2428"/>
    <cellStyle name="Comma 12 4" xfId="2429"/>
    <cellStyle name="Comma 13" xfId="2430"/>
    <cellStyle name="Comma 13 2" xfId="2431"/>
    <cellStyle name="Comma 13 2 2" xfId="2432"/>
    <cellStyle name="Comma 13 3" xfId="2433"/>
    <cellStyle name="Comma 13 4" xfId="2434"/>
    <cellStyle name="Comma 14" xfId="2435"/>
    <cellStyle name="Comma 14 2" xfId="2436"/>
    <cellStyle name="Comma 14 2 2" xfId="2437"/>
    <cellStyle name="Comma 14 2 3" xfId="2438"/>
    <cellStyle name="Comma 14 2 4" xfId="2439"/>
    <cellStyle name="Comma 14 3" xfId="2440"/>
    <cellStyle name="Comma 14 4" xfId="2441"/>
    <cellStyle name="Comma 15" xfId="2442"/>
    <cellStyle name="Comma 15 2" xfId="2443"/>
    <cellStyle name="Comma 15 2 2" xfId="2444"/>
    <cellStyle name="Comma 15 3" xfId="2445"/>
    <cellStyle name="Comma 15 4" xfId="2446"/>
    <cellStyle name="Comma 16" xfId="2447"/>
    <cellStyle name="Comma 16 2" xfId="2448"/>
    <cellStyle name="Comma 16 2 2" xfId="2449"/>
    <cellStyle name="Comma 16 3" xfId="2450"/>
    <cellStyle name="Comma 16 4" xfId="2451"/>
    <cellStyle name="Comma 17" xfId="2452"/>
    <cellStyle name="Comma 17 2" xfId="2453"/>
    <cellStyle name="Comma 17 2 2" xfId="2454"/>
    <cellStyle name="Comma 17 3" xfId="2455"/>
    <cellStyle name="Comma 17 4" xfId="2456"/>
    <cellStyle name="Comma 18" xfId="2457"/>
    <cellStyle name="Comma 18 2" xfId="2458"/>
    <cellStyle name="Comma 18 2 2" xfId="2459"/>
    <cellStyle name="Comma 18 3" xfId="2460"/>
    <cellStyle name="Comma 18 4" xfId="2461"/>
    <cellStyle name="Comma 19" xfId="2462"/>
    <cellStyle name="Comma 19 2" xfId="2463"/>
    <cellStyle name="Comma 19 2 2" xfId="2464"/>
    <cellStyle name="Comma 19 3" xfId="2465"/>
    <cellStyle name="Comma 19 4" xfId="2466"/>
    <cellStyle name="Comma 2" xfId="2467"/>
    <cellStyle name="Comma 2 10" xfId="2468"/>
    <cellStyle name="Comma 2 10 2" xfId="2469"/>
    <cellStyle name="Comma 2 10 3" xfId="2470"/>
    <cellStyle name="Comma 2 10 3 2" xfId="2471"/>
    <cellStyle name="Comma 2 10 4" xfId="2472"/>
    <cellStyle name="Comma 2 11" xfId="2473"/>
    <cellStyle name="Comma 2 11 2" xfId="2474"/>
    <cellStyle name="Comma 2 11 3" xfId="2475"/>
    <cellStyle name="Comma 2 11 3 2" xfId="2476"/>
    <cellStyle name="Comma 2 11 4" xfId="2477"/>
    <cellStyle name="Comma 2 12" xfId="2478"/>
    <cellStyle name="Comma 2 12 2" xfId="2479"/>
    <cellStyle name="Comma 2 12 3" xfId="2480"/>
    <cellStyle name="Comma 2 12 3 2" xfId="2481"/>
    <cellStyle name="Comma 2 12 4" xfId="2482"/>
    <cellStyle name="Comma 2 13" xfId="2483"/>
    <cellStyle name="Comma 2 13 2" xfId="2484"/>
    <cellStyle name="Comma 2 13 3" xfId="2485"/>
    <cellStyle name="Comma 2 13 3 2" xfId="2486"/>
    <cellStyle name="Comma 2 13 4" xfId="2487"/>
    <cellStyle name="Comma 2 14" xfId="2488"/>
    <cellStyle name="Comma 2 15" xfId="2489"/>
    <cellStyle name="Comma 2 16" xfId="2490"/>
    <cellStyle name="Comma 2 17" xfId="2491"/>
    <cellStyle name="Comma 2 17 2" xfId="2492"/>
    <cellStyle name="Comma 2 17 2 2" xfId="2493"/>
    <cellStyle name="Comma 2 17 3" xfId="2494"/>
    <cellStyle name="Comma 2 17 4" xfId="2495"/>
    <cellStyle name="Comma 2 18" xfId="2496"/>
    <cellStyle name="Comma 2 18 2" xfId="2497"/>
    <cellStyle name="Comma 2 18 2 2" xfId="2498"/>
    <cellStyle name="Comma 2 18 3" xfId="2499"/>
    <cellStyle name="Comma 2 18 4" xfId="2500"/>
    <cellStyle name="Comma 2 19" xfId="2501"/>
    <cellStyle name="Comma 2 19 2" xfId="2502"/>
    <cellStyle name="Comma 2 19 2 2" xfId="2503"/>
    <cellStyle name="Comma 2 19 2 2 2" xfId="2504"/>
    <cellStyle name="Comma 2 19 2 3" xfId="2505"/>
    <cellStyle name="Comma 2 19 2 4" xfId="2506"/>
    <cellStyle name="Comma 2 19 3" xfId="2507"/>
    <cellStyle name="Comma 2 19 3 2" xfId="2508"/>
    <cellStyle name="Comma 2 19 3 2 2" xfId="2509"/>
    <cellStyle name="Comma 2 19 3 2 3" xfId="2510"/>
    <cellStyle name="Comma 2 19 3 3" xfId="2511"/>
    <cellStyle name="Comma 2 19 3 3 2" xfId="2512"/>
    <cellStyle name="Comma 2 19 3 3 3" xfId="2513"/>
    <cellStyle name="Comma 2 19 3 4" xfId="2514"/>
    <cellStyle name="Comma 2 19 3 5" xfId="2515"/>
    <cellStyle name="Comma 2 19 3 6" xfId="2516"/>
    <cellStyle name="Comma 2 19 4" xfId="2517"/>
    <cellStyle name="Comma 2 19 4 2" xfId="2518"/>
    <cellStyle name="Comma 2 19 4 3" xfId="2519"/>
    <cellStyle name="Comma 2 19 5" xfId="2520"/>
    <cellStyle name="Comma 2 19 5 2" xfId="2521"/>
    <cellStyle name="Comma 2 19 5 3" xfId="2522"/>
    <cellStyle name="Comma 2 19 6" xfId="2523"/>
    <cellStyle name="Comma 2 19 7" xfId="2524"/>
    <cellStyle name="Comma 2 19 8" xfId="2525"/>
    <cellStyle name="Comma 2 2" xfId="2526"/>
    <cellStyle name="Comma 2 2 10" xfId="2527"/>
    <cellStyle name="Comma 2 2 2" xfId="2528"/>
    <cellStyle name="Comma 2 2 2 2" xfId="2529"/>
    <cellStyle name="Comma 2 2 2 2 2" xfId="2530"/>
    <cellStyle name="Comma 2 2 2 2 3" xfId="2531"/>
    <cellStyle name="Comma 2 2 2 2 4" xfId="2532"/>
    <cellStyle name="Comma 2 2 2 3" xfId="2533"/>
    <cellStyle name="Comma 2 2 2 3 2" xfId="2534"/>
    <cellStyle name="Comma 2 2 2 3 3" xfId="2535"/>
    <cellStyle name="Comma 2 2 2 3 4" xfId="2536"/>
    <cellStyle name="Comma 2 2 2 4" xfId="2537"/>
    <cellStyle name="Comma 2 2 2 4 2" xfId="2538"/>
    <cellStyle name="Comma 2 2 2 4 2 2" xfId="2539"/>
    <cellStyle name="Comma 2 2 2 4 2 3" xfId="2540"/>
    <cellStyle name="Comma 2 2 2 4 2 4" xfId="2541"/>
    <cellStyle name="Comma 2 2 2 4 3" xfId="2542"/>
    <cellStyle name="Comma 2 2 2 4 3 2" xfId="2543"/>
    <cellStyle name="Comma 2 2 2 4 3 3" xfId="2544"/>
    <cellStyle name="Comma 2 2 2 4 3 4" xfId="2545"/>
    <cellStyle name="Comma 2 2 2 4 4" xfId="2546"/>
    <cellStyle name="Comma 2 2 2 4 5" xfId="2547"/>
    <cellStyle name="Comma 2 2 2 4 6" xfId="2548"/>
    <cellStyle name="Comma 2 2 2 5" xfId="2549"/>
    <cellStyle name="Comma 2 2 2 5 2" xfId="2550"/>
    <cellStyle name="Comma 2 2 2 5 3" xfId="2551"/>
    <cellStyle name="Comma 2 2 2 5 4" xfId="2552"/>
    <cellStyle name="Comma 2 2 2 6" xfId="2553"/>
    <cellStyle name="Comma 2 2 2 7" xfId="2554"/>
    <cellStyle name="Comma 2 2 2 7 2" xfId="2555"/>
    <cellStyle name="Comma 2 2 2 8" xfId="2556"/>
    <cellStyle name="Comma 2 2 3" xfId="2557"/>
    <cellStyle name="Comma 2 2 3 2" xfId="2558"/>
    <cellStyle name="Comma 2 2 3 2 2" xfId="2559"/>
    <cellStyle name="Comma 2 2 3 2 3" xfId="2560"/>
    <cellStyle name="Comma 2 2 3 2 4" xfId="2561"/>
    <cellStyle name="Comma 2 2 3 3" xfId="2562"/>
    <cellStyle name="Comma 2 2 3 3 2" xfId="2563"/>
    <cellStyle name="Comma 2 2 3 3 3" xfId="2564"/>
    <cellStyle name="Comma 2 2 3 3 4" xfId="2565"/>
    <cellStyle name="Comma 2 2 3 4" xfId="2566"/>
    <cellStyle name="Comma 2 2 3 4 2" xfId="2567"/>
    <cellStyle name="Comma 2 2 3 4 2 2" xfId="2568"/>
    <cellStyle name="Comma 2 2 3 4 2 3" xfId="2569"/>
    <cellStyle name="Comma 2 2 3 4 2 4" xfId="2570"/>
    <cellStyle name="Comma 2 2 3 4 3" xfId="2571"/>
    <cellStyle name="Comma 2 2 3 4 4" xfId="2572"/>
    <cellStyle name="Comma 2 2 3 4 5" xfId="2573"/>
    <cellStyle name="Comma 2 2 3 5" xfId="2574"/>
    <cellStyle name="Comma 2 2 3 5 2" xfId="2575"/>
    <cellStyle name="Comma 2 2 3 5 3" xfId="2576"/>
    <cellStyle name="Comma 2 2 3 5 4" xfId="2577"/>
    <cellStyle name="Comma 2 2 3 6" xfId="2578"/>
    <cellStyle name="Comma 2 2 3 6 2" xfId="2579"/>
    <cellStyle name="Comma 2 2 3 7" xfId="2580"/>
    <cellStyle name="Comma 2 2 3 8" xfId="2581"/>
    <cellStyle name="Comma 2 2 4" xfId="2582"/>
    <cellStyle name="Comma 2 2 4 2" xfId="2583"/>
    <cellStyle name="Comma 2 2 4 2 2" xfId="2584"/>
    <cellStyle name="Comma 2 2 4 2 3" xfId="2585"/>
    <cellStyle name="Comma 2 2 4 2 4" xfId="2586"/>
    <cellStyle name="Comma 2 2 4 3" xfId="2587"/>
    <cellStyle name="Comma 2 2 4 4" xfId="2588"/>
    <cellStyle name="Comma 2 2 4 5" xfId="2589"/>
    <cellStyle name="Comma 2 2 5" xfId="2590"/>
    <cellStyle name="Comma 2 2 5 2" xfId="2591"/>
    <cellStyle name="Comma 2 2 5 3" xfId="2592"/>
    <cellStyle name="Comma 2 2 5 4" xfId="2593"/>
    <cellStyle name="Comma 2 2 6" xfId="2594"/>
    <cellStyle name="Comma 2 2 6 2" xfId="2595"/>
    <cellStyle name="Comma 2 2 6 2 2" xfId="2596"/>
    <cellStyle name="Comma 2 2 6 2 3" xfId="2597"/>
    <cellStyle name="Comma 2 2 6 2 4" xfId="2598"/>
    <cellStyle name="Comma 2 2 6 3" xfId="2599"/>
    <cellStyle name="Comma 2 2 6 3 2" xfId="2600"/>
    <cellStyle name="Comma 2 2 6 3 3" xfId="2601"/>
    <cellStyle name="Comma 2 2 6 3 4" xfId="2602"/>
    <cellStyle name="Comma 2 2 6 4" xfId="2603"/>
    <cellStyle name="Comma 2 2 6 5" xfId="2604"/>
    <cellStyle name="Comma 2 2 6 6" xfId="2605"/>
    <cellStyle name="Comma 2 2 7" xfId="2606"/>
    <cellStyle name="Comma 2 2 7 2" xfId="2607"/>
    <cellStyle name="Comma 2 2 7 3" xfId="2608"/>
    <cellStyle name="Comma 2 2 7 4" xfId="2609"/>
    <cellStyle name="Comma 2 2 8" xfId="2610"/>
    <cellStyle name="Comma 2 2 9" xfId="2611"/>
    <cellStyle name="Comma 2 20" xfId="2612"/>
    <cellStyle name="Comma 2 20 2" xfId="2613"/>
    <cellStyle name="Comma 2 20 2 2" xfId="2614"/>
    <cellStyle name="Comma 2 20 3" xfId="2615"/>
    <cellStyle name="Comma 2 20 4" xfId="2616"/>
    <cellStyle name="Comma 2 21" xfId="2617"/>
    <cellStyle name="Comma 2 21 2" xfId="2618"/>
    <cellStyle name="Comma 2 21 2 2" xfId="2619"/>
    <cellStyle name="Comma 2 21 3" xfId="2620"/>
    <cellStyle name="Comma 2 21 4" xfId="2621"/>
    <cellStyle name="Comma 2 22" xfId="2622"/>
    <cellStyle name="Comma 2 23" xfId="2623"/>
    <cellStyle name="Comma 2 24" xfId="2624"/>
    <cellStyle name="Comma 2 3" xfId="2625"/>
    <cellStyle name="Comma 2 3 2" xfId="2626"/>
    <cellStyle name="Comma 2 3 2 2" xfId="2627"/>
    <cellStyle name="Comma 2 3 2 2 2" xfId="2628"/>
    <cellStyle name="Comma 2 3 2 2 3" xfId="2629"/>
    <cellStyle name="Comma 2 3 2 2 4" xfId="2630"/>
    <cellStyle name="Comma 2 3 2 3" xfId="2631"/>
    <cellStyle name="Comma 2 3 2 3 2" xfId="2632"/>
    <cellStyle name="Comma 2 3 2 3 3" xfId="2633"/>
    <cellStyle name="Comma 2 3 2 3 4" xfId="2634"/>
    <cellStyle name="Comma 2 3 2 4" xfId="2635"/>
    <cellStyle name="Comma 2 3 2 4 2" xfId="2636"/>
    <cellStyle name="Comma 2 3 2 4 2 2" xfId="2637"/>
    <cellStyle name="Comma 2 3 2 4 2 3" xfId="2638"/>
    <cellStyle name="Comma 2 3 2 4 2 4" xfId="2639"/>
    <cellStyle name="Comma 2 3 2 4 3" xfId="2640"/>
    <cellStyle name="Comma 2 3 2 4 3 2" xfId="2641"/>
    <cellStyle name="Comma 2 3 2 4 3 3" xfId="2642"/>
    <cellStyle name="Comma 2 3 2 4 3 4" xfId="2643"/>
    <cellStyle name="Comma 2 3 2 4 4" xfId="2644"/>
    <cellStyle name="Comma 2 3 2 4 4 2" xfId="2645"/>
    <cellStyle name="Comma 2 3 2 4 4 3" xfId="2646"/>
    <cellStyle name="Comma 2 3 2 4 4 4" xfId="2647"/>
    <cellStyle name="Comma 2 3 2 4 5" xfId="2648"/>
    <cellStyle name="Comma 2 3 2 4 6" xfId="2649"/>
    <cellStyle name="Comma 2 3 2 4 7" xfId="2650"/>
    <cellStyle name="Comma 2 3 2 5" xfId="2651"/>
    <cellStyle name="Comma 2 3 2 5 2" xfId="2652"/>
    <cellStyle name="Comma 2 3 2 5 3" xfId="2653"/>
    <cellStyle name="Comma 2 3 2 5 4" xfId="2654"/>
    <cellStyle name="Comma 2 3 2 6" xfId="2655"/>
    <cellStyle name="Comma 2 3 2 7" xfId="2656"/>
    <cellStyle name="Comma 2 3 2 8" xfId="2657"/>
    <cellStyle name="Comma 2 3 2 9" xfId="2658"/>
    <cellStyle name="Comma 2 3 3" xfId="2659"/>
    <cellStyle name="Comma 2 3 3 2" xfId="2660"/>
    <cellStyle name="Comma 2 3 3 2 2" xfId="2661"/>
    <cellStyle name="Comma 2 3 3 2 3" xfId="2662"/>
    <cellStyle name="Comma 2 3 3 2 4" xfId="2663"/>
    <cellStyle name="Comma 2 3 3 3" xfId="2664"/>
    <cellStyle name="Comma 2 3 3 3 2" xfId="2665"/>
    <cellStyle name="Comma 2 3 3 3 3" xfId="2666"/>
    <cellStyle name="Comma 2 3 3 3 4" xfId="2667"/>
    <cellStyle name="Comma 2 3 3 4" xfId="2668"/>
    <cellStyle name="Comma 2 3 3 4 2" xfId="2669"/>
    <cellStyle name="Comma 2 3 3 4 2 2" xfId="2670"/>
    <cellStyle name="Comma 2 3 3 4 2 3" xfId="2671"/>
    <cellStyle name="Comma 2 3 3 4 2 4" xfId="2672"/>
    <cellStyle name="Comma 2 3 3 4 3" xfId="2673"/>
    <cellStyle name="Comma 2 3 3 4 4" xfId="2674"/>
    <cellStyle name="Comma 2 3 3 4 5" xfId="2675"/>
    <cellStyle name="Comma 2 3 3 5" xfId="2676"/>
    <cellStyle name="Comma 2 3 3 6" xfId="2677"/>
    <cellStyle name="Comma 2 3 3 7" xfId="2678"/>
    <cellStyle name="Comma 2 3 4" xfId="2679"/>
    <cellStyle name="Comma 2 3 4 2" xfId="2680"/>
    <cellStyle name="Comma 2 3 4 2 2" xfId="2681"/>
    <cellStyle name="Comma 2 3 4 2 3" xfId="2682"/>
    <cellStyle name="Comma 2 3 4 2 4" xfId="2683"/>
    <cellStyle name="Comma 2 3 4 3" xfId="2684"/>
    <cellStyle name="Comma 2 3 4 4" xfId="2685"/>
    <cellStyle name="Comma 2 3 4 5" xfId="2686"/>
    <cellStyle name="Comma 2 3 5" xfId="2687"/>
    <cellStyle name="Comma 2 3 5 2" xfId="2688"/>
    <cellStyle name="Comma 2 3 5 3" xfId="2689"/>
    <cellStyle name="Comma 2 3 5 4" xfId="2690"/>
    <cellStyle name="Comma 2 3 6" xfId="2691"/>
    <cellStyle name="Comma 2 3 6 2" xfId="2692"/>
    <cellStyle name="Comma 2 3 6 2 2" xfId="2693"/>
    <cellStyle name="Comma 2 3 6 2 3" xfId="2694"/>
    <cellStyle name="Comma 2 3 6 2 4" xfId="2695"/>
    <cellStyle name="Comma 2 3 6 3" xfId="2696"/>
    <cellStyle name="Comma 2 3 6 4" xfId="2697"/>
    <cellStyle name="Comma 2 3 6 5" xfId="2698"/>
    <cellStyle name="Comma 2 3 7" xfId="2699"/>
    <cellStyle name="Comma 2 3 8" xfId="2700"/>
    <cellStyle name="Comma 2 3 9" xfId="2701"/>
    <cellStyle name="Comma 2 4" xfId="2702"/>
    <cellStyle name="Comma 2 4 2" xfId="2703"/>
    <cellStyle name="Comma 2 4 2 2" xfId="2704"/>
    <cellStyle name="Comma 2 4 2 3" xfId="2705"/>
    <cellStyle name="Comma 2 4 2 4" xfId="2706"/>
    <cellStyle name="Comma 2 4 2 5" xfId="2707"/>
    <cellStyle name="Comma 2 4 3" xfId="2708"/>
    <cellStyle name="Comma 2 4 3 2" xfId="2709"/>
    <cellStyle name="Comma 2 4 3 2 2" xfId="2710"/>
    <cellStyle name="Comma 2 4 3 2 3" xfId="2711"/>
    <cellStyle name="Comma 2 4 3 3" xfId="2712"/>
    <cellStyle name="Comma 2 4 3 4" xfId="2713"/>
    <cellStyle name="Comma 2 4 3 5" xfId="2714"/>
    <cellStyle name="Comma 2 4 4" xfId="2715"/>
    <cellStyle name="Comma 2 4 4 2" xfId="2716"/>
    <cellStyle name="Comma 2 4 4 2 2" xfId="2717"/>
    <cellStyle name="Comma 2 4 4 2 3" xfId="2718"/>
    <cellStyle name="Comma 2 4 4 2 4" xfId="2719"/>
    <cellStyle name="Comma 2 4 4 3" xfId="2720"/>
    <cellStyle name="Comma 2 4 4 3 2" xfId="2721"/>
    <cellStyle name="Comma 2 4 4 3 3" xfId="2722"/>
    <cellStyle name="Comma 2 4 4 3 4" xfId="2723"/>
    <cellStyle name="Comma 2 4 4 4" xfId="2724"/>
    <cellStyle name="Comma 2 4 4 4 2" xfId="2725"/>
    <cellStyle name="Comma 2 4 4 4 3" xfId="2726"/>
    <cellStyle name="Comma 2 4 4 4 4" xfId="2727"/>
    <cellStyle name="Comma 2 4 4 5" xfId="2728"/>
    <cellStyle name="Comma 2 4 4 6" xfId="2729"/>
    <cellStyle name="Comma 2 4 4 7" xfId="2730"/>
    <cellStyle name="Comma 2 4 5" xfId="2731"/>
    <cellStyle name="Comma 2 4 5 2" xfId="2732"/>
    <cellStyle name="Comma 2 4 5 3" xfId="2733"/>
    <cellStyle name="Comma 2 4 5 4" xfId="2734"/>
    <cellStyle name="Comma 2 4 6" xfId="2735"/>
    <cellStyle name="Comma 2 4 6 2" xfId="2736"/>
    <cellStyle name="Comma 2 4 6 2 2" xfId="2737"/>
    <cellStyle name="Comma 2 4 6 2 3" xfId="2738"/>
    <cellStyle name="Comma 2 4 7" xfId="2739"/>
    <cellStyle name="Comma 2 4 7 2" xfId="2740"/>
    <cellStyle name="Comma 2 4 8" xfId="2741"/>
    <cellStyle name="Comma 2 5" xfId="2742"/>
    <cellStyle name="Comma 2 5 2" xfId="2743"/>
    <cellStyle name="Comma 2 5 2 2" xfId="2744"/>
    <cellStyle name="Comma 2 5 2 3" xfId="2745"/>
    <cellStyle name="Comma 2 5 2 4" xfId="2746"/>
    <cellStyle name="Comma 2 5 3" xfId="2747"/>
    <cellStyle name="Comma 2 5 3 2" xfId="2748"/>
    <cellStyle name="Comma 2 5 3 3" xfId="2749"/>
    <cellStyle name="Comma 2 5 3 4" xfId="2750"/>
    <cellStyle name="Comma 2 5 4" xfId="2751"/>
    <cellStyle name="Comma 2 5 4 2" xfId="2752"/>
    <cellStyle name="Comma 2 5 4 2 2" xfId="2753"/>
    <cellStyle name="Comma 2 5 4 2 3" xfId="2754"/>
    <cellStyle name="Comma 2 5 4 2 4" xfId="2755"/>
    <cellStyle name="Comma 2 5 4 3" xfId="2756"/>
    <cellStyle name="Comma 2 5 4 4" xfId="2757"/>
    <cellStyle name="Comma 2 5 4 5" xfId="2758"/>
    <cellStyle name="Comma 2 5 5" xfId="2759"/>
    <cellStyle name="Comma 2 5 6" xfId="2760"/>
    <cellStyle name="Comma 2 5 6 2" xfId="2761"/>
    <cellStyle name="Comma 2 5 7" xfId="2762"/>
    <cellStyle name="Comma 2 6" xfId="2763"/>
    <cellStyle name="Comma 2 6 2" xfId="2764"/>
    <cellStyle name="Comma 2 6 2 2" xfId="2765"/>
    <cellStyle name="Comma 2 6 2 2 2" xfId="2766"/>
    <cellStyle name="Comma 2 6 2 2 3" xfId="2767"/>
    <cellStyle name="Comma 2 6 2 2 4" xfId="2768"/>
    <cellStyle name="Comma 2 6 2 3" xfId="2769"/>
    <cellStyle name="Comma 2 6 2 4" xfId="2770"/>
    <cellStyle name="Comma 2 6 2 5" xfId="2771"/>
    <cellStyle name="Comma 2 6 3" xfId="2772"/>
    <cellStyle name="Comma 2 6 4" xfId="2773"/>
    <cellStyle name="Comma 2 6 4 2" xfId="2774"/>
    <cellStyle name="Comma 2 6 5" xfId="2775"/>
    <cellStyle name="Comma 2 7" xfId="2776"/>
    <cellStyle name="Comma 2 7 2" xfId="2777"/>
    <cellStyle name="Comma 2 7 2 2" xfId="2778"/>
    <cellStyle name="Comma 2 7 2 2 2" xfId="2779"/>
    <cellStyle name="Comma 2 7 2 2 3" xfId="2780"/>
    <cellStyle name="Comma 2 7 2 2 4" xfId="2781"/>
    <cellStyle name="Comma 2 7 2 3" xfId="2782"/>
    <cellStyle name="Comma 2 7 2 4" xfId="2783"/>
    <cellStyle name="Comma 2 7 2 5" xfId="2784"/>
    <cellStyle name="Comma 2 7 3" xfId="2785"/>
    <cellStyle name="Comma 2 7 4" xfId="2786"/>
    <cellStyle name="Comma 2 7 4 2" xfId="2787"/>
    <cellStyle name="Comma 2 7 5" xfId="2788"/>
    <cellStyle name="Comma 2 8" xfId="2789"/>
    <cellStyle name="Comma 2 8 2" xfId="2790"/>
    <cellStyle name="Comma 2 8 2 2" xfId="2791"/>
    <cellStyle name="Comma 2 8 2 3" xfId="2792"/>
    <cellStyle name="Comma 2 8 2 4" xfId="2793"/>
    <cellStyle name="Comma 2 8 3" xfId="2794"/>
    <cellStyle name="Comma 2 8 3 2" xfId="2795"/>
    <cellStyle name="Comma 2 8 3 3" xfId="2796"/>
    <cellStyle name="Comma 2 8 3 4" xfId="2797"/>
    <cellStyle name="Comma 2 8 4" xfId="2798"/>
    <cellStyle name="Comma 2 8 4 2" xfId="2799"/>
    <cellStyle name="Comma 2 8 4 3" xfId="2800"/>
    <cellStyle name="Comma 2 8 4 4" xfId="2801"/>
    <cellStyle name="Comma 2 8 4 5" xfId="2802"/>
    <cellStyle name="Comma 2 8 5" xfId="2803"/>
    <cellStyle name="Comma 2 8 6" xfId="2804"/>
    <cellStyle name="Comma 2 8 6 2" xfId="2805"/>
    <cellStyle name="Comma 2 8 7" xfId="2806"/>
    <cellStyle name="Comma 2 9" xfId="2807"/>
    <cellStyle name="Comma 2 9 2" xfId="2808"/>
    <cellStyle name="Comma 2 9 2 2" xfId="2809"/>
    <cellStyle name="Comma 2 9 2 2 2" xfId="2810"/>
    <cellStyle name="Comma 2 9 2 2 3" xfId="2811"/>
    <cellStyle name="Comma 2 9 3" xfId="2812"/>
    <cellStyle name="Comma 2 9 3 2" xfId="2813"/>
    <cellStyle name="Comma 2 9 4" xfId="2814"/>
    <cellStyle name="Comma 2 9 4 2" xfId="2815"/>
    <cellStyle name="Comma 2 9 4 3" xfId="2816"/>
    <cellStyle name="Comma 2 9 5" xfId="2817"/>
    <cellStyle name="Comma 2 9 6" xfId="2818"/>
    <cellStyle name="Comma 2_PrimaryEnergyPrices_TIMES" xfId="2819"/>
    <cellStyle name="Comma 3" xfId="2820"/>
    <cellStyle name="Comma 3 10" xfId="2821"/>
    <cellStyle name="Comma 3 10 2" xfId="2822"/>
    <cellStyle name="Comma 3 10 2 2" xfId="2823"/>
    <cellStyle name="Comma 3 10 3" xfId="2824"/>
    <cellStyle name="Comma 3 10 4" xfId="2825"/>
    <cellStyle name="Comma 3 11" xfId="2826"/>
    <cellStyle name="Comma 3 11 2" xfId="2827"/>
    <cellStyle name="Comma 3 11 3" xfId="2828"/>
    <cellStyle name="Comma 3 11 4" xfId="2829"/>
    <cellStyle name="Comma 3 12" xfId="2830"/>
    <cellStyle name="Comma 3 13" xfId="2831"/>
    <cellStyle name="Comma 3 2" xfId="2832"/>
    <cellStyle name="Comma 3 2 2" xfId="2833"/>
    <cellStyle name="Comma 3 2 2 2" xfId="2834"/>
    <cellStyle name="Comma 3 2 2 2 2" xfId="2835"/>
    <cellStyle name="Comma 3 2 2 2 3" xfId="2836"/>
    <cellStyle name="Comma 3 2 2 3" xfId="2837"/>
    <cellStyle name="Comma 3 2 2 4" xfId="2838"/>
    <cellStyle name="Comma 3 2 2 5" xfId="2839"/>
    <cellStyle name="Comma 3 2 3" xfId="2840"/>
    <cellStyle name="Comma 3 2 3 2" xfId="2841"/>
    <cellStyle name="Comma 3 2 3 3" xfId="2842"/>
    <cellStyle name="Comma 3 2 3 4" xfId="2843"/>
    <cellStyle name="Comma 3 2 4" xfId="2844"/>
    <cellStyle name="Comma 3 2 5" xfId="2845"/>
    <cellStyle name="Comma 3 3" xfId="2846"/>
    <cellStyle name="Comma 3 3 2" xfId="2847"/>
    <cellStyle name="Comma 3 3 2 2" xfId="2848"/>
    <cellStyle name="Comma 3 3 2 2 2" xfId="2849"/>
    <cellStyle name="Comma 3 3 2 2 3" xfId="2850"/>
    <cellStyle name="Comma 3 3 2 3" xfId="2851"/>
    <cellStyle name="Comma 3 3 2 4" xfId="2852"/>
    <cellStyle name="Comma 3 3 2 5" xfId="2853"/>
    <cellStyle name="Comma 3 3 3" xfId="2854"/>
    <cellStyle name="Comma 3 3 3 2" xfId="2855"/>
    <cellStyle name="Comma 3 3 3 3" xfId="2856"/>
    <cellStyle name="Comma 3 3 3 4" xfId="2857"/>
    <cellStyle name="Comma 3 3 4" xfId="2858"/>
    <cellStyle name="Comma 3 3 4 2" xfId="2859"/>
    <cellStyle name="Comma 3 3 4 3" xfId="2860"/>
    <cellStyle name="Comma 3 3 4 4" xfId="2861"/>
    <cellStyle name="Comma 3 3 5" xfId="2862"/>
    <cellStyle name="Comma 3 3 6" xfId="2863"/>
    <cellStyle name="Comma 3 3 7" xfId="2864"/>
    <cellStyle name="Comma 3 4" xfId="2865"/>
    <cellStyle name="Comma 3 4 2" xfId="2866"/>
    <cellStyle name="Comma 3 4 2 2" xfId="2867"/>
    <cellStyle name="Comma 3 4 2 3" xfId="2868"/>
    <cellStyle name="Comma 3 4 2 4" xfId="2869"/>
    <cellStyle name="Comma 3 4 3" xfId="2870"/>
    <cellStyle name="Comma 3 4 4" xfId="2871"/>
    <cellStyle name="Comma 3 4 5" xfId="2872"/>
    <cellStyle name="Comma 3 5" xfId="2873"/>
    <cellStyle name="Comma 3 5 2" xfId="2874"/>
    <cellStyle name="Comma 3 5 3" xfId="2875"/>
    <cellStyle name="Comma 3 5 4" xfId="2876"/>
    <cellStyle name="Comma 3 6" xfId="2877"/>
    <cellStyle name="Comma 3 6 2" xfId="2878"/>
    <cellStyle name="Comma 3 6 3" xfId="2879"/>
    <cellStyle name="Comma 3 6 4" xfId="2880"/>
    <cellStyle name="Comma 3 7" xfId="2881"/>
    <cellStyle name="Comma 3 7 2" xfId="2882"/>
    <cellStyle name="Comma 3 7 3" xfId="2883"/>
    <cellStyle name="Comma 3 7 4" xfId="2884"/>
    <cellStyle name="Comma 3 8" xfId="2885"/>
    <cellStyle name="Comma 3 8 2" xfId="2886"/>
    <cellStyle name="Comma 3 8 3" xfId="2887"/>
    <cellStyle name="Comma 3 8 4" xfId="2888"/>
    <cellStyle name="Comma 3 9" xfId="2889"/>
    <cellStyle name="Comma 3 9 2" xfId="2890"/>
    <cellStyle name="Comma 3 9 3" xfId="2891"/>
    <cellStyle name="Comma 3 9 4" xfId="2892"/>
    <cellStyle name="Comma 4" xfId="2893"/>
    <cellStyle name="Comma 4 10" xfId="2894"/>
    <cellStyle name="Comma 4 10 2" xfId="2895"/>
    <cellStyle name="Comma 4 11" xfId="2896"/>
    <cellStyle name="Comma 4 12" xfId="2897"/>
    <cellStyle name="Comma 4 2" xfId="2898"/>
    <cellStyle name="Comma 4 2 2" xfId="2899"/>
    <cellStyle name="Comma 4 2 2 2" xfId="2900"/>
    <cellStyle name="Comma 4 2 2 3" xfId="2901"/>
    <cellStyle name="Comma 4 2 2 4" xfId="2902"/>
    <cellStyle name="Comma 4 2 3" xfId="2903"/>
    <cellStyle name="Comma 4 2 4" xfId="2904"/>
    <cellStyle name="Comma 4 3" xfId="2905"/>
    <cellStyle name="Comma 4 3 2" xfId="2906"/>
    <cellStyle name="Comma 4 3 3" xfId="2907"/>
    <cellStyle name="Comma 4 3 4" xfId="2908"/>
    <cellStyle name="Comma 4 4" xfId="2909"/>
    <cellStyle name="Comma 4 4 2" xfId="2910"/>
    <cellStyle name="Comma 4 4 3" xfId="2911"/>
    <cellStyle name="Comma 4 4 4" xfId="2912"/>
    <cellStyle name="Comma 4 5" xfId="2913"/>
    <cellStyle name="Comma 4 5 2" xfId="2914"/>
    <cellStyle name="Comma 4 5 3" xfId="2915"/>
    <cellStyle name="Comma 4 5 4" xfId="2916"/>
    <cellStyle name="Comma 4 6" xfId="2917"/>
    <cellStyle name="Comma 4 6 2" xfId="2918"/>
    <cellStyle name="Comma 4 6 3" xfId="2919"/>
    <cellStyle name="Comma 4 6 4" xfId="2920"/>
    <cellStyle name="Comma 4 7" xfId="2921"/>
    <cellStyle name="Comma 4 7 2" xfId="2922"/>
    <cellStyle name="Comma 4 7 3" xfId="2923"/>
    <cellStyle name="Comma 4 7 4" xfId="2924"/>
    <cellStyle name="Comma 4 8" xfId="2925"/>
    <cellStyle name="Comma 4 8 2" xfId="2926"/>
    <cellStyle name="Comma 4 8 3" xfId="2927"/>
    <cellStyle name="Comma 4 8 4" xfId="2928"/>
    <cellStyle name="Comma 4 9" xfId="2929"/>
    <cellStyle name="Comma 4 9 2" xfId="2930"/>
    <cellStyle name="Comma 4 9 3" xfId="2931"/>
    <cellStyle name="Comma 4 9 4" xfId="2932"/>
    <cellStyle name="Comma 5" xfId="2933"/>
    <cellStyle name="Comma 5 10" xfId="2934"/>
    <cellStyle name="Comma 5 11" xfId="2935"/>
    <cellStyle name="Comma 5 2" xfId="2936"/>
    <cellStyle name="Comma 5 2 2" xfId="2937"/>
    <cellStyle name="Comma 5 2 3" xfId="2938"/>
    <cellStyle name="Comma 5 2 4" xfId="2939"/>
    <cellStyle name="Comma 5 3" xfId="2940"/>
    <cellStyle name="Comma 5 3 2" xfId="2941"/>
    <cellStyle name="Comma 5 3 2 2" xfId="2942"/>
    <cellStyle name="Comma 5 3 2 3" xfId="2943"/>
    <cellStyle name="Comma 5 3 2 4" xfId="2944"/>
    <cellStyle name="Comma 5 3 3" xfId="2945"/>
    <cellStyle name="Comma 5 3 4" xfId="2946"/>
    <cellStyle name="Comma 5 3 5" xfId="2947"/>
    <cellStyle name="Comma 5 4" xfId="2948"/>
    <cellStyle name="Comma 5 4 2" xfId="2949"/>
    <cellStyle name="Comma 5 4 3" xfId="2950"/>
    <cellStyle name="Comma 5 4 4" xfId="2951"/>
    <cellStyle name="Comma 5 5" xfId="2952"/>
    <cellStyle name="Comma 5 5 2" xfId="2953"/>
    <cellStyle name="Comma 5 5 3" xfId="2954"/>
    <cellStyle name="Comma 5 5 4" xfId="2955"/>
    <cellStyle name="Comma 5 6" xfId="2956"/>
    <cellStyle name="Comma 5 6 2" xfId="2957"/>
    <cellStyle name="Comma 5 6 3" xfId="2958"/>
    <cellStyle name="Comma 5 6 4" xfId="2959"/>
    <cellStyle name="Comma 5 7" xfId="2960"/>
    <cellStyle name="Comma 5 7 2" xfId="2961"/>
    <cellStyle name="Comma 5 7 3" xfId="2962"/>
    <cellStyle name="Comma 5 7 4" xfId="2963"/>
    <cellStyle name="Comma 5 8" xfId="2964"/>
    <cellStyle name="Comma 5 8 2" xfId="2965"/>
    <cellStyle name="Comma 5 8 3" xfId="2966"/>
    <cellStyle name="Comma 5 8 4" xfId="2967"/>
    <cellStyle name="Comma 5 9" xfId="2968"/>
    <cellStyle name="Comma 6" xfId="2969"/>
    <cellStyle name="Comma 6 10" xfId="2970"/>
    <cellStyle name="Comma 6 11" xfId="2971"/>
    <cellStyle name="Comma 6 2" xfId="2972"/>
    <cellStyle name="Comma 6 2 2" xfId="2973"/>
    <cellStyle name="Comma 6 2 3" xfId="2974"/>
    <cellStyle name="Comma 6 2 4" xfId="2975"/>
    <cellStyle name="Comma 6 3" xfId="2976"/>
    <cellStyle name="Comma 6 3 2" xfId="2977"/>
    <cellStyle name="Comma 6 3 3" xfId="2978"/>
    <cellStyle name="Comma 6 3 4" xfId="2979"/>
    <cellStyle name="Comma 6 4" xfId="2980"/>
    <cellStyle name="Comma 6 4 2" xfId="2981"/>
    <cellStyle name="Comma 6 4 3" xfId="2982"/>
    <cellStyle name="Comma 6 4 4" xfId="2983"/>
    <cellStyle name="Comma 6 5" xfId="2984"/>
    <cellStyle name="Comma 6 5 2" xfId="2985"/>
    <cellStyle name="Comma 6 5 3" xfId="2986"/>
    <cellStyle name="Comma 6 5 4" xfId="2987"/>
    <cellStyle name="Comma 6 6" xfId="2988"/>
    <cellStyle name="Comma 6 6 2" xfId="2989"/>
    <cellStyle name="Comma 6 6 3" xfId="2990"/>
    <cellStyle name="Comma 6 6 4" xfId="2991"/>
    <cellStyle name="Comma 6 7" xfId="2992"/>
    <cellStyle name="Comma 6 7 2" xfId="2993"/>
    <cellStyle name="Comma 6 7 3" xfId="2994"/>
    <cellStyle name="Comma 6 7 4" xfId="2995"/>
    <cellStyle name="Comma 6 8" xfId="2996"/>
    <cellStyle name="Comma 6 8 2" xfId="2997"/>
    <cellStyle name="Comma 6 8 3" xfId="2998"/>
    <cellStyle name="Comma 6 8 4" xfId="2999"/>
    <cellStyle name="Comma 6 9" xfId="3000"/>
    <cellStyle name="Comma 7" xfId="3001"/>
    <cellStyle name="Comma 7 10" xfId="3002"/>
    <cellStyle name="Comma 7 10 2" xfId="3003"/>
    <cellStyle name="Comma 7 10 3" xfId="3004"/>
    <cellStyle name="Comma 7 10 4" xfId="3005"/>
    <cellStyle name="Comma 7 11" xfId="3006"/>
    <cellStyle name="Comma 7 11 2" xfId="3007"/>
    <cellStyle name="Comma 7 11 2 2" xfId="3008"/>
    <cellStyle name="Comma 7 11 3" xfId="3009"/>
    <cellStyle name="Comma 7 11 4" xfId="3010"/>
    <cellStyle name="Comma 7 12" xfId="3011"/>
    <cellStyle name="Comma 7 12 2" xfId="3012"/>
    <cellStyle name="Comma 7 12 3" xfId="3013"/>
    <cellStyle name="Comma 7 12 4" xfId="3014"/>
    <cellStyle name="Comma 7 13" xfId="3015"/>
    <cellStyle name="Comma 7 13 2" xfId="3016"/>
    <cellStyle name="Comma 7 13 3" xfId="3017"/>
    <cellStyle name="Comma 7 13 4" xfId="3018"/>
    <cellStyle name="Comma 7 14" xfId="3019"/>
    <cellStyle name="Comma 7 14 2" xfId="3020"/>
    <cellStyle name="Comma 7 14 3" xfId="3021"/>
    <cellStyle name="Comma 7 14 4" xfId="3022"/>
    <cellStyle name="Comma 7 15" xfId="3023"/>
    <cellStyle name="Comma 7 15 2" xfId="3024"/>
    <cellStyle name="Comma 7 15 3" xfId="3025"/>
    <cellStyle name="Comma 7 15 4" xfId="3026"/>
    <cellStyle name="Comma 7 16" xfId="3027"/>
    <cellStyle name="Comma 7 16 2" xfId="3028"/>
    <cellStyle name="Comma 7 16 2 2" xfId="3029"/>
    <cellStyle name="Comma 7 16 3" xfId="3030"/>
    <cellStyle name="Comma 7 16 4" xfId="3031"/>
    <cellStyle name="Comma 7 17" xfId="3032"/>
    <cellStyle name="Comma 7 17 2" xfId="3033"/>
    <cellStyle name="Comma 7 17 2 2" xfId="3034"/>
    <cellStyle name="Comma 7 17 3" xfId="3035"/>
    <cellStyle name="Comma 7 17 4" xfId="3036"/>
    <cellStyle name="Comma 7 18" xfId="3037"/>
    <cellStyle name="Comma 7 18 2" xfId="3038"/>
    <cellStyle name="Comma 7 18 2 2" xfId="3039"/>
    <cellStyle name="Comma 7 18 3" xfId="3040"/>
    <cellStyle name="Comma 7 18 4" xfId="3041"/>
    <cellStyle name="Comma 7 19" xfId="3042"/>
    <cellStyle name="Comma 7 19 2" xfId="3043"/>
    <cellStyle name="Comma 7 19 2 2" xfId="3044"/>
    <cellStyle name="Comma 7 19 3" xfId="3045"/>
    <cellStyle name="Comma 7 19 4" xfId="3046"/>
    <cellStyle name="Comma 7 2" xfId="3047"/>
    <cellStyle name="Comma 7 2 2" xfId="3048"/>
    <cellStyle name="Comma 7 2 3" xfId="3049"/>
    <cellStyle name="Comma 7 2 4" xfId="3050"/>
    <cellStyle name="Comma 7 20" xfId="3051"/>
    <cellStyle name="Comma 7 20 2" xfId="3052"/>
    <cellStyle name="Comma 7 20 2 2" xfId="3053"/>
    <cellStyle name="Comma 7 20 3" xfId="3054"/>
    <cellStyle name="Comma 7 20 4" xfId="3055"/>
    <cellStyle name="Comma 7 21" xfId="3056"/>
    <cellStyle name="Comma 7 21 2" xfId="3057"/>
    <cellStyle name="Comma 7 21 2 2" xfId="3058"/>
    <cellStyle name="Comma 7 21 3" xfId="3059"/>
    <cellStyle name="Comma 7 21 4" xfId="3060"/>
    <cellStyle name="Comma 7 3" xfId="3061"/>
    <cellStyle name="Comma 7 3 10" xfId="3062"/>
    <cellStyle name="Comma 7 3 10 2" xfId="3063"/>
    <cellStyle name="Comma 7 3 10 3" xfId="3064"/>
    <cellStyle name="Comma 7 3 10 4" xfId="3065"/>
    <cellStyle name="Comma 7 3 11" xfId="3066"/>
    <cellStyle name="Comma 7 3 11 2" xfId="3067"/>
    <cellStyle name="Comma 7 3 11 3" xfId="3068"/>
    <cellStyle name="Comma 7 3 11 4" xfId="3069"/>
    <cellStyle name="Comma 7 3 12" xfId="3070"/>
    <cellStyle name="Comma 7 3 12 2" xfId="3071"/>
    <cellStyle name="Comma 7 3 12 3" xfId="3072"/>
    <cellStyle name="Comma 7 3 12 4" xfId="3073"/>
    <cellStyle name="Comma 7 3 13" xfId="3074"/>
    <cellStyle name="Comma 7 3 13 2" xfId="3075"/>
    <cellStyle name="Comma 7 3 13 3" xfId="3076"/>
    <cellStyle name="Comma 7 3 13 4" xfId="3077"/>
    <cellStyle name="Comma 7 3 14" xfId="3078"/>
    <cellStyle name="Comma 7 3 14 2" xfId="3079"/>
    <cellStyle name="Comma 7 3 14 3" xfId="3080"/>
    <cellStyle name="Comma 7 3 14 4" xfId="3081"/>
    <cellStyle name="Comma 7 3 15" xfId="3082"/>
    <cellStyle name="Comma 7 3 15 2" xfId="3083"/>
    <cellStyle name="Comma 7 3 15 3" xfId="3084"/>
    <cellStyle name="Comma 7 3 15 4" xfId="3085"/>
    <cellStyle name="Comma 7 3 16" xfId="3086"/>
    <cellStyle name="Comma 7 3 17" xfId="3087"/>
    <cellStyle name="Comma 7 3 18" xfId="3088"/>
    <cellStyle name="Comma 7 3 2" xfId="3089"/>
    <cellStyle name="Comma 7 3 2 2" xfId="3090"/>
    <cellStyle name="Comma 7 3 2 3" xfId="3091"/>
    <cellStyle name="Comma 7 3 2 4" xfId="3092"/>
    <cellStyle name="Comma 7 3 3" xfId="3093"/>
    <cellStyle name="Comma 7 3 3 2" xfId="3094"/>
    <cellStyle name="Comma 7 3 3 3" xfId="3095"/>
    <cellStyle name="Comma 7 3 3 4" xfId="3096"/>
    <cellStyle name="Comma 7 3 4" xfId="3097"/>
    <cellStyle name="Comma 7 3 4 2" xfId="3098"/>
    <cellStyle name="Comma 7 3 4 3" xfId="3099"/>
    <cellStyle name="Comma 7 3 4 4" xfId="3100"/>
    <cellStyle name="Comma 7 3 5" xfId="3101"/>
    <cellStyle name="Comma 7 3 5 2" xfId="3102"/>
    <cellStyle name="Comma 7 3 5 3" xfId="3103"/>
    <cellStyle name="Comma 7 3 5 4" xfId="3104"/>
    <cellStyle name="Comma 7 3 6" xfId="3105"/>
    <cellStyle name="Comma 7 3 6 2" xfId="3106"/>
    <cellStyle name="Comma 7 3 6 3" xfId="3107"/>
    <cellStyle name="Comma 7 3 6 4" xfId="3108"/>
    <cellStyle name="Comma 7 3 7" xfId="3109"/>
    <cellStyle name="Comma 7 3 7 2" xfId="3110"/>
    <cellStyle name="Comma 7 3 7 3" xfId="3111"/>
    <cellStyle name="Comma 7 3 7 4" xfId="3112"/>
    <cellStyle name="Comma 7 3 8" xfId="3113"/>
    <cellStyle name="Comma 7 3 8 2" xfId="3114"/>
    <cellStyle name="Comma 7 3 8 3" xfId="3115"/>
    <cellStyle name="Comma 7 3 8 4" xfId="3116"/>
    <cellStyle name="Comma 7 3 9" xfId="3117"/>
    <cellStyle name="Comma 7 3 9 2" xfId="3118"/>
    <cellStyle name="Comma 7 3 9 3" xfId="3119"/>
    <cellStyle name="Comma 7 3 9 4" xfId="3120"/>
    <cellStyle name="Comma 7 4" xfId="3121"/>
    <cellStyle name="Comma 7 4 2" xfId="3122"/>
    <cellStyle name="Comma 7 4 3" xfId="3123"/>
    <cellStyle name="Comma 7 4 4" xfId="3124"/>
    <cellStyle name="Comma 7 5" xfId="3125"/>
    <cellStyle name="Comma 7 5 2" xfId="3126"/>
    <cellStyle name="Comma 7 5 3" xfId="3127"/>
    <cellStyle name="Comma 7 5 4" xfId="3128"/>
    <cellStyle name="Comma 7 6" xfId="3129"/>
    <cellStyle name="Comma 7 6 2" xfId="3130"/>
    <cellStyle name="Comma 7 6 3" xfId="3131"/>
    <cellStyle name="Comma 7 6 4" xfId="3132"/>
    <cellStyle name="Comma 7 7" xfId="3133"/>
    <cellStyle name="Comma 7 7 2" xfId="3134"/>
    <cellStyle name="Comma 7 7 3" xfId="3135"/>
    <cellStyle name="Comma 7 7 4" xfId="3136"/>
    <cellStyle name="Comma 7 8" xfId="3137"/>
    <cellStyle name="Comma 7 8 2" xfId="3138"/>
    <cellStyle name="Comma 7 8 3" xfId="3139"/>
    <cellStyle name="Comma 7 8 4" xfId="3140"/>
    <cellStyle name="Comma 7 9" xfId="3141"/>
    <cellStyle name="Comma 7 9 2" xfId="3142"/>
    <cellStyle name="Comma 7 9 3" xfId="3143"/>
    <cellStyle name="Comma 7 9 4" xfId="3144"/>
    <cellStyle name="Comma 8" xfId="3145"/>
    <cellStyle name="Comma 8 2" xfId="3146"/>
    <cellStyle name="Comma 8 2 2" xfId="3147"/>
    <cellStyle name="Comma 8 2 2 2" xfId="3148"/>
    <cellStyle name="Comma 8 2 2 3" xfId="3149"/>
    <cellStyle name="Comma 8 2 2 4" xfId="3150"/>
    <cellStyle name="Comma 8 2 3" xfId="3151"/>
    <cellStyle name="Comma 8 2 3 2" xfId="3152"/>
    <cellStyle name="Comma 8 2 4" xfId="3153"/>
    <cellStyle name="Comma 8 2 5" xfId="3154"/>
    <cellStyle name="Comma 8 3" xfId="3155"/>
    <cellStyle name="Comma 8 3 2" xfId="3156"/>
    <cellStyle name="Comma 8 3 2 2" xfId="3157"/>
    <cellStyle name="Comma 8 3 3" xfId="3158"/>
    <cellStyle name="Comma 8 3 4" xfId="3159"/>
    <cellStyle name="Comma 8 4" xfId="3160"/>
    <cellStyle name="Comma 8 4 2" xfId="3161"/>
    <cellStyle name="Comma 8 4 2 2" xfId="3162"/>
    <cellStyle name="Comma 8 4 3" xfId="3163"/>
    <cellStyle name="Comma 8 4 4" xfId="3164"/>
    <cellStyle name="Comma 8 5" xfId="3165"/>
    <cellStyle name="Comma 8 5 2" xfId="3166"/>
    <cellStyle name="Comma 8 5 2 2" xfId="3167"/>
    <cellStyle name="Comma 8 5 3" xfId="3168"/>
    <cellStyle name="Comma 8 5 4" xfId="3169"/>
    <cellStyle name="Comma 8 6" xfId="3170"/>
    <cellStyle name="Comma 8 6 2" xfId="3171"/>
    <cellStyle name="Comma 8 6 2 2" xfId="3172"/>
    <cellStyle name="Comma 8 6 3" xfId="3173"/>
    <cellStyle name="Comma 8 6 4" xfId="3174"/>
    <cellStyle name="Comma 8 7" xfId="3175"/>
    <cellStyle name="Comma 8 7 2" xfId="3176"/>
    <cellStyle name="Comma 8 7 2 2" xfId="3177"/>
    <cellStyle name="Comma 8 7 3" xfId="3178"/>
    <cellStyle name="Comma 8 7 4" xfId="3179"/>
    <cellStyle name="Comma 8 8" xfId="3180"/>
    <cellStyle name="Comma 8 8 2" xfId="3181"/>
    <cellStyle name="Comma 8 8 2 2" xfId="3182"/>
    <cellStyle name="Comma 8 8 3" xfId="3183"/>
    <cellStyle name="Comma 8 8 4" xfId="3184"/>
    <cellStyle name="Comma 9" xfId="3185"/>
    <cellStyle name="Comma 9 10" xfId="3186"/>
    <cellStyle name="Comma 9 10 2" xfId="3187"/>
    <cellStyle name="Comma 9 10 3" xfId="3188"/>
    <cellStyle name="Comma 9 11" xfId="3189"/>
    <cellStyle name="Comma 9 12" xfId="3190"/>
    <cellStyle name="Comma 9 13" xfId="3191"/>
    <cellStyle name="Comma 9 2" xfId="3192"/>
    <cellStyle name="Comma 9 2 2" xfId="3193"/>
    <cellStyle name="Comma 9 2 3" xfId="3194"/>
    <cellStyle name="Comma 9 2 4" xfId="3195"/>
    <cellStyle name="Comma 9 3" xfId="3196"/>
    <cellStyle name="Comma 9 3 2" xfId="3197"/>
    <cellStyle name="Comma 9 3 3" xfId="3198"/>
    <cellStyle name="Comma 9 3 4" xfId="3199"/>
    <cellStyle name="Comma 9 4" xfId="3200"/>
    <cellStyle name="Comma 9 4 2" xfId="3201"/>
    <cellStyle name="Comma 9 4 3" xfId="3202"/>
    <cellStyle name="Comma 9 4 4" xfId="3203"/>
    <cellStyle name="Comma 9 5" xfId="3204"/>
    <cellStyle name="Comma 9 5 2" xfId="3205"/>
    <cellStyle name="Comma 9 5 3" xfId="3206"/>
    <cellStyle name="Comma 9 5 4" xfId="3207"/>
    <cellStyle name="Comma 9 6" xfId="3208"/>
    <cellStyle name="Comma 9 6 2" xfId="3209"/>
    <cellStyle name="Comma 9 6 3" xfId="3210"/>
    <cellStyle name="Comma 9 6 4" xfId="3211"/>
    <cellStyle name="Comma 9 7" xfId="3212"/>
    <cellStyle name="Comma 9 7 2" xfId="3213"/>
    <cellStyle name="Comma 9 7 3" xfId="3214"/>
    <cellStyle name="Comma 9 7 4" xfId="3215"/>
    <cellStyle name="Comma 9 8" xfId="3216"/>
    <cellStyle name="Comma 9 8 2" xfId="3217"/>
    <cellStyle name="Comma 9 8 3" xfId="3218"/>
    <cellStyle name="Comma 9 8 4" xfId="3219"/>
    <cellStyle name="Comma 9 9" xfId="3220"/>
    <cellStyle name="Comma 9 9 2" xfId="3221"/>
    <cellStyle name="Comma 9 9 3" xfId="3222"/>
    <cellStyle name="Comma 9 9 4" xfId="3223"/>
    <cellStyle name="Constants" xfId="3224"/>
    <cellStyle name="Currency 2" xfId="3225"/>
    <cellStyle name="Currency 2 2" xfId="3226"/>
    <cellStyle name="Currency 2 2 2" xfId="3227"/>
    <cellStyle name="Currency 2 2 3" xfId="3228"/>
    <cellStyle name="Currency 2 2 4" xfId="3229"/>
    <cellStyle name="Currency 2 3" xfId="3230"/>
    <cellStyle name="Currency 2 4" xfId="3231"/>
    <cellStyle name="Currency 2 5" xfId="3232"/>
    <cellStyle name="Currency 2 6" xfId="3233"/>
    <cellStyle name="Currency 2 7" xfId="3234"/>
    <cellStyle name="CustomCellsOrange" xfId="3235"/>
    <cellStyle name="CustomizationCells" xfId="3236"/>
    <cellStyle name="CustomizationGreenCells" xfId="3237"/>
    <cellStyle name="DocBox_EmptyRow" xfId="3238"/>
    <cellStyle name="donn_normal" xfId="3239"/>
    <cellStyle name="Eingabe" xfId="3240"/>
    <cellStyle name="Empty_B_border" xfId="3241"/>
    <cellStyle name="ent_col_ser" xfId="3242"/>
    <cellStyle name="entete_source" xfId="3243"/>
    <cellStyle name="Ergebnis" xfId="3244"/>
    <cellStyle name="Erklärender Text" xfId="3245"/>
    <cellStyle name="Estilo 1" xfId="3246"/>
    <cellStyle name="Estilo 1 2" xfId="3247"/>
    <cellStyle name="Euro" xfId="3248"/>
    <cellStyle name="Euro 10" xfId="3249"/>
    <cellStyle name="Euro 10 2" xfId="3250"/>
    <cellStyle name="Euro 11" xfId="3251"/>
    <cellStyle name="Euro 11 2" xfId="3252"/>
    <cellStyle name="Euro 12" xfId="3253"/>
    <cellStyle name="Euro 13" xfId="3254"/>
    <cellStyle name="Euro 14" xfId="3255"/>
    <cellStyle name="Euro 15" xfId="3256"/>
    <cellStyle name="Euro 16" xfId="3257"/>
    <cellStyle name="Euro 17" xfId="3258"/>
    <cellStyle name="Euro 18" xfId="3259"/>
    <cellStyle name="Euro 19" xfId="3260"/>
    <cellStyle name="Euro 2" xfId="3261"/>
    <cellStyle name="Euro 2 2" xfId="3262"/>
    <cellStyle name="Euro 2 2 2" xfId="3263"/>
    <cellStyle name="Euro 2 2 2 2" xfId="3264"/>
    <cellStyle name="Euro 2 2 3" xfId="3265"/>
    <cellStyle name="Euro 2 2 4" xfId="3266"/>
    <cellStyle name="Euro 2 2 4 2" xfId="3267"/>
    <cellStyle name="Euro 2 2 4 3" xfId="3268"/>
    <cellStyle name="Euro 2 2 5" xfId="3269"/>
    <cellStyle name="Euro 2 2 6" xfId="3270"/>
    <cellStyle name="Euro 2 3" xfId="3271"/>
    <cellStyle name="Euro 2 3 2" xfId="3272"/>
    <cellStyle name="Euro 2 4" xfId="3273"/>
    <cellStyle name="Euro 2 4 2" xfId="3274"/>
    <cellStyle name="Euro 2 4 2 2" xfId="3275"/>
    <cellStyle name="Euro 2 4 3" xfId="3276"/>
    <cellStyle name="Euro 2 4 3 2" xfId="3277"/>
    <cellStyle name="Euro 2 4 3 3" xfId="3278"/>
    <cellStyle name="Euro 2 4 4" xfId="3279"/>
    <cellStyle name="Euro 2 5" xfId="3280"/>
    <cellStyle name="Euro 2 6" xfId="3281"/>
    <cellStyle name="Euro 2 7" xfId="3282"/>
    <cellStyle name="Euro 2 8" xfId="3283"/>
    <cellStyle name="Euro 20" xfId="3284"/>
    <cellStyle name="Euro 21" xfId="3285"/>
    <cellStyle name="Euro 22" xfId="3286"/>
    <cellStyle name="Euro 23" xfId="3287"/>
    <cellStyle name="Euro 24" xfId="3288"/>
    <cellStyle name="Euro 25" xfId="3289"/>
    <cellStyle name="Euro 26" xfId="3290"/>
    <cellStyle name="Euro 27" xfId="3291"/>
    <cellStyle name="Euro 28" xfId="3292"/>
    <cellStyle name="Euro 29" xfId="3293"/>
    <cellStyle name="Euro 3" xfId="3294"/>
    <cellStyle name="Euro 3 2" xfId="3295"/>
    <cellStyle name="Euro 3 2 2" xfId="3296"/>
    <cellStyle name="Euro 3 2 2 2" xfId="3297"/>
    <cellStyle name="Euro 3 3" xfId="3298"/>
    <cellStyle name="Euro 3 3 2" xfId="3299"/>
    <cellStyle name="Euro 3 3 3" xfId="3300"/>
    <cellStyle name="Euro 3 3 4" xfId="3301"/>
    <cellStyle name="Euro 3 3 4 2" xfId="3302"/>
    <cellStyle name="Euro 3 3 5" xfId="3303"/>
    <cellStyle name="Euro 3 4" xfId="3304"/>
    <cellStyle name="Euro 3 4 2" xfId="3305"/>
    <cellStyle name="Euro 3 5" xfId="3306"/>
    <cellStyle name="Euro 3 5 2" xfId="3307"/>
    <cellStyle name="Euro 3 5 3" xfId="3308"/>
    <cellStyle name="Euro 3 6" xfId="3309"/>
    <cellStyle name="Euro 3 7" xfId="3310"/>
    <cellStyle name="Euro 3 8" xfId="3311"/>
    <cellStyle name="Euro 3 9" xfId="3312"/>
    <cellStyle name="Euro 3_PrimaryEnergyPrices_TIMES" xfId="3313"/>
    <cellStyle name="Euro 30" xfId="3314"/>
    <cellStyle name="Euro 31" xfId="3315"/>
    <cellStyle name="Euro 32" xfId="3316"/>
    <cellStyle name="Euro 33" xfId="3317"/>
    <cellStyle name="Euro 34" xfId="3318"/>
    <cellStyle name="Euro 35" xfId="3319"/>
    <cellStyle name="Euro 36" xfId="3320"/>
    <cellStyle name="Euro 37" xfId="3321"/>
    <cellStyle name="Euro 38" xfId="3322"/>
    <cellStyle name="Euro 39" xfId="3323"/>
    <cellStyle name="Euro 4" xfId="3324"/>
    <cellStyle name="Euro 4 2" xfId="3325"/>
    <cellStyle name="Euro 4 2 2" xfId="3326"/>
    <cellStyle name="Euro 4 2 2 2" xfId="3327"/>
    <cellStyle name="Euro 4 3" xfId="3328"/>
    <cellStyle name="Euro 4 3 2" xfId="3329"/>
    <cellStyle name="Euro 4 3 3" xfId="3330"/>
    <cellStyle name="Euro 4 3 4" xfId="3331"/>
    <cellStyle name="Euro 4 3 4 2" xfId="3332"/>
    <cellStyle name="Euro 4 3 5" xfId="3333"/>
    <cellStyle name="Euro 4 4" xfId="3334"/>
    <cellStyle name="Euro 4 4 2" xfId="3335"/>
    <cellStyle name="Euro 4 4 2 2" xfId="3336"/>
    <cellStyle name="Euro 4 4 3" xfId="3337"/>
    <cellStyle name="Euro 4 5" xfId="3338"/>
    <cellStyle name="Euro 40" xfId="3339"/>
    <cellStyle name="Euro 41" xfId="3340"/>
    <cellStyle name="Euro 42" xfId="3341"/>
    <cellStyle name="Euro 43" xfId="3342"/>
    <cellStyle name="Euro 44" xfId="3343"/>
    <cellStyle name="Euro 45" xfId="3344"/>
    <cellStyle name="Euro 46" xfId="3345"/>
    <cellStyle name="Euro 47" xfId="3346"/>
    <cellStyle name="Euro 48" xfId="3347"/>
    <cellStyle name="Euro 48 2" xfId="3348"/>
    <cellStyle name="Euro 49" xfId="3349"/>
    <cellStyle name="Euro 49 2" xfId="3350"/>
    <cellStyle name="Euro 5" xfId="3351"/>
    <cellStyle name="Euro 5 2" xfId="3352"/>
    <cellStyle name="Euro 5 2 2" xfId="3353"/>
    <cellStyle name="Euro 5 3" xfId="3354"/>
    <cellStyle name="Euro 5 3 2" xfId="3355"/>
    <cellStyle name="Euro 5 4" xfId="3356"/>
    <cellStyle name="Euro 5 4 2" xfId="3357"/>
    <cellStyle name="Euro 50" xfId="3358"/>
    <cellStyle name="Euro 50 2" xfId="3359"/>
    <cellStyle name="Euro 51" xfId="3360"/>
    <cellStyle name="Euro 51 2" xfId="3361"/>
    <cellStyle name="Euro 52" xfId="3362"/>
    <cellStyle name="Euro 52 2" xfId="3363"/>
    <cellStyle name="Euro 53" xfId="3364"/>
    <cellStyle name="Euro 53 2" xfId="3365"/>
    <cellStyle name="Euro 54" xfId="3366"/>
    <cellStyle name="Euro 54 2" xfId="3367"/>
    <cellStyle name="Euro 55" xfId="3368"/>
    <cellStyle name="Euro 55 2" xfId="3369"/>
    <cellStyle name="Euro 56" xfId="3370"/>
    <cellStyle name="Euro 56 2" xfId="3371"/>
    <cellStyle name="Euro 57" xfId="3372"/>
    <cellStyle name="Euro 58" xfId="3373"/>
    <cellStyle name="Euro 58 2" xfId="3374"/>
    <cellStyle name="Euro 58 2 2" xfId="3375"/>
    <cellStyle name="Euro 58 3" xfId="3376"/>
    <cellStyle name="Euro 58 3 2" xfId="3377"/>
    <cellStyle name="Euro 58 3 3" xfId="3378"/>
    <cellStyle name="Euro 58 4" xfId="3379"/>
    <cellStyle name="Euro 58 5" xfId="3380"/>
    <cellStyle name="Euro 59" xfId="3381"/>
    <cellStyle name="Euro 6" xfId="3382"/>
    <cellStyle name="Euro 6 2" xfId="3383"/>
    <cellStyle name="Euro 6 2 2" xfId="3384"/>
    <cellStyle name="Euro 6 3" xfId="3385"/>
    <cellStyle name="Euro 6 3 2" xfId="3386"/>
    <cellStyle name="Euro 6 4" xfId="3387"/>
    <cellStyle name="Euro 6 5" xfId="3388"/>
    <cellStyle name="Euro 60" xfId="3389"/>
    <cellStyle name="Euro 7" xfId="3390"/>
    <cellStyle name="Euro 7 2" xfId="3391"/>
    <cellStyle name="Euro 7 3" xfId="3392"/>
    <cellStyle name="Euro 7 3 2" xfId="3393"/>
    <cellStyle name="Euro 7 4" xfId="3394"/>
    <cellStyle name="Euro 8" xfId="3395"/>
    <cellStyle name="Euro 8 2" xfId="3396"/>
    <cellStyle name="Euro 9" xfId="3397"/>
    <cellStyle name="Euro 9 2" xfId="3398"/>
    <cellStyle name="Euro_Potentials in TIMES" xfId="3399"/>
    <cellStyle name="Explanatory Text 10" xfId="3400"/>
    <cellStyle name="Explanatory Text 11" xfId="3401"/>
    <cellStyle name="Explanatory Text 12" xfId="3402"/>
    <cellStyle name="Explanatory Text 13" xfId="3403"/>
    <cellStyle name="Explanatory Text 14" xfId="3404"/>
    <cellStyle name="Explanatory Text 15" xfId="3405"/>
    <cellStyle name="Explanatory Text 16" xfId="3406"/>
    <cellStyle name="Explanatory Text 17" xfId="3407"/>
    <cellStyle name="Explanatory Text 18" xfId="3408"/>
    <cellStyle name="Explanatory Text 19" xfId="3409"/>
    <cellStyle name="Explanatory Text 2" xfId="3410"/>
    <cellStyle name="Explanatory Text 2 10" xfId="3411"/>
    <cellStyle name="Explanatory Text 2 2" xfId="3412"/>
    <cellStyle name="Explanatory Text 2 3" xfId="3413"/>
    <cellStyle name="Explanatory Text 2 4" xfId="3414"/>
    <cellStyle name="Explanatory Text 2 5" xfId="3415"/>
    <cellStyle name="Explanatory Text 2 6" xfId="3416"/>
    <cellStyle name="Explanatory Text 2 7" xfId="3417"/>
    <cellStyle name="Explanatory Text 2 8" xfId="3418"/>
    <cellStyle name="Explanatory Text 2 9" xfId="3419"/>
    <cellStyle name="Explanatory Text 20" xfId="3420"/>
    <cellStyle name="Explanatory Text 21" xfId="3421"/>
    <cellStyle name="Explanatory Text 22" xfId="3422"/>
    <cellStyle name="Explanatory Text 23" xfId="3423"/>
    <cellStyle name="Explanatory Text 24" xfId="3424"/>
    <cellStyle name="Explanatory Text 25" xfId="3425"/>
    <cellStyle name="Explanatory Text 26" xfId="3426"/>
    <cellStyle name="Explanatory Text 27" xfId="3427"/>
    <cellStyle name="Explanatory Text 28" xfId="3428"/>
    <cellStyle name="Explanatory Text 29" xfId="3429"/>
    <cellStyle name="Explanatory Text 3" xfId="3430"/>
    <cellStyle name="Explanatory Text 3 2" xfId="3431"/>
    <cellStyle name="Explanatory Text 30" xfId="3432"/>
    <cellStyle name="Explanatory Text 31" xfId="3433"/>
    <cellStyle name="Explanatory Text 32" xfId="3434"/>
    <cellStyle name="Explanatory Text 33" xfId="3435"/>
    <cellStyle name="Explanatory Text 34" xfId="3436"/>
    <cellStyle name="Explanatory Text 35" xfId="3437"/>
    <cellStyle name="Explanatory Text 36" xfId="3438"/>
    <cellStyle name="Explanatory Text 37" xfId="3439"/>
    <cellStyle name="Explanatory Text 38" xfId="3440"/>
    <cellStyle name="Explanatory Text 39" xfId="3441"/>
    <cellStyle name="Explanatory Text 4" xfId="3442"/>
    <cellStyle name="Explanatory Text 4 2" xfId="3443"/>
    <cellStyle name="Explanatory Text 40" xfId="3444"/>
    <cellStyle name="Explanatory Text 41" xfId="3445"/>
    <cellStyle name="Explanatory Text 42" xfId="3446"/>
    <cellStyle name="Explanatory Text 43" xfId="3447"/>
    <cellStyle name="Explanatory Text 5" xfId="3448"/>
    <cellStyle name="Explanatory Text 5 2" xfId="3449"/>
    <cellStyle name="Explanatory Text 6" xfId="3450"/>
    <cellStyle name="Explanatory Text 6 2" xfId="3451"/>
    <cellStyle name="Explanatory Text 7" xfId="3452"/>
    <cellStyle name="Explanatory Text 8" xfId="3453"/>
    <cellStyle name="Explanatory Text 9" xfId="3454"/>
    <cellStyle name="Float" xfId="3455"/>
    <cellStyle name="Float 2" xfId="3456"/>
    <cellStyle name="Float 2 2" xfId="3457"/>
    <cellStyle name="Float 3" xfId="3458"/>
    <cellStyle name="Float 3 2" xfId="3459"/>
    <cellStyle name="Float 3 3" xfId="3460"/>
    <cellStyle name="Float 4" xfId="3461"/>
    <cellStyle name="Good 10" xfId="3462"/>
    <cellStyle name="Good 11" xfId="3463"/>
    <cellStyle name="Good 12" xfId="3464"/>
    <cellStyle name="Good 13" xfId="3465"/>
    <cellStyle name="Good 14" xfId="3466"/>
    <cellStyle name="Good 15" xfId="3467"/>
    <cellStyle name="Good 16" xfId="3468"/>
    <cellStyle name="Good 17" xfId="3469"/>
    <cellStyle name="Good 18" xfId="3470"/>
    <cellStyle name="Good 19" xfId="3471"/>
    <cellStyle name="Good 2" xfId="3472"/>
    <cellStyle name="Good 2 10" xfId="3473"/>
    <cellStyle name="Good 2 11" xfId="3474"/>
    <cellStyle name="Good 2 12" xfId="3475"/>
    <cellStyle name="Good 2 2" xfId="3476"/>
    <cellStyle name="Good 2 2 2" xfId="3477"/>
    <cellStyle name="Good 2 2 2 2" xfId="3478"/>
    <cellStyle name="Good 2 2 3" xfId="3479"/>
    <cellStyle name="Good 2 3" xfId="3480"/>
    <cellStyle name="Good 2 3 2" xfId="3481"/>
    <cellStyle name="Good 2 3 3" xfId="3482"/>
    <cellStyle name="Good 2 4" xfId="3483"/>
    <cellStyle name="Good 2 5" xfId="3484"/>
    <cellStyle name="Good 2 6" xfId="3485"/>
    <cellStyle name="Good 2 7" xfId="3486"/>
    <cellStyle name="Good 2 8" xfId="3487"/>
    <cellStyle name="Good 2 9" xfId="3488"/>
    <cellStyle name="Good 20" xfId="3489"/>
    <cellStyle name="Good 21" xfId="3490"/>
    <cellStyle name="Good 22" xfId="3491"/>
    <cellStyle name="Good 23" xfId="3492"/>
    <cellStyle name="Good 24" xfId="3493"/>
    <cellStyle name="Good 25" xfId="3494"/>
    <cellStyle name="Good 26" xfId="3495"/>
    <cellStyle name="Good 27" xfId="3496"/>
    <cellStyle name="Good 28" xfId="3497"/>
    <cellStyle name="Good 29" xfId="3498"/>
    <cellStyle name="Good 3" xfId="3499"/>
    <cellStyle name="Good 3 2" xfId="3500"/>
    <cellStyle name="Good 3 2 2" xfId="3501"/>
    <cellStyle name="Good 3 3" xfId="3502"/>
    <cellStyle name="Good 3 4" xfId="3503"/>
    <cellStyle name="Good 30" xfId="3504"/>
    <cellStyle name="Good 31" xfId="3505"/>
    <cellStyle name="Good 32" xfId="3506"/>
    <cellStyle name="Good 33" xfId="3507"/>
    <cellStyle name="Good 34" xfId="3508"/>
    <cellStyle name="Good 35" xfId="3509"/>
    <cellStyle name="Good 36" xfId="3510"/>
    <cellStyle name="Good 37" xfId="3511"/>
    <cellStyle name="Good 38" xfId="3512"/>
    <cellStyle name="Good 39" xfId="3513"/>
    <cellStyle name="Good 4" xfId="3514"/>
    <cellStyle name="Good 4 2" xfId="3515"/>
    <cellStyle name="Good 40" xfId="3516"/>
    <cellStyle name="Good 41" xfId="3517"/>
    <cellStyle name="Good 42" xfId="3518"/>
    <cellStyle name="Good 5" xfId="3519"/>
    <cellStyle name="Good 5 2" xfId="3520"/>
    <cellStyle name="Good 6" xfId="3521"/>
    <cellStyle name="Good 6 2" xfId="3522"/>
    <cellStyle name="Good 7" xfId="3523"/>
    <cellStyle name="Good 8" xfId="3524"/>
    <cellStyle name="Good 9" xfId="3525"/>
    <cellStyle name="Gut" xfId="3526"/>
    <cellStyle name="Heading 1 10" xfId="3527"/>
    <cellStyle name="Heading 1 11" xfId="3528"/>
    <cellStyle name="Heading 1 12" xfId="3529"/>
    <cellStyle name="Heading 1 13" xfId="3530"/>
    <cellStyle name="Heading 1 14" xfId="3531"/>
    <cellStyle name="Heading 1 15" xfId="3532"/>
    <cellStyle name="Heading 1 16" xfId="3533"/>
    <cellStyle name="Heading 1 17" xfId="3534"/>
    <cellStyle name="Heading 1 18" xfId="3535"/>
    <cellStyle name="Heading 1 19" xfId="3536"/>
    <cellStyle name="Heading 1 2" xfId="3537"/>
    <cellStyle name="Heading 1 2 10" xfId="3538"/>
    <cellStyle name="Heading 1 2 11" xfId="3539"/>
    <cellStyle name="Heading 1 2 2" xfId="3540"/>
    <cellStyle name="Heading 1 2 3" xfId="3541"/>
    <cellStyle name="Heading 1 2 4" xfId="3542"/>
    <cellStyle name="Heading 1 2 5" xfId="3543"/>
    <cellStyle name="Heading 1 2 6" xfId="3544"/>
    <cellStyle name="Heading 1 2 7" xfId="3545"/>
    <cellStyle name="Heading 1 2 8" xfId="3546"/>
    <cellStyle name="Heading 1 2 9" xfId="3547"/>
    <cellStyle name="Heading 1 20" xfId="3548"/>
    <cellStyle name="Heading 1 21" xfId="3549"/>
    <cellStyle name="Heading 1 22" xfId="3550"/>
    <cellStyle name="Heading 1 23" xfId="3551"/>
    <cellStyle name="Heading 1 24" xfId="3552"/>
    <cellStyle name="Heading 1 25" xfId="3553"/>
    <cellStyle name="Heading 1 26" xfId="3554"/>
    <cellStyle name="Heading 1 27" xfId="3555"/>
    <cellStyle name="Heading 1 28" xfId="3556"/>
    <cellStyle name="Heading 1 29" xfId="3557"/>
    <cellStyle name="Heading 1 3" xfId="3558"/>
    <cellStyle name="Heading 1 3 2" xfId="3559"/>
    <cellStyle name="Heading 1 3 2 2" xfId="3560"/>
    <cellStyle name="Heading 1 3 3" xfId="3561"/>
    <cellStyle name="Heading 1 3 4" xfId="3562"/>
    <cellStyle name="Heading 1 30" xfId="3563"/>
    <cellStyle name="Heading 1 31" xfId="3564"/>
    <cellStyle name="Heading 1 32" xfId="3565"/>
    <cellStyle name="Heading 1 33" xfId="3566"/>
    <cellStyle name="Heading 1 34" xfId="3567"/>
    <cellStyle name="Heading 1 35" xfId="3568"/>
    <cellStyle name="Heading 1 36" xfId="3569"/>
    <cellStyle name="Heading 1 37" xfId="3570"/>
    <cellStyle name="Heading 1 38" xfId="3571"/>
    <cellStyle name="Heading 1 39" xfId="3572"/>
    <cellStyle name="Heading 1 4" xfId="3573"/>
    <cellStyle name="Heading 1 4 2" xfId="3574"/>
    <cellStyle name="Heading 1 40" xfId="3575"/>
    <cellStyle name="Heading 1 41" xfId="3576"/>
    <cellStyle name="Heading 1 5" xfId="3577"/>
    <cellStyle name="Heading 1 5 2" xfId="3578"/>
    <cellStyle name="Heading 1 6" xfId="3579"/>
    <cellStyle name="Heading 1 6 2" xfId="3580"/>
    <cellStyle name="Heading 1 7" xfId="3581"/>
    <cellStyle name="Heading 1 8" xfId="3582"/>
    <cellStyle name="Heading 1 9" xfId="3583"/>
    <cellStyle name="Heading 2 10" xfId="3584"/>
    <cellStyle name="Heading 2 11" xfId="3585"/>
    <cellStyle name="Heading 2 12" xfId="3586"/>
    <cellStyle name="Heading 2 13" xfId="3587"/>
    <cellStyle name="Heading 2 14" xfId="3588"/>
    <cellStyle name="Heading 2 15" xfId="3589"/>
    <cellStyle name="Heading 2 16" xfId="3590"/>
    <cellStyle name="Heading 2 17" xfId="3591"/>
    <cellStyle name="Heading 2 18" xfId="3592"/>
    <cellStyle name="Heading 2 19" xfId="3593"/>
    <cellStyle name="Heading 2 2" xfId="3594"/>
    <cellStyle name="Heading 2 2 10" xfId="3595"/>
    <cellStyle name="Heading 2 2 11" xfId="3596"/>
    <cellStyle name="Heading 2 2 2" xfId="3597"/>
    <cellStyle name="Heading 2 2 3" xfId="3598"/>
    <cellStyle name="Heading 2 2 4" xfId="3599"/>
    <cellStyle name="Heading 2 2 5" xfId="3600"/>
    <cellStyle name="Heading 2 2 6" xfId="3601"/>
    <cellStyle name="Heading 2 2 7" xfId="3602"/>
    <cellStyle name="Heading 2 2 8" xfId="3603"/>
    <cellStyle name="Heading 2 2 9" xfId="3604"/>
    <cellStyle name="Heading 2 20" xfId="3605"/>
    <cellStyle name="Heading 2 21" xfId="3606"/>
    <cellStyle name="Heading 2 22" xfId="3607"/>
    <cellStyle name="Heading 2 23" xfId="3608"/>
    <cellStyle name="Heading 2 24" xfId="3609"/>
    <cellStyle name="Heading 2 25" xfId="3610"/>
    <cellStyle name="Heading 2 26" xfId="3611"/>
    <cellStyle name="Heading 2 27" xfId="3612"/>
    <cellStyle name="Heading 2 28" xfId="3613"/>
    <cellStyle name="Heading 2 29" xfId="3614"/>
    <cellStyle name="Heading 2 3" xfId="3615"/>
    <cellStyle name="Heading 2 3 2" xfId="3616"/>
    <cellStyle name="Heading 2 3 2 2" xfId="3617"/>
    <cellStyle name="Heading 2 3 3" xfId="3618"/>
    <cellStyle name="Heading 2 3 4" xfId="3619"/>
    <cellStyle name="Heading 2 30" xfId="3620"/>
    <cellStyle name="Heading 2 31" xfId="3621"/>
    <cellStyle name="Heading 2 32" xfId="3622"/>
    <cellStyle name="Heading 2 33" xfId="3623"/>
    <cellStyle name="Heading 2 34" xfId="3624"/>
    <cellStyle name="Heading 2 35" xfId="3625"/>
    <cellStyle name="Heading 2 36" xfId="3626"/>
    <cellStyle name="Heading 2 37" xfId="3627"/>
    <cellStyle name="Heading 2 38" xfId="3628"/>
    <cellStyle name="Heading 2 39" xfId="3629"/>
    <cellStyle name="Heading 2 4" xfId="3630"/>
    <cellStyle name="Heading 2 4 2" xfId="3631"/>
    <cellStyle name="Heading 2 40" xfId="3632"/>
    <cellStyle name="Heading 2 41" xfId="3633"/>
    <cellStyle name="Heading 2 5" xfId="3634"/>
    <cellStyle name="Heading 2 5 2" xfId="3635"/>
    <cellStyle name="Heading 2 6" xfId="3636"/>
    <cellStyle name="Heading 2 6 2" xfId="3637"/>
    <cellStyle name="Heading 2 7" xfId="3638"/>
    <cellStyle name="Heading 2 8" xfId="3639"/>
    <cellStyle name="Heading 2 9" xfId="3640"/>
    <cellStyle name="Heading 3 10" xfId="3641"/>
    <cellStyle name="Heading 3 11" xfId="3642"/>
    <cellStyle name="Heading 3 12" xfId="3643"/>
    <cellStyle name="Heading 3 13" xfId="3644"/>
    <cellStyle name="Heading 3 14" xfId="3645"/>
    <cellStyle name="Heading 3 15" xfId="3646"/>
    <cellStyle name="Heading 3 16" xfId="3647"/>
    <cellStyle name="Heading 3 17" xfId="3648"/>
    <cellStyle name="Heading 3 18" xfId="3649"/>
    <cellStyle name="Heading 3 19" xfId="3650"/>
    <cellStyle name="Heading 3 2" xfId="3651"/>
    <cellStyle name="Heading 3 2 10" xfId="3652"/>
    <cellStyle name="Heading 3 2 11" xfId="3653"/>
    <cellStyle name="Heading 3 2 2" xfId="3654"/>
    <cellStyle name="Heading 3 2 3" xfId="3655"/>
    <cellStyle name="Heading 3 2 4" xfId="3656"/>
    <cellStyle name="Heading 3 2 5" xfId="3657"/>
    <cellStyle name="Heading 3 2 6" xfId="3658"/>
    <cellStyle name="Heading 3 2 7" xfId="3659"/>
    <cellStyle name="Heading 3 2 8" xfId="3660"/>
    <cellStyle name="Heading 3 2 9" xfId="3661"/>
    <cellStyle name="Heading 3 20" xfId="3662"/>
    <cellStyle name="Heading 3 21" xfId="3663"/>
    <cellStyle name="Heading 3 22" xfId="3664"/>
    <cellStyle name="Heading 3 23" xfId="3665"/>
    <cellStyle name="Heading 3 24" xfId="3666"/>
    <cellStyle name="Heading 3 25" xfId="3667"/>
    <cellStyle name="Heading 3 26" xfId="3668"/>
    <cellStyle name="Heading 3 27" xfId="3669"/>
    <cellStyle name="Heading 3 28" xfId="3670"/>
    <cellStyle name="Heading 3 29" xfId="3671"/>
    <cellStyle name="Heading 3 3" xfId="3672"/>
    <cellStyle name="Heading 3 3 2" xfId="3673"/>
    <cellStyle name="Heading 3 3 2 2" xfId="3674"/>
    <cellStyle name="Heading 3 3 3" xfId="3675"/>
    <cellStyle name="Heading 3 3 4" xfId="3676"/>
    <cellStyle name="Heading 3 30" xfId="3677"/>
    <cellStyle name="Heading 3 31" xfId="3678"/>
    <cellStyle name="Heading 3 32" xfId="3679"/>
    <cellStyle name="Heading 3 33" xfId="3680"/>
    <cellStyle name="Heading 3 34" xfId="3681"/>
    <cellStyle name="Heading 3 35" xfId="3682"/>
    <cellStyle name="Heading 3 36" xfId="3683"/>
    <cellStyle name="Heading 3 37" xfId="3684"/>
    <cellStyle name="Heading 3 38" xfId="3685"/>
    <cellStyle name="Heading 3 39" xfId="3686"/>
    <cellStyle name="Heading 3 4" xfId="3687"/>
    <cellStyle name="Heading 3 4 2" xfId="3688"/>
    <cellStyle name="Heading 3 40" xfId="3689"/>
    <cellStyle name="Heading 3 41" xfId="3690"/>
    <cellStyle name="Heading 3 5" xfId="3691"/>
    <cellStyle name="Heading 3 5 2" xfId="3692"/>
    <cellStyle name="Heading 3 6" xfId="3693"/>
    <cellStyle name="Heading 3 6 2" xfId="3694"/>
    <cellStyle name="Heading 3 7" xfId="3695"/>
    <cellStyle name="Heading 3 8" xfId="3696"/>
    <cellStyle name="Heading 3 9" xfId="3697"/>
    <cellStyle name="Heading 4 10" xfId="3698"/>
    <cellStyle name="Heading 4 11" xfId="3699"/>
    <cellStyle name="Heading 4 12" xfId="3700"/>
    <cellStyle name="Heading 4 13" xfId="3701"/>
    <cellStyle name="Heading 4 14" xfId="3702"/>
    <cellStyle name="Heading 4 15" xfId="3703"/>
    <cellStyle name="Heading 4 16" xfId="3704"/>
    <cellStyle name="Heading 4 17" xfId="3705"/>
    <cellStyle name="Heading 4 18" xfId="3706"/>
    <cellStyle name="Heading 4 19" xfId="3707"/>
    <cellStyle name="Heading 4 2" xfId="3708"/>
    <cellStyle name="Heading 4 2 10" xfId="3709"/>
    <cellStyle name="Heading 4 2 11" xfId="3710"/>
    <cellStyle name="Heading 4 2 2" xfId="3711"/>
    <cellStyle name="Heading 4 2 3" xfId="3712"/>
    <cellStyle name="Heading 4 2 4" xfId="3713"/>
    <cellStyle name="Heading 4 2 5" xfId="3714"/>
    <cellStyle name="Heading 4 2 6" xfId="3715"/>
    <cellStyle name="Heading 4 2 7" xfId="3716"/>
    <cellStyle name="Heading 4 2 8" xfId="3717"/>
    <cellStyle name="Heading 4 2 9" xfId="3718"/>
    <cellStyle name="Heading 4 20" xfId="3719"/>
    <cellStyle name="Heading 4 21" xfId="3720"/>
    <cellStyle name="Heading 4 22" xfId="3721"/>
    <cellStyle name="Heading 4 23" xfId="3722"/>
    <cellStyle name="Heading 4 24" xfId="3723"/>
    <cellStyle name="Heading 4 25" xfId="3724"/>
    <cellStyle name="Heading 4 26" xfId="3725"/>
    <cellStyle name="Heading 4 27" xfId="3726"/>
    <cellStyle name="Heading 4 28" xfId="3727"/>
    <cellStyle name="Heading 4 29" xfId="3728"/>
    <cellStyle name="Heading 4 3" xfId="3729"/>
    <cellStyle name="Heading 4 3 2" xfId="3730"/>
    <cellStyle name="Heading 4 3 2 2" xfId="3731"/>
    <cellStyle name="Heading 4 3 3" xfId="3732"/>
    <cellStyle name="Heading 4 3 4" xfId="3733"/>
    <cellStyle name="Heading 4 30" xfId="3734"/>
    <cellStyle name="Heading 4 31" xfId="3735"/>
    <cellStyle name="Heading 4 32" xfId="3736"/>
    <cellStyle name="Heading 4 33" xfId="3737"/>
    <cellStyle name="Heading 4 34" xfId="3738"/>
    <cellStyle name="Heading 4 35" xfId="3739"/>
    <cellStyle name="Heading 4 36" xfId="3740"/>
    <cellStyle name="Heading 4 37" xfId="3741"/>
    <cellStyle name="Heading 4 38" xfId="3742"/>
    <cellStyle name="Heading 4 39" xfId="3743"/>
    <cellStyle name="Heading 4 4" xfId="3744"/>
    <cellStyle name="Heading 4 4 2" xfId="3745"/>
    <cellStyle name="Heading 4 40" xfId="3746"/>
    <cellStyle name="Heading 4 41" xfId="3747"/>
    <cellStyle name="Heading 4 5" xfId="3748"/>
    <cellStyle name="Heading 4 5 2" xfId="3749"/>
    <cellStyle name="Heading 4 6" xfId="3750"/>
    <cellStyle name="Heading 4 6 2" xfId="3751"/>
    <cellStyle name="Heading 4 7" xfId="3752"/>
    <cellStyle name="Heading 4 8" xfId="3753"/>
    <cellStyle name="Heading 4 9" xfId="3754"/>
    <cellStyle name="Headline" xfId="3755"/>
    <cellStyle name="Hyperlink 2" xfId="3756"/>
    <cellStyle name="Hyperlink 2 2" xfId="3757"/>
    <cellStyle name="Hyperlink 2 3" xfId="3758"/>
    <cellStyle name="Hyperlink 3" xfId="3759"/>
    <cellStyle name="Input 10 2" xfId="3760"/>
    <cellStyle name="Input 11 2" xfId="3761"/>
    <cellStyle name="Input 12 2" xfId="3762"/>
    <cellStyle name="Input 13 2" xfId="3763"/>
    <cellStyle name="Input 14 2" xfId="3764"/>
    <cellStyle name="Input 15 2" xfId="3765"/>
    <cellStyle name="Input 16 2" xfId="3766"/>
    <cellStyle name="Input 17 2" xfId="3767"/>
    <cellStyle name="Input 18 2" xfId="3768"/>
    <cellStyle name="Input 19 2" xfId="3769"/>
    <cellStyle name="Input 2" xfId="3770"/>
    <cellStyle name="Input 2 10" xfId="3771"/>
    <cellStyle name="Input 2 11" xfId="3772"/>
    <cellStyle name="Input 2 12" xfId="3773"/>
    <cellStyle name="Input 2 2" xfId="3774"/>
    <cellStyle name="Input 2 2 2" xfId="3775"/>
    <cellStyle name="Input 2 2 3" xfId="3776"/>
    <cellStyle name="Input 2 3" xfId="3777"/>
    <cellStyle name="Input 2 3 2" xfId="3778"/>
    <cellStyle name="Input 2 3 2 2" xfId="3779"/>
    <cellStyle name="Input 2 3 3" xfId="3780"/>
    <cellStyle name="Input 2 4" xfId="3781"/>
    <cellStyle name="Input 2 5" xfId="3782"/>
    <cellStyle name="Input 2 6" xfId="3783"/>
    <cellStyle name="Input 2 7" xfId="3784"/>
    <cellStyle name="Input 2 8" xfId="3785"/>
    <cellStyle name="Input 2 9" xfId="3786"/>
    <cellStyle name="Input 2_PrimaryEnergyPrices_TIMES" xfId="3787"/>
    <cellStyle name="Input 20 2" xfId="3788"/>
    <cellStyle name="Input 21 2" xfId="3789"/>
    <cellStyle name="Input 22 2" xfId="3790"/>
    <cellStyle name="Input 23 2" xfId="3791"/>
    <cellStyle name="Input 24 2" xfId="3792"/>
    <cellStyle name="Input 25 2" xfId="3793"/>
    <cellStyle name="Input 26 2" xfId="3794"/>
    <cellStyle name="Input 27 2" xfId="3795"/>
    <cellStyle name="Input 28 2" xfId="3796"/>
    <cellStyle name="Input 29 2" xfId="3797"/>
    <cellStyle name="Input 3" xfId="3798"/>
    <cellStyle name="Input 3 2" xfId="3799"/>
    <cellStyle name="Input 3 3" xfId="3800"/>
    <cellStyle name="Input 3 3 2" xfId="3801"/>
    <cellStyle name="Input 3 4" xfId="3802"/>
    <cellStyle name="Input 3 5" xfId="3803"/>
    <cellStyle name="Input 30 2" xfId="3804"/>
    <cellStyle name="Input 31 2" xfId="3805"/>
    <cellStyle name="Input 32 2" xfId="3806"/>
    <cellStyle name="Input 33 2" xfId="3807"/>
    <cellStyle name="Input 34" xfId="3808"/>
    <cellStyle name="Input 34 2" xfId="3809"/>
    <cellStyle name="Input 34_ELC_final" xfId="3810"/>
    <cellStyle name="Input 35" xfId="3811"/>
    <cellStyle name="Input 36" xfId="3812"/>
    <cellStyle name="Input 37" xfId="3813"/>
    <cellStyle name="Input 38" xfId="3814"/>
    <cellStyle name="Input 39" xfId="3815"/>
    <cellStyle name="Input 4" xfId="3816"/>
    <cellStyle name="Input 4 2" xfId="3817"/>
    <cellStyle name="Input 40" xfId="3818"/>
    <cellStyle name="Input 5" xfId="3819"/>
    <cellStyle name="Input 5 2" xfId="3820"/>
    <cellStyle name="Input 6" xfId="3821"/>
    <cellStyle name="Input 6 2" xfId="3822"/>
    <cellStyle name="Input 7 2" xfId="3823"/>
    <cellStyle name="Input 8 2" xfId="3824"/>
    <cellStyle name="Input 9 2" xfId="3825"/>
    <cellStyle name="InputCells" xfId="3826"/>
    <cellStyle name="InputCells12" xfId="3827"/>
    <cellStyle name="IntCells" xfId="3828"/>
    <cellStyle name="ligne_titre_0" xfId="3829"/>
    <cellStyle name="Linked Cell 10" xfId="3830"/>
    <cellStyle name="Linked Cell 11" xfId="3831"/>
    <cellStyle name="Linked Cell 12" xfId="3832"/>
    <cellStyle name="Linked Cell 13" xfId="3833"/>
    <cellStyle name="Linked Cell 14" xfId="3834"/>
    <cellStyle name="Linked Cell 15" xfId="3835"/>
    <cellStyle name="Linked Cell 16" xfId="3836"/>
    <cellStyle name="Linked Cell 17" xfId="3837"/>
    <cellStyle name="Linked Cell 18" xfId="3838"/>
    <cellStyle name="Linked Cell 19" xfId="3839"/>
    <cellStyle name="Linked Cell 2" xfId="3840"/>
    <cellStyle name="Linked Cell 2 10" xfId="3841"/>
    <cellStyle name="Linked Cell 2 11" xfId="3842"/>
    <cellStyle name="Linked Cell 2 2" xfId="3843"/>
    <cellStyle name="Linked Cell 2 3" xfId="3844"/>
    <cellStyle name="Linked Cell 2 4" xfId="3845"/>
    <cellStyle name="Linked Cell 2 5" xfId="3846"/>
    <cellStyle name="Linked Cell 2 6" xfId="3847"/>
    <cellStyle name="Linked Cell 2 7" xfId="3848"/>
    <cellStyle name="Linked Cell 2 8" xfId="3849"/>
    <cellStyle name="Linked Cell 2 9" xfId="3850"/>
    <cellStyle name="Linked Cell 20" xfId="3851"/>
    <cellStyle name="Linked Cell 21" xfId="3852"/>
    <cellStyle name="Linked Cell 22" xfId="3853"/>
    <cellStyle name="Linked Cell 23" xfId="3854"/>
    <cellStyle name="Linked Cell 24" xfId="3855"/>
    <cellStyle name="Linked Cell 25" xfId="3856"/>
    <cellStyle name="Linked Cell 26" xfId="3857"/>
    <cellStyle name="Linked Cell 27" xfId="3858"/>
    <cellStyle name="Linked Cell 28" xfId="3859"/>
    <cellStyle name="Linked Cell 29" xfId="3860"/>
    <cellStyle name="Linked Cell 3" xfId="3861"/>
    <cellStyle name="Linked Cell 3 2" xfId="3862"/>
    <cellStyle name="Linked Cell 3 2 2" xfId="3863"/>
    <cellStyle name="Linked Cell 3 3" xfId="3864"/>
    <cellStyle name="Linked Cell 3 4" xfId="3865"/>
    <cellStyle name="Linked Cell 30" xfId="3866"/>
    <cellStyle name="Linked Cell 31" xfId="3867"/>
    <cellStyle name="Linked Cell 32" xfId="3868"/>
    <cellStyle name="Linked Cell 33" xfId="3869"/>
    <cellStyle name="Linked Cell 34" xfId="3870"/>
    <cellStyle name="Linked Cell 35" xfId="3871"/>
    <cellStyle name="Linked Cell 36" xfId="3872"/>
    <cellStyle name="Linked Cell 37" xfId="3873"/>
    <cellStyle name="Linked Cell 38" xfId="3874"/>
    <cellStyle name="Linked Cell 39" xfId="3875"/>
    <cellStyle name="Linked Cell 4" xfId="3876"/>
    <cellStyle name="Linked Cell 4 2" xfId="3877"/>
    <cellStyle name="Linked Cell 40" xfId="3878"/>
    <cellStyle name="Linked Cell 41" xfId="3879"/>
    <cellStyle name="Linked Cell 5" xfId="3880"/>
    <cellStyle name="Linked Cell 5 2" xfId="3881"/>
    <cellStyle name="Linked Cell 6" xfId="3882"/>
    <cellStyle name="Linked Cell 6 2" xfId="3883"/>
    <cellStyle name="Linked Cell 7" xfId="3884"/>
    <cellStyle name="Linked Cell 8" xfId="3885"/>
    <cellStyle name="Linked Cell 9" xfId="3886"/>
    <cellStyle name="Migliaia_Oil&amp;Gas IFE ARC POLITO" xfId="3887"/>
    <cellStyle name="Neutral 10" xfId="3888"/>
    <cellStyle name="Neutral 11" xfId="3889"/>
    <cellStyle name="Neutral 12" xfId="3890"/>
    <cellStyle name="Neutral 13" xfId="3891"/>
    <cellStyle name="Neutral 14" xfId="3892"/>
    <cellStyle name="Neutral 15" xfId="3893"/>
    <cellStyle name="Neutral 16" xfId="3894"/>
    <cellStyle name="Neutral 17" xfId="3895"/>
    <cellStyle name="Neutral 18" xfId="3896"/>
    <cellStyle name="Neutral 19" xfId="3897"/>
    <cellStyle name="Neutral 2" xfId="3898"/>
    <cellStyle name="Neutral 2 10" xfId="3899"/>
    <cellStyle name="Neutral 2 11" xfId="3900"/>
    <cellStyle name="Neutral 2 12" xfId="3901"/>
    <cellStyle name="Neutral 2 2" xfId="3902"/>
    <cellStyle name="Neutral 2 3" xfId="3903"/>
    <cellStyle name="Neutral 2 4" xfId="3904"/>
    <cellStyle name="Neutral 2 5" xfId="3905"/>
    <cellStyle name="Neutral 2 6" xfId="3906"/>
    <cellStyle name="Neutral 2 7" xfId="3907"/>
    <cellStyle name="Neutral 2 8" xfId="3908"/>
    <cellStyle name="Neutral 2 9" xfId="3909"/>
    <cellStyle name="Neutral 20" xfId="3910"/>
    <cellStyle name="Neutral 21" xfId="3911"/>
    <cellStyle name="Neutral 22" xfId="3912"/>
    <cellStyle name="Neutral 23" xfId="3913"/>
    <cellStyle name="Neutral 24" xfId="3914"/>
    <cellStyle name="Neutral 25" xfId="3915"/>
    <cellStyle name="Neutral 26" xfId="3916"/>
    <cellStyle name="Neutral 27" xfId="3917"/>
    <cellStyle name="Neutral 28" xfId="3918"/>
    <cellStyle name="Neutral 29" xfId="3919"/>
    <cellStyle name="Neutral 3" xfId="3920"/>
    <cellStyle name="Neutral 3 2" xfId="3921"/>
    <cellStyle name="Neutral 3 2 2" xfId="3922"/>
    <cellStyle name="Neutral 3 3" xfId="3923"/>
    <cellStyle name="Neutral 3 3 2" xfId="3924"/>
    <cellStyle name="Neutral 3 4" xfId="3925"/>
    <cellStyle name="Neutral 3 5" xfId="3926"/>
    <cellStyle name="Neutral 3 6" xfId="3927"/>
    <cellStyle name="Neutral 3 7" xfId="3928"/>
    <cellStyle name="Neutral 30" xfId="3929"/>
    <cellStyle name="Neutral 31" xfId="3930"/>
    <cellStyle name="Neutral 32" xfId="3931"/>
    <cellStyle name="Neutral 33" xfId="3932"/>
    <cellStyle name="Neutral 34" xfId="3933"/>
    <cellStyle name="Neutral 35" xfId="3934"/>
    <cellStyle name="Neutral 36" xfId="3935"/>
    <cellStyle name="Neutral 37" xfId="3936"/>
    <cellStyle name="Neutral 38" xfId="3937"/>
    <cellStyle name="Neutral 39" xfId="3938"/>
    <cellStyle name="Neutral 4" xfId="3939"/>
    <cellStyle name="Neutral 4 2" xfId="3940"/>
    <cellStyle name="Neutral 4 3" xfId="3941"/>
    <cellStyle name="Neutral 40" xfId="3942"/>
    <cellStyle name="Neutral 41" xfId="3943"/>
    <cellStyle name="Neutral 42" xfId="3944"/>
    <cellStyle name="Neutral 43" xfId="3945"/>
    <cellStyle name="Neutral 44" xfId="3946"/>
    <cellStyle name="Neutral 5" xfId="3947"/>
    <cellStyle name="Neutral 5 2" xfId="3948"/>
    <cellStyle name="Neutral 6" xfId="3949"/>
    <cellStyle name="Neutral 6 2" xfId="3950"/>
    <cellStyle name="Neutral 7" xfId="3951"/>
    <cellStyle name="Neutral 8" xfId="3952"/>
    <cellStyle name="Neutral 9" xfId="3953"/>
    <cellStyle name="Normal 10" xfId="3954"/>
    <cellStyle name="Normal 10 2" xfId="3955"/>
    <cellStyle name="Normal 10 2 2" xfId="3956"/>
    <cellStyle name="Normal 10 2 2 2" xfId="3957"/>
    <cellStyle name="Normal 10 2 2 2 2" xfId="3958"/>
    <cellStyle name="Normal 10 2 2 3" xfId="3959"/>
    <cellStyle name="Normal 10 2 2 3 2" xfId="3960"/>
    <cellStyle name="Normal 10 2 2 4" xfId="3961"/>
    <cellStyle name="Normal 10 2 2 5" xfId="3962"/>
    <cellStyle name="Normal 10 2 3" xfId="3963"/>
    <cellStyle name="Normal 10 2 3 2" xfId="3964"/>
    <cellStyle name="Normal 10 2 3 2 2" xfId="3965"/>
    <cellStyle name="Normal 10 2 3 3" xfId="3966"/>
    <cellStyle name="Normal 10 2 3 4" xfId="3967"/>
    <cellStyle name="Normal 10 2 4" xfId="3968"/>
    <cellStyle name="Normal 10 2 5" xfId="3969"/>
    <cellStyle name="Normal 10 2 5 2" xfId="3970"/>
    <cellStyle name="Normal 10 2 5 2 2" xfId="3971"/>
    <cellStyle name="Normal 10 2 5 3" xfId="3972"/>
    <cellStyle name="Normal 10 2 5 4" xfId="3973"/>
    <cellStyle name="Normal 10 2 6" xfId="3974"/>
    <cellStyle name="Normal 10 2 6 2" xfId="3975"/>
    <cellStyle name="Normal 10 2 7" xfId="3976"/>
    <cellStyle name="Normal 10 2 7 2" xfId="3977"/>
    <cellStyle name="Normal 10 3" xfId="3978"/>
    <cellStyle name="Normal 10 4" xfId="3979"/>
    <cellStyle name="Normal 10 5" xfId="3980"/>
    <cellStyle name="Normal 10 6" xfId="3981"/>
    <cellStyle name="Normal 10 7" xfId="3982"/>
    <cellStyle name="Normal 10 8" xfId="3983"/>
    <cellStyle name="Normal 10 9" xfId="3984"/>
    <cellStyle name="Normal 11" xfId="3985"/>
    <cellStyle name="Normal 11 2" xfId="3986"/>
    <cellStyle name="Normal 11 2 2" xfId="3987"/>
    <cellStyle name="Normal 11 2 2 2" xfId="3988"/>
    <cellStyle name="Normal 11 3" xfId="3989"/>
    <cellStyle name="Normal 11 4" xfId="3990"/>
    <cellStyle name="Normal 11 4 2" xfId="3991"/>
    <cellStyle name="Normal 11 5" xfId="3992"/>
    <cellStyle name="Normal 11 5 2" xfId="3993"/>
    <cellStyle name="Normal 11 5 3" xfId="3994"/>
    <cellStyle name="Normal 11 5 3 2" xfId="3995"/>
    <cellStyle name="Normal 11 5 3 3" xfId="3996"/>
    <cellStyle name="Normal 11 5 3 4" xfId="3997"/>
    <cellStyle name="Normal 11 5 4" xfId="3998"/>
    <cellStyle name="Normal 11 5 4 2" xfId="3999"/>
    <cellStyle name="Normal 11 5 5" xfId="4000"/>
    <cellStyle name="Normal 11 6" xfId="4001"/>
    <cellStyle name="Normal 11 7" xfId="4002"/>
    <cellStyle name="Normal 11 8" xfId="4003"/>
    <cellStyle name="Normal 12" xfId="4004"/>
    <cellStyle name="Normal 12 2" xfId="4005"/>
    <cellStyle name="Normal 12 3" xfId="4006"/>
    <cellStyle name="Normal 12 4" xfId="4007"/>
    <cellStyle name="Normal 12 5" xfId="4008"/>
    <cellStyle name="Normal 12 6" xfId="4009"/>
    <cellStyle name="Normal 12 7" xfId="4010"/>
    <cellStyle name="Normal 12 8" xfId="4011"/>
    <cellStyle name="Normal 13" xfId="4012"/>
    <cellStyle name="Normal 13 10" xfId="4013"/>
    <cellStyle name="Normal 13 10 2" xfId="4014"/>
    <cellStyle name="Normal 13 10 2 2" xfId="4015"/>
    <cellStyle name="Normal 13 10 2 3" xfId="4016"/>
    <cellStyle name="Normal 13 10 2 4" xfId="4017"/>
    <cellStyle name="Normal 13 10 3" xfId="4018"/>
    <cellStyle name="Normal 13 10 4" xfId="4019"/>
    <cellStyle name="Normal 13 10 5" xfId="4020"/>
    <cellStyle name="Normal 13 11" xfId="4021"/>
    <cellStyle name="Normal 13 11 2" xfId="4022"/>
    <cellStyle name="Normal 13 11 2 2" xfId="4023"/>
    <cellStyle name="Normal 13 11 2 3" xfId="4024"/>
    <cellStyle name="Normal 13 11 2 4" xfId="4025"/>
    <cellStyle name="Normal 13 11 3" xfId="4026"/>
    <cellStyle name="Normal 13 11 4" xfId="4027"/>
    <cellStyle name="Normal 13 11 5" xfId="4028"/>
    <cellStyle name="Normal 13 12" xfId="4029"/>
    <cellStyle name="Normal 13 12 2" xfId="4030"/>
    <cellStyle name="Normal 13 13" xfId="4031"/>
    <cellStyle name="Normal 13 13 2" xfId="4032"/>
    <cellStyle name="Normal 13 13 2 2" xfId="4033"/>
    <cellStyle name="Normal 13 13 2 3" xfId="4034"/>
    <cellStyle name="Normal 13 13 2 4" xfId="4035"/>
    <cellStyle name="Normal 13 13 3" xfId="4036"/>
    <cellStyle name="Normal 13 13 4" xfId="4037"/>
    <cellStyle name="Normal 13 13 5" xfId="4038"/>
    <cellStyle name="Normal 13 14" xfId="4039"/>
    <cellStyle name="Normal 13 14 2" xfId="4040"/>
    <cellStyle name="Normal 13 14 2 2" xfId="4041"/>
    <cellStyle name="Normal 13 14 2 3" xfId="4042"/>
    <cellStyle name="Normal 13 14 2 4" xfId="4043"/>
    <cellStyle name="Normal 13 14 3" xfId="4044"/>
    <cellStyle name="Normal 13 14 4" xfId="4045"/>
    <cellStyle name="Normal 13 14 5" xfId="4046"/>
    <cellStyle name="Normal 13 15" xfId="4047"/>
    <cellStyle name="Normal 13 15 2" xfId="4048"/>
    <cellStyle name="Normal 13 15 2 2" xfId="4049"/>
    <cellStyle name="Normal 13 15 2 3" xfId="4050"/>
    <cellStyle name="Normal 13 15 2 4" xfId="4051"/>
    <cellStyle name="Normal 13 15 3" xfId="4052"/>
    <cellStyle name="Normal 13 15 4" xfId="4053"/>
    <cellStyle name="Normal 13 15 5" xfId="4054"/>
    <cellStyle name="Normal 13 16" xfId="4055"/>
    <cellStyle name="Normal 13 16 2" xfId="4056"/>
    <cellStyle name="Normal 13 16 2 2" xfId="4057"/>
    <cellStyle name="Normal 13 16 2 3" xfId="4058"/>
    <cellStyle name="Normal 13 16 2 4" xfId="4059"/>
    <cellStyle name="Normal 13 16 3" xfId="4060"/>
    <cellStyle name="Normal 13 16 4" xfId="4061"/>
    <cellStyle name="Normal 13 16 5" xfId="4062"/>
    <cellStyle name="Normal 13 17" xfId="4063"/>
    <cellStyle name="Normal 13 17 2" xfId="4064"/>
    <cellStyle name="Normal 13 18" xfId="4065"/>
    <cellStyle name="Normal 13 18 2" xfId="4066"/>
    <cellStyle name="Normal 13 19" xfId="4067"/>
    <cellStyle name="Normal 13 19 2" xfId="4068"/>
    <cellStyle name="Normal 13 2" xfId="4069"/>
    <cellStyle name="Normal 13 2 10" xfId="4070"/>
    <cellStyle name="Normal 13 2 11" xfId="4071"/>
    <cellStyle name="Normal 13 2 2" xfId="4072"/>
    <cellStyle name="Normal 13 2 2 2" xfId="4073"/>
    <cellStyle name="Normal 13 2 2 2 2" xfId="4074"/>
    <cellStyle name="Normal 13 2 2 2 3" xfId="4075"/>
    <cellStyle name="Normal 13 2 2 2 4" xfId="4076"/>
    <cellStyle name="Normal 13 2 2 3" xfId="4077"/>
    <cellStyle name="Normal 13 2 2 4" xfId="4078"/>
    <cellStyle name="Normal 13 2 2 5" xfId="4079"/>
    <cellStyle name="Normal 13 2 3" xfId="4080"/>
    <cellStyle name="Normal 13 2 3 2" xfId="4081"/>
    <cellStyle name="Normal 13 2 3 2 2" xfId="4082"/>
    <cellStyle name="Normal 13 2 3 2 3" xfId="4083"/>
    <cellStyle name="Normal 13 2 3 2 4" xfId="4084"/>
    <cellStyle name="Normal 13 2 3 3" xfId="4085"/>
    <cellStyle name="Normal 13 2 3 4" xfId="4086"/>
    <cellStyle name="Normal 13 2 3 5" xfId="4087"/>
    <cellStyle name="Normal 13 2 4" xfId="4088"/>
    <cellStyle name="Normal 13 2 4 2" xfId="4089"/>
    <cellStyle name="Normal 13 2 4 2 2" xfId="4090"/>
    <cellStyle name="Normal 13 2 4 2 3" xfId="4091"/>
    <cellStyle name="Normal 13 2 4 2 4" xfId="4092"/>
    <cellStyle name="Normal 13 2 4 3" xfId="4093"/>
    <cellStyle name="Normal 13 2 4 4" xfId="4094"/>
    <cellStyle name="Normal 13 2 4 5" xfId="4095"/>
    <cellStyle name="Normal 13 2 5" xfId="4096"/>
    <cellStyle name="Normal 13 2 5 2" xfId="4097"/>
    <cellStyle name="Normal 13 2 5 2 2" xfId="4098"/>
    <cellStyle name="Normal 13 2 5 2 3" xfId="4099"/>
    <cellStyle name="Normal 13 2 5 2 4" xfId="4100"/>
    <cellStyle name="Normal 13 2 5 3" xfId="4101"/>
    <cellStyle name="Normal 13 2 5 4" xfId="4102"/>
    <cellStyle name="Normal 13 2 5 5" xfId="4103"/>
    <cellStyle name="Normal 13 2 6" xfId="4104"/>
    <cellStyle name="Normal 13 2 6 2" xfId="4105"/>
    <cellStyle name="Normal 13 2 6 2 2" xfId="4106"/>
    <cellStyle name="Normal 13 2 6 2 3" xfId="4107"/>
    <cellStyle name="Normal 13 2 6 2 4" xfId="4108"/>
    <cellStyle name="Normal 13 2 6 3" xfId="4109"/>
    <cellStyle name="Normal 13 2 6 4" xfId="4110"/>
    <cellStyle name="Normal 13 2 6 5" xfId="4111"/>
    <cellStyle name="Normal 13 2 7" xfId="4112"/>
    <cellStyle name="Normal 13 2 7 2" xfId="4113"/>
    <cellStyle name="Normal 13 2 7 2 2" xfId="4114"/>
    <cellStyle name="Normal 13 2 7 2 3" xfId="4115"/>
    <cellStyle name="Normal 13 2 7 2 4" xfId="4116"/>
    <cellStyle name="Normal 13 2 7 3" xfId="4117"/>
    <cellStyle name="Normal 13 2 7 4" xfId="4118"/>
    <cellStyle name="Normal 13 2 7 5" xfId="4119"/>
    <cellStyle name="Normal 13 2 8" xfId="4120"/>
    <cellStyle name="Normal 13 2 8 2" xfId="4121"/>
    <cellStyle name="Normal 13 2 8 2 2" xfId="4122"/>
    <cellStyle name="Normal 13 2 8 2 3" xfId="4123"/>
    <cellStyle name="Normal 13 2 8 2 4" xfId="4124"/>
    <cellStyle name="Normal 13 2 8 3" xfId="4125"/>
    <cellStyle name="Normal 13 2 8 4" xfId="4126"/>
    <cellStyle name="Normal 13 2 8 5" xfId="4127"/>
    <cellStyle name="Normal 13 2 9" xfId="4128"/>
    <cellStyle name="Normal 13 2 9 2" xfId="4129"/>
    <cellStyle name="Normal 13 20" xfId="4130"/>
    <cellStyle name="Normal 13 20 2" xfId="4131"/>
    <cellStyle name="Normal 13 21" xfId="4132"/>
    <cellStyle name="Normal 13 21 2" xfId="4133"/>
    <cellStyle name="Normal 13 22" xfId="4134"/>
    <cellStyle name="Normal 13 22 2" xfId="4135"/>
    <cellStyle name="Normal 13 23" xfId="4136"/>
    <cellStyle name="Normal 13 24" xfId="4137"/>
    <cellStyle name="Normal 13 25" xfId="4138"/>
    <cellStyle name="Normal 13 26" xfId="4139"/>
    <cellStyle name="Normal 13 27" xfId="4140"/>
    <cellStyle name="Normal 13 28" xfId="4141"/>
    <cellStyle name="Normal 13 29" xfId="4142"/>
    <cellStyle name="Normal 13 3" xfId="4143"/>
    <cellStyle name="Normal 13 3 2" xfId="4144"/>
    <cellStyle name="Normal 13 3 2 2" xfId="4145"/>
    <cellStyle name="Normal 13 3 2 2 2" xfId="4146"/>
    <cellStyle name="Normal 13 3 2 2 3" xfId="4147"/>
    <cellStyle name="Normal 13 3 2 2 4" xfId="4148"/>
    <cellStyle name="Normal 13 3 2 3" xfId="4149"/>
    <cellStyle name="Normal 13 3 2 4" xfId="4150"/>
    <cellStyle name="Normal 13 3 2 5" xfId="4151"/>
    <cellStyle name="Normal 13 3 3" xfId="4152"/>
    <cellStyle name="Normal 13 3 4" xfId="4153"/>
    <cellStyle name="Normal 13 30" xfId="4154"/>
    <cellStyle name="Normal 13 31" xfId="4155"/>
    <cellStyle name="Normal 13 32" xfId="4156"/>
    <cellStyle name="Normal 13 33" xfId="4157"/>
    <cellStyle name="Normal 13 34" xfId="4158"/>
    <cellStyle name="Normal 13 35" xfId="4159"/>
    <cellStyle name="Normal 13 36" xfId="4160"/>
    <cellStyle name="Normal 13 37" xfId="4161"/>
    <cellStyle name="Normal 13 38" xfId="4162"/>
    <cellStyle name="Normal 13 39" xfId="4163"/>
    <cellStyle name="Normal 13 39 2" xfId="4164"/>
    <cellStyle name="Normal 13 4" xfId="4165"/>
    <cellStyle name="Normal 13 4 2" xfId="4166"/>
    <cellStyle name="Normal 13 4 2 2" xfId="4167"/>
    <cellStyle name="Normal 13 4 2 2 2" xfId="4168"/>
    <cellStyle name="Normal 13 4 2 3" xfId="4169"/>
    <cellStyle name="Normal 13 4 2 4" xfId="4170"/>
    <cellStyle name="Normal 13 4 3" xfId="4171"/>
    <cellStyle name="Normal 13 4 3 2" xfId="4172"/>
    <cellStyle name="Normal 13 4 3 3" xfId="4173"/>
    <cellStyle name="Normal 13 4 3 4" xfId="4174"/>
    <cellStyle name="Normal 13 4 4" xfId="4175"/>
    <cellStyle name="Normal 13 4 5" xfId="4176"/>
    <cellStyle name="Normal 13 4 6" xfId="4177"/>
    <cellStyle name="Normal 13 40" xfId="4178"/>
    <cellStyle name="Normal 13 5" xfId="4179"/>
    <cellStyle name="Normal 13 5 2" xfId="4180"/>
    <cellStyle name="Normal 13 6" xfId="4181"/>
    <cellStyle name="Normal 13 6 2" xfId="4182"/>
    <cellStyle name="Normal 13 7" xfId="4183"/>
    <cellStyle name="Normal 13 7 2" xfId="4184"/>
    <cellStyle name="Normal 13 8" xfId="4185"/>
    <cellStyle name="Normal 13 8 2" xfId="4186"/>
    <cellStyle name="Normal 13 9" xfId="4187"/>
    <cellStyle name="Normal 13 9 2" xfId="4188"/>
    <cellStyle name="Normal 13 9 2 2" xfId="4189"/>
    <cellStyle name="Normal 13 9 2 3" xfId="4190"/>
    <cellStyle name="Normal 13 9 2 4" xfId="4191"/>
    <cellStyle name="Normal 13 9 3" xfId="4192"/>
    <cellStyle name="Normal 13 9 4" xfId="4193"/>
    <cellStyle name="Normal 13 9 5" xfId="4194"/>
    <cellStyle name="Normal 14" xfId="4195"/>
    <cellStyle name="Normal 14 10" xfId="4196"/>
    <cellStyle name="Normal 14 10 2" xfId="4197"/>
    <cellStyle name="Normal 14 10 2 2" xfId="4198"/>
    <cellStyle name="Normal 14 10 2 3" xfId="4199"/>
    <cellStyle name="Normal 14 10 2 4" xfId="4200"/>
    <cellStyle name="Normal 14 10 3" xfId="4201"/>
    <cellStyle name="Normal 14 10 4" xfId="4202"/>
    <cellStyle name="Normal 14 10 5" xfId="4203"/>
    <cellStyle name="Normal 14 11" xfId="4204"/>
    <cellStyle name="Normal 14 11 2" xfId="4205"/>
    <cellStyle name="Normal 14 11 2 2" xfId="4206"/>
    <cellStyle name="Normal 14 11 2 3" xfId="4207"/>
    <cellStyle name="Normal 14 11 2 4" xfId="4208"/>
    <cellStyle name="Normal 14 11 3" xfId="4209"/>
    <cellStyle name="Normal 14 11 4" xfId="4210"/>
    <cellStyle name="Normal 14 11 5" xfId="4211"/>
    <cellStyle name="Normal 14 12" xfId="4212"/>
    <cellStyle name="Normal 14 12 2" xfId="4213"/>
    <cellStyle name="Normal 14 12 2 2" xfId="4214"/>
    <cellStyle name="Normal 14 12 2 3" xfId="4215"/>
    <cellStyle name="Normal 14 12 2 4" xfId="4216"/>
    <cellStyle name="Normal 14 12 3" xfId="4217"/>
    <cellStyle name="Normal 14 12 4" xfId="4218"/>
    <cellStyle name="Normal 14 12 5" xfId="4219"/>
    <cellStyle name="Normal 14 13" xfId="4220"/>
    <cellStyle name="Normal 14 13 2" xfId="4221"/>
    <cellStyle name="Normal 14 13 2 2" xfId="4222"/>
    <cellStyle name="Normal 14 13 2 3" xfId="4223"/>
    <cellStyle name="Normal 14 13 2 4" xfId="4224"/>
    <cellStyle name="Normal 14 13 3" xfId="4225"/>
    <cellStyle name="Normal 14 13 4" xfId="4226"/>
    <cellStyle name="Normal 14 13 5" xfId="4227"/>
    <cellStyle name="Normal 14 14" xfId="4228"/>
    <cellStyle name="Normal 14 14 2" xfId="4229"/>
    <cellStyle name="Normal 14 14 2 2" xfId="4230"/>
    <cellStyle name="Normal 14 14 2 3" xfId="4231"/>
    <cellStyle name="Normal 14 14 2 4" xfId="4232"/>
    <cellStyle name="Normal 14 14 3" xfId="4233"/>
    <cellStyle name="Normal 14 14 4" xfId="4234"/>
    <cellStyle name="Normal 14 14 5" xfId="4235"/>
    <cellStyle name="Normal 14 15" xfId="4236"/>
    <cellStyle name="Normal 14 15 2" xfId="4237"/>
    <cellStyle name="Normal 14 15 2 2" xfId="4238"/>
    <cellStyle name="Normal 14 15 2 3" xfId="4239"/>
    <cellStyle name="Normal 14 15 2 4" xfId="4240"/>
    <cellStyle name="Normal 14 15 3" xfId="4241"/>
    <cellStyle name="Normal 14 15 4" xfId="4242"/>
    <cellStyle name="Normal 14 15 5" xfId="4243"/>
    <cellStyle name="Normal 14 16" xfId="4244"/>
    <cellStyle name="Normal 14 17" xfId="4245"/>
    <cellStyle name="Normal 14 17 2" xfId="4246"/>
    <cellStyle name="Normal 14 18" xfId="4247"/>
    <cellStyle name="Normal 14 2" xfId="4248"/>
    <cellStyle name="Normal 14 2 10" xfId="4249"/>
    <cellStyle name="Normal 14 2 2" xfId="4250"/>
    <cellStyle name="Normal 14 2 3" xfId="4251"/>
    <cellStyle name="Normal 14 2 4" xfId="4252"/>
    <cellStyle name="Normal 14 2 5" xfId="4253"/>
    <cellStyle name="Normal 14 2 6" xfId="4254"/>
    <cellStyle name="Normal 14 2 7" xfId="4255"/>
    <cellStyle name="Normal 14 2 8" xfId="4256"/>
    <cellStyle name="Normal 14 2 8 2" xfId="4257"/>
    <cellStyle name="Normal 14 2 8 2 2" xfId="4258"/>
    <cellStyle name="Normal 14 2 8 2 3" xfId="4259"/>
    <cellStyle name="Normal 14 2 8 2 4" xfId="4260"/>
    <cellStyle name="Normal 14 2 8 3" xfId="4261"/>
    <cellStyle name="Normal 14 2 8 4" xfId="4262"/>
    <cellStyle name="Normal 14 2 8 5" xfId="4263"/>
    <cellStyle name="Normal 14 2 9" xfId="4264"/>
    <cellStyle name="Normal 14 3" xfId="4265"/>
    <cellStyle name="Normal 14 4" xfId="4266"/>
    <cellStyle name="Normal 14 4 2" xfId="4267"/>
    <cellStyle name="Normal 14 4 2 2" xfId="4268"/>
    <cellStyle name="Normal 14 4 2 3" xfId="4269"/>
    <cellStyle name="Normal 14 4 2 4" xfId="4270"/>
    <cellStyle name="Normal 14 4 3" xfId="4271"/>
    <cellStyle name="Normal 14 4 4" xfId="4272"/>
    <cellStyle name="Normal 14 4 5" xfId="4273"/>
    <cellStyle name="Normal 14 5" xfId="4274"/>
    <cellStyle name="Normal 14 5 2" xfId="4275"/>
    <cellStyle name="Normal 14 5 2 2" xfId="4276"/>
    <cellStyle name="Normal 14 5 2 3" xfId="4277"/>
    <cellStyle name="Normal 14 5 2 4" xfId="4278"/>
    <cellStyle name="Normal 14 5 3" xfId="4279"/>
    <cellStyle name="Normal 14 5 4" xfId="4280"/>
    <cellStyle name="Normal 14 5 5" xfId="4281"/>
    <cellStyle name="Normal 14 6" xfId="4282"/>
    <cellStyle name="Normal 14 7" xfId="4283"/>
    <cellStyle name="Normal 14 8" xfId="4284"/>
    <cellStyle name="Normal 14 9" xfId="4285"/>
    <cellStyle name="Normal 15" xfId="4286"/>
    <cellStyle name="Normal 15 2" xfId="4287"/>
    <cellStyle name="Normal 15 2 2" xfId="4288"/>
    <cellStyle name="Normal 15 2 3" xfId="4289"/>
    <cellStyle name="Normal 15 3" xfId="4290"/>
    <cellStyle name="Normal 15 4" xfId="4291"/>
    <cellStyle name="Normal 15 5" xfId="4292"/>
    <cellStyle name="Normal 15 6" xfId="4293"/>
    <cellStyle name="Normal 15 7" xfId="4294"/>
    <cellStyle name="Normal 16" xfId="4295"/>
    <cellStyle name="Normal 16 2" xfId="4296"/>
    <cellStyle name="Normal 16 2 2" xfId="4297"/>
    <cellStyle name="Normal 16 2 3" xfId="4298"/>
    <cellStyle name="Normal 16 3" xfId="4299"/>
    <cellStyle name="Normal 16 4" xfId="4300"/>
    <cellStyle name="Normal 16 5" xfId="4301"/>
    <cellStyle name="Normal 16 6" xfId="4302"/>
    <cellStyle name="Normal 16 7" xfId="4303"/>
    <cellStyle name="Normal 16 7 2" xfId="4304"/>
    <cellStyle name="Normal 16 7 2 2" xfId="4305"/>
    <cellStyle name="Normal 16 7 2 3" xfId="4306"/>
    <cellStyle name="Normal 16 7 2 4" xfId="4307"/>
    <cellStyle name="Normal 16 7 3" xfId="4308"/>
    <cellStyle name="Normal 16 7 4" xfId="4309"/>
    <cellStyle name="Normal 16 7 5" xfId="4310"/>
    <cellStyle name="Normal 16 8" xfId="4311"/>
    <cellStyle name="Normal 17" xfId="4312"/>
    <cellStyle name="Normal 17 10" xfId="4313"/>
    <cellStyle name="Normal 17 11" xfId="4314"/>
    <cellStyle name="Normal 17 12" xfId="4315"/>
    <cellStyle name="Normal 17 13" xfId="4316"/>
    <cellStyle name="Normal 17 14" xfId="4317"/>
    <cellStyle name="Normal 17 14 2" xfId="4318"/>
    <cellStyle name="Normal 17 14 2 2" xfId="4319"/>
    <cellStyle name="Normal 17 14 2 3" xfId="4320"/>
    <cellStyle name="Normal 17 14 2 4" xfId="4321"/>
    <cellStyle name="Normal 17 14 3" xfId="4322"/>
    <cellStyle name="Normal 17 14 4" xfId="4323"/>
    <cellStyle name="Normal 17 14 5" xfId="4324"/>
    <cellStyle name="Normal 17 15" xfId="4325"/>
    <cellStyle name="Normal 17 2" xfId="4326"/>
    <cellStyle name="Normal 17 2 2" xfId="4327"/>
    <cellStyle name="Normal 17 2 3" xfId="4328"/>
    <cellStyle name="Normal 17 3" xfId="4329"/>
    <cellStyle name="Normal 17 4" xfId="4330"/>
    <cellStyle name="Normal 17 5" xfId="4331"/>
    <cellStyle name="Normal 17 6" xfId="4332"/>
    <cellStyle name="Normal 17 7" xfId="4333"/>
    <cellStyle name="Normal 17 8" xfId="4334"/>
    <cellStyle name="Normal 17 9" xfId="4335"/>
    <cellStyle name="Normal 18" xfId="4336"/>
    <cellStyle name="Normal 18 2" xfId="4337"/>
    <cellStyle name="Normal 18 3" xfId="4338"/>
    <cellStyle name="Normal 18 3 2" xfId="4339"/>
    <cellStyle name="Normal 18 3 2 2" xfId="4340"/>
    <cellStyle name="Normal 18 3 2 3" xfId="4341"/>
    <cellStyle name="Normal 18 3 2 4" xfId="4342"/>
    <cellStyle name="Normal 18 3 3" xfId="4343"/>
    <cellStyle name="Normal 18 3 4" xfId="4344"/>
    <cellStyle name="Normal 18 3 5" xfId="4345"/>
    <cellStyle name="Normal 18 4" xfId="4346"/>
    <cellStyle name="Normal 18 5" xfId="4347"/>
    <cellStyle name="Normal 19" xfId="4348"/>
    <cellStyle name="Normal 19 2" xfId="4349"/>
    <cellStyle name="Normal 2" xfId="4350"/>
    <cellStyle name="Normal 2 10" xfId="4351"/>
    <cellStyle name="Normal 2 10 2" xfId="4352"/>
    <cellStyle name="Normal 2 10 3" xfId="4353"/>
    <cellStyle name="Normal 2 10 3 2" xfId="4354"/>
    <cellStyle name="Normal 2 10 4" xfId="4355"/>
    <cellStyle name="Normal 2 10 4 2" xfId="4356"/>
    <cellStyle name="Normal 2 11" xfId="4357"/>
    <cellStyle name="Normal 2 12" xfId="4358"/>
    <cellStyle name="Normal 2 13" xfId="4359"/>
    <cellStyle name="Normal 2 14" xfId="4360"/>
    <cellStyle name="Normal 2 15" xfId="4361"/>
    <cellStyle name="Normal 2 16" xfId="4362"/>
    <cellStyle name="Normal 2 17" xfId="4363"/>
    <cellStyle name="Normal 2 18" xfId="4364"/>
    <cellStyle name="Normal 2 18 2" xfId="4365"/>
    <cellStyle name="Normal 2 18 2 2" xfId="4366"/>
    <cellStyle name="Normal 2 18 2 2 2" xfId="4367"/>
    <cellStyle name="Normal 2 18 2 2 3" xfId="4368"/>
    <cellStyle name="Normal 2 18 2 2 4" xfId="4369"/>
    <cellStyle name="Normal 2 18 2 3" xfId="4370"/>
    <cellStyle name="Normal 2 18 2 4" xfId="4371"/>
    <cellStyle name="Normal 2 18 2 5" xfId="4372"/>
    <cellStyle name="Normal 2 18 3" xfId="4373"/>
    <cellStyle name="Normal 2 18 3 2" xfId="4374"/>
    <cellStyle name="Normal 2 18 4" xfId="4375"/>
    <cellStyle name="Normal 2 19" xfId="4376"/>
    <cellStyle name="Normal 2 19 2" xfId="4377"/>
    <cellStyle name="Normal 2 2" xfId="4378"/>
    <cellStyle name="Normal 2 2 10" xfId="4379"/>
    <cellStyle name="Normal 2 2 10 2" xfId="4380"/>
    <cellStyle name="Normal 2 2 10 2 2" xfId="4381"/>
    <cellStyle name="Normal 2 2 10 2 3" xfId="4382"/>
    <cellStyle name="Normal 2 2 10 2 4" xfId="4383"/>
    <cellStyle name="Normal 2 2 10 3" xfId="4384"/>
    <cellStyle name="Normal 2 2 10 4" xfId="4385"/>
    <cellStyle name="Normal 2 2 10 5" xfId="4386"/>
    <cellStyle name="Normal 2 2 11" xfId="4387"/>
    <cellStyle name="Normal 2 2 11 2" xfId="4388"/>
    <cellStyle name="Normal 2 2 11 2 2" xfId="4389"/>
    <cellStyle name="Normal 2 2 11 2 3" xfId="4390"/>
    <cellStyle name="Normal 2 2 11 2 4" xfId="4391"/>
    <cellStyle name="Normal 2 2 11 3" xfId="4392"/>
    <cellStyle name="Normal 2 2 11 4" xfId="4393"/>
    <cellStyle name="Normal 2 2 11 5" xfId="4394"/>
    <cellStyle name="Normal 2 2 12" xfId="4395"/>
    <cellStyle name="Normal 2 2 12 2" xfId="4396"/>
    <cellStyle name="Normal 2 2 12 2 2" xfId="4397"/>
    <cellStyle name="Normal 2 2 12 2 3" xfId="4398"/>
    <cellStyle name="Normal 2 2 12 2 4" xfId="4399"/>
    <cellStyle name="Normal 2 2 12 3" xfId="4400"/>
    <cellStyle name="Normal 2 2 12 4" xfId="4401"/>
    <cellStyle name="Normal 2 2 12 5" xfId="4402"/>
    <cellStyle name="Normal 2 2 13" xfId="4403"/>
    <cellStyle name="Normal 2 2 13 2" xfId="4404"/>
    <cellStyle name="Normal 2 2 13 2 2" xfId="4405"/>
    <cellStyle name="Normal 2 2 13 2 3" xfId="4406"/>
    <cellStyle name="Normal 2 2 13 2 4" xfId="4407"/>
    <cellStyle name="Normal 2 2 13 3" xfId="4408"/>
    <cellStyle name="Normal 2 2 13 4" xfId="4409"/>
    <cellStyle name="Normal 2 2 13 5" xfId="4410"/>
    <cellStyle name="Normal 2 2 14" xfId="4411"/>
    <cellStyle name="Normal 2 2 15" xfId="4412"/>
    <cellStyle name="Normal 2 2 15 2" xfId="4413"/>
    <cellStyle name="Normal 2 2 15 2 2" xfId="4414"/>
    <cellStyle name="Normal 2 2 15 3" xfId="4415"/>
    <cellStyle name="Normal 2 2 15 4" xfId="4416"/>
    <cellStyle name="Normal 2 2 16" xfId="4417"/>
    <cellStyle name="Normal 2 2 17" xfId="4418"/>
    <cellStyle name="Normal 2 2 2" xfId="4419"/>
    <cellStyle name="Normal 2 2 2 2" xfId="4420"/>
    <cellStyle name="Normal 2 2 2 2 2" xfId="4421"/>
    <cellStyle name="Normal 2 2 2 3" xfId="4422"/>
    <cellStyle name="Normal 2 2 2 3 2" xfId="4423"/>
    <cellStyle name="Normal 2 2 2 3 2 2" xfId="4424"/>
    <cellStyle name="Normal 2 2 2 3 2 3" xfId="4425"/>
    <cellStyle name="Normal 2 2 2 4" xfId="4426"/>
    <cellStyle name="Normal 2 2 2 5" xfId="4427"/>
    <cellStyle name="Normal 2 2 2 5 2" xfId="4428"/>
    <cellStyle name="Normal 2 2 2 5 2 2" xfId="4429"/>
    <cellStyle name="Normal 2 2 2 5 3" xfId="4430"/>
    <cellStyle name="Normal 2 2 2 5 4" xfId="4431"/>
    <cellStyle name="Normal 2 2 2 6" xfId="4432"/>
    <cellStyle name="Normal 2 2 2 6 2" xfId="4433"/>
    <cellStyle name="Normal 2 2 2 6 2 2" xfId="4434"/>
    <cellStyle name="Normal 2 2 2 6 3" xfId="4435"/>
    <cellStyle name="Normal 2 2 2 6 4" xfId="4436"/>
    <cellStyle name="Normal 2 2 2 7" xfId="4437"/>
    <cellStyle name="Normal 2 2 2 8" xfId="4438"/>
    <cellStyle name="Normal 2 2 3" xfId="4439"/>
    <cellStyle name="Normal 2 2 3 2" xfId="4440"/>
    <cellStyle name="Normal 2 2 3 2 2" xfId="4441"/>
    <cellStyle name="Normal 2 2 3 2 2 2" xfId="4442"/>
    <cellStyle name="Normal 2 2 3 2 2 3" xfId="4443"/>
    <cellStyle name="Normal 2 2 3 2 2 4" xfId="4444"/>
    <cellStyle name="Normal 2 2 3 2 3" xfId="4445"/>
    <cellStyle name="Normal 2 2 3 2 4" xfId="4446"/>
    <cellStyle name="Normal 2 2 3 2 5" xfId="4447"/>
    <cellStyle name="Normal 2 2 3 3" xfId="4448"/>
    <cellStyle name="Normal 2 2 3 4" xfId="4449"/>
    <cellStyle name="Normal 2 2 4" xfId="4450"/>
    <cellStyle name="Normal 2 2 4 2" xfId="4451"/>
    <cellStyle name="Normal 2 2 4 2 2" xfId="4452"/>
    <cellStyle name="Normal 2 2 4 2 2 2" xfId="4453"/>
    <cellStyle name="Normal 2 2 4 2 2 3" xfId="4454"/>
    <cellStyle name="Normal 2 2 4 3" xfId="4455"/>
    <cellStyle name="Normal 2 2 4 3 2" xfId="4456"/>
    <cellStyle name="Normal 2 2 4 3 2 2" xfId="4457"/>
    <cellStyle name="Normal 2 2 4 3 3" xfId="4458"/>
    <cellStyle name="Normal 2 2 4 3 4" xfId="4459"/>
    <cellStyle name="Normal 2 2 4 4" xfId="4460"/>
    <cellStyle name="Normal 2 2 4 5" xfId="4461"/>
    <cellStyle name="Normal 2 2 5" xfId="4462"/>
    <cellStyle name="Normal 2 2 5 2" xfId="4463"/>
    <cellStyle name="Normal 2 2 5 2 2" xfId="4464"/>
    <cellStyle name="Normal 2 2 5 2 2 2" xfId="4465"/>
    <cellStyle name="Normal 2 2 5 2 2 3" xfId="4466"/>
    <cellStyle name="Normal 2 2 5 2 2 4" xfId="4467"/>
    <cellStyle name="Normal 2 2 5 2 3" xfId="4468"/>
    <cellStyle name="Normal 2 2 5 2 4" xfId="4469"/>
    <cellStyle name="Normal 2 2 5 2 5" xfId="4470"/>
    <cellStyle name="Normal 2 2 5 3" xfId="4471"/>
    <cellStyle name="Normal 2 2 5 3 2" xfId="4472"/>
    <cellStyle name="Normal 2 2 5 3 2 2" xfId="4473"/>
    <cellStyle name="Normal 2 2 5 3 3" xfId="4474"/>
    <cellStyle name="Normal 2 2 5 3 4" xfId="4475"/>
    <cellStyle name="Normal 2 2 5 4" xfId="4476"/>
    <cellStyle name="Normal 2 2 5 5" xfId="4477"/>
    <cellStyle name="Normal 2 2 6" xfId="4478"/>
    <cellStyle name="Normal 2 2 6 2" xfId="4479"/>
    <cellStyle name="Normal 2 2 6 2 2" xfId="4480"/>
    <cellStyle name="Normal 2 2 6 2 2 2" xfId="4481"/>
    <cellStyle name="Normal 2 2 6 2 3" xfId="4482"/>
    <cellStyle name="Normal 2 2 6 2 4" xfId="4483"/>
    <cellStyle name="Normal 2 2 6 2 5" xfId="4484"/>
    <cellStyle name="Normal 2 2 6 3" xfId="4485"/>
    <cellStyle name="Normal 2 2 6 3 2" xfId="4486"/>
    <cellStyle name="Normal 2 2 6 3 3" xfId="4487"/>
    <cellStyle name="Normal 2 2 6 3 4" xfId="4488"/>
    <cellStyle name="Normal 2 2 6 4" xfId="4489"/>
    <cellStyle name="Normal 2 2 7" xfId="4490"/>
    <cellStyle name="Normal 2 2 7 2" xfId="4491"/>
    <cellStyle name="Normal 2 2 7 2 2" xfId="4492"/>
    <cellStyle name="Normal 2 2 7 2 2 2" xfId="4493"/>
    <cellStyle name="Normal 2 2 7 2 3" xfId="4494"/>
    <cellStyle name="Normal 2 2 7 2 4" xfId="4495"/>
    <cellStyle name="Normal 2 2 7 3" xfId="4496"/>
    <cellStyle name="Normal 2 2 7 3 2" xfId="4497"/>
    <cellStyle name="Normal 2 2 7 3 3" xfId="4498"/>
    <cellStyle name="Normal 2 2 7 3 4" xfId="4499"/>
    <cellStyle name="Normal 2 2 7 4" xfId="4500"/>
    <cellStyle name="Normal 2 2 7 5" xfId="4501"/>
    <cellStyle name="Normal 2 2 7 6" xfId="4502"/>
    <cellStyle name="Normal 2 2 8" xfId="4503"/>
    <cellStyle name="Normal 2 2 8 2" xfId="4504"/>
    <cellStyle name="Normal 2 2 8 2 2" xfId="4505"/>
    <cellStyle name="Normal 2 2 8 2 2 2" xfId="4506"/>
    <cellStyle name="Normal 2 2 8 2 3" xfId="4507"/>
    <cellStyle name="Normal 2 2 8 2 4" xfId="4508"/>
    <cellStyle name="Normal 2 2 8 3" xfId="4509"/>
    <cellStyle name="Normal 2 2 8 3 2" xfId="4510"/>
    <cellStyle name="Normal 2 2 8 3 3" xfId="4511"/>
    <cellStyle name="Normal 2 2 8 3 4" xfId="4512"/>
    <cellStyle name="Normal 2 2 8 4" xfId="4513"/>
    <cellStyle name="Normal 2 2 9" xfId="4514"/>
    <cellStyle name="Normal 2 2 9 2" xfId="4515"/>
    <cellStyle name="Normal 2 2 9 2 2" xfId="4516"/>
    <cellStyle name="Normal 2 2 9 2 3" xfId="4517"/>
    <cellStyle name="Normal 2 2 9 2 4" xfId="4518"/>
    <cellStyle name="Normal 2 2 9 3" xfId="4519"/>
    <cellStyle name="Normal 2 2 9 4" xfId="4520"/>
    <cellStyle name="Normal 2 2 9 5" xfId="4521"/>
    <cellStyle name="Normal 2 2_ELC" xfId="4522"/>
    <cellStyle name="Normal 2 20" xfId="4523"/>
    <cellStyle name="Normal 2 21" xfId="4524"/>
    <cellStyle name="Normal 2 22" xfId="4525"/>
    <cellStyle name="Normal 2 23" xfId="4526"/>
    <cellStyle name="Normal 2 24" xfId="4527"/>
    <cellStyle name="Normal 2 25" xfId="4528"/>
    <cellStyle name="Normal 2 26" xfId="4529"/>
    <cellStyle name="Normal 2 27" xfId="4530"/>
    <cellStyle name="Normal 2 28" xfId="4531"/>
    <cellStyle name="Normal 2 29" xfId="4532"/>
    <cellStyle name="Normal 2 3" xfId="4533"/>
    <cellStyle name="Normal 2 3 10" xfId="4534"/>
    <cellStyle name="Normal 2 3 10 2" xfId="4535"/>
    <cellStyle name="Normal 2 3 10 2 2" xfId="4536"/>
    <cellStyle name="Normal 2 3 10 2 3" xfId="4537"/>
    <cellStyle name="Normal 2 3 10 2 4" xfId="4538"/>
    <cellStyle name="Normal 2 3 10 3" xfId="4539"/>
    <cellStyle name="Normal 2 3 10 4" xfId="4540"/>
    <cellStyle name="Normal 2 3 10 5" xfId="4541"/>
    <cellStyle name="Normal 2 3 11" xfId="4542"/>
    <cellStyle name="Normal 2 3 11 2" xfId="4543"/>
    <cellStyle name="Normal 2 3 11 2 2" xfId="4544"/>
    <cellStyle name="Normal 2 3 11 2 3" xfId="4545"/>
    <cellStyle name="Normal 2 3 11 2 4" xfId="4546"/>
    <cellStyle name="Normal 2 3 11 3" xfId="4547"/>
    <cellStyle name="Normal 2 3 11 4" xfId="4548"/>
    <cellStyle name="Normal 2 3 11 5" xfId="4549"/>
    <cellStyle name="Normal 2 3 12" xfId="4550"/>
    <cellStyle name="Normal 2 3 12 2" xfId="4551"/>
    <cellStyle name="Normal 2 3 12 2 2" xfId="4552"/>
    <cellStyle name="Normal 2 3 12 2 3" xfId="4553"/>
    <cellStyle name="Normal 2 3 12 2 4" xfId="4554"/>
    <cellStyle name="Normal 2 3 12 3" xfId="4555"/>
    <cellStyle name="Normal 2 3 12 4" xfId="4556"/>
    <cellStyle name="Normal 2 3 12 5" xfId="4557"/>
    <cellStyle name="Normal 2 3 13" xfId="4558"/>
    <cellStyle name="Normal 2 3 13 2" xfId="4559"/>
    <cellStyle name="Normal 2 3 13 2 2" xfId="4560"/>
    <cellStyle name="Normal 2 3 13 2 3" xfId="4561"/>
    <cellStyle name="Normal 2 3 13 2 4" xfId="4562"/>
    <cellStyle name="Normal 2 3 13 3" xfId="4563"/>
    <cellStyle name="Normal 2 3 13 4" xfId="4564"/>
    <cellStyle name="Normal 2 3 13 5" xfId="4565"/>
    <cellStyle name="Normal 2 3 14" xfId="4566"/>
    <cellStyle name="Normal 2 3 2" xfId="4567"/>
    <cellStyle name="Normal 2 3 2 2" xfId="4568"/>
    <cellStyle name="Normal 2 3 2 2 2" xfId="4569"/>
    <cellStyle name="Normal 2 3 2 2 2 2" xfId="4570"/>
    <cellStyle name="Normal 2 3 2 2 2 2 2" xfId="4571"/>
    <cellStyle name="Normal 2 3 2 2 2 3" xfId="4572"/>
    <cellStyle name="Normal 2 3 2 2 2 4" xfId="4573"/>
    <cellStyle name="Normal 2 3 2 2 3" xfId="4574"/>
    <cellStyle name="Normal 2 3 2 2 3 2" xfId="4575"/>
    <cellStyle name="Normal 2 3 2 2 3 2 2" xfId="4576"/>
    <cellStyle name="Normal 2 3 2 2 3 3" xfId="4577"/>
    <cellStyle name="Normal 2 3 2 2 3 4" xfId="4578"/>
    <cellStyle name="Normal 2 3 2 2 4" xfId="4579"/>
    <cellStyle name="Normal 2 3 2 2 4 2" xfId="4580"/>
    <cellStyle name="Normal 2 3 2 2 4 3" xfId="4581"/>
    <cellStyle name="Normal 2 3 2 2 4 4" xfId="4582"/>
    <cellStyle name="Normal 2 3 2 2 5" xfId="4583"/>
    <cellStyle name="Normal 2 3 2 2 6" xfId="4584"/>
    <cellStyle name="Normal 2 3 2 2 7" xfId="4585"/>
    <cellStyle name="Normal 2 3 2 3" xfId="4586"/>
    <cellStyle name="Normal 2 3 2 3 2" xfId="4587"/>
    <cellStyle name="Normal 2 3 2 3 2 2" xfId="4588"/>
    <cellStyle name="Normal 2 3 2 3 3" xfId="4589"/>
    <cellStyle name="Normal 2 3 2 3 4" xfId="4590"/>
    <cellStyle name="Normal 2 3 2 4" xfId="4591"/>
    <cellStyle name="Normal 2 3 2 4 2" xfId="4592"/>
    <cellStyle name="Normal 2 3 2 4 2 2" xfId="4593"/>
    <cellStyle name="Normal 2 3 2 4 3" xfId="4594"/>
    <cellStyle name="Normal 2 3 2 4 4" xfId="4595"/>
    <cellStyle name="Normal 2 3 2 5" xfId="4596"/>
    <cellStyle name="Normal 2 3 2 5 2" xfId="4597"/>
    <cellStyle name="Normal 2 3 2 5 2 2" xfId="4598"/>
    <cellStyle name="Normal 2 3 2 5 3" xfId="4599"/>
    <cellStyle name="Normal 2 3 2 5 4" xfId="4600"/>
    <cellStyle name="Normal 2 3 2 6" xfId="4601"/>
    <cellStyle name="Normal 2 3 2 6 2" xfId="4602"/>
    <cellStyle name="Normal 2 3 2 6 2 2" xfId="4603"/>
    <cellStyle name="Normal 2 3 2 6 3" xfId="4604"/>
    <cellStyle name="Normal 2 3 2 6 4" xfId="4605"/>
    <cellStyle name="Normal 2 3 2 7" xfId="4606"/>
    <cellStyle name="Normal 2 3 2 7 2" xfId="4607"/>
    <cellStyle name="Normal 2 3 2 8" xfId="4608"/>
    <cellStyle name="Normal 2 3 2 9" xfId="4609"/>
    <cellStyle name="Normal 2 3 3" xfId="4610"/>
    <cellStyle name="Normal 2 3 3 2" xfId="4611"/>
    <cellStyle name="Normal 2 3 3 2 2" xfId="4612"/>
    <cellStyle name="Normal 2 3 3 2 2 2" xfId="4613"/>
    <cellStyle name="Normal 2 3 3 2 2 3" xfId="4614"/>
    <cellStyle name="Normal 2 3 3 2 2 4" xfId="4615"/>
    <cellStyle name="Normal 2 3 3 2 3" xfId="4616"/>
    <cellStyle name="Normal 2 3 3 2 4" xfId="4617"/>
    <cellStyle name="Normal 2 3 3 2 5" xfId="4618"/>
    <cellStyle name="Normal 2 3 3 3" xfId="4619"/>
    <cellStyle name="Normal 2 3 3 4" xfId="4620"/>
    <cellStyle name="Normal 2 3 4" xfId="4621"/>
    <cellStyle name="Normal 2 3 4 2" xfId="4622"/>
    <cellStyle name="Normal 2 3 4 2 2" xfId="4623"/>
    <cellStyle name="Normal 2 3 4 2 2 2" xfId="4624"/>
    <cellStyle name="Normal 2 3 4 2 2 2 2" xfId="4625"/>
    <cellStyle name="Normal 2 3 4 2 2 3" xfId="4626"/>
    <cellStyle name="Normal 2 3 4 2 2 4" xfId="4627"/>
    <cellStyle name="Normal 2 3 4 2 3" xfId="4628"/>
    <cellStyle name="Normal 2 3 4 2 3 2" xfId="4629"/>
    <cellStyle name="Normal 2 3 4 2 4" xfId="4630"/>
    <cellStyle name="Normal 2 3 4 2 5" xfId="4631"/>
    <cellStyle name="Normal 2 3 4 3" xfId="4632"/>
    <cellStyle name="Normal 2 3 4 3 2" xfId="4633"/>
    <cellStyle name="Normal 2 3 4 3 2 2" xfId="4634"/>
    <cellStyle name="Normal 2 3 4 3 3" xfId="4635"/>
    <cellStyle name="Normal 2 3 4 3 4" xfId="4636"/>
    <cellStyle name="Normal 2 3 4 4" xfId="4637"/>
    <cellStyle name="Normal 2 3 4 4 2" xfId="4638"/>
    <cellStyle name="Normal 2 3 4 4 2 2" xfId="4639"/>
    <cellStyle name="Normal 2 3 4 4 3" xfId="4640"/>
    <cellStyle name="Normal 2 3 4 4 4" xfId="4641"/>
    <cellStyle name="Normal 2 3 4 5" xfId="4642"/>
    <cellStyle name="Normal 2 3 4 5 2" xfId="4643"/>
    <cellStyle name="Normal 2 3 4 5 2 2" xfId="4644"/>
    <cellStyle name="Normal 2 3 4 5 3" xfId="4645"/>
    <cellStyle name="Normal 2 3 4 5 4" xfId="4646"/>
    <cellStyle name="Normal 2 3 4 6" xfId="4647"/>
    <cellStyle name="Normal 2 3 4 6 2" xfId="4648"/>
    <cellStyle name="Normal 2 3 4 7" xfId="4649"/>
    <cellStyle name="Normal 2 3 4 8" xfId="4650"/>
    <cellStyle name="Normal 2 3 5" xfId="4651"/>
    <cellStyle name="Normal 2 3 5 2" xfId="4652"/>
    <cellStyle name="Normal 2 3 5 2 2" xfId="4653"/>
    <cellStyle name="Normal 2 3 5 2 2 2" xfId="4654"/>
    <cellStyle name="Normal 2 3 5 2 3" xfId="4655"/>
    <cellStyle name="Normal 2 3 5 2 4" xfId="4656"/>
    <cellStyle name="Normal 2 3 5 3" xfId="4657"/>
    <cellStyle name="Normal 2 3 5 3 2" xfId="4658"/>
    <cellStyle name="Normal 2 3 5 3 2 2" xfId="4659"/>
    <cellStyle name="Normal 2 3 5 3 3" xfId="4660"/>
    <cellStyle name="Normal 2 3 5 3 4" xfId="4661"/>
    <cellStyle name="Normal 2 3 5 4" xfId="4662"/>
    <cellStyle name="Normal 2 3 5 4 2" xfId="4663"/>
    <cellStyle name="Normal 2 3 5 4 3" xfId="4664"/>
    <cellStyle name="Normal 2 3 5 4 4" xfId="4665"/>
    <cellStyle name="Normal 2 3 5 5" xfId="4666"/>
    <cellStyle name="Normal 2 3 5 6" xfId="4667"/>
    <cellStyle name="Normal 2 3 5 7" xfId="4668"/>
    <cellStyle name="Normal 2 3 6" xfId="4669"/>
    <cellStyle name="Normal 2 3 6 2" xfId="4670"/>
    <cellStyle name="Normal 2 3 6 2 2" xfId="4671"/>
    <cellStyle name="Normal 2 3 6 2 2 2" xfId="4672"/>
    <cellStyle name="Normal 2 3 6 2 2 3" xfId="4673"/>
    <cellStyle name="Normal 2 3 6 3" xfId="4674"/>
    <cellStyle name="Normal 2 3 6 3 2" xfId="4675"/>
    <cellStyle name="Normal 2 3 6 3 2 2" xfId="4676"/>
    <cellStyle name="Normal 2 3 6 3 3" xfId="4677"/>
    <cellStyle name="Normal 2 3 6 3 4" xfId="4678"/>
    <cellStyle name="Normal 2 3 6 4" xfId="4679"/>
    <cellStyle name="Normal 2 3 6 4 2" xfId="4680"/>
    <cellStyle name="Normal 2 3 6 5" xfId="4681"/>
    <cellStyle name="Normal 2 3 6 6" xfId="4682"/>
    <cellStyle name="Normal 2 3 7" xfId="4683"/>
    <cellStyle name="Normal 2 3 7 2" xfId="4684"/>
    <cellStyle name="Normal 2 3 7 2 2" xfId="4685"/>
    <cellStyle name="Normal 2 3 7 2 3" xfId="4686"/>
    <cellStyle name="Normal 2 3 7 2 4" xfId="4687"/>
    <cellStyle name="Normal 2 3 7 3" xfId="4688"/>
    <cellStyle name="Normal 2 3 7 4" xfId="4689"/>
    <cellStyle name="Normal 2 3 7 5" xfId="4690"/>
    <cellStyle name="Normal 2 3 8" xfId="4691"/>
    <cellStyle name="Normal 2 3 8 2" xfId="4692"/>
    <cellStyle name="Normal 2 3 8 2 2" xfId="4693"/>
    <cellStyle name="Normal 2 3 8 2 3" xfId="4694"/>
    <cellStyle name="Normal 2 3 8 2 4" xfId="4695"/>
    <cellStyle name="Normal 2 3 8 3" xfId="4696"/>
    <cellStyle name="Normal 2 3 8 4" xfId="4697"/>
    <cellStyle name="Normal 2 3 8 5" xfId="4698"/>
    <cellStyle name="Normal 2 3 9" xfId="4699"/>
    <cellStyle name="Normal 2 3 9 2" xfId="4700"/>
    <cellStyle name="Normal 2 3 9 2 2" xfId="4701"/>
    <cellStyle name="Normal 2 3 9 2 3" xfId="4702"/>
    <cellStyle name="Normal 2 3 9 2 4" xfId="4703"/>
    <cellStyle name="Normal 2 3 9 3" xfId="4704"/>
    <cellStyle name="Normal 2 3 9 4" xfId="4705"/>
    <cellStyle name="Normal 2 3 9 5" xfId="4706"/>
    <cellStyle name="Normal 2 30" xfId="4707"/>
    <cellStyle name="Normal 2 31" xfId="4708"/>
    <cellStyle name="Normal 2 32" xfId="4709"/>
    <cellStyle name="Normal 2 33" xfId="4710"/>
    <cellStyle name="Normal 2 34" xfId="4711"/>
    <cellStyle name="Normal 2 35" xfId="4712"/>
    <cellStyle name="Normal 2 36" xfId="4713"/>
    <cellStyle name="Normal 2 37" xfId="4714"/>
    <cellStyle name="Normal 2 38" xfId="4715"/>
    <cellStyle name="Normal 2 39" xfId="4716"/>
    <cellStyle name="Normal 2 4" xfId="4717"/>
    <cellStyle name="Normal 2 4 10" xfId="4718"/>
    <cellStyle name="Normal 2 4 10 2" xfId="4719"/>
    <cellStyle name="Normal 2 4 10 2 2" xfId="4720"/>
    <cellStyle name="Normal 2 4 10 2 3" xfId="4721"/>
    <cellStyle name="Normal 2 4 10 2 4" xfId="4722"/>
    <cellStyle name="Normal 2 4 10 3" xfId="4723"/>
    <cellStyle name="Normal 2 4 10 4" xfId="4724"/>
    <cellStyle name="Normal 2 4 10 5" xfId="4725"/>
    <cellStyle name="Normal 2 4 11" xfId="4726"/>
    <cellStyle name="Normal 2 4 11 2" xfId="4727"/>
    <cellStyle name="Normal 2 4 11 2 2" xfId="4728"/>
    <cellStyle name="Normal 2 4 11 2 3" xfId="4729"/>
    <cellStyle name="Normal 2 4 11 2 4" xfId="4730"/>
    <cellStyle name="Normal 2 4 11 3" xfId="4731"/>
    <cellStyle name="Normal 2 4 11 4" xfId="4732"/>
    <cellStyle name="Normal 2 4 11 5" xfId="4733"/>
    <cellStyle name="Normal 2 4 12" xfId="4734"/>
    <cellStyle name="Normal 2 4 12 2" xfId="4735"/>
    <cellStyle name="Normal 2 4 12 2 2" xfId="4736"/>
    <cellStyle name="Normal 2 4 12 2 3" xfId="4737"/>
    <cellStyle name="Normal 2 4 12 2 4" xfId="4738"/>
    <cellStyle name="Normal 2 4 12 3" xfId="4739"/>
    <cellStyle name="Normal 2 4 12 4" xfId="4740"/>
    <cellStyle name="Normal 2 4 12 5" xfId="4741"/>
    <cellStyle name="Normal 2 4 13" xfId="4742"/>
    <cellStyle name="Normal 2 4 13 2" xfId="4743"/>
    <cellStyle name="Normal 2 4 13 2 2" xfId="4744"/>
    <cellStyle name="Normal 2 4 13 2 3" xfId="4745"/>
    <cellStyle name="Normal 2 4 13 2 4" xfId="4746"/>
    <cellStyle name="Normal 2 4 13 3" xfId="4747"/>
    <cellStyle name="Normal 2 4 13 4" xfId="4748"/>
    <cellStyle name="Normal 2 4 13 5" xfId="4749"/>
    <cellStyle name="Normal 2 4 14" xfId="4750"/>
    <cellStyle name="Normal 2 4 2" xfId="4751"/>
    <cellStyle name="Normal 2 4 2 2" xfId="4752"/>
    <cellStyle name="Normal 2 4 2 2 2" xfId="4753"/>
    <cellStyle name="Normal 2 4 2 2 2 2" xfId="4754"/>
    <cellStyle name="Normal 2 4 2 2 2 3" xfId="4755"/>
    <cellStyle name="Normal 2 4 2 2 2 4" xfId="4756"/>
    <cellStyle name="Normal 2 4 2 2 3" xfId="4757"/>
    <cellStyle name="Normal 2 4 2 2 4" xfId="4758"/>
    <cellStyle name="Normal 2 4 2 2 5" xfId="4759"/>
    <cellStyle name="Normal 2 4 2 3" xfId="4760"/>
    <cellStyle name="Normal 2 4 2 4" xfId="4761"/>
    <cellStyle name="Normal 2 4 3" xfId="4762"/>
    <cellStyle name="Normal 2 4 3 2" xfId="4763"/>
    <cellStyle name="Normal 2 4 3 2 2" xfId="4764"/>
    <cellStyle name="Normal 2 4 3 2 2 2" xfId="4765"/>
    <cellStyle name="Normal 2 4 3 2 2 3" xfId="4766"/>
    <cellStyle name="Normal 2 4 3 2 2 4" xfId="4767"/>
    <cellStyle name="Normal 2 4 3 2 3" xfId="4768"/>
    <cellStyle name="Normal 2 4 3 2 4" xfId="4769"/>
    <cellStyle name="Normal 2 4 3 2 5" xfId="4770"/>
    <cellStyle name="Normal 2 4 3 3" xfId="4771"/>
    <cellStyle name="Normal 2 4 3 4" xfId="4772"/>
    <cellStyle name="Normal 2 4 4" xfId="4773"/>
    <cellStyle name="Normal 2 4 4 2" xfId="4774"/>
    <cellStyle name="Normal 2 4 4 2 2" xfId="4775"/>
    <cellStyle name="Normal 2 4 4 2 2 2" xfId="4776"/>
    <cellStyle name="Normal 2 4 4 2 2 3" xfId="4777"/>
    <cellStyle name="Normal 2 4 4 2 2 4" xfId="4778"/>
    <cellStyle name="Normal 2 4 4 2 3" xfId="4779"/>
    <cellStyle name="Normal 2 4 4 2 4" xfId="4780"/>
    <cellStyle name="Normal 2 4 4 2 5" xfId="4781"/>
    <cellStyle name="Normal 2 4 4 3" xfId="4782"/>
    <cellStyle name="Normal 2 4 4 4" xfId="4783"/>
    <cellStyle name="Normal 2 4 5" xfId="4784"/>
    <cellStyle name="Normal 2 4 5 2" xfId="4785"/>
    <cellStyle name="Normal 2 4 5 2 2" xfId="4786"/>
    <cellStyle name="Normal 2 4 5 2 2 2" xfId="4787"/>
    <cellStyle name="Normal 2 4 5 2 3" xfId="4788"/>
    <cellStyle name="Normal 2 4 5 2 4" xfId="4789"/>
    <cellStyle name="Normal 2 4 5 3" xfId="4790"/>
    <cellStyle name="Normal 2 4 5 3 2" xfId="4791"/>
    <cellStyle name="Normal 2 4 5 3 3" xfId="4792"/>
    <cellStyle name="Normal 2 4 5 3 4" xfId="4793"/>
    <cellStyle name="Normal 2 4 5 4" xfId="4794"/>
    <cellStyle name="Normal 2 4 5 5" xfId="4795"/>
    <cellStyle name="Normal 2 4 5 6" xfId="4796"/>
    <cellStyle name="Normal 2 4 6" xfId="4797"/>
    <cellStyle name="Normal 2 4 6 2" xfId="4798"/>
    <cellStyle name="Normal 2 4 6 2 2" xfId="4799"/>
    <cellStyle name="Normal 2 4 6 2 3" xfId="4800"/>
    <cellStyle name="Normal 2 4 6 2 4" xfId="4801"/>
    <cellStyle name="Normal 2 4 6 3" xfId="4802"/>
    <cellStyle name="Normal 2 4 6 4" xfId="4803"/>
    <cellStyle name="Normal 2 4 6 5" xfId="4804"/>
    <cellStyle name="Normal 2 4 7" xfId="4805"/>
    <cellStyle name="Normal 2 4 7 2" xfId="4806"/>
    <cellStyle name="Normal 2 4 7 2 2" xfId="4807"/>
    <cellStyle name="Normal 2 4 7 2 3" xfId="4808"/>
    <cellStyle name="Normal 2 4 7 2 4" xfId="4809"/>
    <cellStyle name="Normal 2 4 7 3" xfId="4810"/>
    <cellStyle name="Normal 2 4 7 4" xfId="4811"/>
    <cellStyle name="Normal 2 4 7 5" xfId="4812"/>
    <cellStyle name="Normal 2 4 8" xfId="4813"/>
    <cellStyle name="Normal 2 4 8 2" xfId="4814"/>
    <cellStyle name="Normal 2 4 8 2 2" xfId="4815"/>
    <cellStyle name="Normal 2 4 8 2 3" xfId="4816"/>
    <cellStyle name="Normal 2 4 8 2 4" xfId="4817"/>
    <cellStyle name="Normal 2 4 8 3" xfId="4818"/>
    <cellStyle name="Normal 2 4 8 4" xfId="4819"/>
    <cellStyle name="Normal 2 4 8 5" xfId="4820"/>
    <cellStyle name="Normal 2 4 9" xfId="4821"/>
    <cellStyle name="Normal 2 4 9 2" xfId="4822"/>
    <cellStyle name="Normal 2 4 9 2 2" xfId="4823"/>
    <cellStyle name="Normal 2 4 9 2 3" xfId="4824"/>
    <cellStyle name="Normal 2 4 9 2 4" xfId="4825"/>
    <cellStyle name="Normal 2 4 9 3" xfId="4826"/>
    <cellStyle name="Normal 2 4 9 4" xfId="4827"/>
    <cellStyle name="Normal 2 4 9 5" xfId="4828"/>
    <cellStyle name="Normal 2 40" xfId="4829"/>
    <cellStyle name="Normal 2 41" xfId="4830"/>
    <cellStyle name="Normal 2 42" xfId="4831"/>
    <cellStyle name="Normal 2 43" xfId="4832"/>
    <cellStyle name="Normal 2 44" xfId="4833"/>
    <cellStyle name="Normal 2 45" xfId="4834"/>
    <cellStyle name="Normal 2 45 2" xfId="4835"/>
    <cellStyle name="Normal 2 45 2 2" xfId="4836"/>
    <cellStyle name="Normal 2 45 3" xfId="4837"/>
    <cellStyle name="Normal 2 45 4" xfId="4838"/>
    <cellStyle name="Normal 2 45 5" xfId="4839"/>
    <cellStyle name="Normal 2 46" xfId="4840"/>
    <cellStyle name="Normal 2 46 2" xfId="4841"/>
    <cellStyle name="Normal 2 46 2 2" xfId="4842"/>
    <cellStyle name="Normal 2 46 3" xfId="4843"/>
    <cellStyle name="Normal 2 46 4" xfId="4844"/>
    <cellStyle name="Normal 2 47" xfId="4845"/>
    <cellStyle name="Normal 2 47 2" xfId="4846"/>
    <cellStyle name="Normal 2 47 2 2" xfId="4847"/>
    <cellStyle name="Normal 2 47 3" xfId="4848"/>
    <cellStyle name="Normal 2 47 4" xfId="4849"/>
    <cellStyle name="Normal 2 48" xfId="4850"/>
    <cellStyle name="Normal 2 48 2" xfId="4851"/>
    <cellStyle name="Normal 2 48 3" xfId="4852"/>
    <cellStyle name="Normal 2 49" xfId="4853"/>
    <cellStyle name="Normal 2 49 2" xfId="4854"/>
    <cellStyle name="Normal 2 5" xfId="4855"/>
    <cellStyle name="Normal 2 5 10" xfId="4856"/>
    <cellStyle name="Normal 2 5 11" xfId="4857"/>
    <cellStyle name="Normal 2 5 12" xfId="4858"/>
    <cellStyle name="Normal 2 5 13" xfId="4859"/>
    <cellStyle name="Normal 2 5 14" xfId="4860"/>
    <cellStyle name="Normal 2 5 15" xfId="4861"/>
    <cellStyle name="Normal 2 5 16" xfId="4862"/>
    <cellStyle name="Normal 2 5 17" xfId="4863"/>
    <cellStyle name="Normal 2 5 2" xfId="4864"/>
    <cellStyle name="Normal 2 5 2 2" xfId="4865"/>
    <cellStyle name="Normal 2 5 2 2 2" xfId="4866"/>
    <cellStyle name="Normal 2 5 2 2 3" xfId="4867"/>
    <cellStyle name="Normal 2 5 2 2 3 2" xfId="4868"/>
    <cellStyle name="Normal 2 5 2 2 4" xfId="4869"/>
    <cellStyle name="Normal 2 5 2 2 5" xfId="4870"/>
    <cellStyle name="Normal 2 5 2 3" xfId="4871"/>
    <cellStyle name="Normal 2 5 2 3 2" xfId="4872"/>
    <cellStyle name="Normal 2 5 2 3 2 2" xfId="4873"/>
    <cellStyle name="Normal 2 5 2 3 3" xfId="4874"/>
    <cellStyle name="Normal 2 5 2 3 4" xfId="4875"/>
    <cellStyle name="Normal 2 5 2 4" xfId="4876"/>
    <cellStyle name="Normal 2 5 2 4 2" xfId="4877"/>
    <cellStyle name="Normal 2 5 2 4 2 2" xfId="4878"/>
    <cellStyle name="Normal 2 5 2 4 3" xfId="4879"/>
    <cellStyle name="Normal 2 5 2 4 4" xfId="4880"/>
    <cellStyle name="Normal 2 5 2 5" xfId="4881"/>
    <cellStyle name="Normal 2 5 2 5 2" xfId="4882"/>
    <cellStyle name="Normal 2 5 2 5 2 2" xfId="4883"/>
    <cellStyle name="Normal 2 5 2 5 3" xfId="4884"/>
    <cellStyle name="Normal 2 5 2 5 4" xfId="4885"/>
    <cellStyle name="Normal 2 5 2 6" xfId="4886"/>
    <cellStyle name="Normal 2 5 2 6 2" xfId="4887"/>
    <cellStyle name="Normal 2 5 2 7" xfId="4888"/>
    <cellStyle name="Normal 2 5 2 8" xfId="4889"/>
    <cellStyle name="Normal 2 5 3" xfId="4890"/>
    <cellStyle name="Normal 2 5 4" xfId="4891"/>
    <cellStyle name="Normal 2 5 5" xfId="4892"/>
    <cellStyle name="Normal 2 5 6" xfId="4893"/>
    <cellStyle name="Normal 2 5 7" xfId="4894"/>
    <cellStyle name="Normal 2 5 8" xfId="4895"/>
    <cellStyle name="Normal 2 5 9" xfId="4896"/>
    <cellStyle name="Normal 2 50" xfId="4897"/>
    <cellStyle name="Normal 2 51" xfId="4898"/>
    <cellStyle name="Normal 2 52" xfId="4899"/>
    <cellStyle name="Normal 2 53" xfId="4900"/>
    <cellStyle name="Normal 2 54" xfId="4901"/>
    <cellStyle name="Normal 2 55" xfId="4902"/>
    <cellStyle name="Normal 2 56" xfId="4903"/>
    <cellStyle name="Normal 2 57" xfId="4904"/>
    <cellStyle name="Normal 2 6" xfId="4905"/>
    <cellStyle name="Normal 2 6 10" xfId="4906"/>
    <cellStyle name="Normal 2 6 11" xfId="4907"/>
    <cellStyle name="Normal 2 6 12" xfId="4908"/>
    <cellStyle name="Normal 2 6 13" xfId="4909"/>
    <cellStyle name="Normal 2 6 14" xfId="4910"/>
    <cellStyle name="Normal 2 6 15" xfId="4911"/>
    <cellStyle name="Normal 2 6 16" xfId="4912"/>
    <cellStyle name="Normal 2 6 17" xfId="4913"/>
    <cellStyle name="Normal 2 6 17 2" xfId="4914"/>
    <cellStyle name="Normal 2 6 17 2 2" xfId="4915"/>
    <cellStyle name="Normal 2 6 17 3" xfId="4916"/>
    <cellStyle name="Normal 2 6 17 4" xfId="4917"/>
    <cellStyle name="Normal 2 6 18" xfId="4918"/>
    <cellStyle name="Normal 2 6 18 2" xfId="4919"/>
    <cellStyle name="Normal 2 6 18 2 2" xfId="4920"/>
    <cellStyle name="Normal 2 6 18 3" xfId="4921"/>
    <cellStyle name="Normal 2 6 18 4" xfId="4922"/>
    <cellStyle name="Normal 2 6 19" xfId="4923"/>
    <cellStyle name="Normal 2 6 19 2" xfId="4924"/>
    <cellStyle name="Normal 2 6 2" xfId="4925"/>
    <cellStyle name="Normal 2 6 2 2" xfId="4926"/>
    <cellStyle name="Normal 2 6 2 3" xfId="4927"/>
    <cellStyle name="Normal 2 6 2 3 2" xfId="4928"/>
    <cellStyle name="Normal 2 6 2 3 2 2" xfId="4929"/>
    <cellStyle name="Normal 2 6 2 3 3" xfId="4930"/>
    <cellStyle name="Normal 2 6 2 3 4" xfId="4931"/>
    <cellStyle name="Normal 2 6 2 4" xfId="4932"/>
    <cellStyle name="Normal 2 6 2 4 2" xfId="4933"/>
    <cellStyle name="Normal 2 6 2 4 2 2" xfId="4934"/>
    <cellStyle name="Normal 2 6 2 4 3" xfId="4935"/>
    <cellStyle name="Normal 2 6 2 4 4" xfId="4936"/>
    <cellStyle name="Normal 2 6 2 5" xfId="4937"/>
    <cellStyle name="Normal 2 6 2 5 2" xfId="4938"/>
    <cellStyle name="Normal 2 6 2 5 3" xfId="4939"/>
    <cellStyle name="Normal 2 6 2 5 4" xfId="4940"/>
    <cellStyle name="Normal 2 6 2 6" xfId="4941"/>
    <cellStyle name="Normal 2 6 2 7" xfId="4942"/>
    <cellStyle name="Normal 2 6 2 8" xfId="4943"/>
    <cellStyle name="Normal 2 6 20" xfId="4944"/>
    <cellStyle name="Normal 2 6 3" xfId="4945"/>
    <cellStyle name="Normal 2 6 3 2" xfId="4946"/>
    <cellStyle name="Normal 2 6 3 3" xfId="4947"/>
    <cellStyle name="Normal 2 6 3 3 2" xfId="4948"/>
    <cellStyle name="Normal 2 6 3 4" xfId="4949"/>
    <cellStyle name="Normal 2 6 3 5" xfId="4950"/>
    <cellStyle name="Normal 2 6 4" xfId="4951"/>
    <cellStyle name="Normal 2 6 5" xfId="4952"/>
    <cellStyle name="Normal 2 6 6" xfId="4953"/>
    <cellStyle name="Normal 2 6 7" xfId="4954"/>
    <cellStyle name="Normal 2 6 8" xfId="4955"/>
    <cellStyle name="Normal 2 6 9" xfId="4956"/>
    <cellStyle name="Normal 2 7" xfId="4957"/>
    <cellStyle name="Normal 2 7 2" xfId="4958"/>
    <cellStyle name="Normal 2 8" xfId="4959"/>
    <cellStyle name="Normal 2 8 2" xfId="4960"/>
    <cellStyle name="Normal 2 8 3" xfId="4961"/>
    <cellStyle name="Normal 2 8 4" xfId="4962"/>
    <cellStyle name="Normal 2 8 4 2" xfId="4963"/>
    <cellStyle name="Normal 2 9" xfId="4964"/>
    <cellStyle name="Normal 2 9 2" xfId="4965"/>
    <cellStyle name="Normal 2 9 2 2" xfId="4966"/>
    <cellStyle name="Normal 2 9 2 3" xfId="4967"/>
    <cellStyle name="Normal 2 9 2 3 2" xfId="4968"/>
    <cellStyle name="Normal 2 9 2 4" xfId="4969"/>
    <cellStyle name="Normal 2 9 2 5" xfId="4970"/>
    <cellStyle name="Normal 2 9 3" xfId="4971"/>
    <cellStyle name="Normal 2 9 3 2" xfId="4972"/>
    <cellStyle name="Normal 2 9 3 2 2" xfId="4973"/>
    <cellStyle name="Normal 2 9 3 3" xfId="4974"/>
    <cellStyle name="Normal 2 9 3 4" xfId="4975"/>
    <cellStyle name="Normal 2 9 4" xfId="4976"/>
    <cellStyle name="Normal 2 9 4 2" xfId="4977"/>
    <cellStyle name="Normal 2 9 4 3" xfId="4978"/>
    <cellStyle name="Normal 2 9 4 4" xfId="4979"/>
    <cellStyle name="Normal 2 9 5" xfId="4980"/>
    <cellStyle name="Normal 2 9 5 2" xfId="4981"/>
    <cellStyle name="Normal 2 9 6" xfId="4982"/>
    <cellStyle name="Normal 2_ELC" xfId="4983"/>
    <cellStyle name="Normal 20" xfId="4984"/>
    <cellStyle name="Normal 20 2" xfId="4985"/>
    <cellStyle name="Normal 20 3" xfId="4986"/>
    <cellStyle name="Normal 20 4" xfId="4987"/>
    <cellStyle name="Normal 21" xfId="4988"/>
    <cellStyle name="Normal 21 2" xfId="4989"/>
    <cellStyle name="Normal 21 2 2" xfId="4990"/>
    <cellStyle name="Normal 21 3" xfId="4991"/>
    <cellStyle name="Normal 21 4" xfId="4992"/>
    <cellStyle name="Normal 21_Scen_XBase" xfId="4993"/>
    <cellStyle name="Normal 22" xfId="4994"/>
    <cellStyle name="Normal 22 2" xfId="4995"/>
    <cellStyle name="Normal 23" xfId="4996"/>
    <cellStyle name="Normal 23 2" xfId="4997"/>
    <cellStyle name="Normal 23 3" xfId="4998"/>
    <cellStyle name="Normal 24" xfId="4999"/>
    <cellStyle name="Normal 24 10" xfId="5000"/>
    <cellStyle name="Normal 24 11" xfId="5001"/>
    <cellStyle name="Normal 24 12" xfId="5002"/>
    <cellStyle name="Normal 24 13" xfId="5003"/>
    <cellStyle name="Normal 24 14" xfId="5004"/>
    <cellStyle name="Normal 24 15" xfId="5005"/>
    <cellStyle name="Normal 24 16" xfId="5006"/>
    <cellStyle name="Normal 24 17" xfId="5007"/>
    <cellStyle name="Normal 24 18" xfId="5008"/>
    <cellStyle name="Normal 24 19" xfId="5009"/>
    <cellStyle name="Normal 24 2" xfId="5010"/>
    <cellStyle name="Normal 24 20" xfId="5011"/>
    <cellStyle name="Normal 24 21" xfId="5012"/>
    <cellStyle name="Normal 24 22" xfId="5013"/>
    <cellStyle name="Normal 24 3" xfId="5014"/>
    <cellStyle name="Normal 24 4" xfId="5015"/>
    <cellStyle name="Normal 24 5" xfId="5016"/>
    <cellStyle name="Normal 24 6" xfId="5017"/>
    <cellStyle name="Normal 24 7" xfId="5018"/>
    <cellStyle name="Normal 24 8" xfId="5019"/>
    <cellStyle name="Normal 24 9" xfId="5020"/>
    <cellStyle name="Normal 25" xfId="5021"/>
    <cellStyle name="Normal 25 2" xfId="5022"/>
    <cellStyle name="Normal 25 3" xfId="5023"/>
    <cellStyle name="Normal 25 4" xfId="5024"/>
    <cellStyle name="Normal 26" xfId="5025"/>
    <cellStyle name="Normal 26 2" xfId="5026"/>
    <cellStyle name="Normal 26 3" xfId="5027"/>
    <cellStyle name="Normal 27" xfId="5028"/>
    <cellStyle name="Normal 27 2" xfId="5029"/>
    <cellStyle name="Normal 28" xfId="5030"/>
    <cellStyle name="Normal 29" xfId="5031"/>
    <cellStyle name="Normal 3" xfId="5032"/>
    <cellStyle name="Normal 3 10" xfId="5033"/>
    <cellStyle name="Normal 3 11" xfId="5034"/>
    <cellStyle name="Normal 3 12" xfId="5035"/>
    <cellStyle name="Normal 3 13" xfId="5036"/>
    <cellStyle name="Normal 3 14" xfId="5037"/>
    <cellStyle name="Normal 3 15" xfId="5038"/>
    <cellStyle name="Normal 3 16" xfId="5039"/>
    <cellStyle name="Normal 3 17" xfId="5040"/>
    <cellStyle name="Normal 3 18" xfId="5041"/>
    <cellStyle name="Normal 3 19" xfId="5042"/>
    <cellStyle name="Normal 3 2" xfId="5043"/>
    <cellStyle name="Normal 3 2 10" xfId="5044"/>
    <cellStyle name="Normal 3 2 11" xfId="5045"/>
    <cellStyle name="Normal 3 2 11 2" xfId="5046"/>
    <cellStyle name="Normal 3 2 11 2 2" xfId="5047"/>
    <cellStyle name="Normal 3 2 11 3" xfId="5048"/>
    <cellStyle name="Normal 3 2 11 4" xfId="5049"/>
    <cellStyle name="Normal 3 2 12" xfId="5050"/>
    <cellStyle name="Normal 3 2 13" xfId="5051"/>
    <cellStyle name="Normal 3 2 2" xfId="5052"/>
    <cellStyle name="Normal 3 2 2 2" xfId="5053"/>
    <cellStyle name="Normal 3 2 2 2 2" xfId="5054"/>
    <cellStyle name="Normal 3 2 2 3" xfId="5055"/>
    <cellStyle name="Normal 3 2 2 4" xfId="5056"/>
    <cellStyle name="Normal 3 2 2 4 2" xfId="5057"/>
    <cellStyle name="Normal 3 2 2 4 2 2" xfId="5058"/>
    <cellStyle name="Normal 3 2 2 4 3" xfId="5059"/>
    <cellStyle name="Normal 3 2 2 4 4" xfId="5060"/>
    <cellStyle name="Normal 3 2 3" xfId="5061"/>
    <cellStyle name="Normal 3 2 3 2" xfId="5062"/>
    <cellStyle name="Normal 3 2 3 3" xfId="5063"/>
    <cellStyle name="Normal 3 2 3 3 2" xfId="5064"/>
    <cellStyle name="Normal 3 2 3 3 3" xfId="5065"/>
    <cellStyle name="Normal 3 2 3 3 4" xfId="5066"/>
    <cellStyle name="Normal 3 2 3 4" xfId="5067"/>
    <cellStyle name="Normal 3 2 3 4 2" xfId="5068"/>
    <cellStyle name="Normal 3 2 3 5" xfId="5069"/>
    <cellStyle name="Normal 3 2 4" xfId="5070"/>
    <cellStyle name="Normal 3 2 4 2" xfId="5071"/>
    <cellStyle name="Normal 3 2 4 3" xfId="5072"/>
    <cellStyle name="Normal 3 2 5" xfId="5073"/>
    <cellStyle name="Normal 3 2 6" xfId="5074"/>
    <cellStyle name="Normal 3 2 7" xfId="5075"/>
    <cellStyle name="Normal 3 2 8" xfId="5076"/>
    <cellStyle name="Normal 3 2 9" xfId="5077"/>
    <cellStyle name="Normal 3 2 9 2" xfId="5078"/>
    <cellStyle name="Normal 3 2 9 2 2" xfId="5079"/>
    <cellStyle name="Normal 3 2 9 2 2 2" xfId="5080"/>
    <cellStyle name="Normal 3 2 9 2 2 3" xfId="5081"/>
    <cellStyle name="Normal 3 2 9 2 2 4" xfId="5082"/>
    <cellStyle name="Normal 3 2 9 2 3" xfId="5083"/>
    <cellStyle name="Normal 3 2 9 2 4" xfId="5084"/>
    <cellStyle name="Normal 3 2 9 2 5" xfId="5085"/>
    <cellStyle name="Normal 3 2_ELC" xfId="5086"/>
    <cellStyle name="Normal 3 20" xfId="5087"/>
    <cellStyle name="Normal 3 21" xfId="5088"/>
    <cellStyle name="Normal 3 22" xfId="5089"/>
    <cellStyle name="Normal 3 23" xfId="5090"/>
    <cellStyle name="Normal 3 24" xfId="5091"/>
    <cellStyle name="Normal 3 25" xfId="5092"/>
    <cellStyle name="Normal 3 26" xfId="5093"/>
    <cellStyle name="Normal 3 27" xfId="5094"/>
    <cellStyle name="Normal 3 28" xfId="5095"/>
    <cellStyle name="Normal 3 29" xfId="5096"/>
    <cellStyle name="Normal 3 29 2" xfId="5097"/>
    <cellStyle name="Normal 3 3" xfId="5098"/>
    <cellStyle name="Normal 3 3 2" xfId="5099"/>
    <cellStyle name="Normal 3 3 2 2" xfId="5100"/>
    <cellStyle name="Normal 3 3 2 3" xfId="5101"/>
    <cellStyle name="Normal 3 3 3" xfId="5102"/>
    <cellStyle name="Normal 3 3 4" xfId="5103"/>
    <cellStyle name="Normal 3 3 5" xfId="5104"/>
    <cellStyle name="Normal 3 3 6" xfId="5105"/>
    <cellStyle name="Normal 3 3 7" xfId="5106"/>
    <cellStyle name="Normal 3 3 8" xfId="5107"/>
    <cellStyle name="Normal 3 3 9" xfId="5108"/>
    <cellStyle name="Normal 3 30" xfId="5109"/>
    <cellStyle name="Normal 3 30 2" xfId="5110"/>
    <cellStyle name="Normal 3 30 3" xfId="5111"/>
    <cellStyle name="Normal 3 31" xfId="5112"/>
    <cellStyle name="Normal 3 31 2" xfId="5113"/>
    <cellStyle name="Normal 3 32" xfId="5114"/>
    <cellStyle name="Normal 3 33" xfId="5115"/>
    <cellStyle name="Normal 3 34" xfId="5116"/>
    <cellStyle name="Normal 3 35" xfId="5117"/>
    <cellStyle name="Normal 3 36" xfId="5118"/>
    <cellStyle name="Normal 3 37" xfId="5119"/>
    <cellStyle name="Normal 3 37 2" xfId="5120"/>
    <cellStyle name="Normal 3 37 3" xfId="5121"/>
    <cellStyle name="Normal 3 38" xfId="5122"/>
    <cellStyle name="Normal 3 39" xfId="5123"/>
    <cellStyle name="Normal 3 4" xfId="5124"/>
    <cellStyle name="Normal 3 4 2" xfId="5125"/>
    <cellStyle name="Normal 3 4 3" xfId="5126"/>
    <cellStyle name="Normal 3 4 4" xfId="5127"/>
    <cellStyle name="Normal 3 4 4 2" xfId="5128"/>
    <cellStyle name="Normal 3 4 4 2 2" xfId="5129"/>
    <cellStyle name="Normal 3 4 4 3" xfId="5130"/>
    <cellStyle name="Normal 3 4 5" xfId="5131"/>
    <cellStyle name="Normal 3 4 6" xfId="5132"/>
    <cellStyle name="Normal 3 4 7" xfId="5133"/>
    <cellStyle name="Normal 3 4 8" xfId="5134"/>
    <cellStyle name="Normal 3 40" xfId="5135"/>
    <cellStyle name="Normal 3 41" xfId="5136"/>
    <cellStyle name="Normal 3 42" xfId="5137"/>
    <cellStyle name="Normal 3 43" xfId="5138"/>
    <cellStyle name="Normal 3 44" xfId="5139"/>
    <cellStyle name="Normal 3 45" xfId="5140"/>
    <cellStyle name="Normal 3 46" xfId="5141"/>
    <cellStyle name="Normal 3 47" xfId="5142"/>
    <cellStyle name="Normal 3 5" xfId="5143"/>
    <cellStyle name="Normal 3 5 2" xfId="5144"/>
    <cellStyle name="Normal 3 5 3" xfId="5145"/>
    <cellStyle name="Normal 3 5 3 2" xfId="5146"/>
    <cellStyle name="Normal 3 5 3 3" xfId="5147"/>
    <cellStyle name="Normal 3 5 4" xfId="5148"/>
    <cellStyle name="Normal 3 5 4 2" xfId="5149"/>
    <cellStyle name="Normal 3 5 4 3" xfId="5150"/>
    <cellStyle name="Normal 3 5 4 3 2" xfId="5151"/>
    <cellStyle name="Normal 3 5 4 4" xfId="5152"/>
    <cellStyle name="Normal 3 5 4 4 2" xfId="5153"/>
    <cellStyle name="Normal 3 5 5" xfId="5154"/>
    <cellStyle name="Normal 3 5 6" xfId="5155"/>
    <cellStyle name="Normal 3 5 7" xfId="5156"/>
    <cellStyle name="Normal 3 5 8" xfId="5157"/>
    <cellStyle name="Normal 3 5 9" xfId="5158"/>
    <cellStyle name="Normal 3 6" xfId="5159"/>
    <cellStyle name="Normal 3 6 2" xfId="5160"/>
    <cellStyle name="Normal 3 6 3" xfId="5161"/>
    <cellStyle name="Normal 3 7" xfId="5162"/>
    <cellStyle name="Normal 3 7 2" xfId="5163"/>
    <cellStyle name="Normal 3 7 3" xfId="5164"/>
    <cellStyle name="Normal 3 7 4" xfId="5165"/>
    <cellStyle name="Normal 3 7 4 2" xfId="5166"/>
    <cellStyle name="Normal 3 7 4 3" xfId="5167"/>
    <cellStyle name="Normal 3 8" xfId="5168"/>
    <cellStyle name="Normal 3 9" xfId="5169"/>
    <cellStyle name="Normal 3_PrimaryEnergyPrices_TIMES" xfId="5170"/>
    <cellStyle name="Normal 30" xfId="5171"/>
    <cellStyle name="Normal 31" xfId="5172"/>
    <cellStyle name="Normal 31 2" xfId="5173"/>
    <cellStyle name="Normal 31 3" xfId="5174"/>
    <cellStyle name="Normal 31 4" xfId="5175"/>
    <cellStyle name="Normal 31 5" xfId="5176"/>
    <cellStyle name="Normal 31 6" xfId="5177"/>
    <cellStyle name="Normal 32" xfId="5178"/>
    <cellStyle name="Normal 32 2" xfId="5179"/>
    <cellStyle name="Normal 33" xfId="5180"/>
    <cellStyle name="Normal 33 10" xfId="5181"/>
    <cellStyle name="Normal 33 11" xfId="5182"/>
    <cellStyle name="Normal 33 12" xfId="5183"/>
    <cellStyle name="Normal 33 13" xfId="5184"/>
    <cellStyle name="Normal 33 2" xfId="5185"/>
    <cellStyle name="Normal 33 3" xfId="5186"/>
    <cellStyle name="Normal 33 4" xfId="5187"/>
    <cellStyle name="Normal 33 5" xfId="5188"/>
    <cellStyle name="Normal 33 6" xfId="5189"/>
    <cellStyle name="Normal 33 7" xfId="5190"/>
    <cellStyle name="Normal 33 8" xfId="5191"/>
    <cellStyle name="Normal 33 9" xfId="5192"/>
    <cellStyle name="Normal 33_Scen_XBase" xfId="5193"/>
    <cellStyle name="Normal 34" xfId="5194"/>
    <cellStyle name="Normal 34 2" xfId="5195"/>
    <cellStyle name="Normal 35" xfId="5196"/>
    <cellStyle name="Normal 35 2" xfId="5197"/>
    <cellStyle name="Normal 35 3" xfId="5198"/>
    <cellStyle name="Normal 36" xfId="5199"/>
    <cellStyle name="Normal 36 2" xfId="5200"/>
    <cellStyle name="Normal 36 3" xfId="5201"/>
    <cellStyle name="Normal 37" xfId="5202"/>
    <cellStyle name="Normal 37 2" xfId="5203"/>
    <cellStyle name="Normal 37 3" xfId="5204"/>
    <cellStyle name="Normal 38" xfId="5205"/>
    <cellStyle name="Normal 38 2" xfId="5206"/>
    <cellStyle name="Normal 38 3" xfId="5207"/>
    <cellStyle name="Normal 38 4" xfId="5208"/>
    <cellStyle name="Normal 39" xfId="5209"/>
    <cellStyle name="Normal 39 2" xfId="5210"/>
    <cellStyle name="Normal 4" xfId="5211"/>
    <cellStyle name="Normal 4 10" xfId="5212"/>
    <cellStyle name="Normal 4 10 2" xfId="5213"/>
    <cellStyle name="Normal 4 10 3" xfId="5214"/>
    <cellStyle name="Normal 4 11" xfId="5215"/>
    <cellStyle name="Normal 4 11 2" xfId="5216"/>
    <cellStyle name="Normal 4 11 3" xfId="5217"/>
    <cellStyle name="Normal 4 12" xfId="5218"/>
    <cellStyle name="Normal 4 13" xfId="5219"/>
    <cellStyle name="Normal 4 13 2" xfId="5220"/>
    <cellStyle name="Normal 4 13 2 2" xfId="5221"/>
    <cellStyle name="Normal 4 13 2 3" xfId="5222"/>
    <cellStyle name="Normal 4 13 2 3 2" xfId="5223"/>
    <cellStyle name="Normal 4 13 2 3 3" xfId="5224"/>
    <cellStyle name="Normal 4 13 2 4" xfId="5225"/>
    <cellStyle name="Normal 4 13 2 5" xfId="5226"/>
    <cellStyle name="Normal 4 13 3" xfId="5227"/>
    <cellStyle name="Normal 4 14" xfId="5228"/>
    <cellStyle name="Normal 4 2" xfId="5229"/>
    <cellStyle name="Normal 4 2 10" xfId="5230"/>
    <cellStyle name="Normal 4 2 10 2" xfId="5231"/>
    <cellStyle name="Normal 4 2 10 2 2" xfId="5232"/>
    <cellStyle name="Normal 4 2 10 3" xfId="5233"/>
    <cellStyle name="Normal 4 2 10 4" xfId="5234"/>
    <cellStyle name="Normal 4 2 11" xfId="5235"/>
    <cellStyle name="Normal 4 2 12" xfId="5236"/>
    <cellStyle name="Normal 4 2 2" xfId="5237"/>
    <cellStyle name="Normal 4 2 2 10" xfId="5238"/>
    <cellStyle name="Normal 4 2 2 10 2" xfId="5239"/>
    <cellStyle name="Normal 4 2 2 10 2 2" xfId="5240"/>
    <cellStyle name="Normal 4 2 2 10 2 3" xfId="5241"/>
    <cellStyle name="Normal 4 2 2 10 2 4" xfId="5242"/>
    <cellStyle name="Normal 4 2 2 10 3" xfId="5243"/>
    <cellStyle name="Normal 4 2 2 10 4" xfId="5244"/>
    <cellStyle name="Normal 4 2 2 10 5" xfId="5245"/>
    <cellStyle name="Normal 4 2 2 11" xfId="5246"/>
    <cellStyle name="Normal 4 2 2 11 2" xfId="5247"/>
    <cellStyle name="Normal 4 2 2 11 2 2" xfId="5248"/>
    <cellStyle name="Normal 4 2 2 11 2 3" xfId="5249"/>
    <cellStyle name="Normal 4 2 2 11 2 4" xfId="5250"/>
    <cellStyle name="Normal 4 2 2 11 3" xfId="5251"/>
    <cellStyle name="Normal 4 2 2 11 4" xfId="5252"/>
    <cellStyle name="Normal 4 2 2 11 5" xfId="5253"/>
    <cellStyle name="Normal 4 2 2 12" xfId="5254"/>
    <cellStyle name="Normal 4 2 2 12 2" xfId="5255"/>
    <cellStyle name="Normal 4 2 2 12 2 2" xfId="5256"/>
    <cellStyle name="Normal 4 2 2 12 2 3" xfId="5257"/>
    <cellStyle name="Normal 4 2 2 12 2 4" xfId="5258"/>
    <cellStyle name="Normal 4 2 2 12 3" xfId="5259"/>
    <cellStyle name="Normal 4 2 2 12 4" xfId="5260"/>
    <cellStyle name="Normal 4 2 2 12 5" xfId="5261"/>
    <cellStyle name="Normal 4 2 2 13" xfId="5262"/>
    <cellStyle name="Normal 4 2 2 13 2" xfId="5263"/>
    <cellStyle name="Normal 4 2 2 13 2 2" xfId="5264"/>
    <cellStyle name="Normal 4 2 2 13 2 3" xfId="5265"/>
    <cellStyle name="Normal 4 2 2 13 2 4" xfId="5266"/>
    <cellStyle name="Normal 4 2 2 13 3" xfId="5267"/>
    <cellStyle name="Normal 4 2 2 13 4" xfId="5268"/>
    <cellStyle name="Normal 4 2 2 13 5" xfId="5269"/>
    <cellStyle name="Normal 4 2 2 14" xfId="5270"/>
    <cellStyle name="Normal 4 2 2 14 2" xfId="5271"/>
    <cellStyle name="Normal 4 2 2 15" xfId="5272"/>
    <cellStyle name="Normal 4 2 2 2" xfId="5273"/>
    <cellStyle name="Normal 4 2 2 2 10" xfId="5274"/>
    <cellStyle name="Normal 4 2 2 2 11" xfId="5275"/>
    <cellStyle name="Normal 4 2 2 2 12" xfId="5276"/>
    <cellStyle name="Normal 4 2 2 2 13" xfId="5277"/>
    <cellStyle name="Normal 4 2 2 2 14" xfId="5278"/>
    <cellStyle name="Normal 4 2 2 2 14 2" xfId="5279"/>
    <cellStyle name="Normal 4 2 2 2 14 2 2" xfId="5280"/>
    <cellStyle name="Normal 4 2 2 2 14 3" xfId="5281"/>
    <cellStyle name="Normal 4 2 2 2 14 4" xfId="5282"/>
    <cellStyle name="Normal 4 2 2 2 15" xfId="5283"/>
    <cellStyle name="Normal 4 2 2 2 15 2" xfId="5284"/>
    <cellStyle name="Normal 4 2 2 2 15 3" xfId="5285"/>
    <cellStyle name="Normal 4 2 2 2 16" xfId="5286"/>
    <cellStyle name="Normal 4 2 2 2 2" xfId="5287"/>
    <cellStyle name="Normal 4 2 2 2 3" xfId="5288"/>
    <cellStyle name="Normal 4 2 2 2 4" xfId="5289"/>
    <cellStyle name="Normal 4 2 2 2 5" xfId="5290"/>
    <cellStyle name="Normal 4 2 2 2 6" xfId="5291"/>
    <cellStyle name="Normal 4 2 2 2 7" xfId="5292"/>
    <cellStyle name="Normal 4 2 2 2 8" xfId="5293"/>
    <cellStyle name="Normal 4 2 2 2 9" xfId="5294"/>
    <cellStyle name="Normal 4 2 2 3" xfId="5295"/>
    <cellStyle name="Normal 4 2 2 3 2" xfId="5296"/>
    <cellStyle name="Normal 4 2 2 3 2 2" xfId="5297"/>
    <cellStyle name="Normal 4 2 2 3 2 3" xfId="5298"/>
    <cellStyle name="Normal 4 2 2 3 2 4" xfId="5299"/>
    <cellStyle name="Normal 4 2 2 3 3" xfId="5300"/>
    <cellStyle name="Normal 4 2 2 3 4" xfId="5301"/>
    <cellStyle name="Normal 4 2 2 3 5" xfId="5302"/>
    <cellStyle name="Normal 4 2 2 4" xfId="5303"/>
    <cellStyle name="Normal 4 2 2 4 2" xfId="5304"/>
    <cellStyle name="Normal 4 2 2 4 2 2" xfId="5305"/>
    <cellStyle name="Normal 4 2 2 4 2 3" xfId="5306"/>
    <cellStyle name="Normal 4 2 2 4 2 4" xfId="5307"/>
    <cellStyle name="Normal 4 2 2 4 3" xfId="5308"/>
    <cellStyle name="Normal 4 2 2 4 4" xfId="5309"/>
    <cellStyle name="Normal 4 2 2 4 5" xfId="5310"/>
    <cellStyle name="Normal 4 2 2 5" xfId="5311"/>
    <cellStyle name="Normal 4 2 2 5 2" xfId="5312"/>
    <cellStyle name="Normal 4 2 2 5 2 2" xfId="5313"/>
    <cellStyle name="Normal 4 2 2 5 2 3" xfId="5314"/>
    <cellStyle name="Normal 4 2 2 5 2 4" xfId="5315"/>
    <cellStyle name="Normal 4 2 2 5 3" xfId="5316"/>
    <cellStyle name="Normal 4 2 2 5 4" xfId="5317"/>
    <cellStyle name="Normal 4 2 2 5 5" xfId="5318"/>
    <cellStyle name="Normal 4 2 2 6" xfId="5319"/>
    <cellStyle name="Normal 4 2 2 6 2" xfId="5320"/>
    <cellStyle name="Normal 4 2 2 6 2 2" xfId="5321"/>
    <cellStyle name="Normal 4 2 2 6 2 3" xfId="5322"/>
    <cellStyle name="Normal 4 2 2 6 2 4" xfId="5323"/>
    <cellStyle name="Normal 4 2 2 6 3" xfId="5324"/>
    <cellStyle name="Normal 4 2 2 6 4" xfId="5325"/>
    <cellStyle name="Normal 4 2 2 6 5" xfId="5326"/>
    <cellStyle name="Normal 4 2 2 7" xfId="5327"/>
    <cellStyle name="Normal 4 2 2 7 2" xfId="5328"/>
    <cellStyle name="Normal 4 2 2 7 2 2" xfId="5329"/>
    <cellStyle name="Normal 4 2 2 7 2 3" xfId="5330"/>
    <cellStyle name="Normal 4 2 2 7 2 4" xfId="5331"/>
    <cellStyle name="Normal 4 2 2 7 3" xfId="5332"/>
    <cellStyle name="Normal 4 2 2 7 4" xfId="5333"/>
    <cellStyle name="Normal 4 2 2 7 5" xfId="5334"/>
    <cellStyle name="Normal 4 2 2 8" xfId="5335"/>
    <cellStyle name="Normal 4 2 2 8 2" xfId="5336"/>
    <cellStyle name="Normal 4 2 2 8 2 2" xfId="5337"/>
    <cellStyle name="Normal 4 2 2 8 2 3" xfId="5338"/>
    <cellStyle name="Normal 4 2 2 8 2 4" xfId="5339"/>
    <cellStyle name="Normal 4 2 2 8 3" xfId="5340"/>
    <cellStyle name="Normal 4 2 2 8 4" xfId="5341"/>
    <cellStyle name="Normal 4 2 2 8 5" xfId="5342"/>
    <cellStyle name="Normal 4 2 2 9" xfId="5343"/>
    <cellStyle name="Normal 4 2 2 9 2" xfId="5344"/>
    <cellStyle name="Normal 4 2 2 9 2 2" xfId="5345"/>
    <cellStyle name="Normal 4 2 2 9 2 3" xfId="5346"/>
    <cellStyle name="Normal 4 2 2 9 2 4" xfId="5347"/>
    <cellStyle name="Normal 4 2 2 9 3" xfId="5348"/>
    <cellStyle name="Normal 4 2 2 9 4" xfId="5349"/>
    <cellStyle name="Normal 4 2 2 9 5" xfId="5350"/>
    <cellStyle name="Normal 4 2 3" xfId="5351"/>
    <cellStyle name="Normal 4 2 3 2" xfId="5352"/>
    <cellStyle name="Normal 4 2 3 2 2" xfId="5353"/>
    <cellStyle name="Normal 4 2 3 2 2 2" xfId="5354"/>
    <cellStyle name="Normal 4 2 3 2 3" xfId="5355"/>
    <cellStyle name="Normal 4 2 3 2 4" xfId="5356"/>
    <cellStyle name="Normal 4 2 3 2 5" xfId="5357"/>
    <cellStyle name="Normal 4 2 3 3" xfId="5358"/>
    <cellStyle name="Normal 4 2 3 4" xfId="5359"/>
    <cellStyle name="Normal 4 2 3 4 2" xfId="5360"/>
    <cellStyle name="Normal 4 2 3 4 3" xfId="5361"/>
    <cellStyle name="Normal 4 2 3 4 4" xfId="5362"/>
    <cellStyle name="Normal 4 2 4" xfId="5363"/>
    <cellStyle name="Normal 4 2 5" xfId="5364"/>
    <cellStyle name="Normal 4 2 6" xfId="5365"/>
    <cellStyle name="Normal 4 2 7" xfId="5366"/>
    <cellStyle name="Normal 4 2 8" xfId="5367"/>
    <cellStyle name="Normal 4 2 9" xfId="5368"/>
    <cellStyle name="Normal 4 2_Scen_XBase" xfId="5369"/>
    <cellStyle name="Normal 4 3" xfId="5370"/>
    <cellStyle name="Normal 4 3 10" xfId="5371"/>
    <cellStyle name="Normal 4 3 10 2" xfId="5372"/>
    <cellStyle name="Normal 4 3 11" xfId="5373"/>
    <cellStyle name="Normal 4 3 11 2" xfId="5374"/>
    <cellStyle name="Normal 4 3 2" xfId="5375"/>
    <cellStyle name="Normal 4 3 2 2" xfId="5376"/>
    <cellStyle name="Normal 4 3 2 3" xfId="5377"/>
    <cellStyle name="Normal 4 3 3" xfId="5378"/>
    <cellStyle name="Normal 4 3 3 2" xfId="5379"/>
    <cellStyle name="Normal 4 3 3 2 2" xfId="5380"/>
    <cellStyle name="Normal 4 3 3 2 2 2" xfId="5381"/>
    <cellStyle name="Normal 4 3 3 2 3" xfId="5382"/>
    <cellStyle name="Normal 4 3 3 2 4" xfId="5383"/>
    <cellStyle name="Normal 4 3 3 2 5" xfId="5384"/>
    <cellStyle name="Normal 4 3 3 3" xfId="5385"/>
    <cellStyle name="Normal 4 3 3 4" xfId="5386"/>
    <cellStyle name="Normal 4 3 3 4 2" xfId="5387"/>
    <cellStyle name="Normal 4 3 3 4 3" xfId="5388"/>
    <cellStyle name="Normal 4 3 3 4 4" xfId="5389"/>
    <cellStyle name="Normal 4 3 3 5" xfId="5390"/>
    <cellStyle name="Normal 4 3 3 5 2" xfId="5391"/>
    <cellStyle name="Normal 4 3 3 6" xfId="5392"/>
    <cellStyle name="Normal 4 3 4" xfId="5393"/>
    <cellStyle name="Normal 4 3 4 2" xfId="5394"/>
    <cellStyle name="Normal 4 3 4 2 2" xfId="5395"/>
    <cellStyle name="Normal 4 3 4 3" xfId="5396"/>
    <cellStyle name="Normal 4 3 4 4" xfId="5397"/>
    <cellStyle name="Normal 4 3 4 4 2" xfId="5398"/>
    <cellStyle name="Normal 4 3 4 5" xfId="5399"/>
    <cellStyle name="Normal 4 3 4 5 2" xfId="5400"/>
    <cellStyle name="Normal 4 3 5" xfId="5401"/>
    <cellStyle name="Normal 4 3 5 2" xfId="5402"/>
    <cellStyle name="Normal 4 3 5 3" xfId="5403"/>
    <cellStyle name="Normal 4 3 5 3 2" xfId="5404"/>
    <cellStyle name="Normal 4 3 5 4" xfId="5405"/>
    <cellStyle name="Normal 4 3 5 4 2" xfId="5406"/>
    <cellStyle name="Normal 4 3 6" xfId="5407"/>
    <cellStyle name="Normal 4 3 7" xfId="5408"/>
    <cellStyle name="Normal 4 3 8" xfId="5409"/>
    <cellStyle name="Normal 4 3 9" xfId="5410"/>
    <cellStyle name="Normal 4 3 9 2" xfId="5411"/>
    <cellStyle name="Normal 4 3 9 2 2" xfId="5412"/>
    <cellStyle name="Normal 4 3 9 3" xfId="5413"/>
    <cellStyle name="Normal 4 3 9 4" xfId="5414"/>
    <cellStyle name="Normal 4 3_Scen_XBase" xfId="5415"/>
    <cellStyle name="Normal 4 4" xfId="5416"/>
    <cellStyle name="Normal 4 4 2" xfId="5417"/>
    <cellStyle name="Normal 4 4 3" xfId="5418"/>
    <cellStyle name="Normal 4 4 3 2" xfId="5419"/>
    <cellStyle name="Normal 4 4 3 3" xfId="5420"/>
    <cellStyle name="Normal 4 4 4" xfId="5421"/>
    <cellStyle name="Normal 4 4 5" xfId="5422"/>
    <cellStyle name="Normal 4 4 6" xfId="5423"/>
    <cellStyle name="Normal 4 4 7" xfId="5424"/>
    <cellStyle name="Normal 4 4 8" xfId="5425"/>
    <cellStyle name="Normal 4 4 9" xfId="5426"/>
    <cellStyle name="Normal 4 5" xfId="5427"/>
    <cellStyle name="Normal 4 5 10" xfId="5428"/>
    <cellStyle name="Normal 4 5 10 2" xfId="5429"/>
    <cellStyle name="Normal 4 5 11" xfId="5430"/>
    <cellStyle name="Normal 4 5 11 2" xfId="5431"/>
    <cellStyle name="Normal 4 5 2" xfId="5432"/>
    <cellStyle name="Normal 4 5 2 2" xfId="5433"/>
    <cellStyle name="Normal 4 5 2 3" xfId="5434"/>
    <cellStyle name="Normal 4 5 2 3 2" xfId="5435"/>
    <cellStyle name="Normal 4 5 2 4" xfId="5436"/>
    <cellStyle name="Normal 4 5 2 4 2" xfId="5437"/>
    <cellStyle name="Normal 4 5 3" xfId="5438"/>
    <cellStyle name="Normal 4 5 3 2" xfId="5439"/>
    <cellStyle name="Normal 4 5 3 3" xfId="5440"/>
    <cellStyle name="Normal 4 5 3 3 2" xfId="5441"/>
    <cellStyle name="Normal 4 5 3 4" xfId="5442"/>
    <cellStyle name="Normal 4 5 3 4 2" xfId="5443"/>
    <cellStyle name="Normal 4 5 4" xfId="5444"/>
    <cellStyle name="Normal 4 5 5" xfId="5445"/>
    <cellStyle name="Normal 4 5 6" xfId="5446"/>
    <cellStyle name="Normal 4 5 7" xfId="5447"/>
    <cellStyle name="Normal 4 5 8" xfId="5448"/>
    <cellStyle name="Normal 4 5 9" xfId="5449"/>
    <cellStyle name="Normal 4 5 9 2" xfId="5450"/>
    <cellStyle name="Normal 4 5 9 2 2" xfId="5451"/>
    <cellStyle name="Normal 4 5 9 3" xfId="5452"/>
    <cellStyle name="Normal 4 5 9 4" xfId="5453"/>
    <cellStyle name="Normal 4 6" xfId="5454"/>
    <cellStyle name="Normal 4 6 2" xfId="5455"/>
    <cellStyle name="Normal 4 6 2 2" xfId="5456"/>
    <cellStyle name="Normal 4 6 2 3" xfId="5457"/>
    <cellStyle name="Normal 4 6 2 3 2" xfId="5458"/>
    <cellStyle name="Normal 4 6 2 4" xfId="5459"/>
    <cellStyle name="Normal 4 6 2 5" xfId="5460"/>
    <cellStyle name="Normal 4 6 3" xfId="5461"/>
    <cellStyle name="Normal 4 6 4" xfId="5462"/>
    <cellStyle name="Normal 4 6 4 2" xfId="5463"/>
    <cellStyle name="Normal 4 6 4 2 2" xfId="5464"/>
    <cellStyle name="Normal 4 6 4 3" xfId="5465"/>
    <cellStyle name="Normal 4 6 4 4" xfId="5466"/>
    <cellStyle name="Normal 4 6 5" xfId="5467"/>
    <cellStyle name="Normal 4 6 5 2" xfId="5468"/>
    <cellStyle name="Normal 4 6 5 2 2" xfId="5469"/>
    <cellStyle name="Normal 4 6 5 3" xfId="5470"/>
    <cellStyle name="Normal 4 6 5 4" xfId="5471"/>
    <cellStyle name="Normal 4 6 6" xfId="5472"/>
    <cellStyle name="Normal 4 6 6 2" xfId="5473"/>
    <cellStyle name="Normal 4 6 7" xfId="5474"/>
    <cellStyle name="Normal 4 6 7 2" xfId="5475"/>
    <cellStyle name="Normal 4 7" xfId="5476"/>
    <cellStyle name="Normal 4 7 2" xfId="5477"/>
    <cellStyle name="Normal 4 7 2 2" xfId="5478"/>
    <cellStyle name="Normal 4 7 2 2 2" xfId="5479"/>
    <cellStyle name="Normal 4 7 2 3" xfId="5480"/>
    <cellStyle name="Normal 4 7 2 4" xfId="5481"/>
    <cellStyle name="Normal 4 7 2 5" xfId="5482"/>
    <cellStyle name="Normal 4 7 3" xfId="5483"/>
    <cellStyle name="Normal 4 7 4" xfId="5484"/>
    <cellStyle name="Normal 4 7 4 2" xfId="5485"/>
    <cellStyle name="Normal 4 7 4 3" xfId="5486"/>
    <cellStyle name="Normal 4 7 4 4" xfId="5487"/>
    <cellStyle name="Normal 4 7 5" xfId="5488"/>
    <cellStyle name="Normal 4 7 5 2" xfId="5489"/>
    <cellStyle name="Normal 4 7 6" xfId="5490"/>
    <cellStyle name="Normal 4 8" xfId="5491"/>
    <cellStyle name="Normal 4 8 2" xfId="5492"/>
    <cellStyle name="Normal 4 8 2 2" xfId="5493"/>
    <cellStyle name="Normal 4 8 3" xfId="5494"/>
    <cellStyle name="Normal 4 8 4" xfId="5495"/>
    <cellStyle name="Normal 4 8 4 2" xfId="5496"/>
    <cellStyle name="Normal 4 8 4 3" xfId="5497"/>
    <cellStyle name="Normal 4 8 4 4" xfId="5498"/>
    <cellStyle name="Normal 4 8 5" xfId="5499"/>
    <cellStyle name="Normal 4 8 5 2" xfId="5500"/>
    <cellStyle name="Normal 4 8 6" xfId="5501"/>
    <cellStyle name="Normal 4 9" xfId="5502"/>
    <cellStyle name="Normal 4 9 2" xfId="5503"/>
    <cellStyle name="Normal 4 9 3" xfId="5504"/>
    <cellStyle name="Normal 4 9 3 2" xfId="5505"/>
    <cellStyle name="Normal 4 9 3 3" xfId="5506"/>
    <cellStyle name="Normal 4 9 3 4" xfId="5507"/>
    <cellStyle name="Normal 4_ELC" xfId="5508"/>
    <cellStyle name="Normal 40" xfId="5509"/>
    <cellStyle name="Normal 41" xfId="5510"/>
    <cellStyle name="Normal 42" xfId="5511"/>
    <cellStyle name="Normal 43" xfId="5512"/>
    <cellStyle name="Normal 5" xfId="5513"/>
    <cellStyle name="Normal 5 10" xfId="5514"/>
    <cellStyle name="Normal 5 10 2" xfId="5515"/>
    <cellStyle name="Normal 5 10 3" xfId="5516"/>
    <cellStyle name="Normal 5 11" xfId="5517"/>
    <cellStyle name="Normal 5 11 2" xfId="5518"/>
    <cellStyle name="Normal 5 11 3" xfId="5519"/>
    <cellStyle name="Normal 5 12" xfId="5520"/>
    <cellStyle name="Normal 5 12 2" xfId="5521"/>
    <cellStyle name="Normal 5 12 3" xfId="5522"/>
    <cellStyle name="Normal 5 12 3 2" xfId="5523"/>
    <cellStyle name="Normal 5 12 4" xfId="5524"/>
    <cellStyle name="Normal 5 12 4 2" xfId="5525"/>
    <cellStyle name="Normal 5 13" xfId="5526"/>
    <cellStyle name="Normal 5 13 2" xfId="5527"/>
    <cellStyle name="Normal 5 13 2 2" xfId="5528"/>
    <cellStyle name="Normal 5 13 3" xfId="5529"/>
    <cellStyle name="Normal 5 13 4" xfId="5530"/>
    <cellStyle name="Normal 5 13 5" xfId="5531"/>
    <cellStyle name="Normal 5 14" xfId="5532"/>
    <cellStyle name="Normal 5 14 2" xfId="5533"/>
    <cellStyle name="Normal 5 15" xfId="5534"/>
    <cellStyle name="Normal 5 16" xfId="5535"/>
    <cellStyle name="Normal 5 2" xfId="5536"/>
    <cellStyle name="Normal 5 2 10" xfId="5537"/>
    <cellStyle name="Normal 5 2 10 2" xfId="5538"/>
    <cellStyle name="Normal 5 2 10 3" xfId="5539"/>
    <cellStyle name="Normal 5 2 2" xfId="5540"/>
    <cellStyle name="Normal 5 2 2 10" xfId="5541"/>
    <cellStyle name="Normal 5 2 2 10 2" xfId="5542"/>
    <cellStyle name="Normal 5 2 2 10 2 2" xfId="5543"/>
    <cellStyle name="Normal 5 2 2 10 2 3" xfId="5544"/>
    <cellStyle name="Normal 5 2 2 10 2 4" xfId="5545"/>
    <cellStyle name="Normal 5 2 2 10 3" xfId="5546"/>
    <cellStyle name="Normal 5 2 2 10 4" xfId="5547"/>
    <cellStyle name="Normal 5 2 2 10 5" xfId="5548"/>
    <cellStyle name="Normal 5 2 2 11" xfId="5549"/>
    <cellStyle name="Normal 5 2 2 11 2" xfId="5550"/>
    <cellStyle name="Normal 5 2 2 11 2 2" xfId="5551"/>
    <cellStyle name="Normal 5 2 2 11 2 3" xfId="5552"/>
    <cellStyle name="Normal 5 2 2 11 2 4" xfId="5553"/>
    <cellStyle name="Normal 5 2 2 11 3" xfId="5554"/>
    <cellStyle name="Normal 5 2 2 11 4" xfId="5555"/>
    <cellStyle name="Normal 5 2 2 11 5" xfId="5556"/>
    <cellStyle name="Normal 5 2 2 12" xfId="5557"/>
    <cellStyle name="Normal 5 2 2 12 2" xfId="5558"/>
    <cellStyle name="Normal 5 2 2 12 2 2" xfId="5559"/>
    <cellStyle name="Normal 5 2 2 12 2 3" xfId="5560"/>
    <cellStyle name="Normal 5 2 2 12 2 4" xfId="5561"/>
    <cellStyle name="Normal 5 2 2 12 3" xfId="5562"/>
    <cellStyle name="Normal 5 2 2 12 4" xfId="5563"/>
    <cellStyle name="Normal 5 2 2 12 5" xfId="5564"/>
    <cellStyle name="Normal 5 2 2 13" xfId="5565"/>
    <cellStyle name="Normal 5 2 2 13 2" xfId="5566"/>
    <cellStyle name="Normal 5 2 2 13 2 2" xfId="5567"/>
    <cellStyle name="Normal 5 2 2 13 2 3" xfId="5568"/>
    <cellStyle name="Normal 5 2 2 13 2 4" xfId="5569"/>
    <cellStyle name="Normal 5 2 2 13 3" xfId="5570"/>
    <cellStyle name="Normal 5 2 2 13 4" xfId="5571"/>
    <cellStyle name="Normal 5 2 2 13 5" xfId="5572"/>
    <cellStyle name="Normal 5 2 2 14" xfId="5573"/>
    <cellStyle name="Normal 5 2 2 15" xfId="5574"/>
    <cellStyle name="Normal 5 2 2 2" xfId="5575"/>
    <cellStyle name="Normal 5 2 2 2 10" xfId="5576"/>
    <cellStyle name="Normal 5 2 2 2 11" xfId="5577"/>
    <cellStyle name="Normal 5 2 2 2 12" xfId="5578"/>
    <cellStyle name="Normal 5 2 2 2 13" xfId="5579"/>
    <cellStyle name="Normal 5 2 2 2 14" xfId="5580"/>
    <cellStyle name="Normal 5 2 2 2 14 2" xfId="5581"/>
    <cellStyle name="Normal 5 2 2 2 14 2 2" xfId="5582"/>
    <cellStyle name="Normal 5 2 2 2 14 3" xfId="5583"/>
    <cellStyle name="Normal 5 2 2 2 14 4" xfId="5584"/>
    <cellStyle name="Normal 5 2 2 2 15" xfId="5585"/>
    <cellStyle name="Normal 5 2 2 2 15 2" xfId="5586"/>
    <cellStyle name="Normal 5 2 2 2 15 3" xfId="5587"/>
    <cellStyle name="Normal 5 2 2 2 15 4" xfId="5588"/>
    <cellStyle name="Normal 5 2 2 2 16" xfId="5589"/>
    <cellStyle name="Normal 5 2 2 2 2" xfId="5590"/>
    <cellStyle name="Normal 5 2 2 2 3" xfId="5591"/>
    <cellStyle name="Normal 5 2 2 2 4" xfId="5592"/>
    <cellStyle name="Normal 5 2 2 2 5" xfId="5593"/>
    <cellStyle name="Normal 5 2 2 2 6" xfId="5594"/>
    <cellStyle name="Normal 5 2 2 2 7" xfId="5595"/>
    <cellStyle name="Normal 5 2 2 2 8" xfId="5596"/>
    <cellStyle name="Normal 5 2 2 2 9" xfId="5597"/>
    <cellStyle name="Normal 5 2 2 3" xfId="5598"/>
    <cellStyle name="Normal 5 2 2 3 2" xfId="5599"/>
    <cellStyle name="Normal 5 2 2 3 2 2" xfId="5600"/>
    <cellStyle name="Normal 5 2 2 3 2 2 2" xfId="5601"/>
    <cellStyle name="Normal 5 2 2 3 2 3" xfId="5602"/>
    <cellStyle name="Normal 5 2 2 3 2 4" xfId="5603"/>
    <cellStyle name="Normal 5 2 2 3 3" xfId="5604"/>
    <cellStyle name="Normal 5 2 2 3 3 2" xfId="5605"/>
    <cellStyle name="Normal 5 2 2 3 3 3" xfId="5606"/>
    <cellStyle name="Normal 5 2 2 3 3 4" xfId="5607"/>
    <cellStyle name="Normal 5 2 2 3 4" xfId="5608"/>
    <cellStyle name="Normal 5 2 2 3 5" xfId="5609"/>
    <cellStyle name="Normal 5 2 2 3 6" xfId="5610"/>
    <cellStyle name="Normal 5 2 2 4" xfId="5611"/>
    <cellStyle name="Normal 5 2 2 4 2" xfId="5612"/>
    <cellStyle name="Normal 5 2 2 4 2 2" xfId="5613"/>
    <cellStyle name="Normal 5 2 2 4 2 3" xfId="5614"/>
    <cellStyle name="Normal 5 2 2 4 2 4" xfId="5615"/>
    <cellStyle name="Normal 5 2 2 4 3" xfId="5616"/>
    <cellStyle name="Normal 5 2 2 4 4" xfId="5617"/>
    <cellStyle name="Normal 5 2 2 4 5" xfId="5618"/>
    <cellStyle name="Normal 5 2 2 5" xfId="5619"/>
    <cellStyle name="Normal 5 2 2 5 2" xfId="5620"/>
    <cellStyle name="Normal 5 2 2 5 2 2" xfId="5621"/>
    <cellStyle name="Normal 5 2 2 5 2 3" xfId="5622"/>
    <cellStyle name="Normal 5 2 2 5 2 4" xfId="5623"/>
    <cellStyle name="Normal 5 2 2 5 3" xfId="5624"/>
    <cellStyle name="Normal 5 2 2 5 4" xfId="5625"/>
    <cellStyle name="Normal 5 2 2 5 5" xfId="5626"/>
    <cellStyle name="Normal 5 2 2 6" xfId="5627"/>
    <cellStyle name="Normal 5 2 2 6 2" xfId="5628"/>
    <cellStyle name="Normal 5 2 2 6 2 2" xfId="5629"/>
    <cellStyle name="Normal 5 2 2 6 2 3" xfId="5630"/>
    <cellStyle name="Normal 5 2 2 6 2 4" xfId="5631"/>
    <cellStyle name="Normal 5 2 2 6 3" xfId="5632"/>
    <cellStyle name="Normal 5 2 2 6 4" xfId="5633"/>
    <cellStyle name="Normal 5 2 2 6 5" xfId="5634"/>
    <cellStyle name="Normal 5 2 2 7" xfId="5635"/>
    <cellStyle name="Normal 5 2 2 7 2" xfId="5636"/>
    <cellStyle name="Normal 5 2 2 7 2 2" xfId="5637"/>
    <cellStyle name="Normal 5 2 2 7 2 3" xfId="5638"/>
    <cellStyle name="Normal 5 2 2 7 2 4" xfId="5639"/>
    <cellStyle name="Normal 5 2 2 7 3" xfId="5640"/>
    <cellStyle name="Normal 5 2 2 7 4" xfId="5641"/>
    <cellStyle name="Normal 5 2 2 7 5" xfId="5642"/>
    <cellStyle name="Normal 5 2 2 8" xfId="5643"/>
    <cellStyle name="Normal 5 2 2 8 2" xfId="5644"/>
    <cellStyle name="Normal 5 2 2 8 2 2" xfId="5645"/>
    <cellStyle name="Normal 5 2 2 8 2 3" xfId="5646"/>
    <cellStyle name="Normal 5 2 2 8 2 4" xfId="5647"/>
    <cellStyle name="Normal 5 2 2 8 3" xfId="5648"/>
    <cellStyle name="Normal 5 2 2 8 4" xfId="5649"/>
    <cellStyle name="Normal 5 2 2 8 5" xfId="5650"/>
    <cellStyle name="Normal 5 2 2 9" xfId="5651"/>
    <cellStyle name="Normal 5 2 2 9 2" xfId="5652"/>
    <cellStyle name="Normal 5 2 2 9 2 2" xfId="5653"/>
    <cellStyle name="Normal 5 2 2 9 2 3" xfId="5654"/>
    <cellStyle name="Normal 5 2 2 9 2 4" xfId="5655"/>
    <cellStyle name="Normal 5 2 2 9 3" xfId="5656"/>
    <cellStyle name="Normal 5 2 2 9 4" xfId="5657"/>
    <cellStyle name="Normal 5 2 2 9 5" xfId="5658"/>
    <cellStyle name="Normal 5 2 3" xfId="5659"/>
    <cellStyle name="Normal 5 2 3 2" xfId="5660"/>
    <cellStyle name="Normal 5 2 3 3" xfId="5661"/>
    <cellStyle name="Normal 5 2 3 3 2" xfId="5662"/>
    <cellStyle name="Normal 5 2 3 3 3" xfId="5663"/>
    <cellStyle name="Normal 5 2 3 3 4" xfId="5664"/>
    <cellStyle name="Normal 5 2 3 4" xfId="5665"/>
    <cellStyle name="Normal 5 2 3 4 2" xfId="5666"/>
    <cellStyle name="Normal 5 2 3 5" xfId="5667"/>
    <cellStyle name="Normal 5 2 4" xfId="5668"/>
    <cellStyle name="Normal 5 2 5" xfId="5669"/>
    <cellStyle name="Normal 5 2 6" xfId="5670"/>
    <cellStyle name="Normal 5 2 7" xfId="5671"/>
    <cellStyle name="Normal 5 2 8" xfId="5672"/>
    <cellStyle name="Normal 5 2 9" xfId="5673"/>
    <cellStyle name="Normal 5 3" xfId="5674"/>
    <cellStyle name="Normal 5 3 10" xfId="5675"/>
    <cellStyle name="Normal 5 3 10 2" xfId="5676"/>
    <cellStyle name="Normal 5 3 10 3" xfId="5677"/>
    <cellStyle name="Normal 5 3 10 4" xfId="5678"/>
    <cellStyle name="Normal 5 3 2" xfId="5679"/>
    <cellStyle name="Normal 5 3 2 2" xfId="5680"/>
    <cellStyle name="Normal 5 3 2 3" xfId="5681"/>
    <cellStyle name="Normal 5 3 3" xfId="5682"/>
    <cellStyle name="Normal 5 3 3 2" xfId="5683"/>
    <cellStyle name="Normal 5 3 3 3" xfId="5684"/>
    <cellStyle name="Normal 5 3 3 3 2" xfId="5685"/>
    <cellStyle name="Normal 5 3 3 3 3" xfId="5686"/>
    <cellStyle name="Normal 5 3 3 3 4" xfId="5687"/>
    <cellStyle name="Normal 5 3 3 4" xfId="5688"/>
    <cellStyle name="Normal 5 3 3 4 2" xfId="5689"/>
    <cellStyle name="Normal 5 3 3 5" xfId="5690"/>
    <cellStyle name="Normal 5 3 4" xfId="5691"/>
    <cellStyle name="Normal 5 3 5" xfId="5692"/>
    <cellStyle name="Normal 5 3 6" xfId="5693"/>
    <cellStyle name="Normal 5 3 7" xfId="5694"/>
    <cellStyle name="Normal 5 3 8" xfId="5695"/>
    <cellStyle name="Normal 5 3 9" xfId="5696"/>
    <cellStyle name="Normal 5 4" xfId="5697"/>
    <cellStyle name="Normal 5 4 2" xfId="5698"/>
    <cellStyle name="Normal 5 4 3" xfId="5699"/>
    <cellStyle name="Normal 5 4 4" xfId="5700"/>
    <cellStyle name="Normal 5 4 5" xfId="5701"/>
    <cellStyle name="Normal 5 4 6" xfId="5702"/>
    <cellStyle name="Normal 5 4 7" xfId="5703"/>
    <cellStyle name="Normal 5 4 8" xfId="5704"/>
    <cellStyle name="Normal 5 5" xfId="5705"/>
    <cellStyle name="Normal 5 5 10" xfId="5706"/>
    <cellStyle name="Normal 5 5 10 2" xfId="5707"/>
    <cellStyle name="Normal 5 5 11" xfId="5708"/>
    <cellStyle name="Normal 5 5 11 2" xfId="5709"/>
    <cellStyle name="Normal 5 5 2" xfId="5710"/>
    <cellStyle name="Normal 5 5 2 2" xfId="5711"/>
    <cellStyle name="Normal 5 5 2 2 2" xfId="5712"/>
    <cellStyle name="Normal 5 5 2 2 2 2" xfId="5713"/>
    <cellStyle name="Normal 5 5 2 2 3" xfId="5714"/>
    <cellStyle name="Normal 5 5 2 2 4" xfId="5715"/>
    <cellStyle name="Normal 5 5 2 2 5" xfId="5716"/>
    <cellStyle name="Normal 5 5 2 3" xfId="5717"/>
    <cellStyle name="Normal 5 5 2 4" xfId="5718"/>
    <cellStyle name="Normal 5 5 2 4 2" xfId="5719"/>
    <cellStyle name="Normal 5 5 2 4 3" xfId="5720"/>
    <cellStyle name="Normal 5 5 2 4 4" xfId="5721"/>
    <cellStyle name="Normal 5 5 2 5" xfId="5722"/>
    <cellStyle name="Normal 5 5 2 5 2" xfId="5723"/>
    <cellStyle name="Normal 5 5 2 6" xfId="5724"/>
    <cellStyle name="Normal 5 5 3" xfId="5725"/>
    <cellStyle name="Normal 5 5 3 2" xfId="5726"/>
    <cellStyle name="Normal 5 5 3 3" xfId="5727"/>
    <cellStyle name="Normal 5 5 3 3 2" xfId="5728"/>
    <cellStyle name="Normal 5 5 3 4" xfId="5729"/>
    <cellStyle name="Normal 5 5 3 4 2" xfId="5730"/>
    <cellStyle name="Normal 5 5 4" xfId="5731"/>
    <cellStyle name="Normal 5 5 4 2" xfId="5732"/>
    <cellStyle name="Normal 5 5 4 3" xfId="5733"/>
    <cellStyle name="Normal 5 5 4 3 2" xfId="5734"/>
    <cellStyle name="Normal 5 5 4 4" xfId="5735"/>
    <cellStyle name="Normal 5 5 4 4 2" xfId="5736"/>
    <cellStyle name="Normal 5 5 5" xfId="5737"/>
    <cellStyle name="Normal 5 5 6" xfId="5738"/>
    <cellStyle name="Normal 5 5 7" xfId="5739"/>
    <cellStyle name="Normal 5 5 8" xfId="5740"/>
    <cellStyle name="Normal 5 5 9" xfId="5741"/>
    <cellStyle name="Normal 5 5 9 2" xfId="5742"/>
    <cellStyle name="Normal 5 5 9 2 2" xfId="5743"/>
    <cellStyle name="Normal 5 5 9 3" xfId="5744"/>
    <cellStyle name="Normal 5 5 9 4" xfId="5745"/>
    <cellStyle name="Normal 5 6" xfId="5746"/>
    <cellStyle name="Normal 5 6 2" xfId="5747"/>
    <cellStyle name="Normal 5 6 3" xfId="5748"/>
    <cellStyle name="Normal 5 7" xfId="5749"/>
    <cellStyle name="Normal 5 8" xfId="5750"/>
    <cellStyle name="Normal 5 9" xfId="5751"/>
    <cellStyle name="Normal 5_ELC" xfId="5752"/>
    <cellStyle name="Normal 50" xfId="5753"/>
    <cellStyle name="Normal 51" xfId="5754"/>
    <cellStyle name="Normal 52" xfId="5755"/>
    <cellStyle name="Normal 53" xfId="5756"/>
    <cellStyle name="Normal 54" xfId="5757"/>
    <cellStyle name="Normal 55" xfId="5758"/>
    <cellStyle name="Normal 6" xfId="5759"/>
    <cellStyle name="Normal 6 10" xfId="5760"/>
    <cellStyle name="Normal 6 10 2" xfId="5761"/>
    <cellStyle name="Normal 6 10 3" xfId="5762"/>
    <cellStyle name="Normal 6 11" xfId="5763"/>
    <cellStyle name="Normal 6 12" xfId="5764"/>
    <cellStyle name="Normal 6 12 2" xfId="5765"/>
    <cellStyle name="Normal 6 12 3" xfId="5766"/>
    <cellStyle name="Normal 6 2" xfId="5767"/>
    <cellStyle name="Normal 6 2 10" xfId="5768"/>
    <cellStyle name="Normal 6 2 11" xfId="5769"/>
    <cellStyle name="Normal 6 2 12" xfId="5770"/>
    <cellStyle name="Normal 6 2 13" xfId="5771"/>
    <cellStyle name="Normal 6 2 14" xfId="5772"/>
    <cellStyle name="Normal 6 2 2" xfId="5773"/>
    <cellStyle name="Normal 6 2 2 10" xfId="5774"/>
    <cellStyle name="Normal 6 2 2 10 2" xfId="5775"/>
    <cellStyle name="Normal 6 2 2 10 2 2" xfId="5776"/>
    <cellStyle name="Normal 6 2 2 10 2 3" xfId="5777"/>
    <cellStyle name="Normal 6 2 2 10 2 4" xfId="5778"/>
    <cellStyle name="Normal 6 2 2 10 3" xfId="5779"/>
    <cellStyle name="Normal 6 2 2 10 4" xfId="5780"/>
    <cellStyle name="Normal 6 2 2 10 5" xfId="5781"/>
    <cellStyle name="Normal 6 2 2 11" xfId="5782"/>
    <cellStyle name="Normal 6 2 2 11 2" xfId="5783"/>
    <cellStyle name="Normal 6 2 2 11 2 2" xfId="5784"/>
    <cellStyle name="Normal 6 2 2 11 2 3" xfId="5785"/>
    <cellStyle name="Normal 6 2 2 11 2 4" xfId="5786"/>
    <cellStyle name="Normal 6 2 2 11 3" xfId="5787"/>
    <cellStyle name="Normal 6 2 2 11 4" xfId="5788"/>
    <cellStyle name="Normal 6 2 2 11 5" xfId="5789"/>
    <cellStyle name="Normal 6 2 2 12" xfId="5790"/>
    <cellStyle name="Normal 6 2 2 12 2" xfId="5791"/>
    <cellStyle name="Normal 6 2 2 12 2 2" xfId="5792"/>
    <cellStyle name="Normal 6 2 2 12 2 3" xfId="5793"/>
    <cellStyle name="Normal 6 2 2 12 2 4" xfId="5794"/>
    <cellStyle name="Normal 6 2 2 12 3" xfId="5795"/>
    <cellStyle name="Normal 6 2 2 12 4" xfId="5796"/>
    <cellStyle name="Normal 6 2 2 12 5" xfId="5797"/>
    <cellStyle name="Normal 6 2 2 13" xfId="5798"/>
    <cellStyle name="Normal 6 2 2 13 2" xfId="5799"/>
    <cellStyle name="Normal 6 2 2 13 2 2" xfId="5800"/>
    <cellStyle name="Normal 6 2 2 13 2 3" xfId="5801"/>
    <cellStyle name="Normal 6 2 2 13 2 4" xfId="5802"/>
    <cellStyle name="Normal 6 2 2 13 3" xfId="5803"/>
    <cellStyle name="Normal 6 2 2 13 4" xfId="5804"/>
    <cellStyle name="Normal 6 2 2 13 5" xfId="5805"/>
    <cellStyle name="Normal 6 2 2 2" xfId="5806"/>
    <cellStyle name="Normal 6 2 2 2 2" xfId="5807"/>
    <cellStyle name="Normal 6 2 2 2 2 2" xfId="5808"/>
    <cellStyle name="Normal 6 2 2 2 2 3" xfId="5809"/>
    <cellStyle name="Normal 6 2 2 2 2 4" xfId="5810"/>
    <cellStyle name="Normal 6 2 2 2 3" xfId="5811"/>
    <cellStyle name="Normal 6 2 2 2 4" xfId="5812"/>
    <cellStyle name="Normal 6 2 2 2 5" xfId="5813"/>
    <cellStyle name="Normal 6 2 2 3" xfId="5814"/>
    <cellStyle name="Normal 6 2 2 3 2" xfId="5815"/>
    <cellStyle name="Normal 6 2 2 3 2 2" xfId="5816"/>
    <cellStyle name="Normal 6 2 2 3 2 3" xfId="5817"/>
    <cellStyle name="Normal 6 2 2 3 2 4" xfId="5818"/>
    <cellStyle name="Normal 6 2 2 3 3" xfId="5819"/>
    <cellStyle name="Normal 6 2 2 3 4" xfId="5820"/>
    <cellStyle name="Normal 6 2 2 3 5" xfId="5821"/>
    <cellStyle name="Normal 6 2 2 4" xfId="5822"/>
    <cellStyle name="Normal 6 2 2 4 2" xfId="5823"/>
    <cellStyle name="Normal 6 2 2 4 2 2" xfId="5824"/>
    <cellStyle name="Normal 6 2 2 4 2 3" xfId="5825"/>
    <cellStyle name="Normal 6 2 2 4 2 4" xfId="5826"/>
    <cellStyle name="Normal 6 2 2 4 3" xfId="5827"/>
    <cellStyle name="Normal 6 2 2 4 4" xfId="5828"/>
    <cellStyle name="Normal 6 2 2 4 5" xfId="5829"/>
    <cellStyle name="Normal 6 2 2 5" xfId="5830"/>
    <cellStyle name="Normal 6 2 2 5 2" xfId="5831"/>
    <cellStyle name="Normal 6 2 2 5 2 2" xfId="5832"/>
    <cellStyle name="Normal 6 2 2 5 2 3" xfId="5833"/>
    <cellStyle name="Normal 6 2 2 5 2 4" xfId="5834"/>
    <cellStyle name="Normal 6 2 2 5 3" xfId="5835"/>
    <cellStyle name="Normal 6 2 2 5 4" xfId="5836"/>
    <cellStyle name="Normal 6 2 2 5 5" xfId="5837"/>
    <cellStyle name="Normal 6 2 2 6" xfId="5838"/>
    <cellStyle name="Normal 6 2 2 6 2" xfId="5839"/>
    <cellStyle name="Normal 6 2 2 6 2 2" xfId="5840"/>
    <cellStyle name="Normal 6 2 2 6 2 3" xfId="5841"/>
    <cellStyle name="Normal 6 2 2 6 2 4" xfId="5842"/>
    <cellStyle name="Normal 6 2 2 6 3" xfId="5843"/>
    <cellStyle name="Normal 6 2 2 6 4" xfId="5844"/>
    <cellStyle name="Normal 6 2 2 6 5" xfId="5845"/>
    <cellStyle name="Normal 6 2 2 7" xfId="5846"/>
    <cellStyle name="Normal 6 2 2 7 2" xfId="5847"/>
    <cellStyle name="Normal 6 2 2 7 2 2" xfId="5848"/>
    <cellStyle name="Normal 6 2 2 7 2 3" xfId="5849"/>
    <cellStyle name="Normal 6 2 2 7 2 4" xfId="5850"/>
    <cellStyle name="Normal 6 2 2 7 3" xfId="5851"/>
    <cellStyle name="Normal 6 2 2 7 4" xfId="5852"/>
    <cellStyle name="Normal 6 2 2 7 5" xfId="5853"/>
    <cellStyle name="Normal 6 2 2 8" xfId="5854"/>
    <cellStyle name="Normal 6 2 2 8 2" xfId="5855"/>
    <cellStyle name="Normal 6 2 2 8 2 2" xfId="5856"/>
    <cellStyle name="Normal 6 2 2 8 2 3" xfId="5857"/>
    <cellStyle name="Normal 6 2 2 8 2 4" xfId="5858"/>
    <cellStyle name="Normal 6 2 2 8 3" xfId="5859"/>
    <cellStyle name="Normal 6 2 2 8 4" xfId="5860"/>
    <cellStyle name="Normal 6 2 2 8 5" xfId="5861"/>
    <cellStyle name="Normal 6 2 2 9" xfId="5862"/>
    <cellStyle name="Normal 6 2 2 9 2" xfId="5863"/>
    <cellStyle name="Normal 6 2 2 9 2 2" xfId="5864"/>
    <cellStyle name="Normal 6 2 2 9 2 3" xfId="5865"/>
    <cellStyle name="Normal 6 2 2 9 2 4" xfId="5866"/>
    <cellStyle name="Normal 6 2 2 9 3" xfId="5867"/>
    <cellStyle name="Normal 6 2 2 9 4" xfId="5868"/>
    <cellStyle name="Normal 6 2 2 9 5" xfId="5869"/>
    <cellStyle name="Normal 6 2 3" xfId="5870"/>
    <cellStyle name="Normal 6 2 4" xfId="5871"/>
    <cellStyle name="Normal 6 2 4 2" xfId="5872"/>
    <cellStyle name="Normal 6 2 5" xfId="5873"/>
    <cellStyle name="Normal 6 2 6" xfId="5874"/>
    <cellStyle name="Normal 6 2 7" xfId="5875"/>
    <cellStyle name="Normal 6 2 8" xfId="5876"/>
    <cellStyle name="Normal 6 2 9" xfId="5877"/>
    <cellStyle name="Normal 6 3" xfId="5878"/>
    <cellStyle name="Normal 6 3 10" xfId="5879"/>
    <cellStyle name="Normal 6 3 11" xfId="5880"/>
    <cellStyle name="Normal 6 3 12" xfId="5881"/>
    <cellStyle name="Normal 6 3 13" xfId="5882"/>
    <cellStyle name="Normal 6 3 14" xfId="5883"/>
    <cellStyle name="Normal 6 3 15" xfId="5884"/>
    <cellStyle name="Normal 6 3 16" xfId="5885"/>
    <cellStyle name="Normal 6 3 17" xfId="5886"/>
    <cellStyle name="Normal 6 3 17 2" xfId="5887"/>
    <cellStyle name="Normal 6 3 17 2 2" xfId="5888"/>
    <cellStyle name="Normal 6 3 17 3" xfId="5889"/>
    <cellStyle name="Normal 6 3 17 4" xfId="5890"/>
    <cellStyle name="Normal 6 3 18" xfId="5891"/>
    <cellStyle name="Normal 6 3 2" xfId="5892"/>
    <cellStyle name="Normal 6 3 3" xfId="5893"/>
    <cellStyle name="Normal 6 3 4" xfId="5894"/>
    <cellStyle name="Normal 6 3 5" xfId="5895"/>
    <cellStyle name="Normal 6 3 6" xfId="5896"/>
    <cellStyle name="Normal 6 3 7" xfId="5897"/>
    <cellStyle name="Normal 6 3 8" xfId="5898"/>
    <cellStyle name="Normal 6 3 9" xfId="5899"/>
    <cellStyle name="Normal 6 4" xfId="5900"/>
    <cellStyle name="Normal 6 4 2" xfId="5901"/>
    <cellStyle name="Normal 6 4 3" xfId="5902"/>
    <cellStyle name="Normal 6 4 4" xfId="5903"/>
    <cellStyle name="Normal 6 4 5" xfId="5904"/>
    <cellStyle name="Normal 6 4 6" xfId="5905"/>
    <cellStyle name="Normal 6 4 7" xfId="5906"/>
    <cellStyle name="Normal 6 4 8" xfId="5907"/>
    <cellStyle name="Normal 6 5" xfId="5908"/>
    <cellStyle name="Normal 6 5 2" xfId="5909"/>
    <cellStyle name="Normal 6 5 3" xfId="5910"/>
    <cellStyle name="Normal 6 5 4" xfId="5911"/>
    <cellStyle name="Normal 6 5 5" xfId="5912"/>
    <cellStyle name="Normal 6 5 6" xfId="5913"/>
    <cellStyle name="Normal 6 5 7" xfId="5914"/>
    <cellStyle name="Normal 6 5 8" xfId="5915"/>
    <cellStyle name="Normal 6 6" xfId="5916"/>
    <cellStyle name="Normal 6 7" xfId="5917"/>
    <cellStyle name="Normal 6 8" xfId="5918"/>
    <cellStyle name="Normal 6 9" xfId="5919"/>
    <cellStyle name="Normal 6_ELC" xfId="5920"/>
    <cellStyle name="Normal 7" xfId="5921"/>
    <cellStyle name="Normal 7 10" xfId="5922"/>
    <cellStyle name="Normal 7 11" xfId="5923"/>
    <cellStyle name="Normal 7 12" xfId="5924"/>
    <cellStyle name="Normal 7 13" xfId="5925"/>
    <cellStyle name="Normal 7 2" xfId="5926"/>
    <cellStyle name="Normal 7 2 2" xfId="5927"/>
    <cellStyle name="Normal 7 2 3" xfId="5928"/>
    <cellStyle name="Normal 7 2 3 2" xfId="5929"/>
    <cellStyle name="Normal 7 2 3 3" xfId="5930"/>
    <cellStyle name="Normal 7 2 4" xfId="5931"/>
    <cellStyle name="Normal 7 2 5" xfId="5932"/>
    <cellStyle name="Normal 7 2 6" xfId="5933"/>
    <cellStyle name="Normal 7 2 7" xfId="5934"/>
    <cellStyle name="Normal 7 2 8" xfId="5935"/>
    <cellStyle name="Normal 7 2 9" xfId="5936"/>
    <cellStyle name="Normal 7 2_Scen_XBase" xfId="5937"/>
    <cellStyle name="Normal 7 3" xfId="5938"/>
    <cellStyle name="Normal 7 3 10" xfId="5939"/>
    <cellStyle name="Normal 7 3 10 2" xfId="5940"/>
    <cellStyle name="Normal 7 3 10 3" xfId="5941"/>
    <cellStyle name="Normal 7 3 10 4" xfId="5942"/>
    <cellStyle name="Normal 7 3 11" xfId="5943"/>
    <cellStyle name="Normal 7 3 11 2" xfId="5944"/>
    <cellStyle name="Normal 7 3 12" xfId="5945"/>
    <cellStyle name="Normal 7 3 2" xfId="5946"/>
    <cellStyle name="Normal 7 3 3" xfId="5947"/>
    <cellStyle name="Normal 7 3 4" xfId="5948"/>
    <cellStyle name="Normal 7 3 5" xfId="5949"/>
    <cellStyle name="Normal 7 3 6" xfId="5950"/>
    <cellStyle name="Normal 7 3 7" xfId="5951"/>
    <cellStyle name="Normal 7 3 8" xfId="5952"/>
    <cellStyle name="Normal 7 3 9" xfId="5953"/>
    <cellStyle name="Normal 7 4" xfId="5954"/>
    <cellStyle name="Normal 7 4 10" xfId="5955"/>
    <cellStyle name="Normal 7 4 2" xfId="5956"/>
    <cellStyle name="Normal 7 4 3" xfId="5957"/>
    <cellStyle name="Normal 7 4 4" xfId="5958"/>
    <cellStyle name="Normal 7 4 5" xfId="5959"/>
    <cellStyle name="Normal 7 4 6" xfId="5960"/>
    <cellStyle name="Normal 7 4 7" xfId="5961"/>
    <cellStyle name="Normal 7 4 8" xfId="5962"/>
    <cellStyle name="Normal 7 4 9" xfId="5963"/>
    <cellStyle name="Normal 7 5" xfId="5964"/>
    <cellStyle name="Normal 7 5 10" xfId="5965"/>
    <cellStyle name="Normal 7 5 2" xfId="5966"/>
    <cellStyle name="Normal 7 5 3" xfId="5967"/>
    <cellStyle name="Normal 7 5 4" xfId="5968"/>
    <cellStyle name="Normal 7 5 5" xfId="5969"/>
    <cellStyle name="Normal 7 5 6" xfId="5970"/>
    <cellStyle name="Normal 7 5 7" xfId="5971"/>
    <cellStyle name="Normal 7 5 8" xfId="5972"/>
    <cellStyle name="Normal 7 5 9" xfId="5973"/>
    <cellStyle name="Normal 7 6" xfId="5974"/>
    <cellStyle name="Normal 7 7" xfId="5975"/>
    <cellStyle name="Normal 7 8" xfId="5976"/>
    <cellStyle name="Normal 7 9" xfId="5977"/>
    <cellStyle name="Normal 8" xfId="5978"/>
    <cellStyle name="Normal 8 10" xfId="5979"/>
    <cellStyle name="Normal 8 10 2" xfId="5980"/>
    <cellStyle name="Normal 8 10 3" xfId="5981"/>
    <cellStyle name="Normal 8 11" xfId="5982"/>
    <cellStyle name="Normal 8 11 2" xfId="5983"/>
    <cellStyle name="Normal 8 11 3" xfId="5984"/>
    <cellStyle name="Normal 8 11 3 2" xfId="5985"/>
    <cellStyle name="Normal 8 11 3 3" xfId="5986"/>
    <cellStyle name="Normal 8 11 3 4" xfId="5987"/>
    <cellStyle name="Normal 8 11 4" xfId="5988"/>
    <cellStyle name="Normal 8 11 4 2" xfId="5989"/>
    <cellStyle name="Normal 8 11 5" xfId="5990"/>
    <cellStyle name="Normal 8 12" xfId="5991"/>
    <cellStyle name="Normal 8 13" xfId="5992"/>
    <cellStyle name="Normal 8 2" xfId="5993"/>
    <cellStyle name="Normal 8 2 2" xfId="5994"/>
    <cellStyle name="Normal 8 2 3" xfId="5995"/>
    <cellStyle name="Normal 8 2 4" xfId="5996"/>
    <cellStyle name="Normal 8 2 5" xfId="5997"/>
    <cellStyle name="Normal 8 2 6" xfId="5998"/>
    <cellStyle name="Normal 8 2 7" xfId="5999"/>
    <cellStyle name="Normal 8 2 8" xfId="6000"/>
    <cellStyle name="Normal 8 2 9" xfId="6001"/>
    <cellStyle name="Normal 8 3" xfId="6002"/>
    <cellStyle name="Normal 8 3 2" xfId="6003"/>
    <cellStyle name="Normal 8 3 3" xfId="6004"/>
    <cellStyle name="Normal 8 3 4" xfId="6005"/>
    <cellStyle name="Normal 8 3 5" xfId="6006"/>
    <cellStyle name="Normal 8 3 6" xfId="6007"/>
    <cellStyle name="Normal 8 3 7" xfId="6008"/>
    <cellStyle name="Normal 8 3 8" xfId="6009"/>
    <cellStyle name="Normal 8 4" xfId="6010"/>
    <cellStyle name="Normal 8 4 2" xfId="6011"/>
    <cellStyle name="Normal 8 4 3" xfId="6012"/>
    <cellStyle name="Normal 8 4 4" xfId="6013"/>
    <cellStyle name="Normal 8 4 5" xfId="6014"/>
    <cellStyle name="Normal 8 4 6" xfId="6015"/>
    <cellStyle name="Normal 8 4 7" xfId="6016"/>
    <cellStyle name="Normal 8 4 8" xfId="6017"/>
    <cellStyle name="Normal 8 5" xfId="6018"/>
    <cellStyle name="Normal 8 5 2" xfId="6019"/>
    <cellStyle name="Normal 8 5 3" xfId="6020"/>
    <cellStyle name="Normal 8 5 4" xfId="6021"/>
    <cellStyle name="Normal 8 5 5" xfId="6022"/>
    <cellStyle name="Normal 8 5 6" xfId="6023"/>
    <cellStyle name="Normal 8 5 7" xfId="6024"/>
    <cellStyle name="Normal 8 5 8" xfId="6025"/>
    <cellStyle name="Normal 8 6" xfId="6026"/>
    <cellStyle name="Normal 8 7" xfId="6027"/>
    <cellStyle name="Normal 8 8" xfId="6028"/>
    <cellStyle name="Normal 8 9" xfId="6029"/>
    <cellStyle name="Normal 9" xfId="6030"/>
    <cellStyle name="Normal 9 10" xfId="6031"/>
    <cellStyle name="Normal 9 10 2" xfId="6032"/>
    <cellStyle name="Normal 9 10 2 2" xfId="6033"/>
    <cellStyle name="Normal 9 10 3" xfId="6034"/>
    <cellStyle name="Normal 9 10 4" xfId="6035"/>
    <cellStyle name="Normal 9 10 5" xfId="6036"/>
    <cellStyle name="Normal 9 11" xfId="6037"/>
    <cellStyle name="Normal 9 11 2" xfId="6038"/>
    <cellStyle name="Normal 9 11 2 2" xfId="6039"/>
    <cellStyle name="Normal 9 11 3" xfId="6040"/>
    <cellStyle name="Normal 9 11 4" xfId="6041"/>
    <cellStyle name="Normal 9 12" xfId="6042"/>
    <cellStyle name="Normal 9 12 2" xfId="6043"/>
    <cellStyle name="Normal 9 13" xfId="6044"/>
    <cellStyle name="Normal 9 13 2" xfId="6045"/>
    <cellStyle name="Normal 9 2" xfId="6046"/>
    <cellStyle name="Normal 9 2 2" xfId="6047"/>
    <cellStyle name="Normal 9 2 2 2" xfId="6048"/>
    <cellStyle name="Normal 9 2 2 3" xfId="6049"/>
    <cellStyle name="Normal 9 2 2 3 2" xfId="6050"/>
    <cellStyle name="Normal 9 2 2 4" xfId="6051"/>
    <cellStyle name="Normal 9 2 2 5" xfId="6052"/>
    <cellStyle name="Normal 9 2 3" xfId="6053"/>
    <cellStyle name="Normal 9 2 3 2" xfId="6054"/>
    <cellStyle name="Normal 9 2 3 2 2" xfId="6055"/>
    <cellStyle name="Normal 9 2 3 3" xfId="6056"/>
    <cellStyle name="Normal 9 2 3 4" xfId="6057"/>
    <cellStyle name="Normal 9 2 4" xfId="6058"/>
    <cellStyle name="Normal 9 2 4 2" xfId="6059"/>
    <cellStyle name="Normal 9 2 4 2 2" xfId="6060"/>
    <cellStyle name="Normal 9 2 4 3" xfId="6061"/>
    <cellStyle name="Normal 9 2 4 4" xfId="6062"/>
    <cellStyle name="Normal 9 2 5" xfId="6063"/>
    <cellStyle name="Normal 9 2 5 2" xfId="6064"/>
    <cellStyle name="Normal 9 2 6" xfId="6065"/>
    <cellStyle name="Normal 9 2 6 2" xfId="6066"/>
    <cellStyle name="Normal 9 3" xfId="6067"/>
    <cellStyle name="Normal 9 3 2" xfId="6068"/>
    <cellStyle name="Normal 9 3 3" xfId="6069"/>
    <cellStyle name="Normal 9 3 3 2" xfId="6070"/>
    <cellStyle name="Normal 9 3 4" xfId="6071"/>
    <cellStyle name="Normal 9 3 4 2" xfId="6072"/>
    <cellStyle name="Normal 9 4" xfId="6073"/>
    <cellStyle name="Normal 9 5" xfId="6074"/>
    <cellStyle name="Normal 9 6" xfId="6075"/>
    <cellStyle name="Normal 9 7" xfId="6076"/>
    <cellStyle name="Normal 9 8" xfId="6077"/>
    <cellStyle name="Normal 9 9" xfId="6078"/>
    <cellStyle name="Normal GHG Numbers (0.00)" xfId="6079"/>
    <cellStyle name="Normal GHG Textfiels Bold" xfId="6080"/>
    <cellStyle name="Normal GHG whole table" xfId="6081"/>
    <cellStyle name="Normal GHG-Shade" xfId="6082"/>
    <cellStyle name="Normale 2" xfId="6083"/>
    <cellStyle name="Normale_B2020" xfId="6084"/>
    <cellStyle name="Note 10" xfId="6085"/>
    <cellStyle name="Note 10 2" xfId="6086"/>
    <cellStyle name="Note 10 3" xfId="6087"/>
    <cellStyle name="Note 10 3 2" xfId="6088"/>
    <cellStyle name="Note 10 3_ELC_final" xfId="6089"/>
    <cellStyle name="Note 10_ELC_final" xfId="6090"/>
    <cellStyle name="Note 11" xfId="6091"/>
    <cellStyle name="Note 11 2" xfId="6092"/>
    <cellStyle name="Note 11_ELC_final" xfId="6093"/>
    <cellStyle name="Note 12" xfId="6094"/>
    <cellStyle name="Note 12 2" xfId="6095"/>
    <cellStyle name="Note 12_ELC_final" xfId="6096"/>
    <cellStyle name="Note 13" xfId="6097"/>
    <cellStyle name="Note 13 2" xfId="6098"/>
    <cellStyle name="Note 13_ELC_final" xfId="6099"/>
    <cellStyle name="Note 14" xfId="6100"/>
    <cellStyle name="Note 14 2" xfId="6101"/>
    <cellStyle name="Note 14_ELC_final" xfId="6102"/>
    <cellStyle name="Note 15" xfId="6103"/>
    <cellStyle name="Note 15 2" xfId="6104"/>
    <cellStyle name="Note 15_ELC_final" xfId="6105"/>
    <cellStyle name="Note 16" xfId="6106"/>
    <cellStyle name="Note 16 2" xfId="6107"/>
    <cellStyle name="Note 16_ELC_final" xfId="6108"/>
    <cellStyle name="Note 17" xfId="6109"/>
    <cellStyle name="Note 17 2" xfId="6110"/>
    <cellStyle name="Note 17_ELC_final" xfId="6111"/>
    <cellStyle name="Note 18" xfId="6112"/>
    <cellStyle name="Note 18 2" xfId="6113"/>
    <cellStyle name="Note 18_ELC_final" xfId="6114"/>
    <cellStyle name="Note 19" xfId="6115"/>
    <cellStyle name="Note 2" xfId="6116"/>
    <cellStyle name="Note 2 10" xfId="6117"/>
    <cellStyle name="Note 2 11" xfId="6118"/>
    <cellStyle name="Note 2 12" xfId="6119"/>
    <cellStyle name="Note 2 13" xfId="6120"/>
    <cellStyle name="Note 2 14" xfId="6121"/>
    <cellStyle name="Note 2 15" xfId="6122"/>
    <cellStyle name="Note 2 16" xfId="6123"/>
    <cellStyle name="Note 2 16 2" xfId="6124"/>
    <cellStyle name="Note 2 17" xfId="6125"/>
    <cellStyle name="Note 2 2" xfId="6126"/>
    <cellStyle name="Note 2 2 2" xfId="6127"/>
    <cellStyle name="Note 2 2 2 2" xfId="6128"/>
    <cellStyle name="Note 2 3" xfId="6129"/>
    <cellStyle name="Note 2 4" xfId="6130"/>
    <cellStyle name="Note 2 5" xfId="6131"/>
    <cellStyle name="Note 2 6" xfId="6132"/>
    <cellStyle name="Note 2 7" xfId="6133"/>
    <cellStyle name="Note 2 8" xfId="6134"/>
    <cellStyle name="Note 2 9" xfId="6135"/>
    <cellStyle name="Note 2_PrimaryEnergyPrices_TIMES" xfId="6136"/>
    <cellStyle name="Note 20" xfId="6137"/>
    <cellStyle name="Note 21" xfId="6138"/>
    <cellStyle name="Note 22" xfId="6139"/>
    <cellStyle name="Note 23" xfId="6140"/>
    <cellStyle name="Note 24" xfId="6141"/>
    <cellStyle name="Note 25" xfId="6142"/>
    <cellStyle name="Note 26" xfId="6143"/>
    <cellStyle name="Note 27" xfId="6144"/>
    <cellStyle name="Note 28" xfId="6145"/>
    <cellStyle name="Note 29" xfId="6146"/>
    <cellStyle name="Note 3" xfId="6147"/>
    <cellStyle name="Note 3 2" xfId="6148"/>
    <cellStyle name="Note 3 2 2" xfId="6149"/>
    <cellStyle name="Note 3 3" xfId="6150"/>
    <cellStyle name="Note 3 4" xfId="6151"/>
    <cellStyle name="Note 3 4 2" xfId="6152"/>
    <cellStyle name="Note 3 4 3" xfId="6153"/>
    <cellStyle name="Note 3 5" xfId="6154"/>
    <cellStyle name="Note 3 6" xfId="6155"/>
    <cellStyle name="Note 3 7" xfId="6156"/>
    <cellStyle name="Note 3_PrimaryEnergyPrices_TIMES" xfId="6157"/>
    <cellStyle name="Note 30" xfId="6158"/>
    <cellStyle name="Note 31" xfId="6159"/>
    <cellStyle name="Note 32" xfId="6160"/>
    <cellStyle name="Note 33" xfId="6161"/>
    <cellStyle name="Note 34" xfId="6162"/>
    <cellStyle name="Note 35" xfId="6163"/>
    <cellStyle name="Note 36" xfId="6164"/>
    <cellStyle name="Note 37" xfId="6165"/>
    <cellStyle name="Note 38" xfId="6166"/>
    <cellStyle name="Note 39" xfId="6167"/>
    <cellStyle name="Note 4" xfId="6168"/>
    <cellStyle name="Note 4 2" xfId="6169"/>
    <cellStyle name="Note 4 3" xfId="6170"/>
    <cellStyle name="Note 4 3 2" xfId="6171"/>
    <cellStyle name="Note 4 3_ELC_final" xfId="6172"/>
    <cellStyle name="Note 4 4" xfId="6173"/>
    <cellStyle name="Note 4_ELC_final" xfId="6174"/>
    <cellStyle name="Note 40" xfId="6175"/>
    <cellStyle name="Note 41" xfId="6176"/>
    <cellStyle name="Note 42" xfId="6177"/>
    <cellStyle name="Note 43" xfId="6178"/>
    <cellStyle name="Note 44" xfId="6179"/>
    <cellStyle name="Note 45" xfId="6180"/>
    <cellStyle name="Note 46" xfId="6181"/>
    <cellStyle name="Note 47" xfId="6182"/>
    <cellStyle name="Note 48" xfId="6183"/>
    <cellStyle name="Note 49" xfId="6184"/>
    <cellStyle name="Note 5" xfId="6185"/>
    <cellStyle name="Note 5 2" xfId="6186"/>
    <cellStyle name="Note 5 3" xfId="6187"/>
    <cellStyle name="Note 5 3 2" xfId="6188"/>
    <cellStyle name="Note 5 3_ELC_final" xfId="6189"/>
    <cellStyle name="Note 5 4" xfId="6190"/>
    <cellStyle name="Note 5_ELC_final" xfId="6191"/>
    <cellStyle name="Note 50" xfId="6192"/>
    <cellStyle name="Note 51" xfId="6193"/>
    <cellStyle name="Note 52" xfId="6194"/>
    <cellStyle name="Note 6" xfId="6195"/>
    <cellStyle name="Note 6 2" xfId="6196"/>
    <cellStyle name="Note 6 3" xfId="6197"/>
    <cellStyle name="Note 6 3 2" xfId="6198"/>
    <cellStyle name="Note 6 3_ELC_final" xfId="6199"/>
    <cellStyle name="Note 6 4" xfId="6200"/>
    <cellStyle name="Note 6_ELC_final" xfId="6201"/>
    <cellStyle name="Note 7" xfId="6202"/>
    <cellStyle name="Note 7 2" xfId="6203"/>
    <cellStyle name="Note 7 3" xfId="6204"/>
    <cellStyle name="Note 7 3 2" xfId="6205"/>
    <cellStyle name="Note 7 3_ELC_final" xfId="6206"/>
    <cellStyle name="Note 7 4" xfId="6207"/>
    <cellStyle name="Note 7_ELC_final" xfId="6208"/>
    <cellStyle name="Note 8" xfId="6209"/>
    <cellStyle name="Note 8 2" xfId="6210"/>
    <cellStyle name="Note 8 3" xfId="6211"/>
    <cellStyle name="Note 8 3 2" xfId="6212"/>
    <cellStyle name="Note 8 3_ELC_final" xfId="6213"/>
    <cellStyle name="Note 8 4" xfId="6214"/>
    <cellStyle name="Note 8_ELC_final" xfId="6215"/>
    <cellStyle name="Note 9" xfId="6216"/>
    <cellStyle name="Note 9 2" xfId="6217"/>
    <cellStyle name="Note 9 3" xfId="6218"/>
    <cellStyle name="Note 9 3 2" xfId="6219"/>
    <cellStyle name="Note 9 3_ELC_final" xfId="6220"/>
    <cellStyle name="Note 9 4" xfId="6221"/>
    <cellStyle name="Note 9_ELC_final" xfId="6222"/>
    <cellStyle name="Notiz" xfId="6223"/>
    <cellStyle name="Notiz 2" xfId="6224"/>
    <cellStyle name="Notiz 3" xfId="6225"/>
    <cellStyle name="num_note" xfId="6226"/>
    <cellStyle name="NumberCellStyle" xfId="6227"/>
    <cellStyle name="Nuovo" xfId="6228"/>
    <cellStyle name="Nuovo 10" xfId="6229"/>
    <cellStyle name="Nuovo 11" xfId="6230"/>
    <cellStyle name="Nuovo 12" xfId="6231"/>
    <cellStyle name="Nuovo 13" xfId="6232"/>
    <cellStyle name="Nuovo 14" xfId="6233"/>
    <cellStyle name="Nuovo 15" xfId="6234"/>
    <cellStyle name="Nuovo 16" xfId="6235"/>
    <cellStyle name="Nuovo 17" xfId="6236"/>
    <cellStyle name="Nuovo 18" xfId="6237"/>
    <cellStyle name="Nuovo 19" xfId="6238"/>
    <cellStyle name="Nuovo 2" xfId="6239"/>
    <cellStyle name="Nuovo 20" xfId="6240"/>
    <cellStyle name="Nuovo 21" xfId="6241"/>
    <cellStyle name="Nuovo 22" xfId="6242"/>
    <cellStyle name="Nuovo 23" xfId="6243"/>
    <cellStyle name="Nuovo 24" xfId="6244"/>
    <cellStyle name="Nuovo 25" xfId="6245"/>
    <cellStyle name="Nuovo 26" xfId="6246"/>
    <cellStyle name="Nuovo 27" xfId="6247"/>
    <cellStyle name="Nuovo 28" xfId="6248"/>
    <cellStyle name="Nuovo 29" xfId="6249"/>
    <cellStyle name="Nuovo 3" xfId="6250"/>
    <cellStyle name="Nuovo 30" xfId="6251"/>
    <cellStyle name="Nuovo 31" xfId="6252"/>
    <cellStyle name="Nuovo 32" xfId="6253"/>
    <cellStyle name="Nuovo 33" xfId="6254"/>
    <cellStyle name="Nuovo 34" xfId="6255"/>
    <cellStyle name="Nuovo 35" xfId="6256"/>
    <cellStyle name="Nuovo 36" xfId="6257"/>
    <cellStyle name="Nuovo 37" xfId="6258"/>
    <cellStyle name="Nuovo 38" xfId="6259"/>
    <cellStyle name="Nuovo 38 2" xfId="6260"/>
    <cellStyle name="Nuovo 38 2 2" xfId="6261"/>
    <cellStyle name="Nuovo 38 3" xfId="6262"/>
    <cellStyle name="Nuovo 38 3 2" xfId="6263"/>
    <cellStyle name="Nuovo 38 3 3" xfId="6264"/>
    <cellStyle name="Nuovo 38 4" xfId="6265"/>
    <cellStyle name="Nuovo 4" xfId="6266"/>
    <cellStyle name="Nuovo 4 2" xfId="6267"/>
    <cellStyle name="Nuovo 5" xfId="6268"/>
    <cellStyle name="Nuovo 6" xfId="6269"/>
    <cellStyle name="Nuovo 7" xfId="6270"/>
    <cellStyle name="Nuovo 8" xfId="6271"/>
    <cellStyle name="Nuovo 9" xfId="6272"/>
    <cellStyle name="Output 10" xfId="6273"/>
    <cellStyle name="Output 11" xfId="6274"/>
    <cellStyle name="Output 12" xfId="6275"/>
    <cellStyle name="Output 13" xfId="6276"/>
    <cellStyle name="Output 14" xfId="6277"/>
    <cellStyle name="Output 15" xfId="6278"/>
    <cellStyle name="Output 16" xfId="6279"/>
    <cellStyle name="Output 17" xfId="6280"/>
    <cellStyle name="Output 18" xfId="6281"/>
    <cellStyle name="Output 19" xfId="6282"/>
    <cellStyle name="Output 2" xfId="6283"/>
    <cellStyle name="Output 2 10" xfId="6284"/>
    <cellStyle name="Output 2 11" xfId="6285"/>
    <cellStyle name="Output 2 2" xfId="6286"/>
    <cellStyle name="Output 2 3" xfId="6287"/>
    <cellStyle name="Output 2 4" xfId="6288"/>
    <cellStyle name="Output 2 5" xfId="6289"/>
    <cellStyle name="Output 2 6" xfId="6290"/>
    <cellStyle name="Output 2 7" xfId="6291"/>
    <cellStyle name="Output 2 8" xfId="6292"/>
    <cellStyle name="Output 2 9" xfId="6293"/>
    <cellStyle name="Output 20" xfId="6294"/>
    <cellStyle name="Output 21" xfId="6295"/>
    <cellStyle name="Output 22" xfId="6296"/>
    <cellStyle name="Output 23" xfId="6297"/>
    <cellStyle name="Output 24" xfId="6298"/>
    <cellStyle name="Output 25" xfId="6299"/>
    <cellStyle name="Output 26" xfId="6300"/>
    <cellStyle name="Output 27" xfId="6301"/>
    <cellStyle name="Output 28" xfId="6302"/>
    <cellStyle name="Output 29" xfId="6303"/>
    <cellStyle name="Output 3" xfId="6304"/>
    <cellStyle name="Output 3 2" xfId="6305"/>
    <cellStyle name="Output 3 2 2" xfId="6306"/>
    <cellStyle name="Output 3 3" xfId="6307"/>
    <cellStyle name="Output 3 4" xfId="6308"/>
    <cellStyle name="Output 30" xfId="6309"/>
    <cellStyle name="Output 31" xfId="6310"/>
    <cellStyle name="Output 32" xfId="6311"/>
    <cellStyle name="Output 33" xfId="6312"/>
    <cellStyle name="Output 34" xfId="6313"/>
    <cellStyle name="Output 35" xfId="6314"/>
    <cellStyle name="Output 36" xfId="6315"/>
    <cellStyle name="Output 37" xfId="6316"/>
    <cellStyle name="Output 38" xfId="6317"/>
    <cellStyle name="Output 39" xfId="6318"/>
    <cellStyle name="Output 4" xfId="6319"/>
    <cellStyle name="Output 4 2" xfId="6320"/>
    <cellStyle name="Output 40" xfId="6321"/>
    <cellStyle name="Output 41" xfId="6322"/>
    <cellStyle name="Output 42" xfId="6323"/>
    <cellStyle name="Output 43" xfId="6324"/>
    <cellStyle name="Output 5" xfId="6325"/>
    <cellStyle name="Output 5 2" xfId="6326"/>
    <cellStyle name="Output 6" xfId="6327"/>
    <cellStyle name="Output 6 2" xfId="6328"/>
    <cellStyle name="Output 7" xfId="6329"/>
    <cellStyle name="Output 8" xfId="6330"/>
    <cellStyle name="Output 9" xfId="6331"/>
    <cellStyle name="Pattern" xfId="6332"/>
    <cellStyle name="Percent 10" xfId="6333"/>
    <cellStyle name="Percent 10 10" xfId="6334"/>
    <cellStyle name="Percent 10 11" xfId="6335"/>
    <cellStyle name="Percent 10 11 2" xfId="6336"/>
    <cellStyle name="Percent 10 12" xfId="6337"/>
    <cellStyle name="Percent 10 12 2" xfId="6338"/>
    <cellStyle name="Percent 10 13" xfId="6339"/>
    <cellStyle name="Percent 10 13 2" xfId="6340"/>
    <cellStyle name="Percent 10 14" xfId="6341"/>
    <cellStyle name="Percent 10 14 2" xfId="6342"/>
    <cellStyle name="Percent 10 15" xfId="6343"/>
    <cellStyle name="Percent 10 15 2" xfId="6344"/>
    <cellStyle name="Percent 10 16" xfId="6345"/>
    <cellStyle name="Percent 10 16 2" xfId="6346"/>
    <cellStyle name="Percent 10 17" xfId="6347"/>
    <cellStyle name="Percent 10 17 2" xfId="6348"/>
    <cellStyle name="Percent 10 18" xfId="6349"/>
    <cellStyle name="Percent 10 18 2" xfId="6350"/>
    <cellStyle name="Percent 10 19" xfId="6351"/>
    <cellStyle name="Percent 10 19 2" xfId="6352"/>
    <cellStyle name="Percent 10 2" xfId="6353"/>
    <cellStyle name="Percent 10 2 2" xfId="6354"/>
    <cellStyle name="Percent 10 2 2 2" xfId="6355"/>
    <cellStyle name="Percent 10 2 3" xfId="6356"/>
    <cellStyle name="Percent 10 2 4" xfId="6357"/>
    <cellStyle name="Percent 10 20" xfId="6358"/>
    <cellStyle name="Percent 10 20 2" xfId="6359"/>
    <cellStyle name="Percent 10 3" xfId="6360"/>
    <cellStyle name="Percent 10 3 2" xfId="6361"/>
    <cellStyle name="Percent 10 3 2 2" xfId="6362"/>
    <cellStyle name="Percent 10 3 3" xfId="6363"/>
    <cellStyle name="Percent 10 3 4" xfId="6364"/>
    <cellStyle name="Percent 10 4" xfId="6365"/>
    <cellStyle name="Percent 10 4 2" xfId="6366"/>
    <cellStyle name="Percent 10 4 2 2" xfId="6367"/>
    <cellStyle name="Percent 10 4 3" xfId="6368"/>
    <cellStyle name="Percent 10 4 4" xfId="6369"/>
    <cellStyle name="Percent 10 5" xfId="6370"/>
    <cellStyle name="Percent 10 5 2" xfId="6371"/>
    <cellStyle name="Percent 10 5 2 2" xfId="6372"/>
    <cellStyle name="Percent 10 5 3" xfId="6373"/>
    <cellStyle name="Percent 10 5 4" xfId="6374"/>
    <cellStyle name="Percent 10 6" xfId="6375"/>
    <cellStyle name="Percent 10 6 2" xfId="6376"/>
    <cellStyle name="Percent 10 6 2 2" xfId="6377"/>
    <cellStyle name="Percent 10 6 3" xfId="6378"/>
    <cellStyle name="Percent 10 6 4" xfId="6379"/>
    <cellStyle name="Percent 10 7" xfId="6380"/>
    <cellStyle name="Percent 10 7 2" xfId="6381"/>
    <cellStyle name="Percent 10 7 2 2" xfId="6382"/>
    <cellStyle name="Percent 10 7 3" xfId="6383"/>
    <cellStyle name="Percent 10 7 3 2" xfId="6384"/>
    <cellStyle name="Percent 10 7 4" xfId="6385"/>
    <cellStyle name="Percent 10 7 4 2" xfId="6386"/>
    <cellStyle name="Percent 10 7 5" xfId="6387"/>
    <cellStyle name="Percent 10 7 6" xfId="6388"/>
    <cellStyle name="Percent 10 8" xfId="6389"/>
    <cellStyle name="Percent 10 8 2" xfId="6390"/>
    <cellStyle name="Percent 10 8 2 2" xfId="6391"/>
    <cellStyle name="Percent 10 8 3" xfId="6392"/>
    <cellStyle name="Percent 10 8 4" xfId="6393"/>
    <cellStyle name="Percent 10 9" xfId="6394"/>
    <cellStyle name="Percent 10 9 2" xfId="6395"/>
    <cellStyle name="Percent 11" xfId="6396"/>
    <cellStyle name="Percent 11 10" xfId="6397"/>
    <cellStyle name="Percent 11 10 2" xfId="6398"/>
    <cellStyle name="Percent 11 11" xfId="6399"/>
    <cellStyle name="Percent 11 2" xfId="6400"/>
    <cellStyle name="Percent 11 2 2" xfId="6401"/>
    <cellStyle name="Percent 11 2 2 2" xfId="6402"/>
    <cellStyle name="Percent 11 2 3" xfId="6403"/>
    <cellStyle name="Percent 11 2 4" xfId="6404"/>
    <cellStyle name="Percent 11 3" xfId="6405"/>
    <cellStyle name="Percent 11 3 2" xfId="6406"/>
    <cellStyle name="Percent 11 3 2 2" xfId="6407"/>
    <cellStyle name="Percent 11 3 3" xfId="6408"/>
    <cellStyle name="Percent 11 3 4" xfId="6409"/>
    <cellStyle name="Percent 11 4" xfId="6410"/>
    <cellStyle name="Percent 11 4 2" xfId="6411"/>
    <cellStyle name="Percent 11 4 2 2" xfId="6412"/>
    <cellStyle name="Percent 11 4 3" xfId="6413"/>
    <cellStyle name="Percent 11 4 4" xfId="6414"/>
    <cellStyle name="Percent 11 5" xfId="6415"/>
    <cellStyle name="Percent 11 5 2" xfId="6416"/>
    <cellStyle name="Percent 11 5 2 2" xfId="6417"/>
    <cellStyle name="Percent 11 5 3" xfId="6418"/>
    <cellStyle name="Percent 11 5 4" xfId="6419"/>
    <cellStyle name="Percent 11 6" xfId="6420"/>
    <cellStyle name="Percent 11 6 2" xfId="6421"/>
    <cellStyle name="Percent 11 6 2 2" xfId="6422"/>
    <cellStyle name="Percent 11 6 3" xfId="6423"/>
    <cellStyle name="Percent 11 6 4" xfId="6424"/>
    <cellStyle name="Percent 11 7" xfId="6425"/>
    <cellStyle name="Percent 11 7 2" xfId="6426"/>
    <cellStyle name="Percent 11 7 2 2" xfId="6427"/>
    <cellStyle name="Percent 11 7 3" xfId="6428"/>
    <cellStyle name="Percent 11 7 3 2" xfId="6429"/>
    <cellStyle name="Percent 11 7 4" xfId="6430"/>
    <cellStyle name="Percent 11 7 4 2" xfId="6431"/>
    <cellStyle name="Percent 11 7 5" xfId="6432"/>
    <cellStyle name="Percent 11 7 6" xfId="6433"/>
    <cellStyle name="Percent 11 8" xfId="6434"/>
    <cellStyle name="Percent 11 8 2" xfId="6435"/>
    <cellStyle name="Percent 11 8 2 2" xfId="6436"/>
    <cellStyle name="Percent 11 8 3" xfId="6437"/>
    <cellStyle name="Percent 11 8 4" xfId="6438"/>
    <cellStyle name="Percent 11 9" xfId="6439"/>
    <cellStyle name="Percent 11 9 2" xfId="6440"/>
    <cellStyle name="Percent 12" xfId="6441"/>
    <cellStyle name="Percent 12 10" xfId="6442"/>
    <cellStyle name="Percent 12 10 2" xfId="6443"/>
    <cellStyle name="Percent 12 11" xfId="6444"/>
    <cellStyle name="Percent 12 2" xfId="6445"/>
    <cellStyle name="Percent 12 2 2" xfId="6446"/>
    <cellStyle name="Percent 12 2 2 2" xfId="6447"/>
    <cellStyle name="Percent 12 2 3" xfId="6448"/>
    <cellStyle name="Percent 12 2 4" xfId="6449"/>
    <cellStyle name="Percent 12 3" xfId="6450"/>
    <cellStyle name="Percent 12 3 2" xfId="6451"/>
    <cellStyle name="Percent 12 3 2 2" xfId="6452"/>
    <cellStyle name="Percent 12 3 3" xfId="6453"/>
    <cellStyle name="Percent 12 3 4" xfId="6454"/>
    <cellStyle name="Percent 12 4" xfId="6455"/>
    <cellStyle name="Percent 12 4 2" xfId="6456"/>
    <cellStyle name="Percent 12 4 2 2" xfId="6457"/>
    <cellStyle name="Percent 12 4 3" xfId="6458"/>
    <cellStyle name="Percent 12 4 4" xfId="6459"/>
    <cellStyle name="Percent 12 5" xfId="6460"/>
    <cellStyle name="Percent 12 5 2" xfId="6461"/>
    <cellStyle name="Percent 12 5 2 2" xfId="6462"/>
    <cellStyle name="Percent 12 5 3" xfId="6463"/>
    <cellStyle name="Percent 12 5 4" xfId="6464"/>
    <cellStyle name="Percent 12 6" xfId="6465"/>
    <cellStyle name="Percent 12 6 2" xfId="6466"/>
    <cellStyle name="Percent 12 6 2 2" xfId="6467"/>
    <cellStyle name="Percent 12 6 3" xfId="6468"/>
    <cellStyle name="Percent 12 6 4" xfId="6469"/>
    <cellStyle name="Percent 12 7" xfId="6470"/>
    <cellStyle name="Percent 12 7 2" xfId="6471"/>
    <cellStyle name="Percent 12 7 2 2" xfId="6472"/>
    <cellStyle name="Percent 12 7 3" xfId="6473"/>
    <cellStyle name="Percent 12 7 3 2" xfId="6474"/>
    <cellStyle name="Percent 12 7 4" xfId="6475"/>
    <cellStyle name="Percent 12 7 4 2" xfId="6476"/>
    <cellStyle name="Percent 12 7 5" xfId="6477"/>
    <cellStyle name="Percent 12 7 6" xfId="6478"/>
    <cellStyle name="Percent 12 8" xfId="6479"/>
    <cellStyle name="Percent 12 8 2" xfId="6480"/>
    <cellStyle name="Percent 12 8 2 2" xfId="6481"/>
    <cellStyle name="Percent 12 8 3" xfId="6482"/>
    <cellStyle name="Percent 12 8 4" xfId="6483"/>
    <cellStyle name="Percent 12 9" xfId="6484"/>
    <cellStyle name="Percent 12 9 2" xfId="6485"/>
    <cellStyle name="Percent 13" xfId="6486"/>
    <cellStyle name="Percent 13 10" xfId="6487"/>
    <cellStyle name="Percent 13 10 2" xfId="6488"/>
    <cellStyle name="Percent 13 11" xfId="6489"/>
    <cellStyle name="Percent 13 2" xfId="6490"/>
    <cellStyle name="Percent 13 2 2" xfId="6491"/>
    <cellStyle name="Percent 13 2 2 2" xfId="6492"/>
    <cellStyle name="Percent 13 2 3" xfId="6493"/>
    <cellStyle name="Percent 13 2 4" xfId="6494"/>
    <cellStyle name="Percent 13 3" xfId="6495"/>
    <cellStyle name="Percent 13 3 2" xfId="6496"/>
    <cellStyle name="Percent 13 3 2 2" xfId="6497"/>
    <cellStyle name="Percent 13 3 3" xfId="6498"/>
    <cellStyle name="Percent 13 3 4" xfId="6499"/>
    <cellStyle name="Percent 13 4" xfId="6500"/>
    <cellStyle name="Percent 13 4 2" xfId="6501"/>
    <cellStyle name="Percent 13 4 2 2" xfId="6502"/>
    <cellStyle name="Percent 13 4 3" xfId="6503"/>
    <cellStyle name="Percent 13 4 4" xfId="6504"/>
    <cellStyle name="Percent 13 5" xfId="6505"/>
    <cellStyle name="Percent 13 5 2" xfId="6506"/>
    <cellStyle name="Percent 13 5 2 2" xfId="6507"/>
    <cellStyle name="Percent 13 5 3" xfId="6508"/>
    <cellStyle name="Percent 13 5 4" xfId="6509"/>
    <cellStyle name="Percent 13 6" xfId="6510"/>
    <cellStyle name="Percent 13 6 2" xfId="6511"/>
    <cellStyle name="Percent 13 6 2 2" xfId="6512"/>
    <cellStyle name="Percent 13 6 3" xfId="6513"/>
    <cellStyle name="Percent 13 6 4" xfId="6514"/>
    <cellStyle name="Percent 13 7" xfId="6515"/>
    <cellStyle name="Percent 13 7 2" xfId="6516"/>
    <cellStyle name="Percent 13 7 2 2" xfId="6517"/>
    <cellStyle name="Percent 13 7 3" xfId="6518"/>
    <cellStyle name="Percent 13 7 3 2" xfId="6519"/>
    <cellStyle name="Percent 13 7 4" xfId="6520"/>
    <cellStyle name="Percent 13 7 4 2" xfId="6521"/>
    <cellStyle name="Percent 13 7 5" xfId="6522"/>
    <cellStyle name="Percent 13 7 6" xfId="6523"/>
    <cellStyle name="Percent 13 8" xfId="6524"/>
    <cellStyle name="Percent 13 8 2" xfId="6525"/>
    <cellStyle name="Percent 13 8 2 2" xfId="6526"/>
    <cellStyle name="Percent 13 8 3" xfId="6527"/>
    <cellStyle name="Percent 13 8 4" xfId="6528"/>
    <cellStyle name="Percent 13 9" xfId="6529"/>
    <cellStyle name="Percent 13 9 2" xfId="6530"/>
    <cellStyle name="Percent 14" xfId="6531"/>
    <cellStyle name="Percent 14 10" xfId="6532"/>
    <cellStyle name="Percent 14 10 2" xfId="6533"/>
    <cellStyle name="Percent 14 11" xfId="6534"/>
    <cellStyle name="Percent 14 2" xfId="6535"/>
    <cellStyle name="Percent 14 2 2" xfId="6536"/>
    <cellStyle name="Percent 14 2 2 2" xfId="6537"/>
    <cellStyle name="Percent 14 2 3" xfId="6538"/>
    <cellStyle name="Percent 14 2 4" xfId="6539"/>
    <cellStyle name="Percent 14 3" xfId="6540"/>
    <cellStyle name="Percent 14 3 2" xfId="6541"/>
    <cellStyle name="Percent 14 3 2 2" xfId="6542"/>
    <cellStyle name="Percent 14 3 3" xfId="6543"/>
    <cellStyle name="Percent 14 3 4" xfId="6544"/>
    <cellStyle name="Percent 14 4" xfId="6545"/>
    <cellStyle name="Percent 14 4 2" xfId="6546"/>
    <cellStyle name="Percent 14 4 2 2" xfId="6547"/>
    <cellStyle name="Percent 14 4 3" xfId="6548"/>
    <cellStyle name="Percent 14 4 4" xfId="6549"/>
    <cellStyle name="Percent 14 5" xfId="6550"/>
    <cellStyle name="Percent 14 5 2" xfId="6551"/>
    <cellStyle name="Percent 14 5 2 2" xfId="6552"/>
    <cellStyle name="Percent 14 5 3" xfId="6553"/>
    <cellStyle name="Percent 14 5 4" xfId="6554"/>
    <cellStyle name="Percent 14 6" xfId="6555"/>
    <cellStyle name="Percent 14 6 2" xfId="6556"/>
    <cellStyle name="Percent 14 6 2 2" xfId="6557"/>
    <cellStyle name="Percent 14 6 3" xfId="6558"/>
    <cellStyle name="Percent 14 6 4" xfId="6559"/>
    <cellStyle name="Percent 14 7" xfId="6560"/>
    <cellStyle name="Percent 14 7 2" xfId="6561"/>
    <cellStyle name="Percent 14 7 2 2" xfId="6562"/>
    <cellStyle name="Percent 14 7 3" xfId="6563"/>
    <cellStyle name="Percent 14 7 3 2" xfId="6564"/>
    <cellStyle name="Percent 14 7 4" xfId="6565"/>
    <cellStyle name="Percent 14 7 4 2" xfId="6566"/>
    <cellStyle name="Percent 14 7 5" xfId="6567"/>
    <cellStyle name="Percent 14 7 6" xfId="6568"/>
    <cellStyle name="Percent 14 8" xfId="6569"/>
    <cellStyle name="Percent 14 8 2" xfId="6570"/>
    <cellStyle name="Percent 14 8 2 2" xfId="6571"/>
    <cellStyle name="Percent 14 8 3" xfId="6572"/>
    <cellStyle name="Percent 14 8 4" xfId="6573"/>
    <cellStyle name="Percent 14 9" xfId="6574"/>
    <cellStyle name="Percent 14 9 2" xfId="6575"/>
    <cellStyle name="Percent 15" xfId="6576"/>
    <cellStyle name="Percent 15 10" xfId="6577"/>
    <cellStyle name="Percent 15 10 2" xfId="6578"/>
    <cellStyle name="Percent 15 11" xfId="6579"/>
    <cellStyle name="Percent 15 11 2" xfId="6580"/>
    <cellStyle name="Percent 15 12" xfId="6581"/>
    <cellStyle name="Percent 15 12 2" xfId="6582"/>
    <cellStyle name="Percent 15 13" xfId="6583"/>
    <cellStyle name="Percent 15 13 2" xfId="6584"/>
    <cellStyle name="Percent 15 14" xfId="6585"/>
    <cellStyle name="Percent 15 14 2" xfId="6586"/>
    <cellStyle name="Percent 15 15" xfId="6587"/>
    <cellStyle name="Percent 15 15 2" xfId="6588"/>
    <cellStyle name="Percent 15 16" xfId="6589"/>
    <cellStyle name="Percent 15 2" xfId="6590"/>
    <cellStyle name="Percent 15 2 2" xfId="6591"/>
    <cellStyle name="Percent 15 2 2 2" xfId="6592"/>
    <cellStyle name="Percent 15 2 2 3" xfId="6593"/>
    <cellStyle name="Percent 15 2 3" xfId="6594"/>
    <cellStyle name="Percent 15 2 3 2" xfId="6595"/>
    <cellStyle name="Percent 15 2 3 3" xfId="6596"/>
    <cellStyle name="Percent 15 2 4" xfId="6597"/>
    <cellStyle name="Percent 15 2 4 2" xfId="6598"/>
    <cellStyle name="Percent 15 2 4 3" xfId="6599"/>
    <cellStyle name="Percent 15 2 5" xfId="6600"/>
    <cellStyle name="Percent 15 2 5 2" xfId="6601"/>
    <cellStyle name="Percent 15 2 5 3" xfId="6602"/>
    <cellStyle name="Percent 15 2 6" xfId="6603"/>
    <cellStyle name="Percent 15 2 6 2" xfId="6604"/>
    <cellStyle name="Percent 15 2 6 3" xfId="6605"/>
    <cellStyle name="Percent 15 2 7" xfId="6606"/>
    <cellStyle name="Percent 15 2 7 2" xfId="6607"/>
    <cellStyle name="Percent 15 2 7 3" xfId="6608"/>
    <cellStyle name="Percent 15 2 8" xfId="6609"/>
    <cellStyle name="Percent 15 2 8 2" xfId="6610"/>
    <cellStyle name="Percent 15 2 9" xfId="6611"/>
    <cellStyle name="Percent 15 3" xfId="6612"/>
    <cellStyle name="Percent 15 3 2" xfId="6613"/>
    <cellStyle name="Percent 15 3 3" xfId="6614"/>
    <cellStyle name="Percent 15 3 3 2" xfId="6615"/>
    <cellStyle name="Percent 15 3 4" xfId="6616"/>
    <cellStyle name="Percent 15 4" xfId="6617"/>
    <cellStyle name="Percent 15 4 2" xfId="6618"/>
    <cellStyle name="Percent 15 4 2 2" xfId="6619"/>
    <cellStyle name="Percent 15 4 3" xfId="6620"/>
    <cellStyle name="Percent 15 4 4" xfId="6621"/>
    <cellStyle name="Percent 15 5" xfId="6622"/>
    <cellStyle name="Percent 15 5 2" xfId="6623"/>
    <cellStyle name="Percent 15 5 3" xfId="6624"/>
    <cellStyle name="Percent 15 5 3 2" xfId="6625"/>
    <cellStyle name="Percent 15 5 4" xfId="6626"/>
    <cellStyle name="Percent 15 6" xfId="6627"/>
    <cellStyle name="Percent 15 6 2" xfId="6628"/>
    <cellStyle name="Percent 15 6 3" xfId="6629"/>
    <cellStyle name="Percent 15 6 3 2" xfId="6630"/>
    <cellStyle name="Percent 15 6 4" xfId="6631"/>
    <cellStyle name="Percent 15 7" xfId="6632"/>
    <cellStyle name="Percent 15 7 2" xfId="6633"/>
    <cellStyle name="Percent 15 7 2 2" xfId="6634"/>
    <cellStyle name="Percent 15 7 3" xfId="6635"/>
    <cellStyle name="Percent 15 7 3 2" xfId="6636"/>
    <cellStyle name="Percent 15 7 4" xfId="6637"/>
    <cellStyle name="Percent 15 7 4 2" xfId="6638"/>
    <cellStyle name="Percent 15 7 5" xfId="6639"/>
    <cellStyle name="Percent 15 8" xfId="6640"/>
    <cellStyle name="Percent 15 8 2" xfId="6641"/>
    <cellStyle name="Percent 15 8 3" xfId="6642"/>
    <cellStyle name="Percent 15 9" xfId="6643"/>
    <cellStyle name="Percent 15 9 2" xfId="6644"/>
    <cellStyle name="Percent 16" xfId="6645"/>
    <cellStyle name="Percent 16 10" xfId="6646"/>
    <cellStyle name="Percent 16 2" xfId="6647"/>
    <cellStyle name="Percent 16 2 2" xfId="6648"/>
    <cellStyle name="Percent 16 2 2 2" xfId="6649"/>
    <cellStyle name="Percent 16 2 3" xfId="6650"/>
    <cellStyle name="Percent 16 2 4" xfId="6651"/>
    <cellStyle name="Percent 16 3" xfId="6652"/>
    <cellStyle name="Percent 16 3 10" xfId="6653"/>
    <cellStyle name="Percent 16 3 10 2" xfId="6654"/>
    <cellStyle name="Percent 16 3 11" xfId="6655"/>
    <cellStyle name="Percent 16 3 11 2" xfId="6656"/>
    <cellStyle name="Percent 16 3 12" xfId="6657"/>
    <cellStyle name="Percent 16 3 12 2" xfId="6658"/>
    <cellStyle name="Percent 16 3 13" xfId="6659"/>
    <cellStyle name="Percent 16 3 13 2" xfId="6660"/>
    <cellStyle name="Percent 16 3 14" xfId="6661"/>
    <cellStyle name="Percent 16 3 14 2" xfId="6662"/>
    <cellStyle name="Percent 16 3 15" xfId="6663"/>
    <cellStyle name="Percent 16 3 15 2" xfId="6664"/>
    <cellStyle name="Percent 16 3 16" xfId="6665"/>
    <cellStyle name="Percent 16 3 16 2" xfId="6666"/>
    <cellStyle name="Percent 16 3 17" xfId="6667"/>
    <cellStyle name="Percent 16 3 17 2" xfId="6668"/>
    <cellStyle name="Percent 16 3 18" xfId="6669"/>
    <cellStyle name="Percent 16 3 18 2" xfId="6670"/>
    <cellStyle name="Percent 16 3 19" xfId="6671"/>
    <cellStyle name="Percent 16 3 2" xfId="6672"/>
    <cellStyle name="Percent 16 3 2 2" xfId="6673"/>
    <cellStyle name="Percent 16 3 20" xfId="6674"/>
    <cellStyle name="Percent 16 3 3" xfId="6675"/>
    <cellStyle name="Percent 16 3 3 2" xfId="6676"/>
    <cellStyle name="Percent 16 3 4" xfId="6677"/>
    <cellStyle name="Percent 16 3 4 2" xfId="6678"/>
    <cellStyle name="Percent 16 3 5" xfId="6679"/>
    <cellStyle name="Percent 16 3 5 2" xfId="6680"/>
    <cellStyle name="Percent 16 3 6" xfId="6681"/>
    <cellStyle name="Percent 16 3 6 2" xfId="6682"/>
    <cellStyle name="Percent 16 3 7" xfId="6683"/>
    <cellStyle name="Percent 16 3 7 2" xfId="6684"/>
    <cellStyle name="Percent 16 3 8" xfId="6685"/>
    <cellStyle name="Percent 16 3 8 2" xfId="6686"/>
    <cellStyle name="Percent 16 3 9" xfId="6687"/>
    <cellStyle name="Percent 16 3 9 2" xfId="6688"/>
    <cellStyle name="Percent 16 4" xfId="6689"/>
    <cellStyle name="Percent 16 4 10" xfId="6690"/>
    <cellStyle name="Percent 16 4 10 2" xfId="6691"/>
    <cellStyle name="Percent 16 4 11" xfId="6692"/>
    <cellStyle name="Percent 16 4 11 2" xfId="6693"/>
    <cellStyle name="Percent 16 4 12" xfId="6694"/>
    <cellStyle name="Percent 16 4 12 2" xfId="6695"/>
    <cellStyle name="Percent 16 4 13" xfId="6696"/>
    <cellStyle name="Percent 16 4 13 2" xfId="6697"/>
    <cellStyle name="Percent 16 4 14" xfId="6698"/>
    <cellStyle name="Percent 16 4 14 2" xfId="6699"/>
    <cellStyle name="Percent 16 4 15" xfId="6700"/>
    <cellStyle name="Percent 16 4 15 2" xfId="6701"/>
    <cellStyle name="Percent 16 4 16" xfId="6702"/>
    <cellStyle name="Percent 16 4 16 2" xfId="6703"/>
    <cellStyle name="Percent 16 4 17" xfId="6704"/>
    <cellStyle name="Percent 16 4 17 2" xfId="6705"/>
    <cellStyle name="Percent 16 4 18" xfId="6706"/>
    <cellStyle name="Percent 16 4 18 2" xfId="6707"/>
    <cellStyle name="Percent 16 4 19" xfId="6708"/>
    <cellStyle name="Percent 16 4 2" xfId="6709"/>
    <cellStyle name="Percent 16 4 2 2" xfId="6710"/>
    <cellStyle name="Percent 16 4 20" xfId="6711"/>
    <cellStyle name="Percent 16 4 3" xfId="6712"/>
    <cellStyle name="Percent 16 4 3 2" xfId="6713"/>
    <cellStyle name="Percent 16 4 4" xfId="6714"/>
    <cellStyle name="Percent 16 4 4 2" xfId="6715"/>
    <cellStyle name="Percent 16 4 5" xfId="6716"/>
    <cellStyle name="Percent 16 4 5 2" xfId="6717"/>
    <cellStyle name="Percent 16 4 6" xfId="6718"/>
    <cellStyle name="Percent 16 4 6 2" xfId="6719"/>
    <cellStyle name="Percent 16 4 7" xfId="6720"/>
    <cellStyle name="Percent 16 4 7 2" xfId="6721"/>
    <cellStyle name="Percent 16 4 8" xfId="6722"/>
    <cellStyle name="Percent 16 4 8 2" xfId="6723"/>
    <cellStyle name="Percent 16 4 9" xfId="6724"/>
    <cellStyle name="Percent 16 4 9 2" xfId="6725"/>
    <cellStyle name="Percent 16 5" xfId="6726"/>
    <cellStyle name="Percent 16 5 10" xfId="6727"/>
    <cellStyle name="Percent 16 5 10 2" xfId="6728"/>
    <cellStyle name="Percent 16 5 11" xfId="6729"/>
    <cellStyle name="Percent 16 5 11 2" xfId="6730"/>
    <cellStyle name="Percent 16 5 12" xfId="6731"/>
    <cellStyle name="Percent 16 5 12 2" xfId="6732"/>
    <cellStyle name="Percent 16 5 13" xfId="6733"/>
    <cellStyle name="Percent 16 5 13 2" xfId="6734"/>
    <cellStyle name="Percent 16 5 14" xfId="6735"/>
    <cellStyle name="Percent 16 5 14 2" xfId="6736"/>
    <cellStyle name="Percent 16 5 15" xfId="6737"/>
    <cellStyle name="Percent 16 5 15 2" xfId="6738"/>
    <cellStyle name="Percent 16 5 16" xfId="6739"/>
    <cellStyle name="Percent 16 5 16 2" xfId="6740"/>
    <cellStyle name="Percent 16 5 17" xfId="6741"/>
    <cellStyle name="Percent 16 5 17 2" xfId="6742"/>
    <cellStyle name="Percent 16 5 18" xfId="6743"/>
    <cellStyle name="Percent 16 5 18 2" xfId="6744"/>
    <cellStyle name="Percent 16 5 19" xfId="6745"/>
    <cellStyle name="Percent 16 5 2" xfId="6746"/>
    <cellStyle name="Percent 16 5 2 2" xfId="6747"/>
    <cellStyle name="Percent 16 5 20" xfId="6748"/>
    <cellStyle name="Percent 16 5 3" xfId="6749"/>
    <cellStyle name="Percent 16 5 3 2" xfId="6750"/>
    <cellStyle name="Percent 16 5 4" xfId="6751"/>
    <cellStyle name="Percent 16 5 4 2" xfId="6752"/>
    <cellStyle name="Percent 16 5 5" xfId="6753"/>
    <cellStyle name="Percent 16 5 5 2" xfId="6754"/>
    <cellStyle name="Percent 16 5 6" xfId="6755"/>
    <cellStyle name="Percent 16 5 6 2" xfId="6756"/>
    <cellStyle name="Percent 16 5 7" xfId="6757"/>
    <cellStyle name="Percent 16 5 7 2" xfId="6758"/>
    <cellStyle name="Percent 16 5 8" xfId="6759"/>
    <cellStyle name="Percent 16 5 8 2" xfId="6760"/>
    <cellStyle name="Percent 16 5 9" xfId="6761"/>
    <cellStyle name="Percent 16 5 9 2" xfId="6762"/>
    <cellStyle name="Percent 16 6" xfId="6763"/>
    <cellStyle name="Percent 16 6 10" xfId="6764"/>
    <cellStyle name="Percent 16 6 10 2" xfId="6765"/>
    <cellStyle name="Percent 16 6 11" xfId="6766"/>
    <cellStyle name="Percent 16 6 11 2" xfId="6767"/>
    <cellStyle name="Percent 16 6 12" xfId="6768"/>
    <cellStyle name="Percent 16 6 12 2" xfId="6769"/>
    <cellStyle name="Percent 16 6 13" xfId="6770"/>
    <cellStyle name="Percent 16 6 13 2" xfId="6771"/>
    <cellStyle name="Percent 16 6 14" xfId="6772"/>
    <cellStyle name="Percent 16 6 14 2" xfId="6773"/>
    <cellStyle name="Percent 16 6 15" xfId="6774"/>
    <cellStyle name="Percent 16 6 15 2" xfId="6775"/>
    <cellStyle name="Percent 16 6 16" xfId="6776"/>
    <cellStyle name="Percent 16 6 16 2" xfId="6777"/>
    <cellStyle name="Percent 16 6 17" xfId="6778"/>
    <cellStyle name="Percent 16 6 17 2" xfId="6779"/>
    <cellStyle name="Percent 16 6 18" xfId="6780"/>
    <cellStyle name="Percent 16 6 18 2" xfId="6781"/>
    <cellStyle name="Percent 16 6 19" xfId="6782"/>
    <cellStyle name="Percent 16 6 2" xfId="6783"/>
    <cellStyle name="Percent 16 6 2 2" xfId="6784"/>
    <cellStyle name="Percent 16 6 20" xfId="6785"/>
    <cellStyle name="Percent 16 6 3" xfId="6786"/>
    <cellStyle name="Percent 16 6 3 2" xfId="6787"/>
    <cellStyle name="Percent 16 6 4" xfId="6788"/>
    <cellStyle name="Percent 16 6 4 2" xfId="6789"/>
    <cellStyle name="Percent 16 6 5" xfId="6790"/>
    <cellStyle name="Percent 16 6 5 2" xfId="6791"/>
    <cellStyle name="Percent 16 6 6" xfId="6792"/>
    <cellStyle name="Percent 16 6 6 2" xfId="6793"/>
    <cellStyle name="Percent 16 6 7" xfId="6794"/>
    <cellStyle name="Percent 16 6 7 2" xfId="6795"/>
    <cellStyle name="Percent 16 6 8" xfId="6796"/>
    <cellStyle name="Percent 16 6 8 2" xfId="6797"/>
    <cellStyle name="Percent 16 6 9" xfId="6798"/>
    <cellStyle name="Percent 16 6 9 2" xfId="6799"/>
    <cellStyle name="Percent 16 7" xfId="6800"/>
    <cellStyle name="Percent 16 7 10" xfId="6801"/>
    <cellStyle name="Percent 16 7 10 2" xfId="6802"/>
    <cellStyle name="Percent 16 7 11" xfId="6803"/>
    <cellStyle name="Percent 16 7 11 2" xfId="6804"/>
    <cellStyle name="Percent 16 7 12" xfId="6805"/>
    <cellStyle name="Percent 16 7 12 2" xfId="6806"/>
    <cellStyle name="Percent 16 7 13" xfId="6807"/>
    <cellStyle name="Percent 16 7 13 2" xfId="6808"/>
    <cellStyle name="Percent 16 7 14" xfId="6809"/>
    <cellStyle name="Percent 16 7 14 2" xfId="6810"/>
    <cellStyle name="Percent 16 7 15" xfId="6811"/>
    <cellStyle name="Percent 16 7 15 2" xfId="6812"/>
    <cellStyle name="Percent 16 7 16" xfId="6813"/>
    <cellStyle name="Percent 16 7 16 2" xfId="6814"/>
    <cellStyle name="Percent 16 7 17" xfId="6815"/>
    <cellStyle name="Percent 16 7 17 2" xfId="6816"/>
    <cellStyle name="Percent 16 7 18" xfId="6817"/>
    <cellStyle name="Percent 16 7 18 2" xfId="6818"/>
    <cellStyle name="Percent 16 7 19" xfId="6819"/>
    <cellStyle name="Percent 16 7 2" xfId="6820"/>
    <cellStyle name="Percent 16 7 2 2" xfId="6821"/>
    <cellStyle name="Percent 16 7 2 2 2" xfId="6822"/>
    <cellStyle name="Percent 16 7 2 3" xfId="6823"/>
    <cellStyle name="Percent 16 7 2 4" xfId="6824"/>
    <cellStyle name="Percent 16 7 20" xfId="6825"/>
    <cellStyle name="Percent 16 7 3" xfId="6826"/>
    <cellStyle name="Percent 16 7 3 2" xfId="6827"/>
    <cellStyle name="Percent 16 7 3 2 2" xfId="6828"/>
    <cellStyle name="Percent 16 7 3 3" xfId="6829"/>
    <cellStyle name="Percent 16 7 3 4" xfId="6830"/>
    <cellStyle name="Percent 16 7 4" xfId="6831"/>
    <cellStyle name="Percent 16 7 4 2" xfId="6832"/>
    <cellStyle name="Percent 16 7 5" xfId="6833"/>
    <cellStyle name="Percent 16 7 5 2" xfId="6834"/>
    <cellStyle name="Percent 16 7 6" xfId="6835"/>
    <cellStyle name="Percent 16 7 6 2" xfId="6836"/>
    <cellStyle name="Percent 16 7 7" xfId="6837"/>
    <cellStyle name="Percent 16 7 7 2" xfId="6838"/>
    <cellStyle name="Percent 16 7 8" xfId="6839"/>
    <cellStyle name="Percent 16 7 8 2" xfId="6840"/>
    <cellStyle name="Percent 16 7 9" xfId="6841"/>
    <cellStyle name="Percent 16 7 9 2" xfId="6842"/>
    <cellStyle name="Percent 16 8" xfId="6843"/>
    <cellStyle name="Percent 16 8 10" xfId="6844"/>
    <cellStyle name="Percent 16 8 10 2" xfId="6845"/>
    <cellStyle name="Percent 16 8 11" xfId="6846"/>
    <cellStyle name="Percent 16 8 11 2" xfId="6847"/>
    <cellStyle name="Percent 16 8 12" xfId="6848"/>
    <cellStyle name="Percent 16 8 12 2" xfId="6849"/>
    <cellStyle name="Percent 16 8 13" xfId="6850"/>
    <cellStyle name="Percent 16 8 13 2" xfId="6851"/>
    <cellStyle name="Percent 16 8 14" xfId="6852"/>
    <cellStyle name="Percent 16 8 14 2" xfId="6853"/>
    <cellStyle name="Percent 16 8 15" xfId="6854"/>
    <cellStyle name="Percent 16 8 15 2" xfId="6855"/>
    <cellStyle name="Percent 16 8 16" xfId="6856"/>
    <cellStyle name="Percent 16 8 16 2" xfId="6857"/>
    <cellStyle name="Percent 16 8 17" xfId="6858"/>
    <cellStyle name="Percent 16 8 17 2" xfId="6859"/>
    <cellStyle name="Percent 16 8 18" xfId="6860"/>
    <cellStyle name="Percent 16 8 2" xfId="6861"/>
    <cellStyle name="Percent 16 8 2 2" xfId="6862"/>
    <cellStyle name="Percent 16 8 3" xfId="6863"/>
    <cellStyle name="Percent 16 8 3 2" xfId="6864"/>
    <cellStyle name="Percent 16 8 4" xfId="6865"/>
    <cellStyle name="Percent 16 8 4 2" xfId="6866"/>
    <cellStyle name="Percent 16 8 5" xfId="6867"/>
    <cellStyle name="Percent 16 8 5 2" xfId="6868"/>
    <cellStyle name="Percent 16 8 6" xfId="6869"/>
    <cellStyle name="Percent 16 8 6 2" xfId="6870"/>
    <cellStyle name="Percent 16 8 7" xfId="6871"/>
    <cellStyle name="Percent 16 8 7 2" xfId="6872"/>
    <cellStyle name="Percent 16 8 8" xfId="6873"/>
    <cellStyle name="Percent 16 8 8 2" xfId="6874"/>
    <cellStyle name="Percent 16 8 9" xfId="6875"/>
    <cellStyle name="Percent 16 8 9 2" xfId="6876"/>
    <cellStyle name="Percent 16 9" xfId="6877"/>
    <cellStyle name="Percent 16 9 10" xfId="6878"/>
    <cellStyle name="Percent 16 9 10 2" xfId="6879"/>
    <cellStyle name="Percent 16 9 11" xfId="6880"/>
    <cellStyle name="Percent 16 9 11 2" xfId="6881"/>
    <cellStyle name="Percent 16 9 12" xfId="6882"/>
    <cellStyle name="Percent 16 9 12 2" xfId="6883"/>
    <cellStyle name="Percent 16 9 13" xfId="6884"/>
    <cellStyle name="Percent 16 9 13 2" xfId="6885"/>
    <cellStyle name="Percent 16 9 14" xfId="6886"/>
    <cellStyle name="Percent 16 9 14 2" xfId="6887"/>
    <cellStyle name="Percent 16 9 15" xfId="6888"/>
    <cellStyle name="Percent 16 9 15 2" xfId="6889"/>
    <cellStyle name="Percent 16 9 16" xfId="6890"/>
    <cellStyle name="Percent 16 9 16 2" xfId="6891"/>
    <cellStyle name="Percent 16 9 17" xfId="6892"/>
    <cellStyle name="Percent 16 9 17 2" xfId="6893"/>
    <cellStyle name="Percent 16 9 18" xfId="6894"/>
    <cellStyle name="Percent 16 9 2" xfId="6895"/>
    <cellStyle name="Percent 16 9 2 2" xfId="6896"/>
    <cellStyle name="Percent 16 9 3" xfId="6897"/>
    <cellStyle name="Percent 16 9 3 2" xfId="6898"/>
    <cellStyle name="Percent 16 9 4" xfId="6899"/>
    <cellStyle name="Percent 16 9 4 2" xfId="6900"/>
    <cellStyle name="Percent 16 9 5" xfId="6901"/>
    <cellStyle name="Percent 16 9 5 2" xfId="6902"/>
    <cellStyle name="Percent 16 9 6" xfId="6903"/>
    <cellStyle name="Percent 16 9 6 2" xfId="6904"/>
    <cellStyle name="Percent 16 9 7" xfId="6905"/>
    <cellStyle name="Percent 16 9 7 2" xfId="6906"/>
    <cellStyle name="Percent 16 9 8" xfId="6907"/>
    <cellStyle name="Percent 16 9 8 2" xfId="6908"/>
    <cellStyle name="Percent 16 9 9" xfId="6909"/>
    <cellStyle name="Percent 16 9 9 2" xfId="6910"/>
    <cellStyle name="Percent 17" xfId="6911"/>
    <cellStyle name="Percent 17 10" xfId="6912"/>
    <cellStyle name="Percent 17 2" xfId="6913"/>
    <cellStyle name="Percent 17 2 2" xfId="6914"/>
    <cellStyle name="Percent 17 2 3" xfId="6915"/>
    <cellStyle name="Percent 17 3" xfId="6916"/>
    <cellStyle name="Percent 17 3 2" xfId="6917"/>
    <cellStyle name="Percent 17 4" xfId="6918"/>
    <cellStyle name="Percent 17 4 2" xfId="6919"/>
    <cellStyle name="Percent 17 5" xfId="6920"/>
    <cellStyle name="Percent 17 5 2" xfId="6921"/>
    <cellStyle name="Percent 17 6" xfId="6922"/>
    <cellStyle name="Percent 17 6 2" xfId="6923"/>
    <cellStyle name="Percent 17 7" xfId="6924"/>
    <cellStyle name="Percent 17 7 2" xfId="6925"/>
    <cellStyle name="Percent 17 7 2 2" xfId="6926"/>
    <cellStyle name="Percent 17 7 3" xfId="6927"/>
    <cellStyle name="Percent 17 7 3 2" xfId="6928"/>
    <cellStyle name="Percent 17 7 4" xfId="6929"/>
    <cellStyle name="Percent 17 8" xfId="6930"/>
    <cellStyle name="Percent 17 8 2" xfId="6931"/>
    <cellStyle name="Percent 17 8 2 2" xfId="6932"/>
    <cellStyle name="Percent 17 8 3" xfId="6933"/>
    <cellStyle name="Percent 17 9" xfId="6934"/>
    <cellStyle name="Percent 17 9 2" xfId="6935"/>
    <cellStyle name="Percent 17 9 3" xfId="6936"/>
    <cellStyle name="Percent 17 9 3 2" xfId="6937"/>
    <cellStyle name="Percent 17 9 3 3" xfId="6938"/>
    <cellStyle name="Percent 17 9 4" xfId="6939"/>
    <cellStyle name="Percent 17 9 5" xfId="6940"/>
    <cellStyle name="Percent 17 9 6" xfId="6941"/>
    <cellStyle name="Percent 18" xfId="6942"/>
    <cellStyle name="Percent 18 2" xfId="6943"/>
    <cellStyle name="Percent 18 2 2" xfId="6944"/>
    <cellStyle name="Percent 18 3" xfId="6945"/>
    <cellStyle name="Percent 18 4" xfId="6946"/>
    <cellStyle name="Percent 19" xfId="6947"/>
    <cellStyle name="Percent 19 2" xfId="6948"/>
    <cellStyle name="Percent 19 3" xfId="6949"/>
    <cellStyle name="Percent 2" xfId="6950"/>
    <cellStyle name="Percent 2 10" xfId="6951"/>
    <cellStyle name="Percent 2 10 2" xfId="6952"/>
    <cellStyle name="Percent 2 10 2 2" xfId="6953"/>
    <cellStyle name="Percent 2 10 3" xfId="6954"/>
    <cellStyle name="Percent 2 10 3 2" xfId="6955"/>
    <cellStyle name="Percent 2 10 4" xfId="6956"/>
    <cellStyle name="Percent 2 10 4 2" xfId="6957"/>
    <cellStyle name="Percent 2 10 5" xfId="6958"/>
    <cellStyle name="Percent 2 10 5 2" xfId="6959"/>
    <cellStyle name="Percent 2 10 6" xfId="6960"/>
    <cellStyle name="Percent 2 10 6 2" xfId="6961"/>
    <cellStyle name="Percent 2 10 7" xfId="6962"/>
    <cellStyle name="Percent 2 10 7 2" xfId="6963"/>
    <cellStyle name="Percent 2 10 8" xfId="6964"/>
    <cellStyle name="Percent 2 10 8 2" xfId="6965"/>
    <cellStyle name="Percent 2 10 9" xfId="6966"/>
    <cellStyle name="Percent 2 11" xfId="6967"/>
    <cellStyle name="Percent 2 11 2" xfId="6968"/>
    <cellStyle name="Percent 2 11 2 2" xfId="6969"/>
    <cellStyle name="Percent 2 11 3" xfId="6970"/>
    <cellStyle name="Percent 2 11 3 2" xfId="6971"/>
    <cellStyle name="Percent 2 11 4" xfId="6972"/>
    <cellStyle name="Percent 2 11 4 2" xfId="6973"/>
    <cellStyle name="Percent 2 11 5" xfId="6974"/>
    <cellStyle name="Percent 2 11 5 2" xfId="6975"/>
    <cellStyle name="Percent 2 11 6" xfId="6976"/>
    <cellStyle name="Percent 2 11 6 2" xfId="6977"/>
    <cellStyle name="Percent 2 11 7" xfId="6978"/>
    <cellStyle name="Percent 2 11 7 2" xfId="6979"/>
    <cellStyle name="Percent 2 11 8" xfId="6980"/>
    <cellStyle name="Percent 2 11 8 2" xfId="6981"/>
    <cellStyle name="Percent 2 11 9" xfId="6982"/>
    <cellStyle name="Percent 2 12" xfId="6983"/>
    <cellStyle name="Percent 2 12 2" xfId="6984"/>
    <cellStyle name="Percent 2 13" xfId="6985"/>
    <cellStyle name="Percent 2 13 2" xfId="6986"/>
    <cellStyle name="Percent 2 14" xfId="6987"/>
    <cellStyle name="Percent 2 14 2" xfId="6988"/>
    <cellStyle name="Percent 2 15" xfId="6989"/>
    <cellStyle name="Percent 2 15 2" xfId="6990"/>
    <cellStyle name="Percent 2 16" xfId="6991"/>
    <cellStyle name="Percent 2 16 2" xfId="6992"/>
    <cellStyle name="Percent 2 17" xfId="6993"/>
    <cellStyle name="Percent 2 17 2" xfId="6994"/>
    <cellStyle name="Percent 2 18" xfId="6995"/>
    <cellStyle name="Percent 2 18 2" xfId="6996"/>
    <cellStyle name="Percent 2 19" xfId="6997"/>
    <cellStyle name="Percent 2 19 2" xfId="6998"/>
    <cellStyle name="Percent 2 2" xfId="6999"/>
    <cellStyle name="Percent 2 2 10" xfId="7000"/>
    <cellStyle name="Percent 2 2 2" xfId="7001"/>
    <cellStyle name="Percent 2 2 2 2" xfId="7002"/>
    <cellStyle name="Percent 2 2 3" xfId="7003"/>
    <cellStyle name="Percent 2 2 3 2" xfId="7004"/>
    <cellStyle name="Percent 2 2 3 2 2" xfId="7005"/>
    <cellStyle name="Percent 2 2 3 3" xfId="7006"/>
    <cellStyle name="Percent 2 2 3 3 2" xfId="7007"/>
    <cellStyle name="Percent 2 2 3 4" xfId="7008"/>
    <cellStyle name="Percent 2 2 3 4 2" xfId="7009"/>
    <cellStyle name="Percent 2 2 3 4 3" xfId="7010"/>
    <cellStyle name="Percent 2 2 3 5" xfId="7011"/>
    <cellStyle name="Percent 2 2 4" xfId="7012"/>
    <cellStyle name="Percent 2 2 4 2" xfId="7013"/>
    <cellStyle name="Percent 2 2 4 2 2" xfId="7014"/>
    <cellStyle name="Percent 2 2 4 3" xfId="7015"/>
    <cellStyle name="Percent 2 2 4 4" xfId="7016"/>
    <cellStyle name="Percent 2 2 5" xfId="7017"/>
    <cellStyle name="Percent 2 2 5 2" xfId="7018"/>
    <cellStyle name="Percent 2 2 6" xfId="7019"/>
    <cellStyle name="Percent 2 2 6 2" xfId="7020"/>
    <cellStyle name="Percent 2 2 6 2 2" xfId="7021"/>
    <cellStyle name="Percent 2 2 6 3" xfId="7022"/>
    <cellStyle name="Percent 2 2 6 4" xfId="7023"/>
    <cellStyle name="Percent 2 2 7" xfId="7024"/>
    <cellStyle name="Percent 2 2 7 2" xfId="7025"/>
    <cellStyle name="Percent 2 2 7 2 2" xfId="7026"/>
    <cellStyle name="Percent 2 2 7 3" xfId="7027"/>
    <cellStyle name="Percent 2 2 7 4" xfId="7028"/>
    <cellStyle name="Percent 2 2 8" xfId="7029"/>
    <cellStyle name="Percent 2 2 8 2" xfId="7030"/>
    <cellStyle name="Percent 2 2 9" xfId="7031"/>
    <cellStyle name="Percent 2 2 9 2" xfId="7032"/>
    <cellStyle name="Percent 2 20" xfId="7033"/>
    <cellStyle name="Percent 2 20 2" xfId="7034"/>
    <cellStyle name="Percent 2 20 2 2" xfId="7035"/>
    <cellStyle name="Percent 2 20 2 3" xfId="7036"/>
    <cellStyle name="Percent 2 20 2 3 2" xfId="7037"/>
    <cellStyle name="Percent 2 20 2 3 3" xfId="7038"/>
    <cellStyle name="Percent 2 20 2 4" xfId="7039"/>
    <cellStyle name="Percent 2 20 2 5" xfId="7040"/>
    <cellStyle name="Percent 2 20 3" xfId="7041"/>
    <cellStyle name="Percent 2 21" xfId="7042"/>
    <cellStyle name="Percent 2 21 2" xfId="7043"/>
    <cellStyle name="Percent 2 22" xfId="7044"/>
    <cellStyle name="Percent 2 22 2" xfId="7045"/>
    <cellStyle name="Percent 2 23" xfId="7046"/>
    <cellStyle name="Percent 2 23 2" xfId="7047"/>
    <cellStyle name="Percent 2 24" xfId="7048"/>
    <cellStyle name="Percent 2 24 2" xfId="7049"/>
    <cellStyle name="Percent 2 25" xfId="7050"/>
    <cellStyle name="Percent 2 25 2" xfId="7051"/>
    <cellStyle name="Percent 2 26" xfId="7052"/>
    <cellStyle name="Percent 2 26 2" xfId="7053"/>
    <cellStyle name="Percent 2 27" xfId="7054"/>
    <cellStyle name="Percent 2 27 2" xfId="7055"/>
    <cellStyle name="Percent 2 28" xfId="7056"/>
    <cellStyle name="Percent 2 28 2" xfId="7057"/>
    <cellStyle name="Percent 2 29" xfId="7058"/>
    <cellStyle name="Percent 2 29 2" xfId="7059"/>
    <cellStyle name="Percent 2 3" xfId="7060"/>
    <cellStyle name="Percent 2 3 10" xfId="7061"/>
    <cellStyle name="Percent 2 3 10 2" xfId="7062"/>
    <cellStyle name="Percent 2 3 11" xfId="7063"/>
    <cellStyle name="Percent 2 3 11 2" xfId="7064"/>
    <cellStyle name="Percent 2 3 12" xfId="7065"/>
    <cellStyle name="Percent 2 3 12 2" xfId="7066"/>
    <cellStyle name="Percent 2 3 13" xfId="7067"/>
    <cellStyle name="Percent 2 3 13 2" xfId="7068"/>
    <cellStyle name="Percent 2 3 14" xfId="7069"/>
    <cellStyle name="Percent 2 3 14 2" xfId="7070"/>
    <cellStyle name="Percent 2 3 15" xfId="7071"/>
    <cellStyle name="Percent 2 3 15 2" xfId="7072"/>
    <cellStyle name="Percent 2 3 16" xfId="7073"/>
    <cellStyle name="Percent 2 3 16 2" xfId="7074"/>
    <cellStyle name="Percent 2 3 17" xfId="7075"/>
    <cellStyle name="Percent 2 3 2" xfId="7076"/>
    <cellStyle name="Percent 2 3 2 2" xfId="7077"/>
    <cellStyle name="Percent 2 3 3" xfId="7078"/>
    <cellStyle name="Percent 2 3 3 2" xfId="7079"/>
    <cellStyle name="Percent 2 3 3 2 2" xfId="7080"/>
    <cellStyle name="Percent 2 3 3 3" xfId="7081"/>
    <cellStyle name="Percent 2 3 3 3 2" xfId="7082"/>
    <cellStyle name="Percent 2 3 3 3 2 2" xfId="7083"/>
    <cellStyle name="Percent 2 3 3 3 3" xfId="7084"/>
    <cellStyle name="Percent 2 3 3 3 3 2" xfId="7085"/>
    <cellStyle name="Percent 2 3 3 3 4" xfId="7086"/>
    <cellStyle name="Percent 2 3 3 3 4 2" xfId="7087"/>
    <cellStyle name="Percent 2 3 3 3 4 2 2" xfId="7088"/>
    <cellStyle name="Percent 2 3 3 3 4 3" xfId="7089"/>
    <cellStyle name="Percent 2 3 3 3 5" xfId="7090"/>
    <cellStyle name="Percent 2 3 3 4" xfId="7091"/>
    <cellStyle name="Percent 2 3 4" xfId="7092"/>
    <cellStyle name="Percent 2 3 4 2" xfId="7093"/>
    <cellStyle name="Percent 2 3 5" xfId="7094"/>
    <cellStyle name="Percent 2 3 5 2" xfId="7095"/>
    <cellStyle name="Percent 2 3 5 2 2" xfId="7096"/>
    <cellStyle name="Percent 2 3 5 3" xfId="7097"/>
    <cellStyle name="Percent 2 3 6" xfId="7098"/>
    <cellStyle name="Percent 2 3 6 2" xfId="7099"/>
    <cellStyle name="Percent 2 3 7" xfId="7100"/>
    <cellStyle name="Percent 2 3 7 2" xfId="7101"/>
    <cellStyle name="Percent 2 3 8" xfId="7102"/>
    <cellStyle name="Percent 2 3 8 2" xfId="7103"/>
    <cellStyle name="Percent 2 3 9" xfId="7104"/>
    <cellStyle name="Percent 2 3 9 2" xfId="7105"/>
    <cellStyle name="Percent 2 30" xfId="7106"/>
    <cellStyle name="Percent 2 30 2" xfId="7107"/>
    <cellStyle name="Percent 2 31" xfId="7108"/>
    <cellStyle name="Percent 2 31 2" xfId="7109"/>
    <cellStyle name="Percent 2 32" xfId="7110"/>
    <cellStyle name="Percent 2 32 2" xfId="7111"/>
    <cellStyle name="Percent 2 33" xfId="7112"/>
    <cellStyle name="Percent 2 33 2" xfId="7113"/>
    <cellStyle name="Percent 2 33 2 2" xfId="7114"/>
    <cellStyle name="Percent 2 33 2 3" xfId="7115"/>
    <cellStyle name="Percent 2 33 3" xfId="7116"/>
    <cellStyle name="Percent 2 34" xfId="7117"/>
    <cellStyle name="Percent 2 34 2" xfId="7118"/>
    <cellStyle name="Percent 2 34 2 2" xfId="7119"/>
    <cellStyle name="Percent 2 34 2 3" xfId="7120"/>
    <cellStyle name="Percent 2 34 3" xfId="7121"/>
    <cellStyle name="Percent 2 35" xfId="7122"/>
    <cellStyle name="Percent 2 35 2" xfId="7123"/>
    <cellStyle name="Percent 2 35 2 2" xfId="7124"/>
    <cellStyle name="Percent 2 35 2 3" xfId="7125"/>
    <cellStyle name="Percent 2 35 3" xfId="7126"/>
    <cellStyle name="Percent 2 36" xfId="7127"/>
    <cellStyle name="Percent 2 36 2" xfId="7128"/>
    <cellStyle name="Percent 2 36 2 2" xfId="7129"/>
    <cellStyle name="Percent 2 36 2 3" xfId="7130"/>
    <cellStyle name="Percent 2 36 3" xfId="7131"/>
    <cellStyle name="Percent 2 37" xfId="7132"/>
    <cellStyle name="Percent 2 37 2" xfId="7133"/>
    <cellStyle name="Percent 2 37 2 2" xfId="7134"/>
    <cellStyle name="Percent 2 37 2 3" xfId="7135"/>
    <cellStyle name="Percent 2 37 3" xfId="7136"/>
    <cellStyle name="Percent 2 38" xfId="7137"/>
    <cellStyle name="Percent 2 38 2" xfId="7138"/>
    <cellStyle name="Percent 2 38 2 2" xfId="7139"/>
    <cellStyle name="Percent 2 38 2 3" xfId="7140"/>
    <cellStyle name="Percent 2 38 3" xfId="7141"/>
    <cellStyle name="Percent 2 39" xfId="7142"/>
    <cellStyle name="Percent 2 39 2" xfId="7143"/>
    <cellStyle name="Percent 2 39 2 2" xfId="7144"/>
    <cellStyle name="Percent 2 39 2 3" xfId="7145"/>
    <cellStyle name="Percent 2 39 3" xfId="7146"/>
    <cellStyle name="Percent 2 4" xfId="7147"/>
    <cellStyle name="Percent 2 4 10" xfId="7148"/>
    <cellStyle name="Percent 2 4 10 2" xfId="7149"/>
    <cellStyle name="Percent 2 4 10 2 2" xfId="7150"/>
    <cellStyle name="Percent 2 4 10 2 3" xfId="7151"/>
    <cellStyle name="Percent 2 4 10 3" xfId="7152"/>
    <cellStyle name="Percent 2 4 11" xfId="7153"/>
    <cellStyle name="Percent 2 4 11 2" xfId="7154"/>
    <cellStyle name="Percent 2 4 11 2 2" xfId="7155"/>
    <cellStyle name="Percent 2 4 11 2 3" xfId="7156"/>
    <cellStyle name="Percent 2 4 11 3" xfId="7157"/>
    <cellStyle name="Percent 2 4 12" xfId="7158"/>
    <cellStyle name="Percent 2 4 12 2" xfId="7159"/>
    <cellStyle name="Percent 2 4 12 2 2" xfId="7160"/>
    <cellStyle name="Percent 2 4 12 2 3" xfId="7161"/>
    <cellStyle name="Percent 2 4 12 3" xfId="7162"/>
    <cellStyle name="Percent 2 4 13" xfId="7163"/>
    <cellStyle name="Percent 2 4 13 2" xfId="7164"/>
    <cellStyle name="Percent 2 4 13 2 2" xfId="7165"/>
    <cellStyle name="Percent 2 4 13 2 3" xfId="7166"/>
    <cellStyle name="Percent 2 4 13 3" xfId="7167"/>
    <cellStyle name="Percent 2 4 14" xfId="7168"/>
    <cellStyle name="Percent 2 4 14 2" xfId="7169"/>
    <cellStyle name="Percent 2 4 14 2 2" xfId="7170"/>
    <cellStyle name="Percent 2 4 14 2 3" xfId="7171"/>
    <cellStyle name="Percent 2 4 14 3" xfId="7172"/>
    <cellStyle name="Percent 2 4 15" xfId="7173"/>
    <cellStyle name="Percent 2 4 15 2" xfId="7174"/>
    <cellStyle name="Percent 2 4 15 2 2" xfId="7175"/>
    <cellStyle name="Percent 2 4 15 2 3" xfId="7176"/>
    <cellStyle name="Percent 2 4 15 3" xfId="7177"/>
    <cellStyle name="Percent 2 4 16" xfId="7178"/>
    <cellStyle name="Percent 2 4 16 2" xfId="7179"/>
    <cellStyle name="Percent 2 4 16 2 2" xfId="7180"/>
    <cellStyle name="Percent 2 4 16 2 3" xfId="7181"/>
    <cellStyle name="Percent 2 4 16 3" xfId="7182"/>
    <cellStyle name="Percent 2 4 17" xfId="7183"/>
    <cellStyle name="Percent 2 4 17 2" xfId="7184"/>
    <cellStyle name="Percent 2 4 17 3" xfId="7185"/>
    <cellStyle name="Percent 2 4 17 4" xfId="7186"/>
    <cellStyle name="Percent 2 4 18" xfId="7187"/>
    <cellStyle name="Percent 2 4 2" xfId="7188"/>
    <cellStyle name="Percent 2 4 2 2" xfId="7189"/>
    <cellStyle name="Percent 2 4 2 2 2" xfId="7190"/>
    <cellStyle name="Percent 2 4 2 2 3" xfId="7191"/>
    <cellStyle name="Percent 2 4 2 3" xfId="7192"/>
    <cellStyle name="Percent 2 4 3" xfId="7193"/>
    <cellStyle name="Percent 2 4 3 2" xfId="7194"/>
    <cellStyle name="Percent 2 4 3 2 2" xfId="7195"/>
    <cellStyle name="Percent 2 4 3 2 3" xfId="7196"/>
    <cellStyle name="Percent 2 4 3 3" xfId="7197"/>
    <cellStyle name="Percent 2 4 4" xfId="7198"/>
    <cellStyle name="Percent 2 4 4 2" xfId="7199"/>
    <cellStyle name="Percent 2 4 4 2 2" xfId="7200"/>
    <cellStyle name="Percent 2 4 4 2 3" xfId="7201"/>
    <cellStyle name="Percent 2 4 4 3" xfId="7202"/>
    <cellStyle name="Percent 2 4 5" xfId="7203"/>
    <cellStyle name="Percent 2 4 5 2" xfId="7204"/>
    <cellStyle name="Percent 2 4 5 2 2" xfId="7205"/>
    <cellStyle name="Percent 2 4 5 2 3" xfId="7206"/>
    <cellStyle name="Percent 2 4 5 3" xfId="7207"/>
    <cellStyle name="Percent 2 4 6" xfId="7208"/>
    <cellStyle name="Percent 2 4 6 2" xfId="7209"/>
    <cellStyle name="Percent 2 4 6 2 2" xfId="7210"/>
    <cellStyle name="Percent 2 4 6 2 3" xfId="7211"/>
    <cellStyle name="Percent 2 4 6 3" xfId="7212"/>
    <cellStyle name="Percent 2 4 7" xfId="7213"/>
    <cellStyle name="Percent 2 4 7 2" xfId="7214"/>
    <cellStyle name="Percent 2 4 7 2 2" xfId="7215"/>
    <cellStyle name="Percent 2 4 7 2 3" xfId="7216"/>
    <cellStyle name="Percent 2 4 7 3" xfId="7217"/>
    <cellStyle name="Percent 2 4 8" xfId="7218"/>
    <cellStyle name="Percent 2 4 8 2" xfId="7219"/>
    <cellStyle name="Percent 2 4 8 2 2" xfId="7220"/>
    <cellStyle name="Percent 2 4 8 2 3" xfId="7221"/>
    <cellStyle name="Percent 2 4 8 3" xfId="7222"/>
    <cellStyle name="Percent 2 4 9" xfId="7223"/>
    <cellStyle name="Percent 2 4 9 2" xfId="7224"/>
    <cellStyle name="Percent 2 4 9 2 2" xfId="7225"/>
    <cellStyle name="Percent 2 4 9 2 3" xfId="7226"/>
    <cellStyle name="Percent 2 4 9 3" xfId="7227"/>
    <cellStyle name="Percent 2 40" xfId="7228"/>
    <cellStyle name="Percent 2 40 2" xfId="7229"/>
    <cellStyle name="Percent 2 40 2 2" xfId="7230"/>
    <cellStyle name="Percent 2 40 2 3" xfId="7231"/>
    <cellStyle name="Percent 2 40 3" xfId="7232"/>
    <cellStyle name="Percent 2 41" xfId="7233"/>
    <cellStyle name="Percent 2 41 2" xfId="7234"/>
    <cellStyle name="Percent 2 41 2 2" xfId="7235"/>
    <cellStyle name="Percent 2 41 2 3" xfId="7236"/>
    <cellStyle name="Percent 2 41 3" xfId="7237"/>
    <cellStyle name="Percent 2 42" xfId="7238"/>
    <cellStyle name="Percent 2 42 2" xfId="7239"/>
    <cellStyle name="Percent 2 42 2 2" xfId="7240"/>
    <cellStyle name="Percent 2 42 2 3" xfId="7241"/>
    <cellStyle name="Percent 2 42 3" xfId="7242"/>
    <cellStyle name="Percent 2 43" xfId="7243"/>
    <cellStyle name="Percent 2 43 2" xfId="7244"/>
    <cellStyle name="Percent 2 43 2 2" xfId="7245"/>
    <cellStyle name="Percent 2 43 2 3" xfId="7246"/>
    <cellStyle name="Percent 2 43 3" xfId="7247"/>
    <cellStyle name="Percent 2 44" xfId="7248"/>
    <cellStyle name="Percent 2 44 2" xfId="7249"/>
    <cellStyle name="Percent 2 44 2 2" xfId="7250"/>
    <cellStyle name="Percent 2 44 2 3" xfId="7251"/>
    <cellStyle name="Percent 2 44 3" xfId="7252"/>
    <cellStyle name="Percent 2 45" xfId="7253"/>
    <cellStyle name="Percent 2 45 2" xfId="7254"/>
    <cellStyle name="Percent 2 45 2 2" xfId="7255"/>
    <cellStyle name="Percent 2 45 2 3" xfId="7256"/>
    <cellStyle name="Percent 2 45 3" xfId="7257"/>
    <cellStyle name="Percent 2 46" xfId="7258"/>
    <cellStyle name="Percent 2 46 2" xfId="7259"/>
    <cellStyle name="Percent 2 46 2 2" xfId="7260"/>
    <cellStyle name="Percent 2 46 2 3" xfId="7261"/>
    <cellStyle name="Percent 2 46 3" xfId="7262"/>
    <cellStyle name="Percent 2 47" xfId="7263"/>
    <cellStyle name="Percent 2 47 2" xfId="7264"/>
    <cellStyle name="Percent 2 47 2 2" xfId="7265"/>
    <cellStyle name="Percent 2 47 2 3" xfId="7266"/>
    <cellStyle name="Percent 2 47 3" xfId="7267"/>
    <cellStyle name="Percent 2 48" xfId="7268"/>
    <cellStyle name="Percent 2 48 2" xfId="7269"/>
    <cellStyle name="Percent 2 48 2 2" xfId="7270"/>
    <cellStyle name="Percent 2 48 2 2 2" xfId="7271"/>
    <cellStyle name="Percent 2 48 2 2 3" xfId="7272"/>
    <cellStyle name="Percent 2 48 2 3" xfId="7273"/>
    <cellStyle name="Percent 2 48 3" xfId="7274"/>
    <cellStyle name="Percent 2 48 3 2" xfId="7275"/>
    <cellStyle name="Percent 2 48 3 3" xfId="7276"/>
    <cellStyle name="Percent 2 48 4" xfId="7277"/>
    <cellStyle name="Percent 2 48 4 2" xfId="7278"/>
    <cellStyle name="Percent 2 48 4 3" xfId="7279"/>
    <cellStyle name="Percent 2 48 5" xfId="7280"/>
    <cellStyle name="Percent 2 49" xfId="7281"/>
    <cellStyle name="Percent 2 49 2" xfId="7282"/>
    <cellStyle name="Percent 2 49 2 2" xfId="7283"/>
    <cellStyle name="Percent 2 49 2 3" xfId="7284"/>
    <cellStyle name="Percent 2 49 3" xfId="7285"/>
    <cellStyle name="Percent 2 49 3 2" xfId="7286"/>
    <cellStyle name="Percent 2 49 3 3" xfId="7287"/>
    <cellStyle name="Percent 2 49 4" xfId="7288"/>
    <cellStyle name="Percent 2 5" xfId="7289"/>
    <cellStyle name="Percent 2 5 10" xfId="7290"/>
    <cellStyle name="Percent 2 5 10 2" xfId="7291"/>
    <cellStyle name="Percent 2 5 10 2 2" xfId="7292"/>
    <cellStyle name="Percent 2 5 10 2 3" xfId="7293"/>
    <cellStyle name="Percent 2 5 10 3" xfId="7294"/>
    <cellStyle name="Percent 2 5 11" xfId="7295"/>
    <cellStyle name="Percent 2 5 11 2" xfId="7296"/>
    <cellStyle name="Percent 2 5 11 2 2" xfId="7297"/>
    <cellStyle name="Percent 2 5 11 2 3" xfId="7298"/>
    <cellStyle name="Percent 2 5 11 3" xfId="7299"/>
    <cellStyle name="Percent 2 5 12" xfId="7300"/>
    <cellStyle name="Percent 2 5 12 2" xfId="7301"/>
    <cellStyle name="Percent 2 5 12 2 2" xfId="7302"/>
    <cellStyle name="Percent 2 5 12 2 3" xfId="7303"/>
    <cellStyle name="Percent 2 5 12 3" xfId="7304"/>
    <cellStyle name="Percent 2 5 13" xfId="7305"/>
    <cellStyle name="Percent 2 5 13 2" xfId="7306"/>
    <cellStyle name="Percent 2 5 13 2 2" xfId="7307"/>
    <cellStyle name="Percent 2 5 13 2 3" xfId="7308"/>
    <cellStyle name="Percent 2 5 13 3" xfId="7309"/>
    <cellStyle name="Percent 2 5 14" xfId="7310"/>
    <cellStyle name="Percent 2 5 14 2" xfId="7311"/>
    <cellStyle name="Percent 2 5 14 2 2" xfId="7312"/>
    <cellStyle name="Percent 2 5 14 2 3" xfId="7313"/>
    <cellStyle name="Percent 2 5 14 3" xfId="7314"/>
    <cellStyle name="Percent 2 5 15" xfId="7315"/>
    <cellStyle name="Percent 2 5 15 2" xfId="7316"/>
    <cellStyle name="Percent 2 5 15 2 2" xfId="7317"/>
    <cellStyle name="Percent 2 5 15 2 3" xfId="7318"/>
    <cellStyle name="Percent 2 5 15 3" xfId="7319"/>
    <cellStyle name="Percent 2 5 16" xfId="7320"/>
    <cellStyle name="Percent 2 5 16 2" xfId="7321"/>
    <cellStyle name="Percent 2 5 16 3" xfId="7322"/>
    <cellStyle name="Percent 2 5 17" xfId="7323"/>
    <cellStyle name="Percent 2 5 2" xfId="7324"/>
    <cellStyle name="Percent 2 5 2 2" xfId="7325"/>
    <cellStyle name="Percent 2 5 2 2 2" xfId="7326"/>
    <cellStyle name="Percent 2 5 2 2 3" xfId="7327"/>
    <cellStyle name="Percent 2 5 2 3" xfId="7328"/>
    <cellStyle name="Percent 2 5 3" xfId="7329"/>
    <cellStyle name="Percent 2 5 3 2" xfId="7330"/>
    <cellStyle name="Percent 2 5 3 2 2" xfId="7331"/>
    <cellStyle name="Percent 2 5 3 2 3" xfId="7332"/>
    <cellStyle name="Percent 2 5 3 3" xfId="7333"/>
    <cellStyle name="Percent 2 5 4" xfId="7334"/>
    <cellStyle name="Percent 2 5 4 2" xfId="7335"/>
    <cellStyle name="Percent 2 5 4 2 2" xfId="7336"/>
    <cellStyle name="Percent 2 5 4 2 3" xfId="7337"/>
    <cellStyle name="Percent 2 5 4 3" xfId="7338"/>
    <cellStyle name="Percent 2 5 5" xfId="7339"/>
    <cellStyle name="Percent 2 5 5 2" xfId="7340"/>
    <cellStyle name="Percent 2 5 5 2 2" xfId="7341"/>
    <cellStyle name="Percent 2 5 5 2 3" xfId="7342"/>
    <cellStyle name="Percent 2 5 5 3" xfId="7343"/>
    <cellStyle name="Percent 2 5 6" xfId="7344"/>
    <cellStyle name="Percent 2 5 6 2" xfId="7345"/>
    <cellStyle name="Percent 2 5 6 2 2" xfId="7346"/>
    <cellStyle name="Percent 2 5 6 2 3" xfId="7347"/>
    <cellStyle name="Percent 2 5 6 3" xfId="7348"/>
    <cellStyle name="Percent 2 5 7" xfId="7349"/>
    <cellStyle name="Percent 2 5 7 2" xfId="7350"/>
    <cellStyle name="Percent 2 5 7 2 2" xfId="7351"/>
    <cellStyle name="Percent 2 5 7 2 3" xfId="7352"/>
    <cellStyle name="Percent 2 5 7 3" xfId="7353"/>
    <cellStyle name="Percent 2 5 8" xfId="7354"/>
    <cellStyle name="Percent 2 5 8 2" xfId="7355"/>
    <cellStyle name="Percent 2 5 8 2 2" xfId="7356"/>
    <cellStyle name="Percent 2 5 8 2 3" xfId="7357"/>
    <cellStyle name="Percent 2 5 8 3" xfId="7358"/>
    <cellStyle name="Percent 2 5 9" xfId="7359"/>
    <cellStyle name="Percent 2 5 9 2" xfId="7360"/>
    <cellStyle name="Percent 2 5 9 2 2" xfId="7361"/>
    <cellStyle name="Percent 2 5 9 2 3" xfId="7362"/>
    <cellStyle name="Percent 2 5 9 3" xfId="7363"/>
    <cellStyle name="Percent 2 6" xfId="7364"/>
    <cellStyle name="Percent 2 6 10" xfId="7365"/>
    <cellStyle name="Percent 2 6 10 2" xfId="7366"/>
    <cellStyle name="Percent 2 6 10 2 2" xfId="7367"/>
    <cellStyle name="Percent 2 6 10 2 3" xfId="7368"/>
    <cellStyle name="Percent 2 6 10 3" xfId="7369"/>
    <cellStyle name="Percent 2 6 11" xfId="7370"/>
    <cellStyle name="Percent 2 6 11 2" xfId="7371"/>
    <cellStyle name="Percent 2 6 11 2 2" xfId="7372"/>
    <cellStyle name="Percent 2 6 11 2 3" xfId="7373"/>
    <cellStyle name="Percent 2 6 11 3" xfId="7374"/>
    <cellStyle name="Percent 2 6 12" xfId="7375"/>
    <cellStyle name="Percent 2 6 12 2" xfId="7376"/>
    <cellStyle name="Percent 2 6 12 2 2" xfId="7377"/>
    <cellStyle name="Percent 2 6 12 2 3" xfId="7378"/>
    <cellStyle name="Percent 2 6 12 3" xfId="7379"/>
    <cellStyle name="Percent 2 6 13" xfId="7380"/>
    <cellStyle name="Percent 2 6 13 2" xfId="7381"/>
    <cellStyle name="Percent 2 6 13 2 2" xfId="7382"/>
    <cellStyle name="Percent 2 6 13 2 3" xfId="7383"/>
    <cellStyle name="Percent 2 6 13 3" xfId="7384"/>
    <cellStyle name="Percent 2 6 14" xfId="7385"/>
    <cellStyle name="Percent 2 6 14 2" xfId="7386"/>
    <cellStyle name="Percent 2 6 14 2 2" xfId="7387"/>
    <cellStyle name="Percent 2 6 14 2 3" xfId="7388"/>
    <cellStyle name="Percent 2 6 14 3" xfId="7389"/>
    <cellStyle name="Percent 2 6 15" xfId="7390"/>
    <cellStyle name="Percent 2 6 15 2" xfId="7391"/>
    <cellStyle name="Percent 2 6 15 2 2" xfId="7392"/>
    <cellStyle name="Percent 2 6 15 2 3" xfId="7393"/>
    <cellStyle name="Percent 2 6 15 3" xfId="7394"/>
    <cellStyle name="Percent 2 6 16" xfId="7395"/>
    <cellStyle name="Percent 2 6 16 2" xfId="7396"/>
    <cellStyle name="Percent 2 6 16 3" xfId="7397"/>
    <cellStyle name="Percent 2 6 17" xfId="7398"/>
    <cellStyle name="Percent 2 6 2" xfId="7399"/>
    <cellStyle name="Percent 2 6 2 2" xfId="7400"/>
    <cellStyle name="Percent 2 6 2 2 2" xfId="7401"/>
    <cellStyle name="Percent 2 6 2 2 3" xfId="7402"/>
    <cellStyle name="Percent 2 6 2 3" xfId="7403"/>
    <cellStyle name="Percent 2 6 3" xfId="7404"/>
    <cellStyle name="Percent 2 6 3 2" xfId="7405"/>
    <cellStyle name="Percent 2 6 3 2 2" xfId="7406"/>
    <cellStyle name="Percent 2 6 3 2 3" xfId="7407"/>
    <cellStyle name="Percent 2 6 3 3" xfId="7408"/>
    <cellStyle name="Percent 2 6 4" xfId="7409"/>
    <cellStyle name="Percent 2 6 4 2" xfId="7410"/>
    <cellStyle name="Percent 2 6 4 2 2" xfId="7411"/>
    <cellStyle name="Percent 2 6 4 2 3" xfId="7412"/>
    <cellStyle name="Percent 2 6 4 3" xfId="7413"/>
    <cellStyle name="Percent 2 6 5" xfId="7414"/>
    <cellStyle name="Percent 2 6 5 2" xfId="7415"/>
    <cellStyle name="Percent 2 6 5 2 2" xfId="7416"/>
    <cellStyle name="Percent 2 6 5 2 3" xfId="7417"/>
    <cellStyle name="Percent 2 6 5 3" xfId="7418"/>
    <cellStyle name="Percent 2 6 6" xfId="7419"/>
    <cellStyle name="Percent 2 6 6 2" xfId="7420"/>
    <cellStyle name="Percent 2 6 6 2 2" xfId="7421"/>
    <cellStyle name="Percent 2 6 6 2 3" xfId="7422"/>
    <cellStyle name="Percent 2 6 6 3" xfId="7423"/>
    <cellStyle name="Percent 2 6 7" xfId="7424"/>
    <cellStyle name="Percent 2 6 7 2" xfId="7425"/>
    <cellStyle name="Percent 2 6 7 2 2" xfId="7426"/>
    <cellStyle name="Percent 2 6 7 2 3" xfId="7427"/>
    <cellStyle name="Percent 2 6 7 3" xfId="7428"/>
    <cellStyle name="Percent 2 6 8" xfId="7429"/>
    <cellStyle name="Percent 2 6 8 2" xfId="7430"/>
    <cellStyle name="Percent 2 6 8 2 2" xfId="7431"/>
    <cellStyle name="Percent 2 6 8 2 3" xfId="7432"/>
    <cellStyle name="Percent 2 6 8 3" xfId="7433"/>
    <cellStyle name="Percent 2 6 9" xfId="7434"/>
    <cellStyle name="Percent 2 6 9 2" xfId="7435"/>
    <cellStyle name="Percent 2 6 9 2 2" xfId="7436"/>
    <cellStyle name="Percent 2 6 9 2 3" xfId="7437"/>
    <cellStyle name="Percent 2 6 9 3" xfId="7438"/>
    <cellStyle name="Percent 2 7" xfId="7439"/>
    <cellStyle name="Percent 2 7 10" xfId="7440"/>
    <cellStyle name="Percent 2 7 2" xfId="7441"/>
    <cellStyle name="Percent 2 7 2 2" xfId="7442"/>
    <cellStyle name="Percent 2 7 2 2 2" xfId="7443"/>
    <cellStyle name="Percent 2 7 2 2 3" xfId="7444"/>
    <cellStyle name="Percent 2 7 2 3" xfId="7445"/>
    <cellStyle name="Percent 2 7 3" xfId="7446"/>
    <cellStyle name="Percent 2 7 3 2" xfId="7447"/>
    <cellStyle name="Percent 2 7 3 2 2" xfId="7448"/>
    <cellStyle name="Percent 2 7 3 2 3" xfId="7449"/>
    <cellStyle name="Percent 2 7 3 3" xfId="7450"/>
    <cellStyle name="Percent 2 7 4" xfId="7451"/>
    <cellStyle name="Percent 2 7 4 2" xfId="7452"/>
    <cellStyle name="Percent 2 7 4 2 2" xfId="7453"/>
    <cellStyle name="Percent 2 7 4 2 3" xfId="7454"/>
    <cellStyle name="Percent 2 7 4 3" xfId="7455"/>
    <cellStyle name="Percent 2 7 5" xfId="7456"/>
    <cellStyle name="Percent 2 7 5 2" xfId="7457"/>
    <cellStyle name="Percent 2 7 5 2 2" xfId="7458"/>
    <cellStyle name="Percent 2 7 5 2 3" xfId="7459"/>
    <cellStyle name="Percent 2 7 5 3" xfId="7460"/>
    <cellStyle name="Percent 2 7 6" xfId="7461"/>
    <cellStyle name="Percent 2 7 6 2" xfId="7462"/>
    <cellStyle name="Percent 2 7 6 2 2" xfId="7463"/>
    <cellStyle name="Percent 2 7 6 2 3" xfId="7464"/>
    <cellStyle name="Percent 2 7 6 3" xfId="7465"/>
    <cellStyle name="Percent 2 7 7" xfId="7466"/>
    <cellStyle name="Percent 2 7 7 2" xfId="7467"/>
    <cellStyle name="Percent 2 7 7 2 2" xfId="7468"/>
    <cellStyle name="Percent 2 7 7 2 3" xfId="7469"/>
    <cellStyle name="Percent 2 7 7 3" xfId="7470"/>
    <cellStyle name="Percent 2 7 8" xfId="7471"/>
    <cellStyle name="Percent 2 7 8 2" xfId="7472"/>
    <cellStyle name="Percent 2 7 8 2 2" xfId="7473"/>
    <cellStyle name="Percent 2 7 8 2 3" xfId="7474"/>
    <cellStyle name="Percent 2 7 8 3" xfId="7475"/>
    <cellStyle name="Percent 2 7 9" xfId="7476"/>
    <cellStyle name="Percent 2 7 9 2" xfId="7477"/>
    <cellStyle name="Percent 2 7 9 3" xfId="7478"/>
    <cellStyle name="Percent 2 8" xfId="7479"/>
    <cellStyle name="Percent 2 8 10" xfId="7480"/>
    <cellStyle name="Percent 2 8 10 2" xfId="7481"/>
    <cellStyle name="Percent 2 8 10 3" xfId="7482"/>
    <cellStyle name="Percent 2 8 11" xfId="7483"/>
    <cellStyle name="Percent 2 8 2" xfId="7484"/>
    <cellStyle name="Percent 2 8 2 2" xfId="7485"/>
    <cellStyle name="Percent 2 8 2 2 2" xfId="7486"/>
    <cellStyle name="Percent 2 8 2 2 3" xfId="7487"/>
    <cellStyle name="Percent 2 8 2 3" xfId="7488"/>
    <cellStyle name="Percent 2 8 2 3 2" xfId="7489"/>
    <cellStyle name="Percent 2 8 2 3 3" xfId="7490"/>
    <cellStyle name="Percent 2 8 2 4" xfId="7491"/>
    <cellStyle name="Percent 2 8 3" xfId="7492"/>
    <cellStyle name="Percent 2 8 3 2" xfId="7493"/>
    <cellStyle name="Percent 2 8 3 2 2" xfId="7494"/>
    <cellStyle name="Percent 2 8 3 2 3" xfId="7495"/>
    <cellStyle name="Percent 2 8 3 3" xfId="7496"/>
    <cellStyle name="Percent 2 8 3 3 2" xfId="7497"/>
    <cellStyle name="Percent 2 8 3 3 3" xfId="7498"/>
    <cellStyle name="Percent 2 8 3 4" xfId="7499"/>
    <cellStyle name="Percent 2 8 4" xfId="7500"/>
    <cellStyle name="Percent 2 8 4 2" xfId="7501"/>
    <cellStyle name="Percent 2 8 4 2 2" xfId="7502"/>
    <cellStyle name="Percent 2 8 4 2 3" xfId="7503"/>
    <cellStyle name="Percent 2 8 4 3" xfId="7504"/>
    <cellStyle name="Percent 2 8 4 3 2" xfId="7505"/>
    <cellStyle name="Percent 2 8 4 3 3" xfId="7506"/>
    <cellStyle name="Percent 2 8 4 4" xfId="7507"/>
    <cellStyle name="Percent 2 8 5" xfId="7508"/>
    <cellStyle name="Percent 2 8 5 2" xfId="7509"/>
    <cellStyle name="Percent 2 8 5 2 2" xfId="7510"/>
    <cellStyle name="Percent 2 8 5 2 3" xfId="7511"/>
    <cellStyle name="Percent 2 8 5 3" xfId="7512"/>
    <cellStyle name="Percent 2 8 5 3 2" xfId="7513"/>
    <cellStyle name="Percent 2 8 5 3 3" xfId="7514"/>
    <cellStyle name="Percent 2 8 5 4" xfId="7515"/>
    <cellStyle name="Percent 2 8 6" xfId="7516"/>
    <cellStyle name="Percent 2 8 6 2" xfId="7517"/>
    <cellStyle name="Percent 2 8 6 2 2" xfId="7518"/>
    <cellStyle name="Percent 2 8 6 2 3" xfId="7519"/>
    <cellStyle name="Percent 2 8 6 3" xfId="7520"/>
    <cellStyle name="Percent 2 8 6 3 2" xfId="7521"/>
    <cellStyle name="Percent 2 8 6 3 3" xfId="7522"/>
    <cellStyle name="Percent 2 8 6 4" xfId="7523"/>
    <cellStyle name="Percent 2 8 7" xfId="7524"/>
    <cellStyle name="Percent 2 8 7 2" xfId="7525"/>
    <cellStyle name="Percent 2 8 7 2 2" xfId="7526"/>
    <cellStyle name="Percent 2 8 7 2 3" xfId="7527"/>
    <cellStyle name="Percent 2 8 7 3" xfId="7528"/>
    <cellStyle name="Percent 2 8 7 3 2" xfId="7529"/>
    <cellStyle name="Percent 2 8 7 3 3" xfId="7530"/>
    <cellStyle name="Percent 2 8 7 4" xfId="7531"/>
    <cellStyle name="Percent 2 8 8" xfId="7532"/>
    <cellStyle name="Percent 2 8 8 2" xfId="7533"/>
    <cellStyle name="Percent 2 8 8 2 2" xfId="7534"/>
    <cellStyle name="Percent 2 8 8 2 3" xfId="7535"/>
    <cellStyle name="Percent 2 8 8 3" xfId="7536"/>
    <cellStyle name="Percent 2 8 8 3 2" xfId="7537"/>
    <cellStyle name="Percent 2 8 8 3 3" xfId="7538"/>
    <cellStyle name="Percent 2 8 8 4" xfId="7539"/>
    <cellStyle name="Percent 2 8 9" xfId="7540"/>
    <cellStyle name="Percent 2 8 9 2" xfId="7541"/>
    <cellStyle name="Percent 2 8 9 3" xfId="7542"/>
    <cellStyle name="Percent 2 9" xfId="7543"/>
    <cellStyle name="Percent 2 9 10" xfId="7544"/>
    <cellStyle name="Percent 2 9 10 2" xfId="7545"/>
    <cellStyle name="Percent 2 9 10 3" xfId="7546"/>
    <cellStyle name="Percent 2 9 11" xfId="7547"/>
    <cellStyle name="Percent 2 9 2" xfId="7548"/>
    <cellStyle name="Percent 2 9 2 2" xfId="7549"/>
    <cellStyle name="Percent 2 9 2 2 2" xfId="7550"/>
    <cellStyle name="Percent 2 9 2 2 3" xfId="7551"/>
    <cellStyle name="Percent 2 9 2 3" xfId="7552"/>
    <cellStyle name="Percent 2 9 2 3 2" xfId="7553"/>
    <cellStyle name="Percent 2 9 2 3 3" xfId="7554"/>
    <cellStyle name="Percent 2 9 2 4" xfId="7555"/>
    <cellStyle name="Percent 2 9 3" xfId="7556"/>
    <cellStyle name="Percent 2 9 3 2" xfId="7557"/>
    <cellStyle name="Percent 2 9 3 2 2" xfId="7558"/>
    <cellStyle name="Percent 2 9 3 2 3" xfId="7559"/>
    <cellStyle name="Percent 2 9 3 3" xfId="7560"/>
    <cellStyle name="Percent 2 9 3 3 2" xfId="7561"/>
    <cellStyle name="Percent 2 9 3 3 3" xfId="7562"/>
    <cellStyle name="Percent 2 9 3 4" xfId="7563"/>
    <cellStyle name="Percent 2 9 4" xfId="7564"/>
    <cellStyle name="Percent 2 9 4 2" xfId="7565"/>
    <cellStyle name="Percent 2 9 4 2 2" xfId="7566"/>
    <cellStyle name="Percent 2 9 4 2 3" xfId="7567"/>
    <cellStyle name="Percent 2 9 4 3" xfId="7568"/>
    <cellStyle name="Percent 2 9 4 3 2" xfId="7569"/>
    <cellStyle name="Percent 2 9 4 3 3" xfId="7570"/>
    <cellStyle name="Percent 2 9 4 4" xfId="7571"/>
    <cellStyle name="Percent 2 9 5" xfId="7572"/>
    <cellStyle name="Percent 2 9 5 2" xfId="7573"/>
    <cellStyle name="Percent 2 9 5 2 2" xfId="7574"/>
    <cellStyle name="Percent 2 9 5 2 3" xfId="7575"/>
    <cellStyle name="Percent 2 9 5 3" xfId="7576"/>
    <cellStyle name="Percent 2 9 5 3 2" xfId="7577"/>
    <cellStyle name="Percent 2 9 5 3 3" xfId="7578"/>
    <cellStyle name="Percent 2 9 5 4" xfId="7579"/>
    <cellStyle name="Percent 2 9 6" xfId="7580"/>
    <cellStyle name="Percent 2 9 6 2" xfId="7581"/>
    <cellStyle name="Percent 2 9 6 2 2" xfId="7582"/>
    <cellStyle name="Percent 2 9 6 2 3" xfId="7583"/>
    <cellStyle name="Percent 2 9 6 3" xfId="7584"/>
    <cellStyle name="Percent 2 9 6 3 2" xfId="7585"/>
    <cellStyle name="Percent 2 9 6 3 3" xfId="7586"/>
    <cellStyle name="Percent 2 9 6 4" xfId="7587"/>
    <cellStyle name="Percent 2 9 7" xfId="7588"/>
    <cellStyle name="Percent 2 9 7 2" xfId="7589"/>
    <cellStyle name="Percent 2 9 7 2 2" xfId="7590"/>
    <cellStyle name="Percent 2 9 7 2 3" xfId="7591"/>
    <cellStyle name="Percent 2 9 7 3" xfId="7592"/>
    <cellStyle name="Percent 2 9 7 3 2" xfId="7593"/>
    <cellStyle name="Percent 2 9 7 3 3" xfId="7594"/>
    <cellStyle name="Percent 2 9 7 4" xfId="7595"/>
    <cellStyle name="Percent 2 9 8" xfId="7596"/>
    <cellStyle name="Percent 2 9 8 2" xfId="7597"/>
    <cellStyle name="Percent 2 9 8 2 2" xfId="7598"/>
    <cellStyle name="Percent 2 9 8 2 3" xfId="7599"/>
    <cellStyle name="Percent 2 9 8 3" xfId="7600"/>
    <cellStyle name="Percent 2 9 8 3 2" xfId="7601"/>
    <cellStyle name="Percent 2 9 8 3 3" xfId="7602"/>
    <cellStyle name="Percent 2 9 8 4" xfId="7603"/>
    <cellStyle name="Percent 2 9 9" xfId="7604"/>
    <cellStyle name="Percent 2 9 9 2" xfId="7605"/>
    <cellStyle name="Percent 2 9 9 3" xfId="7606"/>
    <cellStyle name="Percent 20" xfId="7607"/>
    <cellStyle name="Percent 20 10" xfId="7608"/>
    <cellStyle name="Percent 20 10 2" xfId="7609"/>
    <cellStyle name="Percent 20 10 3" xfId="7610"/>
    <cellStyle name="Percent 20 11" xfId="7611"/>
    <cellStyle name="Percent 20 2" xfId="7612"/>
    <cellStyle name="Percent 20 2 2" xfId="7613"/>
    <cellStyle name="Percent 20 2 2 2" xfId="7614"/>
    <cellStyle name="Percent 20 2 2 2 2" xfId="7615"/>
    <cellStyle name="Percent 20 2 2 2 3" xfId="7616"/>
    <cellStyle name="Percent 20 2 2 3" xfId="7617"/>
    <cellStyle name="Percent 20 2 2 4" xfId="7618"/>
    <cellStyle name="Percent 20 2 3" xfId="7619"/>
    <cellStyle name="Percent 20 2 3 2" xfId="7620"/>
    <cellStyle name="Percent 20 2 3 3" xfId="7621"/>
    <cellStyle name="Percent 20 2 4" xfId="7622"/>
    <cellStyle name="Percent 20 2 4 2" xfId="7623"/>
    <cellStyle name="Percent 20 2 4 3" xfId="7624"/>
    <cellStyle name="Percent 20 2 5" xfId="7625"/>
    <cellStyle name="Percent 20 3" xfId="7626"/>
    <cellStyle name="Percent 20 3 2" xfId="7627"/>
    <cellStyle name="Percent 20 3 2 2" xfId="7628"/>
    <cellStyle name="Percent 20 3 2 3" xfId="7629"/>
    <cellStyle name="Percent 20 3 3" xfId="7630"/>
    <cellStyle name="Percent 20 3 3 2" xfId="7631"/>
    <cellStyle name="Percent 20 3 3 3" xfId="7632"/>
    <cellStyle name="Percent 20 3 4" xfId="7633"/>
    <cellStyle name="Percent 20 4" xfId="7634"/>
    <cellStyle name="Percent 20 4 2" xfId="7635"/>
    <cellStyle name="Percent 20 4 2 2" xfId="7636"/>
    <cellStyle name="Percent 20 4 2 3" xfId="7637"/>
    <cellStyle name="Percent 20 4 3" xfId="7638"/>
    <cellStyle name="Percent 20 4 3 2" xfId="7639"/>
    <cellStyle name="Percent 20 4 3 3" xfId="7640"/>
    <cellStyle name="Percent 20 4 4" xfId="7641"/>
    <cellStyle name="Percent 20 5" xfId="7642"/>
    <cellStyle name="Percent 20 5 2" xfId="7643"/>
    <cellStyle name="Percent 20 5 2 2" xfId="7644"/>
    <cellStyle name="Percent 20 5 2 3" xfId="7645"/>
    <cellStyle name="Percent 20 5 3" xfId="7646"/>
    <cellStyle name="Percent 20 5 3 2" xfId="7647"/>
    <cellStyle name="Percent 20 5 3 3" xfId="7648"/>
    <cellStyle name="Percent 20 5 4" xfId="7649"/>
    <cellStyle name="Percent 20 6" xfId="7650"/>
    <cellStyle name="Percent 20 6 2" xfId="7651"/>
    <cellStyle name="Percent 20 6 2 2" xfId="7652"/>
    <cellStyle name="Percent 20 6 2 3" xfId="7653"/>
    <cellStyle name="Percent 20 6 3" xfId="7654"/>
    <cellStyle name="Percent 20 6 3 2" xfId="7655"/>
    <cellStyle name="Percent 20 6 3 3" xfId="7656"/>
    <cellStyle name="Percent 20 6 4" xfId="7657"/>
    <cellStyle name="Percent 20 7" xfId="7658"/>
    <cellStyle name="Percent 20 7 2" xfId="7659"/>
    <cellStyle name="Percent 20 7 2 2" xfId="7660"/>
    <cellStyle name="Percent 20 7 2 2 2" xfId="7661"/>
    <cellStyle name="Percent 20 7 2 2 3" xfId="7662"/>
    <cellStyle name="Percent 20 7 2 3" xfId="7663"/>
    <cellStyle name="Percent 20 7 2 3 2" xfId="7664"/>
    <cellStyle name="Percent 20 7 2 3 3" xfId="7665"/>
    <cellStyle name="Percent 20 7 2 4" xfId="7666"/>
    <cellStyle name="Percent 20 7 3" xfId="7667"/>
    <cellStyle name="Percent 20 7 3 2" xfId="7668"/>
    <cellStyle name="Percent 20 7 3 2 2" xfId="7669"/>
    <cellStyle name="Percent 20 7 3 2 3" xfId="7670"/>
    <cellStyle name="Percent 20 7 3 3" xfId="7671"/>
    <cellStyle name="Percent 20 7 3 3 2" xfId="7672"/>
    <cellStyle name="Percent 20 7 3 3 3" xfId="7673"/>
    <cellStyle name="Percent 20 7 3 4" xfId="7674"/>
    <cellStyle name="Percent 20 7 4" xfId="7675"/>
    <cellStyle name="Percent 20 7 4 2" xfId="7676"/>
    <cellStyle name="Percent 20 7 4 3" xfId="7677"/>
    <cellStyle name="Percent 20 7 5" xfId="7678"/>
    <cellStyle name="Percent 20 7 5 2" xfId="7679"/>
    <cellStyle name="Percent 20 7 5 3" xfId="7680"/>
    <cellStyle name="Percent 20 7 6" xfId="7681"/>
    <cellStyle name="Percent 20 8" xfId="7682"/>
    <cellStyle name="Percent 20 8 2" xfId="7683"/>
    <cellStyle name="Percent 20 8 2 2" xfId="7684"/>
    <cellStyle name="Percent 20 8 2 3" xfId="7685"/>
    <cellStyle name="Percent 20 8 3" xfId="7686"/>
    <cellStyle name="Percent 20 8 4" xfId="7687"/>
    <cellStyle name="Percent 20 9" xfId="7688"/>
    <cellStyle name="Percent 20 9 2" xfId="7689"/>
    <cellStyle name="Percent 20 9 3" xfId="7690"/>
    <cellStyle name="Percent 21" xfId="7691"/>
    <cellStyle name="Percent 21 10" xfId="7692"/>
    <cellStyle name="Percent 21 2" xfId="7693"/>
    <cellStyle name="Percent 21 2 2" xfId="7694"/>
    <cellStyle name="Percent 21 2 2 2" xfId="7695"/>
    <cellStyle name="Percent 21 2 2 3" xfId="7696"/>
    <cellStyle name="Percent 21 2 3" xfId="7697"/>
    <cellStyle name="Percent 21 2 3 2" xfId="7698"/>
    <cellStyle name="Percent 21 2 3 3" xfId="7699"/>
    <cellStyle name="Percent 21 2 4" xfId="7700"/>
    <cellStyle name="Percent 21 3" xfId="7701"/>
    <cellStyle name="Percent 21 3 2" xfId="7702"/>
    <cellStyle name="Percent 21 3 2 2" xfId="7703"/>
    <cellStyle name="Percent 21 3 2 3" xfId="7704"/>
    <cellStyle name="Percent 21 3 3" xfId="7705"/>
    <cellStyle name="Percent 21 3 3 2" xfId="7706"/>
    <cellStyle name="Percent 21 3 3 3" xfId="7707"/>
    <cellStyle name="Percent 21 3 4" xfId="7708"/>
    <cellStyle name="Percent 21 4" xfId="7709"/>
    <cellStyle name="Percent 21 4 2" xfId="7710"/>
    <cellStyle name="Percent 21 4 2 2" xfId="7711"/>
    <cellStyle name="Percent 21 4 2 3" xfId="7712"/>
    <cellStyle name="Percent 21 4 3" xfId="7713"/>
    <cellStyle name="Percent 21 4 3 2" xfId="7714"/>
    <cellStyle name="Percent 21 4 3 3" xfId="7715"/>
    <cellStyle name="Percent 21 4 4" xfId="7716"/>
    <cellStyle name="Percent 21 5" xfId="7717"/>
    <cellStyle name="Percent 21 5 2" xfId="7718"/>
    <cellStyle name="Percent 21 5 2 2" xfId="7719"/>
    <cellStyle name="Percent 21 5 2 3" xfId="7720"/>
    <cellStyle name="Percent 21 5 3" xfId="7721"/>
    <cellStyle name="Percent 21 5 3 2" xfId="7722"/>
    <cellStyle name="Percent 21 5 3 3" xfId="7723"/>
    <cellStyle name="Percent 21 5 4" xfId="7724"/>
    <cellStyle name="Percent 21 6" xfId="7725"/>
    <cellStyle name="Percent 21 6 2" xfId="7726"/>
    <cellStyle name="Percent 21 6 2 2" xfId="7727"/>
    <cellStyle name="Percent 21 6 2 3" xfId="7728"/>
    <cellStyle name="Percent 21 6 3" xfId="7729"/>
    <cellStyle name="Percent 21 6 3 2" xfId="7730"/>
    <cellStyle name="Percent 21 6 3 3" xfId="7731"/>
    <cellStyle name="Percent 21 6 4" xfId="7732"/>
    <cellStyle name="Percent 21 7" xfId="7733"/>
    <cellStyle name="Percent 21 7 2" xfId="7734"/>
    <cellStyle name="Percent 21 7 2 2" xfId="7735"/>
    <cellStyle name="Percent 21 7 2 2 2" xfId="7736"/>
    <cellStyle name="Percent 21 7 2 2 3" xfId="7737"/>
    <cellStyle name="Percent 21 7 2 3" xfId="7738"/>
    <cellStyle name="Percent 21 7 2 3 2" xfId="7739"/>
    <cellStyle name="Percent 21 7 2 3 3" xfId="7740"/>
    <cellStyle name="Percent 21 7 2 4" xfId="7741"/>
    <cellStyle name="Percent 21 7 3" xfId="7742"/>
    <cellStyle name="Percent 21 7 3 2" xfId="7743"/>
    <cellStyle name="Percent 21 7 3 2 2" xfId="7744"/>
    <cellStyle name="Percent 21 7 3 2 3" xfId="7745"/>
    <cellStyle name="Percent 21 7 3 3" xfId="7746"/>
    <cellStyle name="Percent 21 7 3 3 2" xfId="7747"/>
    <cellStyle name="Percent 21 7 3 3 3" xfId="7748"/>
    <cellStyle name="Percent 21 7 3 4" xfId="7749"/>
    <cellStyle name="Percent 21 7 4" xfId="7750"/>
    <cellStyle name="Percent 21 7 4 2" xfId="7751"/>
    <cellStyle name="Percent 21 7 4 3" xfId="7752"/>
    <cellStyle name="Percent 21 7 5" xfId="7753"/>
    <cellStyle name="Percent 21 7 5 2" xfId="7754"/>
    <cellStyle name="Percent 21 7 5 3" xfId="7755"/>
    <cellStyle name="Percent 21 7 6" xfId="7756"/>
    <cellStyle name="Percent 21 8" xfId="7757"/>
    <cellStyle name="Percent 21 8 2" xfId="7758"/>
    <cellStyle name="Percent 21 8 3" xfId="7759"/>
    <cellStyle name="Percent 21 9" xfId="7760"/>
    <cellStyle name="Percent 21 9 2" xfId="7761"/>
    <cellStyle name="Percent 21 9 3" xfId="7762"/>
    <cellStyle name="Percent 22" xfId="7763"/>
    <cellStyle name="Percent 22 10" xfId="7764"/>
    <cellStyle name="Percent 22 2" xfId="7765"/>
    <cellStyle name="Percent 22 2 2" xfId="7766"/>
    <cellStyle name="Percent 22 2 2 2" xfId="7767"/>
    <cellStyle name="Percent 22 2 2 3" xfId="7768"/>
    <cellStyle name="Percent 22 2 3" xfId="7769"/>
    <cellStyle name="Percent 22 2 3 2" xfId="7770"/>
    <cellStyle name="Percent 22 2 3 3" xfId="7771"/>
    <cellStyle name="Percent 22 2 4" xfId="7772"/>
    <cellStyle name="Percent 22 3" xfId="7773"/>
    <cellStyle name="Percent 22 3 2" xfId="7774"/>
    <cellStyle name="Percent 22 3 2 2" xfId="7775"/>
    <cellStyle name="Percent 22 3 2 3" xfId="7776"/>
    <cellStyle name="Percent 22 3 3" xfId="7777"/>
    <cellStyle name="Percent 22 3 3 2" xfId="7778"/>
    <cellStyle name="Percent 22 3 3 3" xfId="7779"/>
    <cellStyle name="Percent 22 3 4" xfId="7780"/>
    <cellStyle name="Percent 22 4" xfId="7781"/>
    <cellStyle name="Percent 22 4 2" xfId="7782"/>
    <cellStyle name="Percent 22 4 2 2" xfId="7783"/>
    <cellStyle name="Percent 22 4 2 3" xfId="7784"/>
    <cellStyle name="Percent 22 4 3" xfId="7785"/>
    <cellStyle name="Percent 22 4 3 2" xfId="7786"/>
    <cellStyle name="Percent 22 4 3 3" xfId="7787"/>
    <cellStyle name="Percent 22 4 4" xfId="7788"/>
    <cellStyle name="Percent 22 5" xfId="7789"/>
    <cellStyle name="Percent 22 5 2" xfId="7790"/>
    <cellStyle name="Percent 22 5 2 2" xfId="7791"/>
    <cellStyle name="Percent 22 5 2 3" xfId="7792"/>
    <cellStyle name="Percent 22 5 3" xfId="7793"/>
    <cellStyle name="Percent 22 5 3 2" xfId="7794"/>
    <cellStyle name="Percent 22 5 3 3" xfId="7795"/>
    <cellStyle name="Percent 22 5 4" xfId="7796"/>
    <cellStyle name="Percent 22 6" xfId="7797"/>
    <cellStyle name="Percent 22 6 2" xfId="7798"/>
    <cellStyle name="Percent 22 6 2 2" xfId="7799"/>
    <cellStyle name="Percent 22 6 2 3" xfId="7800"/>
    <cellStyle name="Percent 22 6 3" xfId="7801"/>
    <cellStyle name="Percent 22 6 3 2" xfId="7802"/>
    <cellStyle name="Percent 22 6 3 3" xfId="7803"/>
    <cellStyle name="Percent 22 6 4" xfId="7804"/>
    <cellStyle name="Percent 22 7" xfId="7805"/>
    <cellStyle name="Percent 22 7 2" xfId="7806"/>
    <cellStyle name="Percent 22 7 2 2" xfId="7807"/>
    <cellStyle name="Percent 22 7 2 2 2" xfId="7808"/>
    <cellStyle name="Percent 22 7 2 2 3" xfId="7809"/>
    <cellStyle name="Percent 22 7 2 3" xfId="7810"/>
    <cellStyle name="Percent 22 7 2 3 2" xfId="7811"/>
    <cellStyle name="Percent 22 7 2 3 3" xfId="7812"/>
    <cellStyle name="Percent 22 7 2 4" xfId="7813"/>
    <cellStyle name="Percent 22 7 3" xfId="7814"/>
    <cellStyle name="Percent 22 7 3 2" xfId="7815"/>
    <cellStyle name="Percent 22 7 3 2 2" xfId="7816"/>
    <cellStyle name="Percent 22 7 3 2 3" xfId="7817"/>
    <cellStyle name="Percent 22 7 3 3" xfId="7818"/>
    <cellStyle name="Percent 22 7 3 3 2" xfId="7819"/>
    <cellStyle name="Percent 22 7 3 3 3" xfId="7820"/>
    <cellStyle name="Percent 22 7 3 4" xfId="7821"/>
    <cellStyle name="Percent 22 7 4" xfId="7822"/>
    <cellStyle name="Percent 22 7 4 2" xfId="7823"/>
    <cellStyle name="Percent 22 7 4 3" xfId="7824"/>
    <cellStyle name="Percent 22 7 5" xfId="7825"/>
    <cellStyle name="Percent 22 7 5 2" xfId="7826"/>
    <cellStyle name="Percent 22 7 5 3" xfId="7827"/>
    <cellStyle name="Percent 22 7 6" xfId="7828"/>
    <cellStyle name="Percent 22 8" xfId="7829"/>
    <cellStyle name="Percent 22 8 2" xfId="7830"/>
    <cellStyle name="Percent 22 8 3" xfId="7831"/>
    <cellStyle name="Percent 22 9" xfId="7832"/>
    <cellStyle name="Percent 22 9 2" xfId="7833"/>
    <cellStyle name="Percent 22 9 3" xfId="7834"/>
    <cellStyle name="Percent 23" xfId="7835"/>
    <cellStyle name="Percent 23 10" xfId="7836"/>
    <cellStyle name="Percent 23 2" xfId="7837"/>
    <cellStyle name="Percent 23 2 2" xfId="7838"/>
    <cellStyle name="Percent 23 2 2 2" xfId="7839"/>
    <cellStyle name="Percent 23 2 2 3" xfId="7840"/>
    <cellStyle name="Percent 23 2 3" xfId="7841"/>
    <cellStyle name="Percent 23 2 3 2" xfId="7842"/>
    <cellStyle name="Percent 23 2 3 3" xfId="7843"/>
    <cellStyle name="Percent 23 2 4" xfId="7844"/>
    <cellStyle name="Percent 23 3" xfId="7845"/>
    <cellStyle name="Percent 23 3 2" xfId="7846"/>
    <cellStyle name="Percent 23 3 2 2" xfId="7847"/>
    <cellStyle name="Percent 23 3 2 3" xfId="7848"/>
    <cellStyle name="Percent 23 3 3" xfId="7849"/>
    <cellStyle name="Percent 23 3 3 2" xfId="7850"/>
    <cellStyle name="Percent 23 3 3 3" xfId="7851"/>
    <cellStyle name="Percent 23 3 4" xfId="7852"/>
    <cellStyle name="Percent 23 4" xfId="7853"/>
    <cellStyle name="Percent 23 4 2" xfId="7854"/>
    <cellStyle name="Percent 23 4 2 2" xfId="7855"/>
    <cellStyle name="Percent 23 4 2 3" xfId="7856"/>
    <cellStyle name="Percent 23 4 3" xfId="7857"/>
    <cellStyle name="Percent 23 4 3 2" xfId="7858"/>
    <cellStyle name="Percent 23 4 3 3" xfId="7859"/>
    <cellStyle name="Percent 23 4 4" xfId="7860"/>
    <cellStyle name="Percent 23 5" xfId="7861"/>
    <cellStyle name="Percent 23 5 2" xfId="7862"/>
    <cellStyle name="Percent 23 5 2 2" xfId="7863"/>
    <cellStyle name="Percent 23 5 2 3" xfId="7864"/>
    <cellStyle name="Percent 23 5 3" xfId="7865"/>
    <cellStyle name="Percent 23 5 3 2" xfId="7866"/>
    <cellStyle name="Percent 23 5 3 3" xfId="7867"/>
    <cellStyle name="Percent 23 5 4" xfId="7868"/>
    <cellStyle name="Percent 23 6" xfId="7869"/>
    <cellStyle name="Percent 23 6 2" xfId="7870"/>
    <cellStyle name="Percent 23 6 2 2" xfId="7871"/>
    <cellStyle name="Percent 23 6 2 3" xfId="7872"/>
    <cellStyle name="Percent 23 6 3" xfId="7873"/>
    <cellStyle name="Percent 23 6 3 2" xfId="7874"/>
    <cellStyle name="Percent 23 6 3 3" xfId="7875"/>
    <cellStyle name="Percent 23 6 4" xfId="7876"/>
    <cellStyle name="Percent 23 7" xfId="7877"/>
    <cellStyle name="Percent 23 7 2" xfId="7878"/>
    <cellStyle name="Percent 23 7 2 2" xfId="7879"/>
    <cellStyle name="Percent 23 7 2 2 2" xfId="7880"/>
    <cellStyle name="Percent 23 7 2 2 3" xfId="7881"/>
    <cellStyle name="Percent 23 7 2 3" xfId="7882"/>
    <cellStyle name="Percent 23 7 2 3 2" xfId="7883"/>
    <cellStyle name="Percent 23 7 2 3 3" xfId="7884"/>
    <cellStyle name="Percent 23 7 2 4" xfId="7885"/>
    <cellStyle name="Percent 23 7 3" xfId="7886"/>
    <cellStyle name="Percent 23 7 3 2" xfId="7887"/>
    <cellStyle name="Percent 23 7 3 2 2" xfId="7888"/>
    <cellStyle name="Percent 23 7 3 2 3" xfId="7889"/>
    <cellStyle name="Percent 23 7 3 3" xfId="7890"/>
    <cellStyle name="Percent 23 7 3 3 2" xfId="7891"/>
    <cellStyle name="Percent 23 7 3 3 3" xfId="7892"/>
    <cellStyle name="Percent 23 7 3 4" xfId="7893"/>
    <cellStyle name="Percent 23 7 4" xfId="7894"/>
    <cellStyle name="Percent 23 7 4 2" xfId="7895"/>
    <cellStyle name="Percent 23 7 4 3" xfId="7896"/>
    <cellStyle name="Percent 23 7 5" xfId="7897"/>
    <cellStyle name="Percent 23 7 5 2" xfId="7898"/>
    <cellStyle name="Percent 23 7 5 3" xfId="7899"/>
    <cellStyle name="Percent 23 7 6" xfId="7900"/>
    <cellStyle name="Percent 23 8" xfId="7901"/>
    <cellStyle name="Percent 23 8 2" xfId="7902"/>
    <cellStyle name="Percent 23 8 3" xfId="7903"/>
    <cellStyle name="Percent 23 9" xfId="7904"/>
    <cellStyle name="Percent 23 9 2" xfId="7905"/>
    <cellStyle name="Percent 23 9 3" xfId="7906"/>
    <cellStyle name="Percent 24" xfId="7907"/>
    <cellStyle name="Percent 24 2" xfId="7908"/>
    <cellStyle name="Percent 24 2 2" xfId="7909"/>
    <cellStyle name="Percent 24 2 2 2" xfId="7910"/>
    <cellStyle name="Percent 24 2 2 3" xfId="7911"/>
    <cellStyle name="Percent 24 2 3" xfId="7912"/>
    <cellStyle name="Percent 24 2 3 2" xfId="7913"/>
    <cellStyle name="Percent 24 2 3 3" xfId="7914"/>
    <cellStyle name="Percent 24 2 4" xfId="7915"/>
    <cellStyle name="Percent 24 3" xfId="7916"/>
    <cellStyle name="Percent 24 3 2" xfId="7917"/>
    <cellStyle name="Percent 24 3 2 2" xfId="7918"/>
    <cellStyle name="Percent 24 3 2 3" xfId="7919"/>
    <cellStyle name="Percent 24 3 3" xfId="7920"/>
    <cellStyle name="Percent 24 3 3 2" xfId="7921"/>
    <cellStyle name="Percent 24 3 3 3" xfId="7922"/>
    <cellStyle name="Percent 24 3 4" xfId="7923"/>
    <cellStyle name="Percent 24 4" xfId="7924"/>
    <cellStyle name="Percent 24 4 2" xfId="7925"/>
    <cellStyle name="Percent 24 4 2 2" xfId="7926"/>
    <cellStyle name="Percent 24 4 2 3" xfId="7927"/>
    <cellStyle name="Percent 24 4 3" xfId="7928"/>
    <cellStyle name="Percent 24 4 3 2" xfId="7929"/>
    <cellStyle name="Percent 24 4 3 3" xfId="7930"/>
    <cellStyle name="Percent 24 4 4" xfId="7931"/>
    <cellStyle name="Percent 24 5" xfId="7932"/>
    <cellStyle name="Percent 24 5 2" xfId="7933"/>
    <cellStyle name="Percent 24 5 2 2" xfId="7934"/>
    <cellStyle name="Percent 24 5 2 3" xfId="7935"/>
    <cellStyle name="Percent 24 5 3" xfId="7936"/>
    <cellStyle name="Percent 24 5 3 2" xfId="7937"/>
    <cellStyle name="Percent 24 5 3 3" xfId="7938"/>
    <cellStyle name="Percent 24 5 4" xfId="7939"/>
    <cellStyle name="Percent 24 6" xfId="7940"/>
    <cellStyle name="Percent 24 6 2" xfId="7941"/>
    <cellStyle name="Percent 24 6 2 2" xfId="7942"/>
    <cellStyle name="Percent 24 6 2 3" xfId="7943"/>
    <cellStyle name="Percent 24 6 3" xfId="7944"/>
    <cellStyle name="Percent 24 6 3 2" xfId="7945"/>
    <cellStyle name="Percent 24 6 3 3" xfId="7946"/>
    <cellStyle name="Percent 24 6 4" xfId="7947"/>
    <cellStyle name="Percent 24 7" xfId="7948"/>
    <cellStyle name="Percent 24 7 2" xfId="7949"/>
    <cellStyle name="Percent 24 7 2 2" xfId="7950"/>
    <cellStyle name="Percent 24 7 2 2 2" xfId="7951"/>
    <cellStyle name="Percent 24 7 2 2 3" xfId="7952"/>
    <cellStyle name="Percent 24 7 2 3" xfId="7953"/>
    <cellStyle name="Percent 24 7 2 3 2" xfId="7954"/>
    <cellStyle name="Percent 24 7 2 3 3" xfId="7955"/>
    <cellStyle name="Percent 24 7 2 4" xfId="7956"/>
    <cellStyle name="Percent 24 7 3" xfId="7957"/>
    <cellStyle name="Percent 24 7 3 2" xfId="7958"/>
    <cellStyle name="Percent 24 7 3 2 2" xfId="7959"/>
    <cellStyle name="Percent 24 7 3 2 3" xfId="7960"/>
    <cellStyle name="Percent 24 7 3 3" xfId="7961"/>
    <cellStyle name="Percent 24 7 3 3 2" xfId="7962"/>
    <cellStyle name="Percent 24 7 3 3 3" xfId="7963"/>
    <cellStyle name="Percent 24 7 3 4" xfId="7964"/>
    <cellStyle name="Percent 24 7 4" xfId="7965"/>
    <cellStyle name="Percent 24 7 4 2" xfId="7966"/>
    <cellStyle name="Percent 24 7 4 3" xfId="7967"/>
    <cellStyle name="Percent 24 7 5" xfId="7968"/>
    <cellStyle name="Percent 24 7 5 2" xfId="7969"/>
    <cellStyle name="Percent 24 7 5 3" xfId="7970"/>
    <cellStyle name="Percent 24 7 6" xfId="7971"/>
    <cellStyle name="Percent 24 8" xfId="7972"/>
    <cellStyle name="Percent 24 9" xfId="7973"/>
    <cellStyle name="Percent 25" xfId="7974"/>
    <cellStyle name="Percent 25 10" xfId="7975"/>
    <cellStyle name="Percent 25 2" xfId="7976"/>
    <cellStyle name="Percent 25 2 2" xfId="7977"/>
    <cellStyle name="Percent 25 2 2 2" xfId="7978"/>
    <cellStyle name="Percent 25 2 2 3" xfId="7979"/>
    <cellStyle name="Percent 25 2 3" xfId="7980"/>
    <cellStyle name="Percent 25 2 3 2" xfId="7981"/>
    <cellStyle name="Percent 25 2 3 3" xfId="7982"/>
    <cellStyle name="Percent 25 2 4" xfId="7983"/>
    <cellStyle name="Percent 25 3" xfId="7984"/>
    <cellStyle name="Percent 25 3 2" xfId="7985"/>
    <cellStyle name="Percent 25 3 2 2" xfId="7986"/>
    <cellStyle name="Percent 25 3 2 3" xfId="7987"/>
    <cellStyle name="Percent 25 3 3" xfId="7988"/>
    <cellStyle name="Percent 25 3 3 2" xfId="7989"/>
    <cellStyle name="Percent 25 3 3 3" xfId="7990"/>
    <cellStyle name="Percent 25 3 4" xfId="7991"/>
    <cellStyle name="Percent 25 4" xfId="7992"/>
    <cellStyle name="Percent 25 4 2" xfId="7993"/>
    <cellStyle name="Percent 25 4 2 2" xfId="7994"/>
    <cellStyle name="Percent 25 4 2 3" xfId="7995"/>
    <cellStyle name="Percent 25 4 3" xfId="7996"/>
    <cellStyle name="Percent 25 4 3 2" xfId="7997"/>
    <cellStyle name="Percent 25 4 3 3" xfId="7998"/>
    <cellStyle name="Percent 25 4 4" xfId="7999"/>
    <cellStyle name="Percent 25 5" xfId="8000"/>
    <cellStyle name="Percent 25 5 2" xfId="8001"/>
    <cellStyle name="Percent 25 5 2 2" xfId="8002"/>
    <cellStyle name="Percent 25 5 2 3" xfId="8003"/>
    <cellStyle name="Percent 25 5 3" xfId="8004"/>
    <cellStyle name="Percent 25 5 3 2" xfId="8005"/>
    <cellStyle name="Percent 25 5 3 3" xfId="8006"/>
    <cellStyle name="Percent 25 5 4" xfId="8007"/>
    <cellStyle name="Percent 25 6" xfId="8008"/>
    <cellStyle name="Percent 25 6 2" xfId="8009"/>
    <cellStyle name="Percent 25 6 2 2" xfId="8010"/>
    <cellStyle name="Percent 25 6 2 3" xfId="8011"/>
    <cellStyle name="Percent 25 6 3" xfId="8012"/>
    <cellStyle name="Percent 25 6 3 2" xfId="8013"/>
    <cellStyle name="Percent 25 6 3 3" xfId="8014"/>
    <cellStyle name="Percent 25 6 4" xfId="8015"/>
    <cellStyle name="Percent 25 7" xfId="8016"/>
    <cellStyle name="Percent 25 7 2" xfId="8017"/>
    <cellStyle name="Percent 25 7 2 2" xfId="8018"/>
    <cellStyle name="Percent 25 7 2 2 2" xfId="8019"/>
    <cellStyle name="Percent 25 7 2 2 3" xfId="8020"/>
    <cellStyle name="Percent 25 7 2 3" xfId="8021"/>
    <cellStyle name="Percent 25 7 2 3 2" xfId="8022"/>
    <cellStyle name="Percent 25 7 2 3 3" xfId="8023"/>
    <cellStyle name="Percent 25 7 2 4" xfId="8024"/>
    <cellStyle name="Percent 25 7 3" xfId="8025"/>
    <cellStyle name="Percent 25 7 3 2" xfId="8026"/>
    <cellStyle name="Percent 25 7 3 2 2" xfId="8027"/>
    <cellStyle name="Percent 25 7 3 2 3" xfId="8028"/>
    <cellStyle name="Percent 25 7 3 3" xfId="8029"/>
    <cellStyle name="Percent 25 7 3 3 2" xfId="8030"/>
    <cellStyle name="Percent 25 7 3 3 3" xfId="8031"/>
    <cellStyle name="Percent 25 7 3 4" xfId="8032"/>
    <cellStyle name="Percent 25 7 4" xfId="8033"/>
    <cellStyle name="Percent 25 7 4 2" xfId="8034"/>
    <cellStyle name="Percent 25 7 4 3" xfId="8035"/>
    <cellStyle name="Percent 25 7 5" xfId="8036"/>
    <cellStyle name="Percent 25 7 5 2" xfId="8037"/>
    <cellStyle name="Percent 25 7 5 3" xfId="8038"/>
    <cellStyle name="Percent 25 7 6" xfId="8039"/>
    <cellStyle name="Percent 25 8" xfId="8040"/>
    <cellStyle name="Percent 25 8 2" xfId="8041"/>
    <cellStyle name="Percent 25 8 3" xfId="8042"/>
    <cellStyle name="Percent 25 9" xfId="8043"/>
    <cellStyle name="Percent 25 9 2" xfId="8044"/>
    <cellStyle name="Percent 25 9 3" xfId="8045"/>
    <cellStyle name="Percent 26" xfId="8046"/>
    <cellStyle name="Percent 26 10" xfId="8047"/>
    <cellStyle name="Percent 26 2" xfId="8048"/>
    <cellStyle name="Percent 26 2 2" xfId="8049"/>
    <cellStyle name="Percent 26 2 2 2" xfId="8050"/>
    <cellStyle name="Percent 26 2 2 3" xfId="8051"/>
    <cellStyle name="Percent 26 2 3" xfId="8052"/>
    <cellStyle name="Percent 26 2 3 2" xfId="8053"/>
    <cellStyle name="Percent 26 2 3 3" xfId="8054"/>
    <cellStyle name="Percent 26 2 4" xfId="8055"/>
    <cellStyle name="Percent 26 3" xfId="8056"/>
    <cellStyle name="Percent 26 3 2" xfId="8057"/>
    <cellStyle name="Percent 26 3 2 2" xfId="8058"/>
    <cellStyle name="Percent 26 3 2 3" xfId="8059"/>
    <cellStyle name="Percent 26 3 3" xfId="8060"/>
    <cellStyle name="Percent 26 3 3 2" xfId="8061"/>
    <cellStyle name="Percent 26 3 3 3" xfId="8062"/>
    <cellStyle name="Percent 26 3 4" xfId="8063"/>
    <cellStyle name="Percent 26 4" xfId="8064"/>
    <cellStyle name="Percent 26 4 2" xfId="8065"/>
    <cellStyle name="Percent 26 4 2 2" xfId="8066"/>
    <cellStyle name="Percent 26 4 2 3" xfId="8067"/>
    <cellStyle name="Percent 26 4 3" xfId="8068"/>
    <cellStyle name="Percent 26 4 3 2" xfId="8069"/>
    <cellStyle name="Percent 26 4 3 3" xfId="8070"/>
    <cellStyle name="Percent 26 4 4" xfId="8071"/>
    <cellStyle name="Percent 26 5" xfId="8072"/>
    <cellStyle name="Percent 26 5 2" xfId="8073"/>
    <cellStyle name="Percent 26 5 2 2" xfId="8074"/>
    <cellStyle name="Percent 26 5 2 3" xfId="8075"/>
    <cellStyle name="Percent 26 5 3" xfId="8076"/>
    <cellStyle name="Percent 26 5 3 2" xfId="8077"/>
    <cellStyle name="Percent 26 5 3 3" xfId="8078"/>
    <cellStyle name="Percent 26 5 4" xfId="8079"/>
    <cellStyle name="Percent 26 6" xfId="8080"/>
    <cellStyle name="Percent 26 6 2" xfId="8081"/>
    <cellStyle name="Percent 26 6 2 2" xfId="8082"/>
    <cellStyle name="Percent 26 6 2 3" xfId="8083"/>
    <cellStyle name="Percent 26 6 3" xfId="8084"/>
    <cellStyle name="Percent 26 6 3 2" xfId="8085"/>
    <cellStyle name="Percent 26 6 3 3" xfId="8086"/>
    <cellStyle name="Percent 26 6 4" xfId="8087"/>
    <cellStyle name="Percent 26 7" xfId="8088"/>
    <cellStyle name="Percent 26 7 2" xfId="8089"/>
    <cellStyle name="Percent 26 7 2 2" xfId="8090"/>
    <cellStyle name="Percent 26 7 2 2 2" xfId="8091"/>
    <cellStyle name="Percent 26 7 2 2 3" xfId="8092"/>
    <cellStyle name="Percent 26 7 2 3" xfId="8093"/>
    <cellStyle name="Percent 26 7 2 3 2" xfId="8094"/>
    <cellStyle name="Percent 26 7 2 3 3" xfId="8095"/>
    <cellStyle name="Percent 26 7 2 4" xfId="8096"/>
    <cellStyle name="Percent 26 7 3" xfId="8097"/>
    <cellStyle name="Percent 26 7 3 2" xfId="8098"/>
    <cellStyle name="Percent 26 7 3 2 2" xfId="8099"/>
    <cellStyle name="Percent 26 7 3 2 3" xfId="8100"/>
    <cellStyle name="Percent 26 7 3 3" xfId="8101"/>
    <cellStyle name="Percent 26 7 3 3 2" xfId="8102"/>
    <cellStyle name="Percent 26 7 3 3 3" xfId="8103"/>
    <cellStyle name="Percent 26 7 3 4" xfId="8104"/>
    <cellStyle name="Percent 26 7 4" xfId="8105"/>
    <cellStyle name="Percent 26 7 4 2" xfId="8106"/>
    <cellStyle name="Percent 26 7 4 3" xfId="8107"/>
    <cellStyle name="Percent 26 7 5" xfId="8108"/>
    <cellStyle name="Percent 26 7 5 2" xfId="8109"/>
    <cellStyle name="Percent 26 7 5 3" xfId="8110"/>
    <cellStyle name="Percent 26 7 6" xfId="8111"/>
    <cellStyle name="Percent 26 8" xfId="8112"/>
    <cellStyle name="Percent 26 8 2" xfId="8113"/>
    <cellStyle name="Percent 26 8 3" xfId="8114"/>
    <cellStyle name="Percent 26 9" xfId="8115"/>
    <cellStyle name="Percent 26 9 2" xfId="8116"/>
    <cellStyle name="Percent 26 9 3" xfId="8117"/>
    <cellStyle name="Percent 27" xfId="8118"/>
    <cellStyle name="Percent 27 2" xfId="8119"/>
    <cellStyle name="Percent 27 2 2" xfId="8120"/>
    <cellStyle name="Percent 27 2 3" xfId="8121"/>
    <cellStyle name="Percent 27 3" xfId="8122"/>
    <cellStyle name="Percent 27 3 2" xfId="8123"/>
    <cellStyle name="Percent 27 3 3" xfId="8124"/>
    <cellStyle name="Percent 27 4" xfId="8125"/>
    <cellStyle name="Percent 28" xfId="8126"/>
    <cellStyle name="Percent 28 2" xfId="8127"/>
    <cellStyle name="Percent 28 3" xfId="8128"/>
    <cellStyle name="Percent 29" xfId="8129"/>
    <cellStyle name="Percent 3" xfId="8130"/>
    <cellStyle name="Percent 3 10" xfId="8131"/>
    <cellStyle name="Percent 3 10 10" xfId="8132"/>
    <cellStyle name="Percent 3 10 10 2" xfId="8133"/>
    <cellStyle name="Percent 3 10 10 2 2" xfId="8134"/>
    <cellStyle name="Percent 3 10 10 2 3" xfId="8135"/>
    <cellStyle name="Percent 3 10 10 3" xfId="8136"/>
    <cellStyle name="Percent 3 10 10 3 2" xfId="8137"/>
    <cellStyle name="Percent 3 10 10 3 3" xfId="8138"/>
    <cellStyle name="Percent 3 10 10 4" xfId="8139"/>
    <cellStyle name="Percent 3 10 11" xfId="8140"/>
    <cellStyle name="Percent 3 10 11 2" xfId="8141"/>
    <cellStyle name="Percent 3 10 11 2 2" xfId="8142"/>
    <cellStyle name="Percent 3 10 11 2 3" xfId="8143"/>
    <cellStyle name="Percent 3 10 11 3" xfId="8144"/>
    <cellStyle name="Percent 3 10 11 3 2" xfId="8145"/>
    <cellStyle name="Percent 3 10 11 3 3" xfId="8146"/>
    <cellStyle name="Percent 3 10 11 4" xfId="8147"/>
    <cellStyle name="Percent 3 10 12" xfId="8148"/>
    <cellStyle name="Percent 3 10 12 2" xfId="8149"/>
    <cellStyle name="Percent 3 10 12 2 2" xfId="8150"/>
    <cellStyle name="Percent 3 10 12 2 3" xfId="8151"/>
    <cellStyle name="Percent 3 10 12 3" xfId="8152"/>
    <cellStyle name="Percent 3 10 12 3 2" xfId="8153"/>
    <cellStyle name="Percent 3 10 12 3 3" xfId="8154"/>
    <cellStyle name="Percent 3 10 12 4" xfId="8155"/>
    <cellStyle name="Percent 3 10 13" xfId="8156"/>
    <cellStyle name="Percent 3 10 13 2" xfId="8157"/>
    <cellStyle name="Percent 3 10 13 2 2" xfId="8158"/>
    <cellStyle name="Percent 3 10 13 2 3" xfId="8159"/>
    <cellStyle name="Percent 3 10 13 3" xfId="8160"/>
    <cellStyle name="Percent 3 10 13 3 2" xfId="8161"/>
    <cellStyle name="Percent 3 10 13 3 3" xfId="8162"/>
    <cellStyle name="Percent 3 10 13 4" xfId="8163"/>
    <cellStyle name="Percent 3 10 14" xfId="8164"/>
    <cellStyle name="Percent 3 10 14 2" xfId="8165"/>
    <cellStyle name="Percent 3 10 14 2 2" xfId="8166"/>
    <cellStyle name="Percent 3 10 14 2 3" xfId="8167"/>
    <cellStyle name="Percent 3 10 14 3" xfId="8168"/>
    <cellStyle name="Percent 3 10 14 3 2" xfId="8169"/>
    <cellStyle name="Percent 3 10 14 3 3" xfId="8170"/>
    <cellStyle name="Percent 3 10 14 4" xfId="8171"/>
    <cellStyle name="Percent 3 10 15" xfId="8172"/>
    <cellStyle name="Percent 3 10 15 2" xfId="8173"/>
    <cellStyle name="Percent 3 10 15 2 2" xfId="8174"/>
    <cellStyle name="Percent 3 10 15 2 3" xfId="8175"/>
    <cellStyle name="Percent 3 10 15 3" xfId="8176"/>
    <cellStyle name="Percent 3 10 15 3 2" xfId="8177"/>
    <cellStyle name="Percent 3 10 15 3 3" xfId="8178"/>
    <cellStyle name="Percent 3 10 15 4" xfId="8179"/>
    <cellStyle name="Percent 3 10 16" xfId="8180"/>
    <cellStyle name="Percent 3 10 16 2" xfId="8181"/>
    <cellStyle name="Percent 3 10 16 3" xfId="8182"/>
    <cellStyle name="Percent 3 10 17" xfId="8183"/>
    <cellStyle name="Percent 3 10 17 2" xfId="8184"/>
    <cellStyle name="Percent 3 10 17 3" xfId="8185"/>
    <cellStyle name="Percent 3 10 18" xfId="8186"/>
    <cellStyle name="Percent 3 10 2" xfId="8187"/>
    <cellStyle name="Percent 3 10 2 2" xfId="8188"/>
    <cellStyle name="Percent 3 10 2 2 2" xfId="8189"/>
    <cellStyle name="Percent 3 10 2 2 3" xfId="8190"/>
    <cellStyle name="Percent 3 10 2 3" xfId="8191"/>
    <cellStyle name="Percent 3 10 2 3 2" xfId="8192"/>
    <cellStyle name="Percent 3 10 2 3 3" xfId="8193"/>
    <cellStyle name="Percent 3 10 2 4" xfId="8194"/>
    <cellStyle name="Percent 3 10 3" xfId="8195"/>
    <cellStyle name="Percent 3 10 3 2" xfId="8196"/>
    <cellStyle name="Percent 3 10 3 2 2" xfId="8197"/>
    <cellStyle name="Percent 3 10 3 2 3" xfId="8198"/>
    <cellStyle name="Percent 3 10 3 3" xfId="8199"/>
    <cellStyle name="Percent 3 10 3 3 2" xfId="8200"/>
    <cellStyle name="Percent 3 10 3 3 3" xfId="8201"/>
    <cellStyle name="Percent 3 10 3 4" xfId="8202"/>
    <cellStyle name="Percent 3 10 3 4 2" xfId="8203"/>
    <cellStyle name="Percent 3 10 3 4 3" xfId="8204"/>
    <cellStyle name="Percent 3 10 3 5" xfId="8205"/>
    <cellStyle name="Percent 3 10 4" xfId="8206"/>
    <cellStyle name="Percent 3 10 4 2" xfId="8207"/>
    <cellStyle name="Percent 3 10 4 2 2" xfId="8208"/>
    <cellStyle name="Percent 3 10 4 2 3" xfId="8209"/>
    <cellStyle name="Percent 3 10 4 3" xfId="8210"/>
    <cellStyle name="Percent 3 10 4 3 2" xfId="8211"/>
    <cellStyle name="Percent 3 10 4 3 3" xfId="8212"/>
    <cellStyle name="Percent 3 10 4 4" xfId="8213"/>
    <cellStyle name="Percent 3 10 4 4 2" xfId="8214"/>
    <cellStyle name="Percent 3 10 4 4 3" xfId="8215"/>
    <cellStyle name="Percent 3 10 4 5" xfId="8216"/>
    <cellStyle name="Percent 3 10 5" xfId="8217"/>
    <cellStyle name="Percent 3 10 5 2" xfId="8218"/>
    <cellStyle name="Percent 3 10 5 2 2" xfId="8219"/>
    <cellStyle name="Percent 3 10 5 2 3" xfId="8220"/>
    <cellStyle name="Percent 3 10 5 3" xfId="8221"/>
    <cellStyle name="Percent 3 10 5 3 2" xfId="8222"/>
    <cellStyle name="Percent 3 10 5 3 3" xfId="8223"/>
    <cellStyle name="Percent 3 10 5 4" xfId="8224"/>
    <cellStyle name="Percent 3 10 5 4 2" xfId="8225"/>
    <cellStyle name="Percent 3 10 5 4 3" xfId="8226"/>
    <cellStyle name="Percent 3 10 5 5" xfId="8227"/>
    <cellStyle name="Percent 3 10 6" xfId="8228"/>
    <cellStyle name="Percent 3 10 6 2" xfId="8229"/>
    <cellStyle name="Percent 3 10 6 2 2" xfId="8230"/>
    <cellStyle name="Percent 3 10 6 2 3" xfId="8231"/>
    <cellStyle name="Percent 3 10 6 3" xfId="8232"/>
    <cellStyle name="Percent 3 10 6 3 2" xfId="8233"/>
    <cellStyle name="Percent 3 10 6 3 3" xfId="8234"/>
    <cellStyle name="Percent 3 10 6 4" xfId="8235"/>
    <cellStyle name="Percent 3 10 6 4 2" xfId="8236"/>
    <cellStyle name="Percent 3 10 6 4 3" xfId="8237"/>
    <cellStyle name="Percent 3 10 6 5" xfId="8238"/>
    <cellStyle name="Percent 3 10 7" xfId="8239"/>
    <cellStyle name="Percent 3 10 7 2" xfId="8240"/>
    <cellStyle name="Percent 3 10 7 2 2" xfId="8241"/>
    <cellStyle name="Percent 3 10 7 2 3" xfId="8242"/>
    <cellStyle name="Percent 3 10 7 3" xfId="8243"/>
    <cellStyle name="Percent 3 10 7 3 2" xfId="8244"/>
    <cellStyle name="Percent 3 10 7 3 3" xfId="8245"/>
    <cellStyle name="Percent 3 10 7 4" xfId="8246"/>
    <cellStyle name="Percent 3 10 7 4 2" xfId="8247"/>
    <cellStyle name="Percent 3 10 7 4 3" xfId="8248"/>
    <cellStyle name="Percent 3 10 7 5" xfId="8249"/>
    <cellStyle name="Percent 3 10 8" xfId="8250"/>
    <cellStyle name="Percent 3 10 8 2" xfId="8251"/>
    <cellStyle name="Percent 3 10 8 2 2" xfId="8252"/>
    <cellStyle name="Percent 3 10 8 2 3" xfId="8253"/>
    <cellStyle name="Percent 3 10 8 3" xfId="8254"/>
    <cellStyle name="Percent 3 10 8 3 2" xfId="8255"/>
    <cellStyle name="Percent 3 10 8 3 3" xfId="8256"/>
    <cellStyle name="Percent 3 10 8 4" xfId="8257"/>
    <cellStyle name="Percent 3 10 8 4 2" xfId="8258"/>
    <cellStyle name="Percent 3 10 8 4 3" xfId="8259"/>
    <cellStyle name="Percent 3 10 8 5" xfId="8260"/>
    <cellStyle name="Percent 3 10 9" xfId="8261"/>
    <cellStyle name="Percent 3 10 9 2" xfId="8262"/>
    <cellStyle name="Percent 3 10 9 2 2" xfId="8263"/>
    <cellStyle name="Percent 3 10 9 2 3" xfId="8264"/>
    <cellStyle name="Percent 3 10 9 3" xfId="8265"/>
    <cellStyle name="Percent 3 10 9 3 2" xfId="8266"/>
    <cellStyle name="Percent 3 10 9 3 3" xfId="8267"/>
    <cellStyle name="Percent 3 10 9 4" xfId="8268"/>
    <cellStyle name="Percent 3 10 9 4 2" xfId="8269"/>
    <cellStyle name="Percent 3 10 9 4 3" xfId="8270"/>
    <cellStyle name="Percent 3 10 9 5" xfId="8271"/>
    <cellStyle name="Percent 3 11" xfId="8272"/>
    <cellStyle name="Percent 3 11 2" xfId="8273"/>
    <cellStyle name="Percent 3 11 2 2" xfId="8274"/>
    <cellStyle name="Percent 3 11 2 3" xfId="8275"/>
    <cellStyle name="Percent 3 11 3" xfId="8276"/>
    <cellStyle name="Percent 3 11 3 2" xfId="8277"/>
    <cellStyle name="Percent 3 11 3 3" xfId="8278"/>
    <cellStyle name="Percent 3 11 4" xfId="8279"/>
    <cellStyle name="Percent 3 11 4 2" xfId="8280"/>
    <cellStyle name="Percent 3 11 4 3" xfId="8281"/>
    <cellStyle name="Percent 3 11 5" xfId="8282"/>
    <cellStyle name="Percent 3 12" xfId="8283"/>
    <cellStyle name="Percent 3 12 2" xfId="8284"/>
    <cellStyle name="Percent 3 12 2 2" xfId="8285"/>
    <cellStyle name="Percent 3 12 2 3" xfId="8286"/>
    <cellStyle name="Percent 3 12 3" xfId="8287"/>
    <cellStyle name="Percent 3 12 3 2" xfId="8288"/>
    <cellStyle name="Percent 3 12 3 3" xfId="8289"/>
    <cellStyle name="Percent 3 12 4" xfId="8290"/>
    <cellStyle name="Percent 3 12 4 2" xfId="8291"/>
    <cellStyle name="Percent 3 12 4 3" xfId="8292"/>
    <cellStyle name="Percent 3 12 5" xfId="8293"/>
    <cellStyle name="Percent 3 13" xfId="8294"/>
    <cellStyle name="Percent 3 13 2" xfId="8295"/>
    <cellStyle name="Percent 3 13 2 2" xfId="8296"/>
    <cellStyle name="Percent 3 13 2 3" xfId="8297"/>
    <cellStyle name="Percent 3 13 3" xfId="8298"/>
    <cellStyle name="Percent 3 13 3 2" xfId="8299"/>
    <cellStyle name="Percent 3 13 3 3" xfId="8300"/>
    <cellStyle name="Percent 3 13 4" xfId="8301"/>
    <cellStyle name="Percent 3 13 4 2" xfId="8302"/>
    <cellStyle name="Percent 3 13 4 3" xfId="8303"/>
    <cellStyle name="Percent 3 13 5" xfId="8304"/>
    <cellStyle name="Percent 3 14" xfId="8305"/>
    <cellStyle name="Percent 3 14 2" xfId="8306"/>
    <cellStyle name="Percent 3 14 2 2" xfId="8307"/>
    <cellStyle name="Percent 3 14 2 3" xfId="8308"/>
    <cellStyle name="Percent 3 14 3" xfId="8309"/>
    <cellStyle name="Percent 3 14 3 2" xfId="8310"/>
    <cellStyle name="Percent 3 14 3 3" xfId="8311"/>
    <cellStyle name="Percent 3 14 4" xfId="8312"/>
    <cellStyle name="Percent 3 14 4 2" xfId="8313"/>
    <cellStyle name="Percent 3 14 4 3" xfId="8314"/>
    <cellStyle name="Percent 3 14 5" xfId="8315"/>
    <cellStyle name="Percent 3 15" xfId="8316"/>
    <cellStyle name="Percent 3 15 2" xfId="8317"/>
    <cellStyle name="Percent 3 15 2 2" xfId="8318"/>
    <cellStyle name="Percent 3 15 2 3" xfId="8319"/>
    <cellStyle name="Percent 3 15 3" xfId="8320"/>
    <cellStyle name="Percent 3 15 3 2" xfId="8321"/>
    <cellStyle name="Percent 3 15 3 3" xfId="8322"/>
    <cellStyle name="Percent 3 15 4" xfId="8323"/>
    <cellStyle name="Percent 3 15 4 2" xfId="8324"/>
    <cellStyle name="Percent 3 15 4 3" xfId="8325"/>
    <cellStyle name="Percent 3 15 5" xfId="8326"/>
    <cellStyle name="Percent 3 16" xfId="8327"/>
    <cellStyle name="Percent 3 16 2" xfId="8328"/>
    <cellStyle name="Percent 3 16 2 2" xfId="8329"/>
    <cellStyle name="Percent 3 16 2 3" xfId="8330"/>
    <cellStyle name="Percent 3 16 3" xfId="8331"/>
    <cellStyle name="Percent 3 16 3 2" xfId="8332"/>
    <cellStyle name="Percent 3 16 3 3" xfId="8333"/>
    <cellStyle name="Percent 3 16 4" xfId="8334"/>
    <cellStyle name="Percent 3 16 4 2" xfId="8335"/>
    <cellStyle name="Percent 3 16 4 3" xfId="8336"/>
    <cellStyle name="Percent 3 16 5" xfId="8337"/>
    <cellStyle name="Percent 3 17" xfId="8338"/>
    <cellStyle name="Percent 3 17 2" xfId="8339"/>
    <cellStyle name="Percent 3 17 2 2" xfId="8340"/>
    <cellStyle name="Percent 3 17 2 3" xfId="8341"/>
    <cellStyle name="Percent 3 17 3" xfId="8342"/>
    <cellStyle name="Percent 3 17 3 2" xfId="8343"/>
    <cellStyle name="Percent 3 17 3 3" xfId="8344"/>
    <cellStyle name="Percent 3 17 4" xfId="8345"/>
    <cellStyle name="Percent 3 17 4 2" xfId="8346"/>
    <cellStyle name="Percent 3 17 4 3" xfId="8347"/>
    <cellStyle name="Percent 3 17 5" xfId="8348"/>
    <cellStyle name="Percent 3 18" xfId="8349"/>
    <cellStyle name="Percent 3 18 2" xfId="8350"/>
    <cellStyle name="Percent 3 18 2 2" xfId="8351"/>
    <cellStyle name="Percent 3 18 2 3" xfId="8352"/>
    <cellStyle name="Percent 3 18 3" xfId="8353"/>
    <cellStyle name="Percent 3 18 3 2" xfId="8354"/>
    <cellStyle name="Percent 3 18 3 3" xfId="8355"/>
    <cellStyle name="Percent 3 18 4" xfId="8356"/>
    <cellStyle name="Percent 3 18 4 2" xfId="8357"/>
    <cellStyle name="Percent 3 18 4 3" xfId="8358"/>
    <cellStyle name="Percent 3 18 5" xfId="8359"/>
    <cellStyle name="Percent 3 19" xfId="8360"/>
    <cellStyle name="Percent 3 19 2" xfId="8361"/>
    <cellStyle name="Percent 3 19 2 2" xfId="8362"/>
    <cellStyle name="Percent 3 19 2 2 2" xfId="8363"/>
    <cellStyle name="Percent 3 19 2 2 3" xfId="8364"/>
    <cellStyle name="Percent 3 19 2 3" xfId="8365"/>
    <cellStyle name="Percent 3 19 2 4" xfId="8366"/>
    <cellStyle name="Percent 3 19 3" xfId="8367"/>
    <cellStyle name="Percent 3 19 3 2" xfId="8368"/>
    <cellStyle name="Percent 3 19 3 3" xfId="8369"/>
    <cellStyle name="Percent 3 19 4" xfId="8370"/>
    <cellStyle name="Percent 3 19 4 2" xfId="8371"/>
    <cellStyle name="Percent 3 19 4 3" xfId="8372"/>
    <cellStyle name="Percent 3 19 5" xfId="8373"/>
    <cellStyle name="Percent 3 19 5 2" xfId="8374"/>
    <cellStyle name="Percent 3 19 5 3" xfId="8375"/>
    <cellStyle name="Percent 3 19 6" xfId="8376"/>
    <cellStyle name="Percent 3 2" xfId="8377"/>
    <cellStyle name="Percent 3 2 10" xfId="8378"/>
    <cellStyle name="Percent 3 2 10 2" xfId="8379"/>
    <cellStyle name="Percent 3 2 10 2 2" xfId="8380"/>
    <cellStyle name="Percent 3 2 10 2 2 2" xfId="8381"/>
    <cellStyle name="Percent 3 2 10 2 2 3" xfId="8382"/>
    <cellStyle name="Percent 3 2 10 2 3" xfId="8383"/>
    <cellStyle name="Percent 3 2 10 2 4" xfId="8384"/>
    <cellStyle name="Percent 3 2 10 3" xfId="8385"/>
    <cellStyle name="Percent 3 2 10 3 2" xfId="8386"/>
    <cellStyle name="Percent 3 2 10 3 2 2" xfId="8387"/>
    <cellStyle name="Percent 3 2 10 3 2 3" xfId="8388"/>
    <cellStyle name="Percent 3 2 10 3 3" xfId="8389"/>
    <cellStyle name="Percent 3 2 10 3 4" xfId="8390"/>
    <cellStyle name="Percent 3 2 10 4" xfId="8391"/>
    <cellStyle name="Percent 3 2 10 4 2" xfId="8392"/>
    <cellStyle name="Percent 3 2 10 4 3" xfId="8393"/>
    <cellStyle name="Percent 3 2 10 5" xfId="8394"/>
    <cellStyle name="Percent 3 2 10 5 2" xfId="8395"/>
    <cellStyle name="Percent 3 2 10 5 3" xfId="8396"/>
    <cellStyle name="Percent 3 2 10 6" xfId="8397"/>
    <cellStyle name="Percent 3 2 10 6 2" xfId="8398"/>
    <cellStyle name="Percent 3 2 10 6 3" xfId="8399"/>
    <cellStyle name="Percent 3 2 10 7" xfId="8400"/>
    <cellStyle name="Percent 3 2 11" xfId="8401"/>
    <cellStyle name="Percent 3 2 11 2" xfId="8402"/>
    <cellStyle name="Percent 3 2 11 2 2" xfId="8403"/>
    <cellStyle name="Percent 3 2 11 2 2 2" xfId="8404"/>
    <cellStyle name="Percent 3 2 11 2 2 3" xfId="8405"/>
    <cellStyle name="Percent 3 2 11 2 3" xfId="8406"/>
    <cellStyle name="Percent 3 2 11 2 4" xfId="8407"/>
    <cellStyle name="Percent 3 2 11 3" xfId="8408"/>
    <cellStyle name="Percent 3 2 11 3 2" xfId="8409"/>
    <cellStyle name="Percent 3 2 11 3 2 2" xfId="8410"/>
    <cellStyle name="Percent 3 2 11 3 2 3" xfId="8411"/>
    <cellStyle name="Percent 3 2 11 3 3" xfId="8412"/>
    <cellStyle name="Percent 3 2 11 3 4" xfId="8413"/>
    <cellStyle name="Percent 3 2 11 4" xfId="8414"/>
    <cellStyle name="Percent 3 2 11 4 2" xfId="8415"/>
    <cellStyle name="Percent 3 2 11 4 3" xfId="8416"/>
    <cellStyle name="Percent 3 2 11 5" xfId="8417"/>
    <cellStyle name="Percent 3 2 11 5 2" xfId="8418"/>
    <cellStyle name="Percent 3 2 11 5 3" xfId="8419"/>
    <cellStyle name="Percent 3 2 11 6" xfId="8420"/>
    <cellStyle name="Percent 3 2 11 6 2" xfId="8421"/>
    <cellStyle name="Percent 3 2 11 6 3" xfId="8422"/>
    <cellStyle name="Percent 3 2 11 7" xfId="8423"/>
    <cellStyle name="Percent 3 2 12" xfId="8424"/>
    <cellStyle name="Percent 3 2 12 2" xfId="8425"/>
    <cellStyle name="Percent 3 2 12 2 2" xfId="8426"/>
    <cellStyle name="Percent 3 2 12 2 2 2" xfId="8427"/>
    <cellStyle name="Percent 3 2 12 2 2 3" xfId="8428"/>
    <cellStyle name="Percent 3 2 12 2 3" xfId="8429"/>
    <cellStyle name="Percent 3 2 12 2 4" xfId="8430"/>
    <cellStyle name="Percent 3 2 12 3" xfId="8431"/>
    <cellStyle name="Percent 3 2 12 3 2" xfId="8432"/>
    <cellStyle name="Percent 3 2 12 3 2 2" xfId="8433"/>
    <cellStyle name="Percent 3 2 12 3 2 3" xfId="8434"/>
    <cellStyle name="Percent 3 2 12 3 3" xfId="8435"/>
    <cellStyle name="Percent 3 2 12 3 4" xfId="8436"/>
    <cellStyle name="Percent 3 2 12 4" xfId="8437"/>
    <cellStyle name="Percent 3 2 12 4 2" xfId="8438"/>
    <cellStyle name="Percent 3 2 12 4 3" xfId="8439"/>
    <cellStyle name="Percent 3 2 12 5" xfId="8440"/>
    <cellStyle name="Percent 3 2 12 5 2" xfId="8441"/>
    <cellStyle name="Percent 3 2 12 5 3" xfId="8442"/>
    <cellStyle name="Percent 3 2 12 6" xfId="8443"/>
    <cellStyle name="Percent 3 2 12 6 2" xfId="8444"/>
    <cellStyle name="Percent 3 2 12 6 3" xfId="8445"/>
    <cellStyle name="Percent 3 2 12 7" xfId="8446"/>
    <cellStyle name="Percent 3 2 13" xfId="8447"/>
    <cellStyle name="Percent 3 2 13 2" xfId="8448"/>
    <cellStyle name="Percent 3 2 13 2 2" xfId="8449"/>
    <cellStyle name="Percent 3 2 13 2 2 2" xfId="8450"/>
    <cellStyle name="Percent 3 2 13 2 2 3" xfId="8451"/>
    <cellStyle name="Percent 3 2 13 2 3" xfId="8452"/>
    <cellStyle name="Percent 3 2 13 2 4" xfId="8453"/>
    <cellStyle name="Percent 3 2 13 3" xfId="8454"/>
    <cellStyle name="Percent 3 2 13 3 2" xfId="8455"/>
    <cellStyle name="Percent 3 2 13 3 2 2" xfId="8456"/>
    <cellStyle name="Percent 3 2 13 3 2 3" xfId="8457"/>
    <cellStyle name="Percent 3 2 13 3 3" xfId="8458"/>
    <cellStyle name="Percent 3 2 13 3 4" xfId="8459"/>
    <cellStyle name="Percent 3 2 13 4" xfId="8460"/>
    <cellStyle name="Percent 3 2 13 4 2" xfId="8461"/>
    <cellStyle name="Percent 3 2 13 4 3" xfId="8462"/>
    <cellStyle name="Percent 3 2 13 5" xfId="8463"/>
    <cellStyle name="Percent 3 2 13 5 2" xfId="8464"/>
    <cellStyle name="Percent 3 2 13 5 3" xfId="8465"/>
    <cellStyle name="Percent 3 2 13 6" xfId="8466"/>
    <cellStyle name="Percent 3 2 13 6 2" xfId="8467"/>
    <cellStyle name="Percent 3 2 13 6 3" xfId="8468"/>
    <cellStyle name="Percent 3 2 13 7" xfId="8469"/>
    <cellStyle name="Percent 3 2 14" xfId="8470"/>
    <cellStyle name="Percent 3 2 14 2" xfId="8471"/>
    <cellStyle name="Percent 3 2 14 2 2" xfId="8472"/>
    <cellStyle name="Percent 3 2 14 2 2 2" xfId="8473"/>
    <cellStyle name="Percent 3 2 14 2 2 3" xfId="8474"/>
    <cellStyle name="Percent 3 2 14 2 3" xfId="8475"/>
    <cellStyle name="Percent 3 2 14 2 4" xfId="8476"/>
    <cellStyle name="Percent 3 2 14 3" xfId="8477"/>
    <cellStyle name="Percent 3 2 14 3 2" xfId="8478"/>
    <cellStyle name="Percent 3 2 14 3 2 2" xfId="8479"/>
    <cellStyle name="Percent 3 2 14 3 2 3" xfId="8480"/>
    <cellStyle name="Percent 3 2 14 3 3" xfId="8481"/>
    <cellStyle name="Percent 3 2 14 3 4" xfId="8482"/>
    <cellStyle name="Percent 3 2 14 4" xfId="8483"/>
    <cellStyle name="Percent 3 2 14 4 2" xfId="8484"/>
    <cellStyle name="Percent 3 2 14 4 3" xfId="8485"/>
    <cellStyle name="Percent 3 2 14 5" xfId="8486"/>
    <cellStyle name="Percent 3 2 14 5 2" xfId="8487"/>
    <cellStyle name="Percent 3 2 14 5 3" xfId="8488"/>
    <cellStyle name="Percent 3 2 14 6" xfId="8489"/>
    <cellStyle name="Percent 3 2 14 6 2" xfId="8490"/>
    <cellStyle name="Percent 3 2 14 6 3" xfId="8491"/>
    <cellStyle name="Percent 3 2 14 7" xfId="8492"/>
    <cellStyle name="Percent 3 2 15" xfId="8493"/>
    <cellStyle name="Percent 3 2 15 2" xfId="8494"/>
    <cellStyle name="Percent 3 2 15 2 2" xfId="8495"/>
    <cellStyle name="Percent 3 2 15 2 2 2" xfId="8496"/>
    <cellStyle name="Percent 3 2 15 2 2 3" xfId="8497"/>
    <cellStyle name="Percent 3 2 15 2 3" xfId="8498"/>
    <cellStyle name="Percent 3 2 15 2 4" xfId="8499"/>
    <cellStyle name="Percent 3 2 15 3" xfId="8500"/>
    <cellStyle name="Percent 3 2 15 3 2" xfId="8501"/>
    <cellStyle name="Percent 3 2 15 3 2 2" xfId="8502"/>
    <cellStyle name="Percent 3 2 15 3 2 3" xfId="8503"/>
    <cellStyle name="Percent 3 2 15 3 3" xfId="8504"/>
    <cellStyle name="Percent 3 2 15 3 4" xfId="8505"/>
    <cellStyle name="Percent 3 2 15 4" xfId="8506"/>
    <cellStyle name="Percent 3 2 15 4 2" xfId="8507"/>
    <cellStyle name="Percent 3 2 15 4 3" xfId="8508"/>
    <cellStyle name="Percent 3 2 15 5" xfId="8509"/>
    <cellStyle name="Percent 3 2 15 5 2" xfId="8510"/>
    <cellStyle name="Percent 3 2 15 5 3" xfId="8511"/>
    <cellStyle name="Percent 3 2 15 6" xfId="8512"/>
    <cellStyle name="Percent 3 2 15 6 2" xfId="8513"/>
    <cellStyle name="Percent 3 2 15 6 3" xfId="8514"/>
    <cellStyle name="Percent 3 2 15 7" xfId="8515"/>
    <cellStyle name="Percent 3 2 16" xfId="8516"/>
    <cellStyle name="Percent 3 2 16 2" xfId="8517"/>
    <cellStyle name="Percent 3 2 16 2 2" xfId="8518"/>
    <cellStyle name="Percent 3 2 16 2 2 2" xfId="8519"/>
    <cellStyle name="Percent 3 2 16 2 2 3" xfId="8520"/>
    <cellStyle name="Percent 3 2 16 2 3" xfId="8521"/>
    <cellStyle name="Percent 3 2 16 2 4" xfId="8522"/>
    <cellStyle name="Percent 3 2 16 3" xfId="8523"/>
    <cellStyle name="Percent 3 2 16 3 2" xfId="8524"/>
    <cellStyle name="Percent 3 2 16 3 2 2" xfId="8525"/>
    <cellStyle name="Percent 3 2 16 3 2 3" xfId="8526"/>
    <cellStyle name="Percent 3 2 16 3 3" xfId="8527"/>
    <cellStyle name="Percent 3 2 16 3 4" xfId="8528"/>
    <cellStyle name="Percent 3 2 16 4" xfId="8529"/>
    <cellStyle name="Percent 3 2 16 4 2" xfId="8530"/>
    <cellStyle name="Percent 3 2 16 4 3" xfId="8531"/>
    <cellStyle name="Percent 3 2 16 5" xfId="8532"/>
    <cellStyle name="Percent 3 2 16 5 2" xfId="8533"/>
    <cellStyle name="Percent 3 2 16 5 3" xfId="8534"/>
    <cellStyle name="Percent 3 2 16 6" xfId="8535"/>
    <cellStyle name="Percent 3 2 16 6 2" xfId="8536"/>
    <cellStyle name="Percent 3 2 16 6 3" xfId="8537"/>
    <cellStyle name="Percent 3 2 16 7" xfId="8538"/>
    <cellStyle name="Percent 3 2 17" xfId="8539"/>
    <cellStyle name="Percent 3 2 17 2" xfId="8540"/>
    <cellStyle name="Percent 3 2 17 2 2" xfId="8541"/>
    <cellStyle name="Percent 3 2 17 2 3" xfId="8542"/>
    <cellStyle name="Percent 3 2 17 3" xfId="8543"/>
    <cellStyle name="Percent 3 2 17 3 2" xfId="8544"/>
    <cellStyle name="Percent 3 2 17 3 3" xfId="8545"/>
    <cellStyle name="Percent 3 2 17 4" xfId="8546"/>
    <cellStyle name="Percent 3 2 18" xfId="8547"/>
    <cellStyle name="Percent 3 2 18 2" xfId="8548"/>
    <cellStyle name="Percent 3 2 18 3" xfId="8549"/>
    <cellStyle name="Percent 3 2 19" xfId="8550"/>
    <cellStyle name="Percent 3 2 19 2" xfId="8551"/>
    <cellStyle name="Percent 3 2 19 3" xfId="8552"/>
    <cellStyle name="Percent 3 2 2" xfId="8553"/>
    <cellStyle name="Percent 3 2 2 2" xfId="8554"/>
    <cellStyle name="Percent 3 2 2 2 2" xfId="8555"/>
    <cellStyle name="Percent 3 2 2 2 2 2" xfId="8556"/>
    <cellStyle name="Percent 3 2 2 2 2 2 2" xfId="8557"/>
    <cellStyle name="Percent 3 2 2 2 2 2 3" xfId="8558"/>
    <cellStyle name="Percent 3 2 2 2 2 3" xfId="8559"/>
    <cellStyle name="Percent 3 2 2 2 2 3 2" xfId="8560"/>
    <cellStyle name="Percent 3 2 2 2 2 3 3" xfId="8561"/>
    <cellStyle name="Percent 3 2 2 2 2 4" xfId="8562"/>
    <cellStyle name="Percent 3 2 2 2 3" xfId="8563"/>
    <cellStyle name="Percent 3 2 2 2 3 2" xfId="8564"/>
    <cellStyle name="Percent 3 2 2 2 3 2 2" xfId="8565"/>
    <cellStyle name="Percent 3 2 2 2 3 2 3" xfId="8566"/>
    <cellStyle name="Percent 3 2 2 2 3 3" xfId="8567"/>
    <cellStyle name="Percent 3 2 2 2 3 4" xfId="8568"/>
    <cellStyle name="Percent 3 2 2 2 3 5" xfId="8569"/>
    <cellStyle name="Percent 3 2 2 2 4" xfId="8570"/>
    <cellStyle name="Percent 3 2 2 2 4 2" xfId="8571"/>
    <cellStyle name="Percent 3 2 2 2 4 3" xfId="8572"/>
    <cellStyle name="Percent 3 2 2 2 5" xfId="8573"/>
    <cellStyle name="Percent 3 2 2 2 5 2" xfId="8574"/>
    <cellStyle name="Percent 3 2 2 2 5 3" xfId="8575"/>
    <cellStyle name="Percent 3 2 2 2 6" xfId="8576"/>
    <cellStyle name="Percent 3 2 2 2 6 2" xfId="8577"/>
    <cellStyle name="Percent 3 2 2 2 6 3" xfId="8578"/>
    <cellStyle name="Percent 3 2 2 2 7" xfId="8579"/>
    <cellStyle name="Percent 3 2 2 3" xfId="8580"/>
    <cellStyle name="Percent 3 2 2 3 2" xfId="8581"/>
    <cellStyle name="Percent 3 2 2 3 2 2" xfId="8582"/>
    <cellStyle name="Percent 3 2 2 3 2 3" xfId="8583"/>
    <cellStyle name="Percent 3 2 2 3 3" xfId="8584"/>
    <cellStyle name="Percent 3 2 2 3 3 2" xfId="8585"/>
    <cellStyle name="Percent 3 2 2 3 3 3" xfId="8586"/>
    <cellStyle name="Percent 3 2 2 3 4" xfId="8587"/>
    <cellStyle name="Percent 3 2 2 4" xfId="8588"/>
    <cellStyle name="Percent 3 2 2 4 2" xfId="8589"/>
    <cellStyle name="Percent 3 2 2 4 2 2" xfId="8590"/>
    <cellStyle name="Percent 3 2 2 4 2 3" xfId="8591"/>
    <cellStyle name="Percent 3 2 2 4 3" xfId="8592"/>
    <cellStyle name="Percent 3 2 2 4 4" xfId="8593"/>
    <cellStyle name="Percent 3 2 2 5" xfId="8594"/>
    <cellStyle name="Percent 3 2 2 5 2" xfId="8595"/>
    <cellStyle name="Percent 3 2 2 5 3" xfId="8596"/>
    <cellStyle name="Percent 3 2 2 6" xfId="8597"/>
    <cellStyle name="Percent 3 2 2 6 2" xfId="8598"/>
    <cellStyle name="Percent 3 2 2 6 3" xfId="8599"/>
    <cellStyle name="Percent 3 2 2 7" xfId="8600"/>
    <cellStyle name="Percent 3 2 2 7 2" xfId="8601"/>
    <cellStyle name="Percent 3 2 2 7 3" xfId="8602"/>
    <cellStyle name="Percent 3 2 2 8" xfId="8603"/>
    <cellStyle name="Percent 3 2 20" xfId="8604"/>
    <cellStyle name="Percent 3 2 20 2" xfId="8605"/>
    <cellStyle name="Percent 3 2 20 3" xfId="8606"/>
    <cellStyle name="Percent 3 2 21" xfId="8607"/>
    <cellStyle name="Percent 3 2 3" xfId="8608"/>
    <cellStyle name="Percent 3 2 3 2" xfId="8609"/>
    <cellStyle name="Percent 3 2 3 2 2" xfId="8610"/>
    <cellStyle name="Percent 3 2 3 2 2 2" xfId="8611"/>
    <cellStyle name="Percent 3 2 3 2 2 3" xfId="8612"/>
    <cellStyle name="Percent 3 2 3 2 3" xfId="8613"/>
    <cellStyle name="Percent 3 2 3 2 3 2" xfId="8614"/>
    <cellStyle name="Percent 3 2 3 2 3 3" xfId="8615"/>
    <cellStyle name="Percent 3 2 3 2 4" xfId="8616"/>
    <cellStyle name="Percent 3 2 3 2 4 2" xfId="8617"/>
    <cellStyle name="Percent 3 2 3 2 4 3" xfId="8618"/>
    <cellStyle name="Percent 3 2 3 2 5" xfId="8619"/>
    <cellStyle name="Percent 3 2 3 3" xfId="8620"/>
    <cellStyle name="Percent 3 2 3 3 2" xfId="8621"/>
    <cellStyle name="Percent 3 2 3 3 2 2" xfId="8622"/>
    <cellStyle name="Percent 3 2 3 3 2 3" xfId="8623"/>
    <cellStyle name="Percent 3 2 3 3 3" xfId="8624"/>
    <cellStyle name="Percent 3 2 3 3 4" xfId="8625"/>
    <cellStyle name="Percent 3 2 3 3 5" xfId="8626"/>
    <cellStyle name="Percent 3 2 3 4" xfId="8627"/>
    <cellStyle name="Percent 3 2 3 4 2" xfId="8628"/>
    <cellStyle name="Percent 3 2 3 4 3" xfId="8629"/>
    <cellStyle name="Percent 3 2 3 5" xfId="8630"/>
    <cellStyle name="Percent 3 2 3 5 2" xfId="8631"/>
    <cellStyle name="Percent 3 2 3 5 3" xfId="8632"/>
    <cellStyle name="Percent 3 2 3 6" xfId="8633"/>
    <cellStyle name="Percent 3 2 3 6 2" xfId="8634"/>
    <cellStyle name="Percent 3 2 3 6 3" xfId="8635"/>
    <cellStyle name="Percent 3 2 3 7" xfId="8636"/>
    <cellStyle name="Percent 3 2 4" xfId="8637"/>
    <cellStyle name="Percent 3 2 4 2" xfId="8638"/>
    <cellStyle name="Percent 3 2 4 2 2" xfId="8639"/>
    <cellStyle name="Percent 3 2 4 2 2 2" xfId="8640"/>
    <cellStyle name="Percent 3 2 4 2 2 3" xfId="8641"/>
    <cellStyle name="Percent 3 2 4 2 3" xfId="8642"/>
    <cellStyle name="Percent 3 2 4 2 4" xfId="8643"/>
    <cellStyle name="Percent 3 2 4 3" xfId="8644"/>
    <cellStyle name="Percent 3 2 4 3 2" xfId="8645"/>
    <cellStyle name="Percent 3 2 4 3 2 2" xfId="8646"/>
    <cellStyle name="Percent 3 2 4 3 2 3" xfId="8647"/>
    <cellStyle name="Percent 3 2 4 3 3" xfId="8648"/>
    <cellStyle name="Percent 3 2 4 3 4" xfId="8649"/>
    <cellStyle name="Percent 3 2 4 4" xfId="8650"/>
    <cellStyle name="Percent 3 2 4 4 2" xfId="8651"/>
    <cellStyle name="Percent 3 2 4 4 3" xfId="8652"/>
    <cellStyle name="Percent 3 2 4 5" xfId="8653"/>
    <cellStyle name="Percent 3 2 4 5 2" xfId="8654"/>
    <cellStyle name="Percent 3 2 4 5 3" xfId="8655"/>
    <cellStyle name="Percent 3 2 4 6" xfId="8656"/>
    <cellStyle name="Percent 3 2 4 6 2" xfId="8657"/>
    <cellStyle name="Percent 3 2 4 6 3" xfId="8658"/>
    <cellStyle name="Percent 3 2 4 7" xfId="8659"/>
    <cellStyle name="Percent 3 2 5" xfId="8660"/>
    <cellStyle name="Percent 3 2 5 2" xfId="8661"/>
    <cellStyle name="Percent 3 2 5 2 2" xfId="8662"/>
    <cellStyle name="Percent 3 2 5 2 2 2" xfId="8663"/>
    <cellStyle name="Percent 3 2 5 2 2 3" xfId="8664"/>
    <cellStyle name="Percent 3 2 5 2 3" xfId="8665"/>
    <cellStyle name="Percent 3 2 5 2 4" xfId="8666"/>
    <cellStyle name="Percent 3 2 5 3" xfId="8667"/>
    <cellStyle name="Percent 3 2 5 3 2" xfId="8668"/>
    <cellStyle name="Percent 3 2 5 3 2 2" xfId="8669"/>
    <cellStyle name="Percent 3 2 5 3 2 3" xfId="8670"/>
    <cellStyle name="Percent 3 2 5 3 3" xfId="8671"/>
    <cellStyle name="Percent 3 2 5 3 4" xfId="8672"/>
    <cellStyle name="Percent 3 2 5 4" xfId="8673"/>
    <cellStyle name="Percent 3 2 5 4 2" xfId="8674"/>
    <cellStyle name="Percent 3 2 5 4 3" xfId="8675"/>
    <cellStyle name="Percent 3 2 5 5" xfId="8676"/>
    <cellStyle name="Percent 3 2 5 5 2" xfId="8677"/>
    <cellStyle name="Percent 3 2 5 5 3" xfId="8678"/>
    <cellStyle name="Percent 3 2 5 6" xfId="8679"/>
    <cellStyle name="Percent 3 2 5 6 2" xfId="8680"/>
    <cellStyle name="Percent 3 2 5 6 3" xfId="8681"/>
    <cellStyle name="Percent 3 2 5 7" xfId="8682"/>
    <cellStyle name="Percent 3 2 6" xfId="8683"/>
    <cellStyle name="Percent 3 2 6 2" xfId="8684"/>
    <cellStyle name="Percent 3 2 6 2 2" xfId="8685"/>
    <cellStyle name="Percent 3 2 6 2 2 2" xfId="8686"/>
    <cellStyle name="Percent 3 2 6 2 2 3" xfId="8687"/>
    <cellStyle name="Percent 3 2 6 2 3" xfId="8688"/>
    <cellStyle name="Percent 3 2 6 2 4" xfId="8689"/>
    <cellStyle name="Percent 3 2 6 3" xfId="8690"/>
    <cellStyle name="Percent 3 2 6 3 2" xfId="8691"/>
    <cellStyle name="Percent 3 2 6 3 2 2" xfId="8692"/>
    <cellStyle name="Percent 3 2 6 3 2 3" xfId="8693"/>
    <cellStyle name="Percent 3 2 6 3 3" xfId="8694"/>
    <cellStyle name="Percent 3 2 6 3 4" xfId="8695"/>
    <cellStyle name="Percent 3 2 6 4" xfId="8696"/>
    <cellStyle name="Percent 3 2 6 4 2" xfId="8697"/>
    <cellStyle name="Percent 3 2 6 4 3" xfId="8698"/>
    <cellStyle name="Percent 3 2 6 5" xfId="8699"/>
    <cellStyle name="Percent 3 2 6 5 2" xfId="8700"/>
    <cellStyle name="Percent 3 2 6 5 3" xfId="8701"/>
    <cellStyle name="Percent 3 2 6 6" xfId="8702"/>
    <cellStyle name="Percent 3 2 6 6 2" xfId="8703"/>
    <cellStyle name="Percent 3 2 6 6 3" xfId="8704"/>
    <cellStyle name="Percent 3 2 6 7" xfId="8705"/>
    <cellStyle name="Percent 3 2 7" xfId="8706"/>
    <cellStyle name="Percent 3 2 7 2" xfId="8707"/>
    <cellStyle name="Percent 3 2 7 2 2" xfId="8708"/>
    <cellStyle name="Percent 3 2 7 2 2 2" xfId="8709"/>
    <cellStyle name="Percent 3 2 7 2 2 3" xfId="8710"/>
    <cellStyle name="Percent 3 2 7 2 3" xfId="8711"/>
    <cellStyle name="Percent 3 2 7 2 4" xfId="8712"/>
    <cellStyle name="Percent 3 2 7 3" xfId="8713"/>
    <cellStyle name="Percent 3 2 7 3 2" xfId="8714"/>
    <cellStyle name="Percent 3 2 7 3 2 2" xfId="8715"/>
    <cellStyle name="Percent 3 2 7 3 2 3" xfId="8716"/>
    <cellStyle name="Percent 3 2 7 3 3" xfId="8717"/>
    <cellStyle name="Percent 3 2 7 3 4" xfId="8718"/>
    <cellStyle name="Percent 3 2 7 4" xfId="8719"/>
    <cellStyle name="Percent 3 2 7 4 2" xfId="8720"/>
    <cellStyle name="Percent 3 2 7 4 3" xfId="8721"/>
    <cellStyle name="Percent 3 2 7 5" xfId="8722"/>
    <cellStyle name="Percent 3 2 7 5 2" xfId="8723"/>
    <cellStyle name="Percent 3 2 7 5 3" xfId="8724"/>
    <cellStyle name="Percent 3 2 7 6" xfId="8725"/>
    <cellStyle name="Percent 3 2 7 6 2" xfId="8726"/>
    <cellStyle name="Percent 3 2 7 6 3" xfId="8727"/>
    <cellStyle name="Percent 3 2 7 7" xfId="8728"/>
    <cellStyle name="Percent 3 2 8" xfId="8729"/>
    <cellStyle name="Percent 3 2 8 2" xfId="8730"/>
    <cellStyle name="Percent 3 2 8 2 2" xfId="8731"/>
    <cellStyle name="Percent 3 2 8 2 2 2" xfId="8732"/>
    <cellStyle name="Percent 3 2 8 2 2 3" xfId="8733"/>
    <cellStyle name="Percent 3 2 8 2 3" xfId="8734"/>
    <cellStyle name="Percent 3 2 8 2 4" xfId="8735"/>
    <cellStyle name="Percent 3 2 8 3" xfId="8736"/>
    <cellStyle name="Percent 3 2 8 3 2" xfId="8737"/>
    <cellStyle name="Percent 3 2 8 3 2 2" xfId="8738"/>
    <cellStyle name="Percent 3 2 8 3 2 3" xfId="8739"/>
    <cellStyle name="Percent 3 2 8 3 3" xfId="8740"/>
    <cellStyle name="Percent 3 2 8 3 4" xfId="8741"/>
    <cellStyle name="Percent 3 2 8 4" xfId="8742"/>
    <cellStyle name="Percent 3 2 8 4 2" xfId="8743"/>
    <cellStyle name="Percent 3 2 8 4 3" xfId="8744"/>
    <cellStyle name="Percent 3 2 8 5" xfId="8745"/>
    <cellStyle name="Percent 3 2 8 5 2" xfId="8746"/>
    <cellStyle name="Percent 3 2 8 5 3" xfId="8747"/>
    <cellStyle name="Percent 3 2 8 6" xfId="8748"/>
    <cellStyle name="Percent 3 2 8 6 2" xfId="8749"/>
    <cellStyle name="Percent 3 2 8 6 3" xfId="8750"/>
    <cellStyle name="Percent 3 2 8 7" xfId="8751"/>
    <cellStyle name="Percent 3 2 9" xfId="8752"/>
    <cellStyle name="Percent 3 2 9 2" xfId="8753"/>
    <cellStyle name="Percent 3 2 9 2 2" xfId="8754"/>
    <cellStyle name="Percent 3 2 9 2 2 2" xfId="8755"/>
    <cellStyle name="Percent 3 2 9 2 2 3" xfId="8756"/>
    <cellStyle name="Percent 3 2 9 2 3" xfId="8757"/>
    <cellStyle name="Percent 3 2 9 2 4" xfId="8758"/>
    <cellStyle name="Percent 3 2 9 3" xfId="8759"/>
    <cellStyle name="Percent 3 2 9 3 2" xfId="8760"/>
    <cellStyle name="Percent 3 2 9 3 2 2" xfId="8761"/>
    <cellStyle name="Percent 3 2 9 3 2 3" xfId="8762"/>
    <cellStyle name="Percent 3 2 9 3 3" xfId="8763"/>
    <cellStyle name="Percent 3 2 9 3 4" xfId="8764"/>
    <cellStyle name="Percent 3 2 9 4" xfId="8765"/>
    <cellStyle name="Percent 3 2 9 4 2" xfId="8766"/>
    <cellStyle name="Percent 3 2 9 4 3" xfId="8767"/>
    <cellStyle name="Percent 3 2 9 5" xfId="8768"/>
    <cellStyle name="Percent 3 2 9 5 2" xfId="8769"/>
    <cellStyle name="Percent 3 2 9 5 3" xfId="8770"/>
    <cellStyle name="Percent 3 2 9 6" xfId="8771"/>
    <cellStyle name="Percent 3 2 9 6 2" xfId="8772"/>
    <cellStyle name="Percent 3 2 9 6 3" xfId="8773"/>
    <cellStyle name="Percent 3 2 9 7" xfId="8774"/>
    <cellStyle name="Percent 3 20" xfId="8775"/>
    <cellStyle name="Percent 3 20 2" xfId="8776"/>
    <cellStyle name="Percent 3 20 2 2" xfId="8777"/>
    <cellStyle name="Percent 3 20 2 2 2" xfId="8778"/>
    <cellStyle name="Percent 3 20 2 2 3" xfId="8779"/>
    <cellStyle name="Percent 3 20 2 3" xfId="8780"/>
    <cellStyle name="Percent 3 20 2 4" xfId="8781"/>
    <cellStyle name="Percent 3 20 3" xfId="8782"/>
    <cellStyle name="Percent 3 20 3 2" xfId="8783"/>
    <cellStyle name="Percent 3 20 3 2 2" xfId="8784"/>
    <cellStyle name="Percent 3 20 3 2 3" xfId="8785"/>
    <cellStyle name="Percent 3 20 3 3" xfId="8786"/>
    <cellStyle name="Percent 3 20 3 4" xfId="8787"/>
    <cellStyle name="Percent 3 20 4" xfId="8788"/>
    <cellStyle name="Percent 3 20 4 2" xfId="8789"/>
    <cellStyle name="Percent 3 20 4 3" xfId="8790"/>
    <cellStyle name="Percent 3 20 5" xfId="8791"/>
    <cellStyle name="Percent 3 20 5 2" xfId="8792"/>
    <cellStyle name="Percent 3 20 5 3" xfId="8793"/>
    <cellStyle name="Percent 3 20 6" xfId="8794"/>
    <cellStyle name="Percent 3 20 6 2" xfId="8795"/>
    <cellStyle name="Percent 3 20 6 3" xfId="8796"/>
    <cellStyle name="Percent 3 20 7" xfId="8797"/>
    <cellStyle name="Percent 3 21" xfId="8798"/>
    <cellStyle name="Percent 3 21 2" xfId="8799"/>
    <cellStyle name="Percent 3 21 2 2" xfId="8800"/>
    <cellStyle name="Percent 3 21 2 2 2" xfId="8801"/>
    <cellStyle name="Percent 3 21 2 2 3" xfId="8802"/>
    <cellStyle name="Percent 3 21 2 3" xfId="8803"/>
    <cellStyle name="Percent 3 21 2 4" xfId="8804"/>
    <cellStyle name="Percent 3 21 3" xfId="8805"/>
    <cellStyle name="Percent 3 21 3 2" xfId="8806"/>
    <cellStyle name="Percent 3 21 3 2 2" xfId="8807"/>
    <cellStyle name="Percent 3 21 3 2 3" xfId="8808"/>
    <cellStyle name="Percent 3 21 3 3" xfId="8809"/>
    <cellStyle name="Percent 3 21 3 4" xfId="8810"/>
    <cellStyle name="Percent 3 21 4" xfId="8811"/>
    <cellStyle name="Percent 3 21 4 2" xfId="8812"/>
    <cellStyle name="Percent 3 21 4 3" xfId="8813"/>
    <cellStyle name="Percent 3 21 5" xfId="8814"/>
    <cellStyle name="Percent 3 21 5 2" xfId="8815"/>
    <cellStyle name="Percent 3 21 5 3" xfId="8816"/>
    <cellStyle name="Percent 3 21 6" xfId="8817"/>
    <cellStyle name="Percent 3 21 6 2" xfId="8818"/>
    <cellStyle name="Percent 3 21 6 3" xfId="8819"/>
    <cellStyle name="Percent 3 21 7" xfId="8820"/>
    <cellStyle name="Percent 3 22" xfId="8821"/>
    <cellStyle name="Percent 3 22 2" xfId="8822"/>
    <cellStyle name="Percent 3 22 2 2" xfId="8823"/>
    <cellStyle name="Percent 3 22 2 2 2" xfId="8824"/>
    <cellStyle name="Percent 3 22 2 2 3" xfId="8825"/>
    <cellStyle name="Percent 3 22 2 3" xfId="8826"/>
    <cellStyle name="Percent 3 22 2 4" xfId="8827"/>
    <cellStyle name="Percent 3 22 3" xfId="8828"/>
    <cellStyle name="Percent 3 22 3 2" xfId="8829"/>
    <cellStyle name="Percent 3 22 3 2 2" xfId="8830"/>
    <cellStyle name="Percent 3 22 3 2 3" xfId="8831"/>
    <cellStyle name="Percent 3 22 3 3" xfId="8832"/>
    <cellStyle name="Percent 3 22 3 4" xfId="8833"/>
    <cellStyle name="Percent 3 22 4" xfId="8834"/>
    <cellStyle name="Percent 3 22 4 2" xfId="8835"/>
    <cellStyle name="Percent 3 22 4 3" xfId="8836"/>
    <cellStyle name="Percent 3 22 5" xfId="8837"/>
    <cellStyle name="Percent 3 22 5 2" xfId="8838"/>
    <cellStyle name="Percent 3 22 5 3" xfId="8839"/>
    <cellStyle name="Percent 3 22 6" xfId="8840"/>
    <cellStyle name="Percent 3 22 6 2" xfId="8841"/>
    <cellStyle name="Percent 3 22 6 3" xfId="8842"/>
    <cellStyle name="Percent 3 22 7" xfId="8843"/>
    <cellStyle name="Percent 3 23" xfId="8844"/>
    <cellStyle name="Percent 3 23 2" xfId="8845"/>
    <cellStyle name="Percent 3 23 2 2" xfId="8846"/>
    <cellStyle name="Percent 3 23 2 2 2" xfId="8847"/>
    <cellStyle name="Percent 3 23 2 2 3" xfId="8848"/>
    <cellStyle name="Percent 3 23 2 3" xfId="8849"/>
    <cellStyle name="Percent 3 23 2 4" xfId="8850"/>
    <cellStyle name="Percent 3 23 3" xfId="8851"/>
    <cellStyle name="Percent 3 23 3 2" xfId="8852"/>
    <cellStyle name="Percent 3 23 3 2 2" xfId="8853"/>
    <cellStyle name="Percent 3 23 3 2 3" xfId="8854"/>
    <cellStyle name="Percent 3 23 3 3" xfId="8855"/>
    <cellStyle name="Percent 3 23 3 4" xfId="8856"/>
    <cellStyle name="Percent 3 23 4" xfId="8857"/>
    <cellStyle name="Percent 3 23 4 2" xfId="8858"/>
    <cellStyle name="Percent 3 23 4 3" xfId="8859"/>
    <cellStyle name="Percent 3 23 5" xfId="8860"/>
    <cellStyle name="Percent 3 23 5 2" xfId="8861"/>
    <cellStyle name="Percent 3 23 5 3" xfId="8862"/>
    <cellStyle name="Percent 3 23 6" xfId="8863"/>
    <cellStyle name="Percent 3 23 6 2" xfId="8864"/>
    <cellStyle name="Percent 3 23 6 3" xfId="8865"/>
    <cellStyle name="Percent 3 23 7" xfId="8866"/>
    <cellStyle name="Percent 3 24" xfId="8867"/>
    <cellStyle name="Percent 3 24 2" xfId="8868"/>
    <cellStyle name="Percent 3 24 2 2" xfId="8869"/>
    <cellStyle name="Percent 3 24 2 2 2" xfId="8870"/>
    <cellStyle name="Percent 3 24 2 2 3" xfId="8871"/>
    <cellStyle name="Percent 3 24 2 3" xfId="8872"/>
    <cellStyle name="Percent 3 24 2 4" xfId="8873"/>
    <cellStyle name="Percent 3 24 3" xfId="8874"/>
    <cellStyle name="Percent 3 24 3 2" xfId="8875"/>
    <cellStyle name="Percent 3 24 3 2 2" xfId="8876"/>
    <cellStyle name="Percent 3 24 3 2 3" xfId="8877"/>
    <cellStyle name="Percent 3 24 3 3" xfId="8878"/>
    <cellStyle name="Percent 3 24 3 4" xfId="8879"/>
    <cellStyle name="Percent 3 24 4" xfId="8880"/>
    <cellStyle name="Percent 3 24 4 2" xfId="8881"/>
    <cellStyle name="Percent 3 24 4 3" xfId="8882"/>
    <cellStyle name="Percent 3 24 5" xfId="8883"/>
    <cellStyle name="Percent 3 24 5 2" xfId="8884"/>
    <cellStyle name="Percent 3 24 5 3" xfId="8885"/>
    <cellStyle name="Percent 3 24 6" xfId="8886"/>
    <cellStyle name="Percent 3 24 6 2" xfId="8887"/>
    <cellStyle name="Percent 3 24 6 3" xfId="8888"/>
    <cellStyle name="Percent 3 24 7" xfId="8889"/>
    <cellStyle name="Percent 3 25" xfId="8890"/>
    <cellStyle name="Percent 3 25 2" xfId="8891"/>
    <cellStyle name="Percent 3 25 2 2" xfId="8892"/>
    <cellStyle name="Percent 3 25 2 2 2" xfId="8893"/>
    <cellStyle name="Percent 3 25 2 2 3" xfId="8894"/>
    <cellStyle name="Percent 3 25 2 3" xfId="8895"/>
    <cellStyle name="Percent 3 25 2 4" xfId="8896"/>
    <cellStyle name="Percent 3 25 3" xfId="8897"/>
    <cellStyle name="Percent 3 25 3 2" xfId="8898"/>
    <cellStyle name="Percent 3 25 3 2 2" xfId="8899"/>
    <cellStyle name="Percent 3 25 3 2 3" xfId="8900"/>
    <cellStyle name="Percent 3 25 3 3" xfId="8901"/>
    <cellStyle name="Percent 3 25 3 4" xfId="8902"/>
    <cellStyle name="Percent 3 25 4" xfId="8903"/>
    <cellStyle name="Percent 3 25 4 2" xfId="8904"/>
    <cellStyle name="Percent 3 25 4 3" xfId="8905"/>
    <cellStyle name="Percent 3 25 5" xfId="8906"/>
    <cellStyle name="Percent 3 25 5 2" xfId="8907"/>
    <cellStyle name="Percent 3 25 5 3" xfId="8908"/>
    <cellStyle name="Percent 3 25 6" xfId="8909"/>
    <cellStyle name="Percent 3 25 6 2" xfId="8910"/>
    <cellStyle name="Percent 3 25 6 3" xfId="8911"/>
    <cellStyle name="Percent 3 25 7" xfId="8912"/>
    <cellStyle name="Percent 3 26" xfId="8913"/>
    <cellStyle name="Percent 3 26 2" xfId="8914"/>
    <cellStyle name="Percent 3 26 2 2" xfId="8915"/>
    <cellStyle name="Percent 3 26 2 2 2" xfId="8916"/>
    <cellStyle name="Percent 3 26 2 2 3" xfId="8917"/>
    <cellStyle name="Percent 3 26 2 3" xfId="8918"/>
    <cellStyle name="Percent 3 26 2 4" xfId="8919"/>
    <cellStyle name="Percent 3 26 3" xfId="8920"/>
    <cellStyle name="Percent 3 26 3 2" xfId="8921"/>
    <cellStyle name="Percent 3 26 3 2 2" xfId="8922"/>
    <cellStyle name="Percent 3 26 3 2 3" xfId="8923"/>
    <cellStyle name="Percent 3 26 3 3" xfId="8924"/>
    <cellStyle name="Percent 3 26 3 4" xfId="8925"/>
    <cellStyle name="Percent 3 26 4" xfId="8926"/>
    <cellStyle name="Percent 3 26 4 2" xfId="8927"/>
    <cellStyle name="Percent 3 26 4 3" xfId="8928"/>
    <cellStyle name="Percent 3 26 5" xfId="8929"/>
    <cellStyle name="Percent 3 26 5 2" xfId="8930"/>
    <cellStyle name="Percent 3 26 5 3" xfId="8931"/>
    <cellStyle name="Percent 3 26 6" xfId="8932"/>
    <cellStyle name="Percent 3 26 6 2" xfId="8933"/>
    <cellStyle name="Percent 3 26 6 3" xfId="8934"/>
    <cellStyle name="Percent 3 26 7" xfId="8935"/>
    <cellStyle name="Percent 3 27" xfId="8936"/>
    <cellStyle name="Percent 3 27 2" xfId="8937"/>
    <cellStyle name="Percent 3 27 2 2" xfId="8938"/>
    <cellStyle name="Percent 3 27 2 2 2" xfId="8939"/>
    <cellStyle name="Percent 3 27 2 2 3" xfId="8940"/>
    <cellStyle name="Percent 3 27 2 3" xfId="8941"/>
    <cellStyle name="Percent 3 27 2 4" xfId="8942"/>
    <cellStyle name="Percent 3 27 3" xfId="8943"/>
    <cellStyle name="Percent 3 27 3 2" xfId="8944"/>
    <cellStyle name="Percent 3 27 3 2 2" xfId="8945"/>
    <cellStyle name="Percent 3 27 3 2 3" xfId="8946"/>
    <cellStyle name="Percent 3 27 3 3" xfId="8947"/>
    <cellStyle name="Percent 3 27 3 4" xfId="8948"/>
    <cellStyle name="Percent 3 27 4" xfId="8949"/>
    <cellStyle name="Percent 3 27 4 2" xfId="8950"/>
    <cellStyle name="Percent 3 27 4 3" xfId="8951"/>
    <cellStyle name="Percent 3 27 5" xfId="8952"/>
    <cellStyle name="Percent 3 27 5 2" xfId="8953"/>
    <cellStyle name="Percent 3 27 5 3" xfId="8954"/>
    <cellStyle name="Percent 3 27 6" xfId="8955"/>
    <cellStyle name="Percent 3 27 6 2" xfId="8956"/>
    <cellStyle name="Percent 3 27 6 3" xfId="8957"/>
    <cellStyle name="Percent 3 27 7" xfId="8958"/>
    <cellStyle name="Percent 3 28" xfId="8959"/>
    <cellStyle name="Percent 3 28 2" xfId="8960"/>
    <cellStyle name="Percent 3 28 2 2" xfId="8961"/>
    <cellStyle name="Percent 3 28 2 2 2" xfId="8962"/>
    <cellStyle name="Percent 3 28 2 2 3" xfId="8963"/>
    <cellStyle name="Percent 3 28 2 3" xfId="8964"/>
    <cellStyle name="Percent 3 28 2 4" xfId="8965"/>
    <cellStyle name="Percent 3 28 3" xfId="8966"/>
    <cellStyle name="Percent 3 28 3 2" xfId="8967"/>
    <cellStyle name="Percent 3 28 3 2 2" xfId="8968"/>
    <cellStyle name="Percent 3 28 3 2 3" xfId="8969"/>
    <cellStyle name="Percent 3 28 3 3" xfId="8970"/>
    <cellStyle name="Percent 3 28 3 4" xfId="8971"/>
    <cellStyle name="Percent 3 28 4" xfId="8972"/>
    <cellStyle name="Percent 3 28 4 2" xfId="8973"/>
    <cellStyle name="Percent 3 28 4 3" xfId="8974"/>
    <cellStyle name="Percent 3 28 5" xfId="8975"/>
    <cellStyle name="Percent 3 28 5 2" xfId="8976"/>
    <cellStyle name="Percent 3 28 5 3" xfId="8977"/>
    <cellStyle name="Percent 3 28 6" xfId="8978"/>
    <cellStyle name="Percent 3 28 6 2" xfId="8979"/>
    <cellStyle name="Percent 3 28 6 3" xfId="8980"/>
    <cellStyle name="Percent 3 28 7" xfId="8981"/>
    <cellStyle name="Percent 3 29" xfId="8982"/>
    <cellStyle name="Percent 3 29 2" xfId="8983"/>
    <cellStyle name="Percent 3 29 2 2" xfId="8984"/>
    <cellStyle name="Percent 3 29 2 3" xfId="8985"/>
    <cellStyle name="Percent 3 29 3" xfId="8986"/>
    <cellStyle name="Percent 3 3" xfId="8987"/>
    <cellStyle name="Percent 3 3 10" xfId="8988"/>
    <cellStyle name="Percent 3 3 10 2" xfId="8989"/>
    <cellStyle name="Percent 3 3 10 2 2" xfId="8990"/>
    <cellStyle name="Percent 3 3 10 2 2 2" xfId="8991"/>
    <cellStyle name="Percent 3 3 10 2 2 3" xfId="8992"/>
    <cellStyle name="Percent 3 3 10 2 3" xfId="8993"/>
    <cellStyle name="Percent 3 3 10 2 4" xfId="8994"/>
    <cellStyle name="Percent 3 3 10 3" xfId="8995"/>
    <cellStyle name="Percent 3 3 10 3 2" xfId="8996"/>
    <cellStyle name="Percent 3 3 10 3 2 2" xfId="8997"/>
    <cellStyle name="Percent 3 3 10 3 2 3" xfId="8998"/>
    <cellStyle name="Percent 3 3 10 3 3" xfId="8999"/>
    <cellStyle name="Percent 3 3 10 3 4" xfId="9000"/>
    <cellStyle name="Percent 3 3 10 4" xfId="9001"/>
    <cellStyle name="Percent 3 3 10 4 2" xfId="9002"/>
    <cellStyle name="Percent 3 3 10 4 3" xfId="9003"/>
    <cellStyle name="Percent 3 3 10 5" xfId="9004"/>
    <cellStyle name="Percent 3 3 10 5 2" xfId="9005"/>
    <cellStyle name="Percent 3 3 10 5 3" xfId="9006"/>
    <cellStyle name="Percent 3 3 10 6" xfId="9007"/>
    <cellStyle name="Percent 3 3 10 6 2" xfId="9008"/>
    <cellStyle name="Percent 3 3 10 6 3" xfId="9009"/>
    <cellStyle name="Percent 3 3 10 7" xfId="9010"/>
    <cellStyle name="Percent 3 3 11" xfId="9011"/>
    <cellStyle name="Percent 3 3 11 2" xfId="9012"/>
    <cellStyle name="Percent 3 3 11 2 2" xfId="9013"/>
    <cellStyle name="Percent 3 3 11 2 2 2" xfId="9014"/>
    <cellStyle name="Percent 3 3 11 2 2 3" xfId="9015"/>
    <cellStyle name="Percent 3 3 11 2 3" xfId="9016"/>
    <cellStyle name="Percent 3 3 11 2 4" xfId="9017"/>
    <cellStyle name="Percent 3 3 11 3" xfId="9018"/>
    <cellStyle name="Percent 3 3 11 3 2" xfId="9019"/>
    <cellStyle name="Percent 3 3 11 3 2 2" xfId="9020"/>
    <cellStyle name="Percent 3 3 11 3 2 3" xfId="9021"/>
    <cellStyle name="Percent 3 3 11 3 3" xfId="9022"/>
    <cellStyle name="Percent 3 3 11 3 4" xfId="9023"/>
    <cellStyle name="Percent 3 3 11 4" xfId="9024"/>
    <cellStyle name="Percent 3 3 11 4 2" xfId="9025"/>
    <cellStyle name="Percent 3 3 11 4 3" xfId="9026"/>
    <cellStyle name="Percent 3 3 11 5" xfId="9027"/>
    <cellStyle name="Percent 3 3 11 5 2" xfId="9028"/>
    <cellStyle name="Percent 3 3 11 5 3" xfId="9029"/>
    <cellStyle name="Percent 3 3 11 6" xfId="9030"/>
    <cellStyle name="Percent 3 3 11 6 2" xfId="9031"/>
    <cellStyle name="Percent 3 3 11 6 3" xfId="9032"/>
    <cellStyle name="Percent 3 3 11 7" xfId="9033"/>
    <cellStyle name="Percent 3 3 12" xfId="9034"/>
    <cellStyle name="Percent 3 3 12 2" xfId="9035"/>
    <cellStyle name="Percent 3 3 12 2 2" xfId="9036"/>
    <cellStyle name="Percent 3 3 12 2 2 2" xfId="9037"/>
    <cellStyle name="Percent 3 3 12 2 2 3" xfId="9038"/>
    <cellStyle name="Percent 3 3 12 2 3" xfId="9039"/>
    <cellStyle name="Percent 3 3 12 2 4" xfId="9040"/>
    <cellStyle name="Percent 3 3 12 3" xfId="9041"/>
    <cellStyle name="Percent 3 3 12 3 2" xfId="9042"/>
    <cellStyle name="Percent 3 3 12 3 2 2" xfId="9043"/>
    <cellStyle name="Percent 3 3 12 3 2 3" xfId="9044"/>
    <cellStyle name="Percent 3 3 12 3 3" xfId="9045"/>
    <cellStyle name="Percent 3 3 12 3 4" xfId="9046"/>
    <cellStyle name="Percent 3 3 12 4" xfId="9047"/>
    <cellStyle name="Percent 3 3 12 4 2" xfId="9048"/>
    <cellStyle name="Percent 3 3 12 4 3" xfId="9049"/>
    <cellStyle name="Percent 3 3 12 5" xfId="9050"/>
    <cellStyle name="Percent 3 3 12 5 2" xfId="9051"/>
    <cellStyle name="Percent 3 3 12 5 3" xfId="9052"/>
    <cellStyle name="Percent 3 3 12 6" xfId="9053"/>
    <cellStyle name="Percent 3 3 12 6 2" xfId="9054"/>
    <cellStyle name="Percent 3 3 12 6 3" xfId="9055"/>
    <cellStyle name="Percent 3 3 12 7" xfId="9056"/>
    <cellStyle name="Percent 3 3 13" xfId="9057"/>
    <cellStyle name="Percent 3 3 13 2" xfId="9058"/>
    <cellStyle name="Percent 3 3 13 2 2" xfId="9059"/>
    <cellStyle name="Percent 3 3 13 2 2 2" xfId="9060"/>
    <cellStyle name="Percent 3 3 13 2 2 3" xfId="9061"/>
    <cellStyle name="Percent 3 3 13 2 3" xfId="9062"/>
    <cellStyle name="Percent 3 3 13 2 4" xfId="9063"/>
    <cellStyle name="Percent 3 3 13 3" xfId="9064"/>
    <cellStyle name="Percent 3 3 13 3 2" xfId="9065"/>
    <cellStyle name="Percent 3 3 13 3 2 2" xfId="9066"/>
    <cellStyle name="Percent 3 3 13 3 2 3" xfId="9067"/>
    <cellStyle name="Percent 3 3 13 3 3" xfId="9068"/>
    <cellStyle name="Percent 3 3 13 3 4" xfId="9069"/>
    <cellStyle name="Percent 3 3 13 4" xfId="9070"/>
    <cellStyle name="Percent 3 3 13 4 2" xfId="9071"/>
    <cellStyle name="Percent 3 3 13 4 3" xfId="9072"/>
    <cellStyle name="Percent 3 3 13 5" xfId="9073"/>
    <cellStyle name="Percent 3 3 13 5 2" xfId="9074"/>
    <cellStyle name="Percent 3 3 13 5 3" xfId="9075"/>
    <cellStyle name="Percent 3 3 13 6" xfId="9076"/>
    <cellStyle name="Percent 3 3 13 6 2" xfId="9077"/>
    <cellStyle name="Percent 3 3 13 6 3" xfId="9078"/>
    <cellStyle name="Percent 3 3 13 7" xfId="9079"/>
    <cellStyle name="Percent 3 3 14" xfId="9080"/>
    <cellStyle name="Percent 3 3 14 2" xfId="9081"/>
    <cellStyle name="Percent 3 3 14 2 2" xfId="9082"/>
    <cellStyle name="Percent 3 3 14 2 2 2" xfId="9083"/>
    <cellStyle name="Percent 3 3 14 2 2 3" xfId="9084"/>
    <cellStyle name="Percent 3 3 14 2 3" xfId="9085"/>
    <cellStyle name="Percent 3 3 14 2 4" xfId="9086"/>
    <cellStyle name="Percent 3 3 14 3" xfId="9087"/>
    <cellStyle name="Percent 3 3 14 3 2" xfId="9088"/>
    <cellStyle name="Percent 3 3 14 3 2 2" xfId="9089"/>
    <cellStyle name="Percent 3 3 14 3 2 3" xfId="9090"/>
    <cellStyle name="Percent 3 3 14 3 3" xfId="9091"/>
    <cellStyle name="Percent 3 3 14 3 4" xfId="9092"/>
    <cellStyle name="Percent 3 3 14 4" xfId="9093"/>
    <cellStyle name="Percent 3 3 14 4 2" xfId="9094"/>
    <cellStyle name="Percent 3 3 14 4 3" xfId="9095"/>
    <cellStyle name="Percent 3 3 14 5" xfId="9096"/>
    <cellStyle name="Percent 3 3 14 5 2" xfId="9097"/>
    <cellStyle name="Percent 3 3 14 5 3" xfId="9098"/>
    <cellStyle name="Percent 3 3 14 6" xfId="9099"/>
    <cellStyle name="Percent 3 3 14 6 2" xfId="9100"/>
    <cellStyle name="Percent 3 3 14 6 3" xfId="9101"/>
    <cellStyle name="Percent 3 3 14 7" xfId="9102"/>
    <cellStyle name="Percent 3 3 15" xfId="9103"/>
    <cellStyle name="Percent 3 3 15 2" xfId="9104"/>
    <cellStyle name="Percent 3 3 15 2 2" xfId="9105"/>
    <cellStyle name="Percent 3 3 15 2 2 2" xfId="9106"/>
    <cellStyle name="Percent 3 3 15 2 2 3" xfId="9107"/>
    <cellStyle name="Percent 3 3 15 2 3" xfId="9108"/>
    <cellStyle name="Percent 3 3 15 2 4" xfId="9109"/>
    <cellStyle name="Percent 3 3 15 3" xfId="9110"/>
    <cellStyle name="Percent 3 3 15 3 2" xfId="9111"/>
    <cellStyle name="Percent 3 3 15 3 2 2" xfId="9112"/>
    <cellStyle name="Percent 3 3 15 3 2 3" xfId="9113"/>
    <cellStyle name="Percent 3 3 15 3 3" xfId="9114"/>
    <cellStyle name="Percent 3 3 15 3 4" xfId="9115"/>
    <cellStyle name="Percent 3 3 15 4" xfId="9116"/>
    <cellStyle name="Percent 3 3 15 4 2" xfId="9117"/>
    <cellStyle name="Percent 3 3 15 4 3" xfId="9118"/>
    <cellStyle name="Percent 3 3 15 5" xfId="9119"/>
    <cellStyle name="Percent 3 3 15 5 2" xfId="9120"/>
    <cellStyle name="Percent 3 3 15 5 3" xfId="9121"/>
    <cellStyle name="Percent 3 3 15 6" xfId="9122"/>
    <cellStyle name="Percent 3 3 15 6 2" xfId="9123"/>
    <cellStyle name="Percent 3 3 15 6 3" xfId="9124"/>
    <cellStyle name="Percent 3 3 15 7" xfId="9125"/>
    <cellStyle name="Percent 3 3 16" xfId="9126"/>
    <cellStyle name="Percent 3 3 16 2" xfId="9127"/>
    <cellStyle name="Percent 3 3 16 2 2" xfId="9128"/>
    <cellStyle name="Percent 3 3 16 2 3" xfId="9129"/>
    <cellStyle name="Percent 3 3 16 3" xfId="9130"/>
    <cellStyle name="Percent 3 3 16 4" xfId="9131"/>
    <cellStyle name="Percent 3 3 17" xfId="9132"/>
    <cellStyle name="Percent 3 3 17 2" xfId="9133"/>
    <cellStyle name="Percent 3 3 17 2 2" xfId="9134"/>
    <cellStyle name="Percent 3 3 17 2 3" xfId="9135"/>
    <cellStyle name="Percent 3 3 17 3" xfId="9136"/>
    <cellStyle name="Percent 3 3 17 4" xfId="9137"/>
    <cellStyle name="Percent 3 3 18" xfId="9138"/>
    <cellStyle name="Percent 3 3 18 2" xfId="9139"/>
    <cellStyle name="Percent 3 3 18 3" xfId="9140"/>
    <cellStyle name="Percent 3 3 19" xfId="9141"/>
    <cellStyle name="Percent 3 3 19 2" xfId="9142"/>
    <cellStyle name="Percent 3 3 19 3" xfId="9143"/>
    <cellStyle name="Percent 3 3 2" xfId="9144"/>
    <cellStyle name="Percent 3 3 2 2" xfId="9145"/>
    <cellStyle name="Percent 3 3 2 2 2" xfId="9146"/>
    <cellStyle name="Percent 3 3 2 2 2 2" xfId="9147"/>
    <cellStyle name="Percent 3 3 2 2 2 3" xfId="9148"/>
    <cellStyle name="Percent 3 3 2 2 3" xfId="9149"/>
    <cellStyle name="Percent 3 3 2 2 4" xfId="9150"/>
    <cellStyle name="Percent 3 3 2 3" xfId="9151"/>
    <cellStyle name="Percent 3 3 2 3 2" xfId="9152"/>
    <cellStyle name="Percent 3 3 2 3 2 2" xfId="9153"/>
    <cellStyle name="Percent 3 3 2 3 2 3" xfId="9154"/>
    <cellStyle name="Percent 3 3 2 3 3" xfId="9155"/>
    <cellStyle name="Percent 3 3 2 3 4" xfId="9156"/>
    <cellStyle name="Percent 3 3 2 4" xfId="9157"/>
    <cellStyle name="Percent 3 3 2 4 2" xfId="9158"/>
    <cellStyle name="Percent 3 3 2 4 3" xfId="9159"/>
    <cellStyle name="Percent 3 3 2 5" xfId="9160"/>
    <cellStyle name="Percent 3 3 2 5 2" xfId="9161"/>
    <cellStyle name="Percent 3 3 2 5 3" xfId="9162"/>
    <cellStyle name="Percent 3 3 2 6" xfId="9163"/>
    <cellStyle name="Percent 3 3 2 6 2" xfId="9164"/>
    <cellStyle name="Percent 3 3 2 6 3" xfId="9165"/>
    <cellStyle name="Percent 3 3 2 7" xfId="9166"/>
    <cellStyle name="Percent 3 3 20" xfId="9167"/>
    <cellStyle name="Percent 3 3 20 2" xfId="9168"/>
    <cellStyle name="Percent 3 3 20 3" xfId="9169"/>
    <cellStyle name="Percent 3 3 21" xfId="9170"/>
    <cellStyle name="Percent 3 3 3" xfId="9171"/>
    <cellStyle name="Percent 3 3 3 2" xfId="9172"/>
    <cellStyle name="Percent 3 3 3 2 2" xfId="9173"/>
    <cellStyle name="Percent 3 3 3 2 2 2" xfId="9174"/>
    <cellStyle name="Percent 3 3 3 2 2 3" xfId="9175"/>
    <cellStyle name="Percent 3 3 3 2 3" xfId="9176"/>
    <cellStyle name="Percent 3 3 3 2 3 2" xfId="9177"/>
    <cellStyle name="Percent 3 3 3 2 3 3" xfId="9178"/>
    <cellStyle name="Percent 3 3 3 2 4" xfId="9179"/>
    <cellStyle name="Percent 3 3 3 2 4 2" xfId="9180"/>
    <cellStyle name="Percent 3 3 3 2 4 3" xfId="9181"/>
    <cellStyle name="Percent 3 3 3 2 5" xfId="9182"/>
    <cellStyle name="Percent 3 3 3 3" xfId="9183"/>
    <cellStyle name="Percent 3 3 3 3 2" xfId="9184"/>
    <cellStyle name="Percent 3 3 3 3 2 2" xfId="9185"/>
    <cellStyle name="Percent 3 3 3 3 2 2 2" xfId="9186"/>
    <cellStyle name="Percent 3 3 3 3 2 2 3" xfId="9187"/>
    <cellStyle name="Percent 3 3 3 3 2 3" xfId="9188"/>
    <cellStyle name="Percent 3 3 3 3 3" xfId="9189"/>
    <cellStyle name="Percent 3 3 3 3 3 2" xfId="9190"/>
    <cellStyle name="Percent 3 3 3 3 3 2 2" xfId="9191"/>
    <cellStyle name="Percent 3 3 3 3 3 2 3" xfId="9192"/>
    <cellStyle name="Percent 3 3 3 3 3 3" xfId="9193"/>
    <cellStyle name="Percent 3 3 3 3 4" xfId="9194"/>
    <cellStyle name="Percent 3 3 3 3 4 2" xfId="9195"/>
    <cellStyle name="Percent 3 3 3 3 4 2 2" xfId="9196"/>
    <cellStyle name="Percent 3 3 3 3 4 3" xfId="9197"/>
    <cellStyle name="Percent 3 3 3 3 4 3 2" xfId="9198"/>
    <cellStyle name="Percent 3 3 3 3 4 3 3" xfId="9199"/>
    <cellStyle name="Percent 3 3 3 3 4 4" xfId="9200"/>
    <cellStyle name="Percent 3 3 3 3 5" xfId="9201"/>
    <cellStyle name="Percent 3 3 3 3 5 2" xfId="9202"/>
    <cellStyle name="Percent 3 3 3 3 5 3" xfId="9203"/>
    <cellStyle name="Percent 3 3 3 3 6" xfId="9204"/>
    <cellStyle name="Percent 3 3 3 3 6 2" xfId="9205"/>
    <cellStyle name="Percent 3 3 3 3 6 3" xfId="9206"/>
    <cellStyle name="Percent 3 3 3 3 7" xfId="9207"/>
    <cellStyle name="Percent 3 3 3 3 7 2" xfId="9208"/>
    <cellStyle name="Percent 3 3 3 3 7 3" xfId="9209"/>
    <cellStyle name="Percent 3 3 3 3 8" xfId="9210"/>
    <cellStyle name="Percent 3 3 3 4" xfId="9211"/>
    <cellStyle name="Percent 3 3 3 4 2" xfId="9212"/>
    <cellStyle name="Percent 3 3 3 4 3" xfId="9213"/>
    <cellStyle name="Percent 3 3 3 5" xfId="9214"/>
    <cellStyle name="Percent 3 3 3 5 2" xfId="9215"/>
    <cellStyle name="Percent 3 3 3 5 3" xfId="9216"/>
    <cellStyle name="Percent 3 3 3 6" xfId="9217"/>
    <cellStyle name="Percent 3 3 3 6 2" xfId="9218"/>
    <cellStyle name="Percent 3 3 3 6 3" xfId="9219"/>
    <cellStyle name="Percent 3 3 3 7" xfId="9220"/>
    <cellStyle name="Percent 3 3 4" xfId="9221"/>
    <cellStyle name="Percent 3 3 4 2" xfId="9222"/>
    <cellStyle name="Percent 3 3 4 2 2" xfId="9223"/>
    <cellStyle name="Percent 3 3 4 2 2 2" xfId="9224"/>
    <cellStyle name="Percent 3 3 4 2 2 3" xfId="9225"/>
    <cellStyle name="Percent 3 3 4 2 3" xfId="9226"/>
    <cellStyle name="Percent 3 3 4 2 3 2" xfId="9227"/>
    <cellStyle name="Percent 3 3 4 2 3 3" xfId="9228"/>
    <cellStyle name="Percent 3 3 4 2 4" xfId="9229"/>
    <cellStyle name="Percent 3 3 4 2 4 2" xfId="9230"/>
    <cellStyle name="Percent 3 3 4 2 4 3" xfId="9231"/>
    <cellStyle name="Percent 3 3 4 2 5" xfId="9232"/>
    <cellStyle name="Percent 3 3 4 3" xfId="9233"/>
    <cellStyle name="Percent 3 3 4 3 2" xfId="9234"/>
    <cellStyle name="Percent 3 3 4 3 2 2" xfId="9235"/>
    <cellStyle name="Percent 3 3 4 3 2 3" xfId="9236"/>
    <cellStyle name="Percent 3 3 4 3 3" xfId="9237"/>
    <cellStyle name="Percent 3 3 4 3 4" xfId="9238"/>
    <cellStyle name="Percent 3 3 4 4" xfId="9239"/>
    <cellStyle name="Percent 3 3 4 4 2" xfId="9240"/>
    <cellStyle name="Percent 3 3 4 4 3" xfId="9241"/>
    <cellStyle name="Percent 3 3 4 5" xfId="9242"/>
    <cellStyle name="Percent 3 3 4 5 2" xfId="9243"/>
    <cellStyle name="Percent 3 3 4 5 3" xfId="9244"/>
    <cellStyle name="Percent 3 3 4 6" xfId="9245"/>
    <cellStyle name="Percent 3 3 4 6 2" xfId="9246"/>
    <cellStyle name="Percent 3 3 4 6 3" xfId="9247"/>
    <cellStyle name="Percent 3 3 4 7" xfId="9248"/>
    <cellStyle name="Percent 3 3 5" xfId="9249"/>
    <cellStyle name="Percent 3 3 5 2" xfId="9250"/>
    <cellStyle name="Percent 3 3 5 2 2" xfId="9251"/>
    <cellStyle name="Percent 3 3 5 2 2 2" xfId="9252"/>
    <cellStyle name="Percent 3 3 5 2 2 2 2" xfId="9253"/>
    <cellStyle name="Percent 3 3 5 2 2 2 3" xfId="9254"/>
    <cellStyle name="Percent 3 3 5 2 2 3" xfId="9255"/>
    <cellStyle name="Percent 3 3 5 2 2 4" xfId="9256"/>
    <cellStyle name="Percent 3 3 5 2 3" xfId="9257"/>
    <cellStyle name="Percent 3 3 5 2 3 2" xfId="9258"/>
    <cellStyle name="Percent 3 3 5 2 3 2 2" xfId="9259"/>
    <cellStyle name="Percent 3 3 5 2 3 2 3" xfId="9260"/>
    <cellStyle name="Percent 3 3 5 2 3 3" xfId="9261"/>
    <cellStyle name="Percent 3 3 5 2 3 4" xfId="9262"/>
    <cellStyle name="Percent 3 3 5 2 4" xfId="9263"/>
    <cellStyle name="Percent 3 3 5 2 4 2" xfId="9264"/>
    <cellStyle name="Percent 3 3 5 2 4 3" xfId="9265"/>
    <cellStyle name="Percent 3 3 5 2 5" xfId="9266"/>
    <cellStyle name="Percent 3 3 5 2 6" xfId="9267"/>
    <cellStyle name="Percent 3 3 5 3" xfId="9268"/>
    <cellStyle name="Percent 3 3 5 3 2" xfId="9269"/>
    <cellStyle name="Percent 3 3 5 3 2 2" xfId="9270"/>
    <cellStyle name="Percent 3 3 5 3 2 2 2" xfId="9271"/>
    <cellStyle name="Percent 3 3 5 3 2 2 3" xfId="9272"/>
    <cellStyle name="Percent 3 3 5 3 2 3" xfId="9273"/>
    <cellStyle name="Percent 3 3 5 3 2 4" xfId="9274"/>
    <cellStyle name="Percent 3 3 5 3 3" xfId="9275"/>
    <cellStyle name="Percent 3 3 5 3 3 2" xfId="9276"/>
    <cellStyle name="Percent 3 3 5 3 3 2 2" xfId="9277"/>
    <cellStyle name="Percent 3 3 5 3 3 2 3" xfId="9278"/>
    <cellStyle name="Percent 3 3 5 3 3 3" xfId="9279"/>
    <cellStyle name="Percent 3 3 5 3 3 4" xfId="9280"/>
    <cellStyle name="Percent 3 3 5 3 4" xfId="9281"/>
    <cellStyle name="Percent 3 3 5 3 4 2" xfId="9282"/>
    <cellStyle name="Percent 3 3 5 3 4 3" xfId="9283"/>
    <cellStyle name="Percent 3 3 5 3 5" xfId="9284"/>
    <cellStyle name="Percent 3 3 5 3 6" xfId="9285"/>
    <cellStyle name="Percent 3 3 5 4" xfId="9286"/>
    <cellStyle name="Percent 3 3 5 4 2" xfId="9287"/>
    <cellStyle name="Percent 3 3 5 4 2 2" xfId="9288"/>
    <cellStyle name="Percent 3 3 5 4 2 3" xfId="9289"/>
    <cellStyle name="Percent 3 3 5 4 3" xfId="9290"/>
    <cellStyle name="Percent 3 3 5 4 4" xfId="9291"/>
    <cellStyle name="Percent 3 3 5 5" xfId="9292"/>
    <cellStyle name="Percent 3 3 5 5 2" xfId="9293"/>
    <cellStyle name="Percent 3 3 5 5 2 2" xfId="9294"/>
    <cellStyle name="Percent 3 3 5 5 2 3" xfId="9295"/>
    <cellStyle name="Percent 3 3 5 5 3" xfId="9296"/>
    <cellStyle name="Percent 3 3 5 5 4" xfId="9297"/>
    <cellStyle name="Percent 3 3 5 6" xfId="9298"/>
    <cellStyle name="Percent 3 3 5 6 2" xfId="9299"/>
    <cellStyle name="Percent 3 3 5 6 3" xfId="9300"/>
    <cellStyle name="Percent 3 3 5 7" xfId="9301"/>
    <cellStyle name="Percent 3 3 5 7 2" xfId="9302"/>
    <cellStyle name="Percent 3 3 5 7 3" xfId="9303"/>
    <cellStyle name="Percent 3 3 5 8" xfId="9304"/>
    <cellStyle name="Percent 3 3 5 8 2" xfId="9305"/>
    <cellStyle name="Percent 3 3 5 8 3" xfId="9306"/>
    <cellStyle name="Percent 3 3 5 9" xfId="9307"/>
    <cellStyle name="Percent 3 3 6" xfId="9308"/>
    <cellStyle name="Percent 3 3 6 2" xfId="9309"/>
    <cellStyle name="Percent 3 3 6 2 2" xfId="9310"/>
    <cellStyle name="Percent 3 3 6 2 2 2" xfId="9311"/>
    <cellStyle name="Percent 3 3 6 2 2 2 2" xfId="9312"/>
    <cellStyle name="Percent 3 3 6 2 2 2 3" xfId="9313"/>
    <cellStyle name="Percent 3 3 6 2 2 3" xfId="9314"/>
    <cellStyle name="Percent 3 3 6 2 2 4" xfId="9315"/>
    <cellStyle name="Percent 3 3 6 2 3" xfId="9316"/>
    <cellStyle name="Percent 3 3 6 2 3 2" xfId="9317"/>
    <cellStyle name="Percent 3 3 6 2 3 2 2" xfId="9318"/>
    <cellStyle name="Percent 3 3 6 2 3 2 3" xfId="9319"/>
    <cellStyle name="Percent 3 3 6 2 3 3" xfId="9320"/>
    <cellStyle name="Percent 3 3 6 2 3 4" xfId="9321"/>
    <cellStyle name="Percent 3 3 6 2 4" xfId="9322"/>
    <cellStyle name="Percent 3 3 6 2 4 2" xfId="9323"/>
    <cellStyle name="Percent 3 3 6 2 4 3" xfId="9324"/>
    <cellStyle name="Percent 3 3 6 2 5" xfId="9325"/>
    <cellStyle name="Percent 3 3 6 2 5 2" xfId="9326"/>
    <cellStyle name="Percent 3 3 6 2 5 3" xfId="9327"/>
    <cellStyle name="Percent 3 3 6 2 6" xfId="9328"/>
    <cellStyle name="Percent 3 3 6 3" xfId="9329"/>
    <cellStyle name="Percent 3 3 6 3 2" xfId="9330"/>
    <cellStyle name="Percent 3 3 6 3 2 2" xfId="9331"/>
    <cellStyle name="Percent 3 3 6 3 2 2 2" xfId="9332"/>
    <cellStyle name="Percent 3 3 6 3 2 2 3" xfId="9333"/>
    <cellStyle name="Percent 3 3 6 3 2 3" xfId="9334"/>
    <cellStyle name="Percent 3 3 6 3 2 4" xfId="9335"/>
    <cellStyle name="Percent 3 3 6 3 3" xfId="9336"/>
    <cellStyle name="Percent 3 3 6 3 3 2" xfId="9337"/>
    <cellStyle name="Percent 3 3 6 3 3 2 2" xfId="9338"/>
    <cellStyle name="Percent 3 3 6 3 3 2 3" xfId="9339"/>
    <cellStyle name="Percent 3 3 6 3 3 3" xfId="9340"/>
    <cellStyle name="Percent 3 3 6 3 3 4" xfId="9341"/>
    <cellStyle name="Percent 3 3 6 3 4" xfId="9342"/>
    <cellStyle name="Percent 3 3 6 3 4 2" xfId="9343"/>
    <cellStyle name="Percent 3 3 6 3 4 3" xfId="9344"/>
    <cellStyle name="Percent 3 3 6 3 5" xfId="9345"/>
    <cellStyle name="Percent 3 3 6 3 6" xfId="9346"/>
    <cellStyle name="Percent 3 3 6 4" xfId="9347"/>
    <cellStyle name="Percent 3 3 6 4 2" xfId="9348"/>
    <cellStyle name="Percent 3 3 6 4 2 2" xfId="9349"/>
    <cellStyle name="Percent 3 3 6 4 2 3" xfId="9350"/>
    <cellStyle name="Percent 3 3 6 4 3" xfId="9351"/>
    <cellStyle name="Percent 3 3 6 4 4" xfId="9352"/>
    <cellStyle name="Percent 3 3 6 5" xfId="9353"/>
    <cellStyle name="Percent 3 3 6 5 2" xfId="9354"/>
    <cellStyle name="Percent 3 3 6 5 2 2" xfId="9355"/>
    <cellStyle name="Percent 3 3 6 5 2 3" xfId="9356"/>
    <cellStyle name="Percent 3 3 6 5 3" xfId="9357"/>
    <cellStyle name="Percent 3 3 6 5 4" xfId="9358"/>
    <cellStyle name="Percent 3 3 6 6" xfId="9359"/>
    <cellStyle name="Percent 3 3 6 6 2" xfId="9360"/>
    <cellStyle name="Percent 3 3 6 6 3" xfId="9361"/>
    <cellStyle name="Percent 3 3 6 7" xfId="9362"/>
    <cellStyle name="Percent 3 3 6 7 2" xfId="9363"/>
    <cellStyle name="Percent 3 3 6 7 3" xfId="9364"/>
    <cellStyle name="Percent 3 3 6 8" xfId="9365"/>
    <cellStyle name="Percent 3 3 6 8 2" xfId="9366"/>
    <cellStyle name="Percent 3 3 6 8 3" xfId="9367"/>
    <cellStyle name="Percent 3 3 6 9" xfId="9368"/>
    <cellStyle name="Percent 3 3 7" xfId="9369"/>
    <cellStyle name="Percent 3 3 7 2" xfId="9370"/>
    <cellStyle name="Percent 3 3 7 2 2" xfId="9371"/>
    <cellStyle name="Percent 3 3 7 2 2 2" xfId="9372"/>
    <cellStyle name="Percent 3 3 7 2 2 2 2" xfId="9373"/>
    <cellStyle name="Percent 3 3 7 2 2 2 3" xfId="9374"/>
    <cellStyle name="Percent 3 3 7 2 2 3" xfId="9375"/>
    <cellStyle name="Percent 3 3 7 2 2 4" xfId="9376"/>
    <cellStyle name="Percent 3 3 7 2 3" xfId="9377"/>
    <cellStyle name="Percent 3 3 7 2 3 2" xfId="9378"/>
    <cellStyle name="Percent 3 3 7 2 3 2 2" xfId="9379"/>
    <cellStyle name="Percent 3 3 7 2 3 2 3" xfId="9380"/>
    <cellStyle name="Percent 3 3 7 2 3 3" xfId="9381"/>
    <cellStyle name="Percent 3 3 7 2 3 4" xfId="9382"/>
    <cellStyle name="Percent 3 3 7 2 4" xfId="9383"/>
    <cellStyle name="Percent 3 3 7 2 4 2" xfId="9384"/>
    <cellStyle name="Percent 3 3 7 2 4 3" xfId="9385"/>
    <cellStyle name="Percent 3 3 7 2 5" xfId="9386"/>
    <cellStyle name="Percent 3 3 7 2 6" xfId="9387"/>
    <cellStyle name="Percent 3 3 7 3" xfId="9388"/>
    <cellStyle name="Percent 3 3 7 3 2" xfId="9389"/>
    <cellStyle name="Percent 3 3 7 3 2 2" xfId="9390"/>
    <cellStyle name="Percent 3 3 7 3 2 2 2" xfId="9391"/>
    <cellStyle name="Percent 3 3 7 3 2 2 3" xfId="9392"/>
    <cellStyle name="Percent 3 3 7 3 2 3" xfId="9393"/>
    <cellStyle name="Percent 3 3 7 3 2 4" xfId="9394"/>
    <cellStyle name="Percent 3 3 7 3 3" xfId="9395"/>
    <cellStyle name="Percent 3 3 7 3 3 2" xfId="9396"/>
    <cellStyle name="Percent 3 3 7 3 3 2 2" xfId="9397"/>
    <cellStyle name="Percent 3 3 7 3 3 2 3" xfId="9398"/>
    <cellStyle name="Percent 3 3 7 3 3 3" xfId="9399"/>
    <cellStyle name="Percent 3 3 7 3 3 4" xfId="9400"/>
    <cellStyle name="Percent 3 3 7 3 4" xfId="9401"/>
    <cellStyle name="Percent 3 3 7 3 4 2" xfId="9402"/>
    <cellStyle name="Percent 3 3 7 3 4 3" xfId="9403"/>
    <cellStyle name="Percent 3 3 7 3 5" xfId="9404"/>
    <cellStyle name="Percent 3 3 7 3 6" xfId="9405"/>
    <cellStyle name="Percent 3 3 7 4" xfId="9406"/>
    <cellStyle name="Percent 3 3 7 4 2" xfId="9407"/>
    <cellStyle name="Percent 3 3 7 4 2 2" xfId="9408"/>
    <cellStyle name="Percent 3 3 7 4 2 3" xfId="9409"/>
    <cellStyle name="Percent 3 3 7 4 3" xfId="9410"/>
    <cellStyle name="Percent 3 3 7 4 4" xfId="9411"/>
    <cellStyle name="Percent 3 3 7 5" xfId="9412"/>
    <cellStyle name="Percent 3 3 7 5 2" xfId="9413"/>
    <cellStyle name="Percent 3 3 7 5 2 2" xfId="9414"/>
    <cellStyle name="Percent 3 3 7 5 2 3" xfId="9415"/>
    <cellStyle name="Percent 3 3 7 5 3" xfId="9416"/>
    <cellStyle name="Percent 3 3 7 5 4" xfId="9417"/>
    <cellStyle name="Percent 3 3 7 6" xfId="9418"/>
    <cellStyle name="Percent 3 3 7 6 2" xfId="9419"/>
    <cellStyle name="Percent 3 3 7 6 3" xfId="9420"/>
    <cellStyle name="Percent 3 3 7 7" xfId="9421"/>
    <cellStyle name="Percent 3 3 7 7 2" xfId="9422"/>
    <cellStyle name="Percent 3 3 7 7 3" xfId="9423"/>
    <cellStyle name="Percent 3 3 7 8" xfId="9424"/>
    <cellStyle name="Percent 3 3 7 8 2" xfId="9425"/>
    <cellStyle name="Percent 3 3 7 8 3" xfId="9426"/>
    <cellStyle name="Percent 3 3 7 9" xfId="9427"/>
    <cellStyle name="Percent 3 3 8" xfId="9428"/>
    <cellStyle name="Percent 3 3 8 2" xfId="9429"/>
    <cellStyle name="Percent 3 3 8 2 2" xfId="9430"/>
    <cellStyle name="Percent 3 3 8 2 2 2" xfId="9431"/>
    <cellStyle name="Percent 3 3 8 2 2 2 2" xfId="9432"/>
    <cellStyle name="Percent 3 3 8 2 2 2 3" xfId="9433"/>
    <cellStyle name="Percent 3 3 8 2 2 3" xfId="9434"/>
    <cellStyle name="Percent 3 3 8 2 2 4" xfId="9435"/>
    <cellStyle name="Percent 3 3 8 2 3" xfId="9436"/>
    <cellStyle name="Percent 3 3 8 2 3 2" xfId="9437"/>
    <cellStyle name="Percent 3 3 8 2 3 2 2" xfId="9438"/>
    <cellStyle name="Percent 3 3 8 2 3 2 3" xfId="9439"/>
    <cellStyle name="Percent 3 3 8 2 3 3" xfId="9440"/>
    <cellStyle name="Percent 3 3 8 2 3 4" xfId="9441"/>
    <cellStyle name="Percent 3 3 8 2 4" xfId="9442"/>
    <cellStyle name="Percent 3 3 8 2 4 2" xfId="9443"/>
    <cellStyle name="Percent 3 3 8 2 4 3" xfId="9444"/>
    <cellStyle name="Percent 3 3 8 2 5" xfId="9445"/>
    <cellStyle name="Percent 3 3 8 2 6" xfId="9446"/>
    <cellStyle name="Percent 3 3 8 3" xfId="9447"/>
    <cellStyle name="Percent 3 3 8 3 2" xfId="9448"/>
    <cellStyle name="Percent 3 3 8 3 2 2" xfId="9449"/>
    <cellStyle name="Percent 3 3 8 3 2 2 2" xfId="9450"/>
    <cellStyle name="Percent 3 3 8 3 2 2 3" xfId="9451"/>
    <cellStyle name="Percent 3 3 8 3 2 3" xfId="9452"/>
    <cellStyle name="Percent 3 3 8 3 2 4" xfId="9453"/>
    <cellStyle name="Percent 3 3 8 3 3" xfId="9454"/>
    <cellStyle name="Percent 3 3 8 3 3 2" xfId="9455"/>
    <cellStyle name="Percent 3 3 8 3 3 2 2" xfId="9456"/>
    <cellStyle name="Percent 3 3 8 3 3 2 3" xfId="9457"/>
    <cellStyle name="Percent 3 3 8 3 3 3" xfId="9458"/>
    <cellStyle name="Percent 3 3 8 3 3 4" xfId="9459"/>
    <cellStyle name="Percent 3 3 8 3 4" xfId="9460"/>
    <cellStyle name="Percent 3 3 8 3 4 2" xfId="9461"/>
    <cellStyle name="Percent 3 3 8 3 4 3" xfId="9462"/>
    <cellStyle name="Percent 3 3 8 3 5" xfId="9463"/>
    <cellStyle name="Percent 3 3 8 3 6" xfId="9464"/>
    <cellStyle name="Percent 3 3 8 4" xfId="9465"/>
    <cellStyle name="Percent 3 3 8 4 2" xfId="9466"/>
    <cellStyle name="Percent 3 3 8 4 2 2" xfId="9467"/>
    <cellStyle name="Percent 3 3 8 4 2 3" xfId="9468"/>
    <cellStyle name="Percent 3 3 8 4 3" xfId="9469"/>
    <cellStyle name="Percent 3 3 8 4 4" xfId="9470"/>
    <cellStyle name="Percent 3 3 8 5" xfId="9471"/>
    <cellStyle name="Percent 3 3 8 5 2" xfId="9472"/>
    <cellStyle name="Percent 3 3 8 5 2 2" xfId="9473"/>
    <cellStyle name="Percent 3 3 8 5 2 3" xfId="9474"/>
    <cellStyle name="Percent 3 3 8 5 3" xfId="9475"/>
    <cellStyle name="Percent 3 3 8 5 4" xfId="9476"/>
    <cellStyle name="Percent 3 3 8 6" xfId="9477"/>
    <cellStyle name="Percent 3 3 8 6 2" xfId="9478"/>
    <cellStyle name="Percent 3 3 8 6 3" xfId="9479"/>
    <cellStyle name="Percent 3 3 8 7" xfId="9480"/>
    <cellStyle name="Percent 3 3 8 7 2" xfId="9481"/>
    <cellStyle name="Percent 3 3 8 7 3" xfId="9482"/>
    <cellStyle name="Percent 3 3 8 8" xfId="9483"/>
    <cellStyle name="Percent 3 3 8 8 2" xfId="9484"/>
    <cellStyle name="Percent 3 3 8 8 3" xfId="9485"/>
    <cellStyle name="Percent 3 3 8 9" xfId="9486"/>
    <cellStyle name="Percent 3 3 9" xfId="9487"/>
    <cellStyle name="Percent 3 3 9 2" xfId="9488"/>
    <cellStyle name="Percent 3 3 9 2 2" xfId="9489"/>
    <cellStyle name="Percent 3 3 9 2 2 2" xfId="9490"/>
    <cellStyle name="Percent 3 3 9 2 2 2 2" xfId="9491"/>
    <cellStyle name="Percent 3 3 9 2 2 2 3" xfId="9492"/>
    <cellStyle name="Percent 3 3 9 2 2 3" xfId="9493"/>
    <cellStyle name="Percent 3 3 9 2 2 4" xfId="9494"/>
    <cellStyle name="Percent 3 3 9 2 3" xfId="9495"/>
    <cellStyle name="Percent 3 3 9 2 3 2" xfId="9496"/>
    <cellStyle name="Percent 3 3 9 2 3 2 2" xfId="9497"/>
    <cellStyle name="Percent 3 3 9 2 3 2 3" xfId="9498"/>
    <cellStyle name="Percent 3 3 9 2 3 3" xfId="9499"/>
    <cellStyle name="Percent 3 3 9 2 3 4" xfId="9500"/>
    <cellStyle name="Percent 3 3 9 2 4" xfId="9501"/>
    <cellStyle name="Percent 3 3 9 2 4 2" xfId="9502"/>
    <cellStyle name="Percent 3 3 9 2 4 3" xfId="9503"/>
    <cellStyle name="Percent 3 3 9 2 5" xfId="9504"/>
    <cellStyle name="Percent 3 3 9 2 6" xfId="9505"/>
    <cellStyle name="Percent 3 3 9 3" xfId="9506"/>
    <cellStyle name="Percent 3 3 9 3 2" xfId="9507"/>
    <cellStyle name="Percent 3 3 9 3 2 2" xfId="9508"/>
    <cellStyle name="Percent 3 3 9 3 2 2 2" xfId="9509"/>
    <cellStyle name="Percent 3 3 9 3 2 2 3" xfId="9510"/>
    <cellStyle name="Percent 3 3 9 3 2 3" xfId="9511"/>
    <cellStyle name="Percent 3 3 9 3 2 4" xfId="9512"/>
    <cellStyle name="Percent 3 3 9 3 3" xfId="9513"/>
    <cellStyle name="Percent 3 3 9 3 3 2" xfId="9514"/>
    <cellStyle name="Percent 3 3 9 3 3 2 2" xfId="9515"/>
    <cellStyle name="Percent 3 3 9 3 3 2 3" xfId="9516"/>
    <cellStyle name="Percent 3 3 9 3 3 3" xfId="9517"/>
    <cellStyle name="Percent 3 3 9 3 3 4" xfId="9518"/>
    <cellStyle name="Percent 3 3 9 3 4" xfId="9519"/>
    <cellStyle name="Percent 3 3 9 3 4 2" xfId="9520"/>
    <cellStyle name="Percent 3 3 9 3 4 3" xfId="9521"/>
    <cellStyle name="Percent 3 3 9 3 5" xfId="9522"/>
    <cellStyle name="Percent 3 3 9 3 6" xfId="9523"/>
    <cellStyle name="Percent 3 3 9 4" xfId="9524"/>
    <cellStyle name="Percent 3 3 9 4 2" xfId="9525"/>
    <cellStyle name="Percent 3 3 9 4 2 2" xfId="9526"/>
    <cellStyle name="Percent 3 3 9 4 2 3" xfId="9527"/>
    <cellStyle name="Percent 3 3 9 4 3" xfId="9528"/>
    <cellStyle name="Percent 3 3 9 4 4" xfId="9529"/>
    <cellStyle name="Percent 3 3 9 5" xfId="9530"/>
    <cellStyle name="Percent 3 3 9 5 2" xfId="9531"/>
    <cellStyle name="Percent 3 3 9 5 2 2" xfId="9532"/>
    <cellStyle name="Percent 3 3 9 5 2 3" xfId="9533"/>
    <cellStyle name="Percent 3 3 9 5 3" xfId="9534"/>
    <cellStyle name="Percent 3 3 9 5 4" xfId="9535"/>
    <cellStyle name="Percent 3 3 9 6" xfId="9536"/>
    <cellStyle name="Percent 3 3 9 6 2" xfId="9537"/>
    <cellStyle name="Percent 3 3 9 6 3" xfId="9538"/>
    <cellStyle name="Percent 3 3 9 7" xfId="9539"/>
    <cellStyle name="Percent 3 3 9 7 2" xfId="9540"/>
    <cellStyle name="Percent 3 3 9 7 3" xfId="9541"/>
    <cellStyle name="Percent 3 3 9 8" xfId="9542"/>
    <cellStyle name="Percent 3 3 9 8 2" xfId="9543"/>
    <cellStyle name="Percent 3 3 9 8 3" xfId="9544"/>
    <cellStyle name="Percent 3 3 9 9" xfId="9545"/>
    <cellStyle name="Percent 3 30" xfId="9546"/>
    <cellStyle name="Percent 3 30 2" xfId="9547"/>
    <cellStyle name="Percent 3 31" xfId="9548"/>
    <cellStyle name="Percent 3 31 2" xfId="9549"/>
    <cellStyle name="Percent 3 31 3" xfId="9550"/>
    <cellStyle name="Percent 3 4" xfId="9551"/>
    <cellStyle name="Percent 3 4 10" xfId="9552"/>
    <cellStyle name="Percent 3 4 10 2" xfId="9553"/>
    <cellStyle name="Percent 3 4 10 2 2" xfId="9554"/>
    <cellStyle name="Percent 3 4 10 2 2 2" xfId="9555"/>
    <cellStyle name="Percent 3 4 10 2 2 2 2" xfId="9556"/>
    <cellStyle name="Percent 3 4 10 2 2 2 3" xfId="9557"/>
    <cellStyle name="Percent 3 4 10 2 2 3" xfId="9558"/>
    <cellStyle name="Percent 3 4 10 2 2 4" xfId="9559"/>
    <cellStyle name="Percent 3 4 10 2 3" xfId="9560"/>
    <cellStyle name="Percent 3 4 10 2 3 2" xfId="9561"/>
    <cellStyle name="Percent 3 4 10 2 3 2 2" xfId="9562"/>
    <cellStyle name="Percent 3 4 10 2 3 2 3" xfId="9563"/>
    <cellStyle name="Percent 3 4 10 2 3 3" xfId="9564"/>
    <cellStyle name="Percent 3 4 10 2 3 4" xfId="9565"/>
    <cellStyle name="Percent 3 4 10 2 4" xfId="9566"/>
    <cellStyle name="Percent 3 4 10 2 4 2" xfId="9567"/>
    <cellStyle name="Percent 3 4 10 2 4 3" xfId="9568"/>
    <cellStyle name="Percent 3 4 10 2 5" xfId="9569"/>
    <cellStyle name="Percent 3 4 10 2 5 2" xfId="9570"/>
    <cellStyle name="Percent 3 4 10 2 5 3" xfId="9571"/>
    <cellStyle name="Percent 3 4 10 2 6" xfId="9572"/>
    <cellStyle name="Percent 3 4 10 2 7" xfId="9573"/>
    <cellStyle name="Percent 3 4 10 3" xfId="9574"/>
    <cellStyle name="Percent 3 4 10 3 2" xfId="9575"/>
    <cellStyle name="Percent 3 4 10 3 2 2" xfId="9576"/>
    <cellStyle name="Percent 3 4 10 3 2 2 2" xfId="9577"/>
    <cellStyle name="Percent 3 4 10 3 2 2 3" xfId="9578"/>
    <cellStyle name="Percent 3 4 10 3 2 3" xfId="9579"/>
    <cellStyle name="Percent 3 4 10 3 2 4" xfId="9580"/>
    <cellStyle name="Percent 3 4 10 3 3" xfId="9581"/>
    <cellStyle name="Percent 3 4 10 3 3 2" xfId="9582"/>
    <cellStyle name="Percent 3 4 10 3 3 2 2" xfId="9583"/>
    <cellStyle name="Percent 3 4 10 3 3 2 3" xfId="9584"/>
    <cellStyle name="Percent 3 4 10 3 3 3" xfId="9585"/>
    <cellStyle name="Percent 3 4 10 3 3 4" xfId="9586"/>
    <cellStyle name="Percent 3 4 10 3 4" xfId="9587"/>
    <cellStyle name="Percent 3 4 10 3 4 2" xfId="9588"/>
    <cellStyle name="Percent 3 4 10 3 4 3" xfId="9589"/>
    <cellStyle name="Percent 3 4 10 3 5" xfId="9590"/>
    <cellStyle name="Percent 3 4 10 3 6" xfId="9591"/>
    <cellStyle name="Percent 3 4 10 4" xfId="9592"/>
    <cellStyle name="Percent 3 4 10 4 2" xfId="9593"/>
    <cellStyle name="Percent 3 4 10 4 2 2" xfId="9594"/>
    <cellStyle name="Percent 3 4 10 4 2 3" xfId="9595"/>
    <cellStyle name="Percent 3 4 10 4 3" xfId="9596"/>
    <cellStyle name="Percent 3 4 10 4 4" xfId="9597"/>
    <cellStyle name="Percent 3 4 10 5" xfId="9598"/>
    <cellStyle name="Percent 3 4 10 5 2" xfId="9599"/>
    <cellStyle name="Percent 3 4 10 5 2 2" xfId="9600"/>
    <cellStyle name="Percent 3 4 10 5 2 3" xfId="9601"/>
    <cellStyle name="Percent 3 4 10 5 3" xfId="9602"/>
    <cellStyle name="Percent 3 4 10 5 4" xfId="9603"/>
    <cellStyle name="Percent 3 4 10 6" xfId="9604"/>
    <cellStyle name="Percent 3 4 10 6 2" xfId="9605"/>
    <cellStyle name="Percent 3 4 10 6 3" xfId="9606"/>
    <cellStyle name="Percent 3 4 10 7" xfId="9607"/>
    <cellStyle name="Percent 3 4 10 7 2" xfId="9608"/>
    <cellStyle name="Percent 3 4 10 7 3" xfId="9609"/>
    <cellStyle name="Percent 3 4 10 8" xfId="9610"/>
    <cellStyle name="Percent 3 4 10 8 2" xfId="9611"/>
    <cellStyle name="Percent 3 4 10 8 3" xfId="9612"/>
    <cellStyle name="Percent 3 4 10 9" xfId="9613"/>
    <cellStyle name="Percent 3 4 11" xfId="9614"/>
    <cellStyle name="Percent 3 4 11 2" xfId="9615"/>
    <cellStyle name="Percent 3 4 11 2 2" xfId="9616"/>
    <cellStyle name="Percent 3 4 11 2 2 2" xfId="9617"/>
    <cellStyle name="Percent 3 4 11 2 2 2 2" xfId="9618"/>
    <cellStyle name="Percent 3 4 11 2 2 2 3" xfId="9619"/>
    <cellStyle name="Percent 3 4 11 2 2 3" xfId="9620"/>
    <cellStyle name="Percent 3 4 11 2 2 4" xfId="9621"/>
    <cellStyle name="Percent 3 4 11 2 3" xfId="9622"/>
    <cellStyle name="Percent 3 4 11 2 3 2" xfId="9623"/>
    <cellStyle name="Percent 3 4 11 2 3 2 2" xfId="9624"/>
    <cellStyle name="Percent 3 4 11 2 3 2 3" xfId="9625"/>
    <cellStyle name="Percent 3 4 11 2 3 3" xfId="9626"/>
    <cellStyle name="Percent 3 4 11 2 3 4" xfId="9627"/>
    <cellStyle name="Percent 3 4 11 2 4" xfId="9628"/>
    <cellStyle name="Percent 3 4 11 2 4 2" xfId="9629"/>
    <cellStyle name="Percent 3 4 11 2 4 3" xfId="9630"/>
    <cellStyle name="Percent 3 4 11 2 5" xfId="9631"/>
    <cellStyle name="Percent 3 4 11 2 5 2" xfId="9632"/>
    <cellStyle name="Percent 3 4 11 2 5 3" xfId="9633"/>
    <cellStyle name="Percent 3 4 11 2 6" xfId="9634"/>
    <cellStyle name="Percent 3 4 11 2 7" xfId="9635"/>
    <cellStyle name="Percent 3 4 11 3" xfId="9636"/>
    <cellStyle name="Percent 3 4 11 3 2" xfId="9637"/>
    <cellStyle name="Percent 3 4 11 3 2 2" xfId="9638"/>
    <cellStyle name="Percent 3 4 11 3 2 2 2" xfId="9639"/>
    <cellStyle name="Percent 3 4 11 3 2 2 3" xfId="9640"/>
    <cellStyle name="Percent 3 4 11 3 2 3" xfId="9641"/>
    <cellStyle name="Percent 3 4 11 3 2 4" xfId="9642"/>
    <cellStyle name="Percent 3 4 11 3 3" xfId="9643"/>
    <cellStyle name="Percent 3 4 11 3 3 2" xfId="9644"/>
    <cellStyle name="Percent 3 4 11 3 3 2 2" xfId="9645"/>
    <cellStyle name="Percent 3 4 11 3 3 2 3" xfId="9646"/>
    <cellStyle name="Percent 3 4 11 3 3 3" xfId="9647"/>
    <cellStyle name="Percent 3 4 11 3 3 4" xfId="9648"/>
    <cellStyle name="Percent 3 4 11 3 4" xfId="9649"/>
    <cellStyle name="Percent 3 4 11 3 4 2" xfId="9650"/>
    <cellStyle name="Percent 3 4 11 3 4 3" xfId="9651"/>
    <cellStyle name="Percent 3 4 11 3 5" xfId="9652"/>
    <cellStyle name="Percent 3 4 11 3 6" xfId="9653"/>
    <cellStyle name="Percent 3 4 11 4" xfId="9654"/>
    <cellStyle name="Percent 3 4 11 4 2" xfId="9655"/>
    <cellStyle name="Percent 3 4 11 4 2 2" xfId="9656"/>
    <cellStyle name="Percent 3 4 11 4 2 3" xfId="9657"/>
    <cellStyle name="Percent 3 4 11 4 3" xfId="9658"/>
    <cellStyle name="Percent 3 4 11 4 4" xfId="9659"/>
    <cellStyle name="Percent 3 4 11 5" xfId="9660"/>
    <cellStyle name="Percent 3 4 11 5 2" xfId="9661"/>
    <cellStyle name="Percent 3 4 11 5 2 2" xfId="9662"/>
    <cellStyle name="Percent 3 4 11 5 2 3" xfId="9663"/>
    <cellStyle name="Percent 3 4 11 5 3" xfId="9664"/>
    <cellStyle name="Percent 3 4 11 5 4" xfId="9665"/>
    <cellStyle name="Percent 3 4 11 6" xfId="9666"/>
    <cellStyle name="Percent 3 4 11 6 2" xfId="9667"/>
    <cellStyle name="Percent 3 4 11 6 3" xfId="9668"/>
    <cellStyle name="Percent 3 4 11 7" xfId="9669"/>
    <cellStyle name="Percent 3 4 11 7 2" xfId="9670"/>
    <cellStyle name="Percent 3 4 11 7 3" xfId="9671"/>
    <cellStyle name="Percent 3 4 11 8" xfId="9672"/>
    <cellStyle name="Percent 3 4 11 8 2" xfId="9673"/>
    <cellStyle name="Percent 3 4 11 8 3" xfId="9674"/>
    <cellStyle name="Percent 3 4 11 9" xfId="9675"/>
    <cellStyle name="Percent 3 4 12" xfId="9676"/>
    <cellStyle name="Percent 3 4 12 2" xfId="9677"/>
    <cellStyle name="Percent 3 4 12 2 2" xfId="9678"/>
    <cellStyle name="Percent 3 4 12 2 2 2" xfId="9679"/>
    <cellStyle name="Percent 3 4 12 2 2 2 2" xfId="9680"/>
    <cellStyle name="Percent 3 4 12 2 2 2 3" xfId="9681"/>
    <cellStyle name="Percent 3 4 12 2 2 3" xfId="9682"/>
    <cellStyle name="Percent 3 4 12 2 2 4" xfId="9683"/>
    <cellStyle name="Percent 3 4 12 2 3" xfId="9684"/>
    <cellStyle name="Percent 3 4 12 2 3 2" xfId="9685"/>
    <cellStyle name="Percent 3 4 12 2 3 2 2" xfId="9686"/>
    <cellStyle name="Percent 3 4 12 2 3 2 3" xfId="9687"/>
    <cellStyle name="Percent 3 4 12 2 3 3" xfId="9688"/>
    <cellStyle name="Percent 3 4 12 2 3 4" xfId="9689"/>
    <cellStyle name="Percent 3 4 12 2 4" xfId="9690"/>
    <cellStyle name="Percent 3 4 12 2 4 2" xfId="9691"/>
    <cellStyle name="Percent 3 4 12 2 4 3" xfId="9692"/>
    <cellStyle name="Percent 3 4 12 2 5" xfId="9693"/>
    <cellStyle name="Percent 3 4 12 2 5 2" xfId="9694"/>
    <cellStyle name="Percent 3 4 12 2 5 3" xfId="9695"/>
    <cellStyle name="Percent 3 4 12 2 6" xfId="9696"/>
    <cellStyle name="Percent 3 4 12 2 7" xfId="9697"/>
    <cellStyle name="Percent 3 4 12 3" xfId="9698"/>
    <cellStyle name="Percent 3 4 12 3 2" xfId="9699"/>
    <cellStyle name="Percent 3 4 12 3 2 2" xfId="9700"/>
    <cellStyle name="Percent 3 4 12 3 2 2 2" xfId="9701"/>
    <cellStyle name="Percent 3 4 12 3 2 2 3" xfId="9702"/>
    <cellStyle name="Percent 3 4 12 3 2 3" xfId="9703"/>
    <cellStyle name="Percent 3 4 12 3 2 4" xfId="9704"/>
    <cellStyle name="Percent 3 4 12 3 3" xfId="9705"/>
    <cellStyle name="Percent 3 4 12 3 3 2" xfId="9706"/>
    <cellStyle name="Percent 3 4 12 3 3 2 2" xfId="9707"/>
    <cellStyle name="Percent 3 4 12 3 3 2 3" xfId="9708"/>
    <cellStyle name="Percent 3 4 12 3 3 3" xfId="9709"/>
    <cellStyle name="Percent 3 4 12 3 3 4" xfId="9710"/>
    <cellStyle name="Percent 3 4 12 3 4" xfId="9711"/>
    <cellStyle name="Percent 3 4 12 3 4 2" xfId="9712"/>
    <cellStyle name="Percent 3 4 12 3 4 3" xfId="9713"/>
    <cellStyle name="Percent 3 4 12 3 5" xfId="9714"/>
    <cellStyle name="Percent 3 4 12 3 6" xfId="9715"/>
    <cellStyle name="Percent 3 4 12 4" xfId="9716"/>
    <cellStyle name="Percent 3 4 12 4 2" xfId="9717"/>
    <cellStyle name="Percent 3 4 12 4 2 2" xfId="9718"/>
    <cellStyle name="Percent 3 4 12 4 2 3" xfId="9719"/>
    <cellStyle name="Percent 3 4 12 4 3" xfId="9720"/>
    <cellStyle name="Percent 3 4 12 4 4" xfId="9721"/>
    <cellStyle name="Percent 3 4 12 5" xfId="9722"/>
    <cellStyle name="Percent 3 4 12 5 2" xfId="9723"/>
    <cellStyle name="Percent 3 4 12 5 2 2" xfId="9724"/>
    <cellStyle name="Percent 3 4 12 5 2 3" xfId="9725"/>
    <cellStyle name="Percent 3 4 12 5 3" xfId="9726"/>
    <cellStyle name="Percent 3 4 12 5 4" xfId="9727"/>
    <cellStyle name="Percent 3 4 12 6" xfId="9728"/>
    <cellStyle name="Percent 3 4 12 6 2" xfId="9729"/>
    <cellStyle name="Percent 3 4 12 6 3" xfId="9730"/>
    <cellStyle name="Percent 3 4 12 7" xfId="9731"/>
    <cellStyle name="Percent 3 4 12 7 2" xfId="9732"/>
    <cellStyle name="Percent 3 4 12 7 3" xfId="9733"/>
    <cellStyle name="Percent 3 4 12 8" xfId="9734"/>
    <cellStyle name="Percent 3 4 12 8 2" xfId="9735"/>
    <cellStyle name="Percent 3 4 12 8 3" xfId="9736"/>
    <cellStyle name="Percent 3 4 12 9" xfId="9737"/>
    <cellStyle name="Percent 3 4 13" xfId="9738"/>
    <cellStyle name="Percent 3 4 13 2" xfId="9739"/>
    <cellStyle name="Percent 3 4 13 2 2" xfId="9740"/>
    <cellStyle name="Percent 3 4 13 2 2 2" xfId="9741"/>
    <cellStyle name="Percent 3 4 13 2 2 2 2" xfId="9742"/>
    <cellStyle name="Percent 3 4 13 2 2 2 3" xfId="9743"/>
    <cellStyle name="Percent 3 4 13 2 2 3" xfId="9744"/>
    <cellStyle name="Percent 3 4 13 2 2 4" xfId="9745"/>
    <cellStyle name="Percent 3 4 13 2 3" xfId="9746"/>
    <cellStyle name="Percent 3 4 13 2 3 2" xfId="9747"/>
    <cellStyle name="Percent 3 4 13 2 3 2 2" xfId="9748"/>
    <cellStyle name="Percent 3 4 13 2 3 2 3" xfId="9749"/>
    <cellStyle name="Percent 3 4 13 2 3 3" xfId="9750"/>
    <cellStyle name="Percent 3 4 13 2 3 4" xfId="9751"/>
    <cellStyle name="Percent 3 4 13 2 4" xfId="9752"/>
    <cellStyle name="Percent 3 4 13 2 4 2" xfId="9753"/>
    <cellStyle name="Percent 3 4 13 2 4 3" xfId="9754"/>
    <cellStyle name="Percent 3 4 13 2 5" xfId="9755"/>
    <cellStyle name="Percent 3 4 13 2 5 2" xfId="9756"/>
    <cellStyle name="Percent 3 4 13 2 5 3" xfId="9757"/>
    <cellStyle name="Percent 3 4 13 2 6" xfId="9758"/>
    <cellStyle name="Percent 3 4 13 2 7" xfId="9759"/>
    <cellStyle name="Percent 3 4 13 3" xfId="9760"/>
    <cellStyle name="Percent 3 4 13 3 2" xfId="9761"/>
    <cellStyle name="Percent 3 4 13 3 2 2" xfId="9762"/>
    <cellStyle name="Percent 3 4 13 3 2 2 2" xfId="9763"/>
    <cellStyle name="Percent 3 4 13 3 2 2 3" xfId="9764"/>
    <cellStyle name="Percent 3 4 13 3 2 3" xfId="9765"/>
    <cellStyle name="Percent 3 4 13 3 2 4" xfId="9766"/>
    <cellStyle name="Percent 3 4 13 3 3" xfId="9767"/>
    <cellStyle name="Percent 3 4 13 3 3 2" xfId="9768"/>
    <cellStyle name="Percent 3 4 13 3 3 2 2" xfId="9769"/>
    <cellStyle name="Percent 3 4 13 3 3 2 3" xfId="9770"/>
    <cellStyle name="Percent 3 4 13 3 3 3" xfId="9771"/>
    <cellStyle name="Percent 3 4 13 3 3 4" xfId="9772"/>
    <cellStyle name="Percent 3 4 13 3 4" xfId="9773"/>
    <cellStyle name="Percent 3 4 13 3 4 2" xfId="9774"/>
    <cellStyle name="Percent 3 4 13 3 4 3" xfId="9775"/>
    <cellStyle name="Percent 3 4 13 3 5" xfId="9776"/>
    <cellStyle name="Percent 3 4 13 3 6" xfId="9777"/>
    <cellStyle name="Percent 3 4 13 4" xfId="9778"/>
    <cellStyle name="Percent 3 4 13 4 2" xfId="9779"/>
    <cellStyle name="Percent 3 4 13 4 2 2" xfId="9780"/>
    <cellStyle name="Percent 3 4 13 4 2 3" xfId="9781"/>
    <cellStyle name="Percent 3 4 13 4 3" xfId="9782"/>
    <cellStyle name="Percent 3 4 13 4 4" xfId="9783"/>
    <cellStyle name="Percent 3 4 13 5" xfId="9784"/>
    <cellStyle name="Percent 3 4 13 5 2" xfId="9785"/>
    <cellStyle name="Percent 3 4 13 5 2 2" xfId="9786"/>
    <cellStyle name="Percent 3 4 13 5 2 3" xfId="9787"/>
    <cellStyle name="Percent 3 4 13 5 3" xfId="9788"/>
    <cellStyle name="Percent 3 4 13 5 4" xfId="9789"/>
    <cellStyle name="Percent 3 4 13 6" xfId="9790"/>
    <cellStyle name="Percent 3 4 13 6 2" xfId="9791"/>
    <cellStyle name="Percent 3 4 13 6 3" xfId="9792"/>
    <cellStyle name="Percent 3 4 13 7" xfId="9793"/>
    <cellStyle name="Percent 3 4 13 7 2" xfId="9794"/>
    <cellStyle name="Percent 3 4 13 7 3" xfId="9795"/>
    <cellStyle name="Percent 3 4 13 8" xfId="9796"/>
    <cellStyle name="Percent 3 4 13 8 2" xfId="9797"/>
    <cellStyle name="Percent 3 4 13 8 3" xfId="9798"/>
    <cellStyle name="Percent 3 4 13 9" xfId="9799"/>
    <cellStyle name="Percent 3 4 14" xfId="9800"/>
    <cellStyle name="Percent 3 4 14 2" xfId="9801"/>
    <cellStyle name="Percent 3 4 14 2 2" xfId="9802"/>
    <cellStyle name="Percent 3 4 14 2 2 2" xfId="9803"/>
    <cellStyle name="Percent 3 4 14 2 2 2 2" xfId="9804"/>
    <cellStyle name="Percent 3 4 14 2 2 2 3" xfId="9805"/>
    <cellStyle name="Percent 3 4 14 2 2 3" xfId="9806"/>
    <cellStyle name="Percent 3 4 14 2 2 4" xfId="9807"/>
    <cellStyle name="Percent 3 4 14 2 3" xfId="9808"/>
    <cellStyle name="Percent 3 4 14 2 3 2" xfId="9809"/>
    <cellStyle name="Percent 3 4 14 2 3 2 2" xfId="9810"/>
    <cellStyle name="Percent 3 4 14 2 3 2 3" xfId="9811"/>
    <cellStyle name="Percent 3 4 14 2 3 3" xfId="9812"/>
    <cellStyle name="Percent 3 4 14 2 3 4" xfId="9813"/>
    <cellStyle name="Percent 3 4 14 2 4" xfId="9814"/>
    <cellStyle name="Percent 3 4 14 2 4 2" xfId="9815"/>
    <cellStyle name="Percent 3 4 14 2 4 3" xfId="9816"/>
    <cellStyle name="Percent 3 4 14 2 5" xfId="9817"/>
    <cellStyle name="Percent 3 4 14 2 5 2" xfId="9818"/>
    <cellStyle name="Percent 3 4 14 2 5 3" xfId="9819"/>
    <cellStyle name="Percent 3 4 14 2 6" xfId="9820"/>
    <cellStyle name="Percent 3 4 14 2 7" xfId="9821"/>
    <cellStyle name="Percent 3 4 14 3" xfId="9822"/>
    <cellStyle name="Percent 3 4 14 3 2" xfId="9823"/>
    <cellStyle name="Percent 3 4 14 3 2 2" xfId="9824"/>
    <cellStyle name="Percent 3 4 14 3 2 2 2" xfId="9825"/>
    <cellStyle name="Percent 3 4 14 3 2 2 3" xfId="9826"/>
    <cellStyle name="Percent 3 4 14 3 2 3" xfId="9827"/>
    <cellStyle name="Percent 3 4 14 3 2 4" xfId="9828"/>
    <cellStyle name="Percent 3 4 14 3 3" xfId="9829"/>
    <cellStyle name="Percent 3 4 14 3 3 2" xfId="9830"/>
    <cellStyle name="Percent 3 4 14 3 3 2 2" xfId="9831"/>
    <cellStyle name="Percent 3 4 14 3 3 2 3" xfId="9832"/>
    <cellStyle name="Percent 3 4 14 3 3 3" xfId="9833"/>
    <cellStyle name="Percent 3 4 14 3 3 4" xfId="9834"/>
    <cellStyle name="Percent 3 4 14 3 4" xfId="9835"/>
    <cellStyle name="Percent 3 4 14 3 4 2" xfId="9836"/>
    <cellStyle name="Percent 3 4 14 3 4 3" xfId="9837"/>
    <cellStyle name="Percent 3 4 14 3 5" xfId="9838"/>
    <cellStyle name="Percent 3 4 14 3 6" xfId="9839"/>
    <cellStyle name="Percent 3 4 14 4" xfId="9840"/>
    <cellStyle name="Percent 3 4 14 4 2" xfId="9841"/>
    <cellStyle name="Percent 3 4 14 4 2 2" xfId="9842"/>
    <cellStyle name="Percent 3 4 14 4 2 3" xfId="9843"/>
    <cellStyle name="Percent 3 4 14 4 3" xfId="9844"/>
    <cellStyle name="Percent 3 4 14 4 4" xfId="9845"/>
    <cellStyle name="Percent 3 4 14 5" xfId="9846"/>
    <cellStyle name="Percent 3 4 14 5 2" xfId="9847"/>
    <cellStyle name="Percent 3 4 14 5 2 2" xfId="9848"/>
    <cellStyle name="Percent 3 4 14 5 2 3" xfId="9849"/>
    <cellStyle name="Percent 3 4 14 5 3" xfId="9850"/>
    <cellStyle name="Percent 3 4 14 5 4" xfId="9851"/>
    <cellStyle name="Percent 3 4 14 6" xfId="9852"/>
    <cellStyle name="Percent 3 4 14 6 2" xfId="9853"/>
    <cellStyle name="Percent 3 4 14 6 3" xfId="9854"/>
    <cellStyle name="Percent 3 4 14 7" xfId="9855"/>
    <cellStyle name="Percent 3 4 14 7 2" xfId="9856"/>
    <cellStyle name="Percent 3 4 14 7 3" xfId="9857"/>
    <cellStyle name="Percent 3 4 14 8" xfId="9858"/>
    <cellStyle name="Percent 3 4 14 8 2" xfId="9859"/>
    <cellStyle name="Percent 3 4 14 8 3" xfId="9860"/>
    <cellStyle name="Percent 3 4 14 9" xfId="9861"/>
    <cellStyle name="Percent 3 4 15" xfId="9862"/>
    <cellStyle name="Percent 3 4 15 2" xfId="9863"/>
    <cellStyle name="Percent 3 4 15 2 2" xfId="9864"/>
    <cellStyle name="Percent 3 4 15 2 2 2" xfId="9865"/>
    <cellStyle name="Percent 3 4 15 2 2 2 2" xfId="9866"/>
    <cellStyle name="Percent 3 4 15 2 2 2 3" xfId="9867"/>
    <cellStyle name="Percent 3 4 15 2 2 3" xfId="9868"/>
    <cellStyle name="Percent 3 4 15 2 2 4" xfId="9869"/>
    <cellStyle name="Percent 3 4 15 2 3" xfId="9870"/>
    <cellStyle name="Percent 3 4 15 2 3 2" xfId="9871"/>
    <cellStyle name="Percent 3 4 15 2 3 2 2" xfId="9872"/>
    <cellStyle name="Percent 3 4 15 2 3 2 3" xfId="9873"/>
    <cellStyle name="Percent 3 4 15 2 3 3" xfId="9874"/>
    <cellStyle name="Percent 3 4 15 2 3 4" xfId="9875"/>
    <cellStyle name="Percent 3 4 15 2 4" xfId="9876"/>
    <cellStyle name="Percent 3 4 15 2 4 2" xfId="9877"/>
    <cellStyle name="Percent 3 4 15 2 4 3" xfId="9878"/>
    <cellStyle name="Percent 3 4 15 2 5" xfId="9879"/>
    <cellStyle name="Percent 3 4 15 2 5 2" xfId="9880"/>
    <cellStyle name="Percent 3 4 15 2 5 3" xfId="9881"/>
    <cellStyle name="Percent 3 4 15 2 6" xfId="9882"/>
    <cellStyle name="Percent 3 4 15 2 7" xfId="9883"/>
    <cellStyle name="Percent 3 4 15 3" xfId="9884"/>
    <cellStyle name="Percent 3 4 15 3 2" xfId="9885"/>
    <cellStyle name="Percent 3 4 15 3 2 2" xfId="9886"/>
    <cellStyle name="Percent 3 4 15 3 2 2 2" xfId="9887"/>
    <cellStyle name="Percent 3 4 15 3 2 2 3" xfId="9888"/>
    <cellStyle name="Percent 3 4 15 3 2 3" xfId="9889"/>
    <cellStyle name="Percent 3 4 15 3 2 4" xfId="9890"/>
    <cellStyle name="Percent 3 4 15 3 3" xfId="9891"/>
    <cellStyle name="Percent 3 4 15 3 3 2" xfId="9892"/>
    <cellStyle name="Percent 3 4 15 3 3 2 2" xfId="9893"/>
    <cellStyle name="Percent 3 4 15 3 3 2 3" xfId="9894"/>
    <cellStyle name="Percent 3 4 15 3 3 3" xfId="9895"/>
    <cellStyle name="Percent 3 4 15 3 3 4" xfId="9896"/>
    <cellStyle name="Percent 3 4 15 3 4" xfId="9897"/>
    <cellStyle name="Percent 3 4 15 3 4 2" xfId="9898"/>
    <cellStyle name="Percent 3 4 15 3 4 3" xfId="9899"/>
    <cellStyle name="Percent 3 4 15 3 5" xfId="9900"/>
    <cellStyle name="Percent 3 4 15 3 6" xfId="9901"/>
    <cellStyle name="Percent 3 4 15 4" xfId="9902"/>
    <cellStyle name="Percent 3 4 15 4 2" xfId="9903"/>
    <cellStyle name="Percent 3 4 15 4 2 2" xfId="9904"/>
    <cellStyle name="Percent 3 4 15 4 2 3" xfId="9905"/>
    <cellStyle name="Percent 3 4 15 4 3" xfId="9906"/>
    <cellStyle name="Percent 3 4 15 4 4" xfId="9907"/>
    <cellStyle name="Percent 3 4 15 5" xfId="9908"/>
    <cellStyle name="Percent 3 4 15 5 2" xfId="9909"/>
    <cellStyle name="Percent 3 4 15 5 2 2" xfId="9910"/>
    <cellStyle name="Percent 3 4 15 5 2 3" xfId="9911"/>
    <cellStyle name="Percent 3 4 15 5 3" xfId="9912"/>
    <cellStyle name="Percent 3 4 15 5 4" xfId="9913"/>
    <cellStyle name="Percent 3 4 15 6" xfId="9914"/>
    <cellStyle name="Percent 3 4 15 6 2" xfId="9915"/>
    <cellStyle name="Percent 3 4 15 6 3" xfId="9916"/>
    <cellStyle name="Percent 3 4 15 7" xfId="9917"/>
    <cellStyle name="Percent 3 4 15 7 2" xfId="9918"/>
    <cellStyle name="Percent 3 4 15 7 3" xfId="9919"/>
    <cellStyle name="Percent 3 4 15 8" xfId="9920"/>
    <cellStyle name="Percent 3 4 15 8 2" xfId="9921"/>
    <cellStyle name="Percent 3 4 15 8 3" xfId="9922"/>
    <cellStyle name="Percent 3 4 15 9" xfId="9923"/>
    <cellStyle name="Percent 3 4 16" xfId="9924"/>
    <cellStyle name="Percent 3 4 16 2" xfId="9925"/>
    <cellStyle name="Percent 3 4 16 2 2" xfId="9926"/>
    <cellStyle name="Percent 3 4 16 2 2 2" xfId="9927"/>
    <cellStyle name="Percent 3 4 16 2 2 3" xfId="9928"/>
    <cellStyle name="Percent 3 4 16 2 3" xfId="9929"/>
    <cellStyle name="Percent 3 4 16 2 4" xfId="9930"/>
    <cellStyle name="Percent 3 4 16 3" xfId="9931"/>
    <cellStyle name="Percent 3 4 16 3 2" xfId="9932"/>
    <cellStyle name="Percent 3 4 16 3 2 2" xfId="9933"/>
    <cellStyle name="Percent 3 4 16 3 2 3" xfId="9934"/>
    <cellStyle name="Percent 3 4 16 3 3" xfId="9935"/>
    <cellStyle name="Percent 3 4 16 3 4" xfId="9936"/>
    <cellStyle name="Percent 3 4 16 4" xfId="9937"/>
    <cellStyle name="Percent 3 4 16 4 2" xfId="9938"/>
    <cellStyle name="Percent 3 4 16 4 3" xfId="9939"/>
    <cellStyle name="Percent 3 4 16 5" xfId="9940"/>
    <cellStyle name="Percent 3 4 16 6" xfId="9941"/>
    <cellStyle name="Percent 3 4 17" xfId="9942"/>
    <cellStyle name="Percent 3 4 17 2" xfId="9943"/>
    <cellStyle name="Percent 3 4 17 2 2" xfId="9944"/>
    <cellStyle name="Percent 3 4 17 2 2 2" xfId="9945"/>
    <cellStyle name="Percent 3 4 17 2 2 3" xfId="9946"/>
    <cellStyle name="Percent 3 4 17 2 3" xfId="9947"/>
    <cellStyle name="Percent 3 4 17 2 4" xfId="9948"/>
    <cellStyle name="Percent 3 4 17 3" xfId="9949"/>
    <cellStyle name="Percent 3 4 17 3 2" xfId="9950"/>
    <cellStyle name="Percent 3 4 17 3 2 2" xfId="9951"/>
    <cellStyle name="Percent 3 4 17 3 2 3" xfId="9952"/>
    <cellStyle name="Percent 3 4 17 3 3" xfId="9953"/>
    <cellStyle name="Percent 3 4 17 3 4" xfId="9954"/>
    <cellStyle name="Percent 3 4 17 4" xfId="9955"/>
    <cellStyle name="Percent 3 4 17 4 2" xfId="9956"/>
    <cellStyle name="Percent 3 4 17 4 3" xfId="9957"/>
    <cellStyle name="Percent 3 4 17 5" xfId="9958"/>
    <cellStyle name="Percent 3 4 17 6" xfId="9959"/>
    <cellStyle name="Percent 3 4 18" xfId="9960"/>
    <cellStyle name="Percent 3 4 18 2" xfId="9961"/>
    <cellStyle name="Percent 3 4 18 2 2" xfId="9962"/>
    <cellStyle name="Percent 3 4 18 2 3" xfId="9963"/>
    <cellStyle name="Percent 3 4 18 3" xfId="9964"/>
    <cellStyle name="Percent 3 4 18 4" xfId="9965"/>
    <cellStyle name="Percent 3 4 19" xfId="9966"/>
    <cellStyle name="Percent 3 4 19 2" xfId="9967"/>
    <cellStyle name="Percent 3 4 19 2 2" xfId="9968"/>
    <cellStyle name="Percent 3 4 19 2 3" xfId="9969"/>
    <cellStyle name="Percent 3 4 19 3" xfId="9970"/>
    <cellStyle name="Percent 3 4 19 4" xfId="9971"/>
    <cellStyle name="Percent 3 4 2" xfId="9972"/>
    <cellStyle name="Percent 3 4 2 10" xfId="9973"/>
    <cellStyle name="Percent 3 4 2 2" xfId="9974"/>
    <cellStyle name="Percent 3 4 2 2 2" xfId="9975"/>
    <cellStyle name="Percent 3 4 2 2 2 2" xfId="9976"/>
    <cellStyle name="Percent 3 4 2 2 2 2 2" xfId="9977"/>
    <cellStyle name="Percent 3 4 2 2 2 2 3" xfId="9978"/>
    <cellStyle name="Percent 3 4 2 2 2 3" xfId="9979"/>
    <cellStyle name="Percent 3 4 2 2 2 4" xfId="9980"/>
    <cellStyle name="Percent 3 4 2 2 3" xfId="9981"/>
    <cellStyle name="Percent 3 4 2 2 3 2" xfId="9982"/>
    <cellStyle name="Percent 3 4 2 2 3 2 2" xfId="9983"/>
    <cellStyle name="Percent 3 4 2 2 3 2 3" xfId="9984"/>
    <cellStyle name="Percent 3 4 2 2 3 3" xfId="9985"/>
    <cellStyle name="Percent 3 4 2 2 3 4" xfId="9986"/>
    <cellStyle name="Percent 3 4 2 2 4" xfId="9987"/>
    <cellStyle name="Percent 3 4 2 2 4 2" xfId="9988"/>
    <cellStyle name="Percent 3 4 2 2 4 3" xfId="9989"/>
    <cellStyle name="Percent 3 4 2 2 5" xfId="9990"/>
    <cellStyle name="Percent 3 4 2 2 5 2" xfId="9991"/>
    <cellStyle name="Percent 3 4 2 2 5 3" xfId="9992"/>
    <cellStyle name="Percent 3 4 2 2 6" xfId="9993"/>
    <cellStyle name="Percent 3 4 2 2 7" xfId="9994"/>
    <cellStyle name="Percent 3 4 2 3" xfId="9995"/>
    <cellStyle name="Percent 3 4 2 3 2" xfId="9996"/>
    <cellStyle name="Percent 3 4 2 3 2 2" xfId="9997"/>
    <cellStyle name="Percent 3 4 2 3 2 2 2" xfId="9998"/>
    <cellStyle name="Percent 3 4 2 3 2 2 3" xfId="9999"/>
    <cellStyle name="Percent 3 4 2 3 2 3" xfId="10000"/>
    <cellStyle name="Percent 3 4 2 3 2 4" xfId="10001"/>
    <cellStyle name="Percent 3 4 2 3 3" xfId="10002"/>
    <cellStyle name="Percent 3 4 2 3 3 2" xfId="10003"/>
    <cellStyle name="Percent 3 4 2 3 3 2 2" xfId="10004"/>
    <cellStyle name="Percent 3 4 2 3 3 2 3" xfId="10005"/>
    <cellStyle name="Percent 3 4 2 3 3 3" xfId="10006"/>
    <cellStyle name="Percent 3 4 2 3 3 4" xfId="10007"/>
    <cellStyle name="Percent 3 4 2 3 4" xfId="10008"/>
    <cellStyle name="Percent 3 4 2 3 4 2" xfId="10009"/>
    <cellStyle name="Percent 3 4 2 3 4 3" xfId="10010"/>
    <cellStyle name="Percent 3 4 2 3 5" xfId="10011"/>
    <cellStyle name="Percent 3 4 2 3 6" xfId="10012"/>
    <cellStyle name="Percent 3 4 2 4" xfId="10013"/>
    <cellStyle name="Percent 3 4 2 4 2" xfId="10014"/>
    <cellStyle name="Percent 3 4 2 4 2 2" xfId="10015"/>
    <cellStyle name="Percent 3 4 2 4 2 2 2" xfId="10016"/>
    <cellStyle name="Percent 3 4 2 4 2 2 3" xfId="10017"/>
    <cellStyle name="Percent 3 4 2 4 2 3" xfId="10018"/>
    <cellStyle name="Percent 3 4 2 4 2 4" xfId="10019"/>
    <cellStyle name="Percent 3 4 2 4 3" xfId="10020"/>
    <cellStyle name="Percent 3 4 2 4 3 2" xfId="10021"/>
    <cellStyle name="Percent 3 4 2 4 3 2 2" xfId="10022"/>
    <cellStyle name="Percent 3 4 2 4 3 2 3" xfId="10023"/>
    <cellStyle name="Percent 3 4 2 4 3 3" xfId="10024"/>
    <cellStyle name="Percent 3 4 2 4 3 4" xfId="10025"/>
    <cellStyle name="Percent 3 4 2 4 4" xfId="10026"/>
    <cellStyle name="Percent 3 4 2 4 4 2" xfId="10027"/>
    <cellStyle name="Percent 3 4 2 4 4 3" xfId="10028"/>
    <cellStyle name="Percent 3 4 2 4 5" xfId="10029"/>
    <cellStyle name="Percent 3 4 2 4 6" xfId="10030"/>
    <cellStyle name="Percent 3 4 2 5" xfId="10031"/>
    <cellStyle name="Percent 3 4 2 5 2" xfId="10032"/>
    <cellStyle name="Percent 3 4 2 5 2 2" xfId="10033"/>
    <cellStyle name="Percent 3 4 2 5 2 3" xfId="10034"/>
    <cellStyle name="Percent 3 4 2 5 3" xfId="10035"/>
    <cellStyle name="Percent 3 4 2 5 4" xfId="10036"/>
    <cellStyle name="Percent 3 4 2 6" xfId="10037"/>
    <cellStyle name="Percent 3 4 2 6 2" xfId="10038"/>
    <cellStyle name="Percent 3 4 2 6 2 2" xfId="10039"/>
    <cellStyle name="Percent 3 4 2 6 2 3" xfId="10040"/>
    <cellStyle name="Percent 3 4 2 6 3" xfId="10041"/>
    <cellStyle name="Percent 3 4 2 6 4" xfId="10042"/>
    <cellStyle name="Percent 3 4 2 7" xfId="10043"/>
    <cellStyle name="Percent 3 4 2 7 2" xfId="10044"/>
    <cellStyle name="Percent 3 4 2 7 3" xfId="10045"/>
    <cellStyle name="Percent 3 4 2 8" xfId="10046"/>
    <cellStyle name="Percent 3 4 2 8 2" xfId="10047"/>
    <cellStyle name="Percent 3 4 2 8 3" xfId="10048"/>
    <cellStyle name="Percent 3 4 2 9" xfId="10049"/>
    <cellStyle name="Percent 3 4 2 9 2" xfId="10050"/>
    <cellStyle name="Percent 3 4 2 9 3" xfId="10051"/>
    <cellStyle name="Percent 3 4 20" xfId="10052"/>
    <cellStyle name="Percent 3 4 20 2" xfId="10053"/>
    <cellStyle name="Percent 3 4 20 3" xfId="10054"/>
    <cellStyle name="Percent 3 4 21" xfId="10055"/>
    <cellStyle name="Percent 3 4 21 2" xfId="10056"/>
    <cellStyle name="Percent 3 4 21 3" xfId="10057"/>
    <cellStyle name="Percent 3 4 22" xfId="10058"/>
    <cellStyle name="Percent 3 4 22 2" xfId="10059"/>
    <cellStyle name="Percent 3 4 22 3" xfId="10060"/>
    <cellStyle name="Percent 3 4 23" xfId="10061"/>
    <cellStyle name="Percent 3 4 3" xfId="10062"/>
    <cellStyle name="Percent 3 4 3 10" xfId="10063"/>
    <cellStyle name="Percent 3 4 3 2" xfId="10064"/>
    <cellStyle name="Percent 3 4 3 2 2" xfId="10065"/>
    <cellStyle name="Percent 3 4 3 2 2 2" xfId="10066"/>
    <cellStyle name="Percent 3 4 3 2 2 2 2" xfId="10067"/>
    <cellStyle name="Percent 3 4 3 2 2 2 3" xfId="10068"/>
    <cellStyle name="Percent 3 4 3 2 2 3" xfId="10069"/>
    <cellStyle name="Percent 3 4 3 2 2 4" xfId="10070"/>
    <cellStyle name="Percent 3 4 3 2 3" xfId="10071"/>
    <cellStyle name="Percent 3 4 3 2 3 2" xfId="10072"/>
    <cellStyle name="Percent 3 4 3 2 3 2 2" xfId="10073"/>
    <cellStyle name="Percent 3 4 3 2 3 2 3" xfId="10074"/>
    <cellStyle name="Percent 3 4 3 2 3 3" xfId="10075"/>
    <cellStyle name="Percent 3 4 3 2 3 4" xfId="10076"/>
    <cellStyle name="Percent 3 4 3 2 4" xfId="10077"/>
    <cellStyle name="Percent 3 4 3 2 4 2" xfId="10078"/>
    <cellStyle name="Percent 3 4 3 2 4 3" xfId="10079"/>
    <cellStyle name="Percent 3 4 3 2 5" xfId="10080"/>
    <cellStyle name="Percent 3 4 3 2 5 2" xfId="10081"/>
    <cellStyle name="Percent 3 4 3 2 5 3" xfId="10082"/>
    <cellStyle name="Percent 3 4 3 2 6" xfId="10083"/>
    <cellStyle name="Percent 3 4 3 2 7" xfId="10084"/>
    <cellStyle name="Percent 3 4 3 3" xfId="10085"/>
    <cellStyle name="Percent 3 4 3 3 2" xfId="10086"/>
    <cellStyle name="Percent 3 4 3 3 2 2" xfId="10087"/>
    <cellStyle name="Percent 3 4 3 3 2 2 2" xfId="10088"/>
    <cellStyle name="Percent 3 4 3 3 2 2 3" xfId="10089"/>
    <cellStyle name="Percent 3 4 3 3 2 3" xfId="10090"/>
    <cellStyle name="Percent 3 4 3 3 2 4" xfId="10091"/>
    <cellStyle name="Percent 3 4 3 3 3" xfId="10092"/>
    <cellStyle name="Percent 3 4 3 3 3 2" xfId="10093"/>
    <cellStyle name="Percent 3 4 3 3 3 2 2" xfId="10094"/>
    <cellStyle name="Percent 3 4 3 3 3 2 3" xfId="10095"/>
    <cellStyle name="Percent 3 4 3 3 3 3" xfId="10096"/>
    <cellStyle name="Percent 3 4 3 3 3 4" xfId="10097"/>
    <cellStyle name="Percent 3 4 3 3 4" xfId="10098"/>
    <cellStyle name="Percent 3 4 3 3 4 2" xfId="10099"/>
    <cellStyle name="Percent 3 4 3 3 4 3" xfId="10100"/>
    <cellStyle name="Percent 3 4 3 3 5" xfId="10101"/>
    <cellStyle name="Percent 3 4 3 3 6" xfId="10102"/>
    <cellStyle name="Percent 3 4 3 4" xfId="10103"/>
    <cellStyle name="Percent 3 4 3 4 2" xfId="10104"/>
    <cellStyle name="Percent 3 4 3 4 2 2" xfId="10105"/>
    <cellStyle name="Percent 3 4 3 4 2 2 2" xfId="10106"/>
    <cellStyle name="Percent 3 4 3 4 2 2 3" xfId="10107"/>
    <cellStyle name="Percent 3 4 3 4 2 3" xfId="10108"/>
    <cellStyle name="Percent 3 4 3 4 2 4" xfId="10109"/>
    <cellStyle name="Percent 3 4 3 4 3" xfId="10110"/>
    <cellStyle name="Percent 3 4 3 4 3 2" xfId="10111"/>
    <cellStyle name="Percent 3 4 3 4 3 2 2" xfId="10112"/>
    <cellStyle name="Percent 3 4 3 4 3 2 3" xfId="10113"/>
    <cellStyle name="Percent 3 4 3 4 3 3" xfId="10114"/>
    <cellStyle name="Percent 3 4 3 4 3 4" xfId="10115"/>
    <cellStyle name="Percent 3 4 3 4 4" xfId="10116"/>
    <cellStyle name="Percent 3 4 3 4 4 2" xfId="10117"/>
    <cellStyle name="Percent 3 4 3 4 4 3" xfId="10118"/>
    <cellStyle name="Percent 3 4 3 4 5" xfId="10119"/>
    <cellStyle name="Percent 3 4 3 4 6" xfId="10120"/>
    <cellStyle name="Percent 3 4 3 5" xfId="10121"/>
    <cellStyle name="Percent 3 4 3 5 2" xfId="10122"/>
    <cellStyle name="Percent 3 4 3 5 2 2" xfId="10123"/>
    <cellStyle name="Percent 3 4 3 5 2 3" xfId="10124"/>
    <cellStyle name="Percent 3 4 3 5 3" xfId="10125"/>
    <cellStyle name="Percent 3 4 3 5 4" xfId="10126"/>
    <cellStyle name="Percent 3 4 3 6" xfId="10127"/>
    <cellStyle name="Percent 3 4 3 6 2" xfId="10128"/>
    <cellStyle name="Percent 3 4 3 6 2 2" xfId="10129"/>
    <cellStyle name="Percent 3 4 3 6 2 3" xfId="10130"/>
    <cellStyle name="Percent 3 4 3 6 3" xfId="10131"/>
    <cellStyle name="Percent 3 4 3 6 4" xfId="10132"/>
    <cellStyle name="Percent 3 4 3 7" xfId="10133"/>
    <cellStyle name="Percent 3 4 3 7 2" xfId="10134"/>
    <cellStyle name="Percent 3 4 3 7 3" xfId="10135"/>
    <cellStyle name="Percent 3 4 3 8" xfId="10136"/>
    <cellStyle name="Percent 3 4 3 8 2" xfId="10137"/>
    <cellStyle name="Percent 3 4 3 8 3" xfId="10138"/>
    <cellStyle name="Percent 3 4 3 9" xfId="10139"/>
    <cellStyle name="Percent 3 4 3 9 2" xfId="10140"/>
    <cellStyle name="Percent 3 4 3 9 3" xfId="10141"/>
    <cellStyle name="Percent 3 4 4" xfId="10142"/>
    <cellStyle name="Percent 3 4 4 10" xfId="10143"/>
    <cellStyle name="Percent 3 4 4 2" xfId="10144"/>
    <cellStyle name="Percent 3 4 4 2 2" xfId="10145"/>
    <cellStyle name="Percent 3 4 4 2 2 2" xfId="10146"/>
    <cellStyle name="Percent 3 4 4 2 2 2 2" xfId="10147"/>
    <cellStyle name="Percent 3 4 4 2 2 2 3" xfId="10148"/>
    <cellStyle name="Percent 3 4 4 2 2 3" xfId="10149"/>
    <cellStyle name="Percent 3 4 4 2 2 4" xfId="10150"/>
    <cellStyle name="Percent 3 4 4 2 3" xfId="10151"/>
    <cellStyle name="Percent 3 4 4 2 3 2" xfId="10152"/>
    <cellStyle name="Percent 3 4 4 2 3 2 2" xfId="10153"/>
    <cellStyle name="Percent 3 4 4 2 3 2 3" xfId="10154"/>
    <cellStyle name="Percent 3 4 4 2 3 3" xfId="10155"/>
    <cellStyle name="Percent 3 4 4 2 3 4" xfId="10156"/>
    <cellStyle name="Percent 3 4 4 2 4" xfId="10157"/>
    <cellStyle name="Percent 3 4 4 2 4 2" xfId="10158"/>
    <cellStyle name="Percent 3 4 4 2 4 3" xfId="10159"/>
    <cellStyle name="Percent 3 4 4 2 5" xfId="10160"/>
    <cellStyle name="Percent 3 4 4 2 5 2" xfId="10161"/>
    <cellStyle name="Percent 3 4 4 2 5 3" xfId="10162"/>
    <cellStyle name="Percent 3 4 4 2 6" xfId="10163"/>
    <cellStyle name="Percent 3 4 4 2 6 2" xfId="10164"/>
    <cellStyle name="Percent 3 4 4 2 6 3" xfId="10165"/>
    <cellStyle name="Percent 3 4 4 2 7" xfId="10166"/>
    <cellStyle name="Percent 3 4 4 3" xfId="10167"/>
    <cellStyle name="Percent 3 4 4 3 2" xfId="10168"/>
    <cellStyle name="Percent 3 4 4 3 2 2" xfId="10169"/>
    <cellStyle name="Percent 3 4 4 3 2 2 2" xfId="10170"/>
    <cellStyle name="Percent 3 4 4 3 2 2 3" xfId="10171"/>
    <cellStyle name="Percent 3 4 4 3 2 3" xfId="10172"/>
    <cellStyle name="Percent 3 4 4 3 2 4" xfId="10173"/>
    <cellStyle name="Percent 3 4 4 3 3" xfId="10174"/>
    <cellStyle name="Percent 3 4 4 3 3 2" xfId="10175"/>
    <cellStyle name="Percent 3 4 4 3 3 2 2" xfId="10176"/>
    <cellStyle name="Percent 3 4 4 3 3 2 3" xfId="10177"/>
    <cellStyle name="Percent 3 4 4 3 3 3" xfId="10178"/>
    <cellStyle name="Percent 3 4 4 3 3 4" xfId="10179"/>
    <cellStyle name="Percent 3 4 4 3 4" xfId="10180"/>
    <cellStyle name="Percent 3 4 4 3 4 2" xfId="10181"/>
    <cellStyle name="Percent 3 4 4 3 4 3" xfId="10182"/>
    <cellStyle name="Percent 3 4 4 3 5" xfId="10183"/>
    <cellStyle name="Percent 3 4 4 3 6" xfId="10184"/>
    <cellStyle name="Percent 3 4 4 4" xfId="10185"/>
    <cellStyle name="Percent 3 4 4 4 2" xfId="10186"/>
    <cellStyle name="Percent 3 4 4 4 2 2" xfId="10187"/>
    <cellStyle name="Percent 3 4 4 4 2 2 2" xfId="10188"/>
    <cellStyle name="Percent 3 4 4 4 2 2 3" xfId="10189"/>
    <cellStyle name="Percent 3 4 4 4 2 3" xfId="10190"/>
    <cellStyle name="Percent 3 4 4 4 2 4" xfId="10191"/>
    <cellStyle name="Percent 3 4 4 4 3" xfId="10192"/>
    <cellStyle name="Percent 3 4 4 4 3 2" xfId="10193"/>
    <cellStyle name="Percent 3 4 4 4 3 2 2" xfId="10194"/>
    <cellStyle name="Percent 3 4 4 4 3 2 3" xfId="10195"/>
    <cellStyle name="Percent 3 4 4 4 3 3" xfId="10196"/>
    <cellStyle name="Percent 3 4 4 4 3 4" xfId="10197"/>
    <cellStyle name="Percent 3 4 4 4 4" xfId="10198"/>
    <cellStyle name="Percent 3 4 4 4 4 2" xfId="10199"/>
    <cellStyle name="Percent 3 4 4 4 4 3" xfId="10200"/>
    <cellStyle name="Percent 3 4 4 4 5" xfId="10201"/>
    <cellStyle name="Percent 3 4 4 4 6" xfId="10202"/>
    <cellStyle name="Percent 3 4 4 5" xfId="10203"/>
    <cellStyle name="Percent 3 4 4 5 2" xfId="10204"/>
    <cellStyle name="Percent 3 4 4 5 2 2" xfId="10205"/>
    <cellStyle name="Percent 3 4 4 5 2 3" xfId="10206"/>
    <cellStyle name="Percent 3 4 4 5 3" xfId="10207"/>
    <cellStyle name="Percent 3 4 4 5 4" xfId="10208"/>
    <cellStyle name="Percent 3 4 4 6" xfId="10209"/>
    <cellStyle name="Percent 3 4 4 6 2" xfId="10210"/>
    <cellStyle name="Percent 3 4 4 6 2 2" xfId="10211"/>
    <cellStyle name="Percent 3 4 4 6 2 3" xfId="10212"/>
    <cellStyle name="Percent 3 4 4 6 3" xfId="10213"/>
    <cellStyle name="Percent 3 4 4 6 4" xfId="10214"/>
    <cellStyle name="Percent 3 4 4 7" xfId="10215"/>
    <cellStyle name="Percent 3 4 4 7 2" xfId="10216"/>
    <cellStyle name="Percent 3 4 4 7 3" xfId="10217"/>
    <cellStyle name="Percent 3 4 4 8" xfId="10218"/>
    <cellStyle name="Percent 3 4 4 8 2" xfId="10219"/>
    <cellStyle name="Percent 3 4 4 8 3" xfId="10220"/>
    <cellStyle name="Percent 3 4 4 9" xfId="10221"/>
    <cellStyle name="Percent 3 4 4 9 2" xfId="10222"/>
    <cellStyle name="Percent 3 4 4 9 3" xfId="10223"/>
    <cellStyle name="Percent 3 4 5" xfId="10224"/>
    <cellStyle name="Percent 3 4 5 10" xfId="10225"/>
    <cellStyle name="Percent 3 4 5 2" xfId="10226"/>
    <cellStyle name="Percent 3 4 5 2 2" xfId="10227"/>
    <cellStyle name="Percent 3 4 5 2 2 2" xfId="10228"/>
    <cellStyle name="Percent 3 4 5 2 2 2 2" xfId="10229"/>
    <cellStyle name="Percent 3 4 5 2 2 2 3" xfId="10230"/>
    <cellStyle name="Percent 3 4 5 2 2 3" xfId="10231"/>
    <cellStyle name="Percent 3 4 5 2 2 4" xfId="10232"/>
    <cellStyle name="Percent 3 4 5 2 3" xfId="10233"/>
    <cellStyle name="Percent 3 4 5 2 3 2" xfId="10234"/>
    <cellStyle name="Percent 3 4 5 2 3 2 2" xfId="10235"/>
    <cellStyle name="Percent 3 4 5 2 3 2 3" xfId="10236"/>
    <cellStyle name="Percent 3 4 5 2 3 3" xfId="10237"/>
    <cellStyle name="Percent 3 4 5 2 3 4" xfId="10238"/>
    <cellStyle name="Percent 3 4 5 2 4" xfId="10239"/>
    <cellStyle name="Percent 3 4 5 2 4 2" xfId="10240"/>
    <cellStyle name="Percent 3 4 5 2 4 3" xfId="10241"/>
    <cellStyle name="Percent 3 4 5 2 5" xfId="10242"/>
    <cellStyle name="Percent 3 4 5 2 5 2" xfId="10243"/>
    <cellStyle name="Percent 3 4 5 2 5 3" xfId="10244"/>
    <cellStyle name="Percent 3 4 5 2 6" xfId="10245"/>
    <cellStyle name="Percent 3 4 5 2 7" xfId="10246"/>
    <cellStyle name="Percent 3 4 5 3" xfId="10247"/>
    <cellStyle name="Percent 3 4 5 3 2" xfId="10248"/>
    <cellStyle name="Percent 3 4 5 3 2 2" xfId="10249"/>
    <cellStyle name="Percent 3 4 5 3 2 2 2" xfId="10250"/>
    <cellStyle name="Percent 3 4 5 3 2 2 3" xfId="10251"/>
    <cellStyle name="Percent 3 4 5 3 2 3" xfId="10252"/>
    <cellStyle name="Percent 3 4 5 3 2 4" xfId="10253"/>
    <cellStyle name="Percent 3 4 5 3 3" xfId="10254"/>
    <cellStyle name="Percent 3 4 5 3 3 2" xfId="10255"/>
    <cellStyle name="Percent 3 4 5 3 3 2 2" xfId="10256"/>
    <cellStyle name="Percent 3 4 5 3 3 2 3" xfId="10257"/>
    <cellStyle name="Percent 3 4 5 3 3 3" xfId="10258"/>
    <cellStyle name="Percent 3 4 5 3 3 4" xfId="10259"/>
    <cellStyle name="Percent 3 4 5 3 4" xfId="10260"/>
    <cellStyle name="Percent 3 4 5 3 4 2" xfId="10261"/>
    <cellStyle name="Percent 3 4 5 3 4 3" xfId="10262"/>
    <cellStyle name="Percent 3 4 5 3 5" xfId="10263"/>
    <cellStyle name="Percent 3 4 5 3 6" xfId="10264"/>
    <cellStyle name="Percent 3 4 5 4" xfId="10265"/>
    <cellStyle name="Percent 3 4 5 4 2" xfId="10266"/>
    <cellStyle name="Percent 3 4 5 4 2 2" xfId="10267"/>
    <cellStyle name="Percent 3 4 5 4 2 2 2" xfId="10268"/>
    <cellStyle name="Percent 3 4 5 4 2 2 3" xfId="10269"/>
    <cellStyle name="Percent 3 4 5 4 2 3" xfId="10270"/>
    <cellStyle name="Percent 3 4 5 4 2 4" xfId="10271"/>
    <cellStyle name="Percent 3 4 5 4 3" xfId="10272"/>
    <cellStyle name="Percent 3 4 5 4 3 2" xfId="10273"/>
    <cellStyle name="Percent 3 4 5 4 3 2 2" xfId="10274"/>
    <cellStyle name="Percent 3 4 5 4 3 2 3" xfId="10275"/>
    <cellStyle name="Percent 3 4 5 4 3 3" xfId="10276"/>
    <cellStyle name="Percent 3 4 5 4 3 4" xfId="10277"/>
    <cellStyle name="Percent 3 4 5 4 4" xfId="10278"/>
    <cellStyle name="Percent 3 4 5 4 4 2" xfId="10279"/>
    <cellStyle name="Percent 3 4 5 4 4 3" xfId="10280"/>
    <cellStyle name="Percent 3 4 5 4 5" xfId="10281"/>
    <cellStyle name="Percent 3 4 5 4 6" xfId="10282"/>
    <cellStyle name="Percent 3 4 5 5" xfId="10283"/>
    <cellStyle name="Percent 3 4 5 5 2" xfId="10284"/>
    <cellStyle name="Percent 3 4 5 5 2 2" xfId="10285"/>
    <cellStyle name="Percent 3 4 5 5 2 3" xfId="10286"/>
    <cellStyle name="Percent 3 4 5 5 3" xfId="10287"/>
    <cellStyle name="Percent 3 4 5 5 4" xfId="10288"/>
    <cellStyle name="Percent 3 4 5 6" xfId="10289"/>
    <cellStyle name="Percent 3 4 5 6 2" xfId="10290"/>
    <cellStyle name="Percent 3 4 5 6 2 2" xfId="10291"/>
    <cellStyle name="Percent 3 4 5 6 2 3" xfId="10292"/>
    <cellStyle name="Percent 3 4 5 6 3" xfId="10293"/>
    <cellStyle name="Percent 3 4 5 6 4" xfId="10294"/>
    <cellStyle name="Percent 3 4 5 7" xfId="10295"/>
    <cellStyle name="Percent 3 4 5 7 2" xfId="10296"/>
    <cellStyle name="Percent 3 4 5 7 3" xfId="10297"/>
    <cellStyle name="Percent 3 4 5 8" xfId="10298"/>
    <cellStyle name="Percent 3 4 5 8 2" xfId="10299"/>
    <cellStyle name="Percent 3 4 5 8 3" xfId="10300"/>
    <cellStyle name="Percent 3 4 5 9" xfId="10301"/>
    <cellStyle name="Percent 3 4 5 9 2" xfId="10302"/>
    <cellStyle name="Percent 3 4 5 9 3" xfId="10303"/>
    <cellStyle name="Percent 3 4 6" xfId="10304"/>
    <cellStyle name="Percent 3 4 6 10" xfId="10305"/>
    <cellStyle name="Percent 3 4 6 2" xfId="10306"/>
    <cellStyle name="Percent 3 4 6 2 2" xfId="10307"/>
    <cellStyle name="Percent 3 4 6 2 2 2" xfId="10308"/>
    <cellStyle name="Percent 3 4 6 2 2 2 2" xfId="10309"/>
    <cellStyle name="Percent 3 4 6 2 2 2 3" xfId="10310"/>
    <cellStyle name="Percent 3 4 6 2 2 3" xfId="10311"/>
    <cellStyle name="Percent 3 4 6 2 2 4" xfId="10312"/>
    <cellStyle name="Percent 3 4 6 2 3" xfId="10313"/>
    <cellStyle name="Percent 3 4 6 2 3 2" xfId="10314"/>
    <cellStyle name="Percent 3 4 6 2 3 2 2" xfId="10315"/>
    <cellStyle name="Percent 3 4 6 2 3 2 3" xfId="10316"/>
    <cellStyle name="Percent 3 4 6 2 3 3" xfId="10317"/>
    <cellStyle name="Percent 3 4 6 2 3 4" xfId="10318"/>
    <cellStyle name="Percent 3 4 6 2 4" xfId="10319"/>
    <cellStyle name="Percent 3 4 6 2 4 2" xfId="10320"/>
    <cellStyle name="Percent 3 4 6 2 4 3" xfId="10321"/>
    <cellStyle name="Percent 3 4 6 2 5" xfId="10322"/>
    <cellStyle name="Percent 3 4 6 2 5 2" xfId="10323"/>
    <cellStyle name="Percent 3 4 6 2 5 3" xfId="10324"/>
    <cellStyle name="Percent 3 4 6 2 6" xfId="10325"/>
    <cellStyle name="Percent 3 4 6 2 7" xfId="10326"/>
    <cellStyle name="Percent 3 4 6 3" xfId="10327"/>
    <cellStyle name="Percent 3 4 6 3 2" xfId="10328"/>
    <cellStyle name="Percent 3 4 6 3 2 2" xfId="10329"/>
    <cellStyle name="Percent 3 4 6 3 2 2 2" xfId="10330"/>
    <cellStyle name="Percent 3 4 6 3 2 2 3" xfId="10331"/>
    <cellStyle name="Percent 3 4 6 3 2 3" xfId="10332"/>
    <cellStyle name="Percent 3 4 6 3 2 4" xfId="10333"/>
    <cellStyle name="Percent 3 4 6 3 3" xfId="10334"/>
    <cellStyle name="Percent 3 4 6 3 3 2" xfId="10335"/>
    <cellStyle name="Percent 3 4 6 3 3 2 2" xfId="10336"/>
    <cellStyle name="Percent 3 4 6 3 3 2 3" xfId="10337"/>
    <cellStyle name="Percent 3 4 6 3 3 3" xfId="10338"/>
    <cellStyle name="Percent 3 4 6 3 3 4" xfId="10339"/>
    <cellStyle name="Percent 3 4 6 3 4" xfId="10340"/>
    <cellStyle name="Percent 3 4 6 3 4 2" xfId="10341"/>
    <cellStyle name="Percent 3 4 6 3 4 3" xfId="10342"/>
    <cellStyle name="Percent 3 4 6 3 5" xfId="10343"/>
    <cellStyle name="Percent 3 4 6 3 6" xfId="10344"/>
    <cellStyle name="Percent 3 4 6 4" xfId="10345"/>
    <cellStyle name="Percent 3 4 6 4 2" xfId="10346"/>
    <cellStyle name="Percent 3 4 6 4 2 2" xfId="10347"/>
    <cellStyle name="Percent 3 4 6 4 2 2 2" xfId="10348"/>
    <cellStyle name="Percent 3 4 6 4 2 2 3" xfId="10349"/>
    <cellStyle name="Percent 3 4 6 4 2 3" xfId="10350"/>
    <cellStyle name="Percent 3 4 6 4 2 4" xfId="10351"/>
    <cellStyle name="Percent 3 4 6 4 3" xfId="10352"/>
    <cellStyle name="Percent 3 4 6 4 3 2" xfId="10353"/>
    <cellStyle name="Percent 3 4 6 4 3 2 2" xfId="10354"/>
    <cellStyle name="Percent 3 4 6 4 3 2 3" xfId="10355"/>
    <cellStyle name="Percent 3 4 6 4 3 3" xfId="10356"/>
    <cellStyle name="Percent 3 4 6 4 3 4" xfId="10357"/>
    <cellStyle name="Percent 3 4 6 4 4" xfId="10358"/>
    <cellStyle name="Percent 3 4 6 4 4 2" xfId="10359"/>
    <cellStyle name="Percent 3 4 6 4 4 3" xfId="10360"/>
    <cellStyle name="Percent 3 4 6 4 5" xfId="10361"/>
    <cellStyle name="Percent 3 4 6 4 6" xfId="10362"/>
    <cellStyle name="Percent 3 4 6 5" xfId="10363"/>
    <cellStyle name="Percent 3 4 6 5 2" xfId="10364"/>
    <cellStyle name="Percent 3 4 6 5 2 2" xfId="10365"/>
    <cellStyle name="Percent 3 4 6 5 2 3" xfId="10366"/>
    <cellStyle name="Percent 3 4 6 5 3" xfId="10367"/>
    <cellStyle name="Percent 3 4 6 5 4" xfId="10368"/>
    <cellStyle name="Percent 3 4 6 6" xfId="10369"/>
    <cellStyle name="Percent 3 4 6 6 2" xfId="10370"/>
    <cellStyle name="Percent 3 4 6 6 2 2" xfId="10371"/>
    <cellStyle name="Percent 3 4 6 6 2 3" xfId="10372"/>
    <cellStyle name="Percent 3 4 6 6 3" xfId="10373"/>
    <cellStyle name="Percent 3 4 6 6 4" xfId="10374"/>
    <cellStyle name="Percent 3 4 6 7" xfId="10375"/>
    <cellStyle name="Percent 3 4 6 7 2" xfId="10376"/>
    <cellStyle name="Percent 3 4 6 7 3" xfId="10377"/>
    <cellStyle name="Percent 3 4 6 8" xfId="10378"/>
    <cellStyle name="Percent 3 4 6 8 2" xfId="10379"/>
    <cellStyle name="Percent 3 4 6 8 3" xfId="10380"/>
    <cellStyle name="Percent 3 4 6 9" xfId="10381"/>
    <cellStyle name="Percent 3 4 6 9 2" xfId="10382"/>
    <cellStyle name="Percent 3 4 6 9 3" xfId="10383"/>
    <cellStyle name="Percent 3 4 7" xfId="10384"/>
    <cellStyle name="Percent 3 4 7 10" xfId="10385"/>
    <cellStyle name="Percent 3 4 7 2" xfId="10386"/>
    <cellStyle name="Percent 3 4 7 2 2" xfId="10387"/>
    <cellStyle name="Percent 3 4 7 2 2 2" xfId="10388"/>
    <cellStyle name="Percent 3 4 7 2 2 2 2" xfId="10389"/>
    <cellStyle name="Percent 3 4 7 2 2 2 3" xfId="10390"/>
    <cellStyle name="Percent 3 4 7 2 2 3" xfId="10391"/>
    <cellStyle name="Percent 3 4 7 2 2 4" xfId="10392"/>
    <cellStyle name="Percent 3 4 7 2 3" xfId="10393"/>
    <cellStyle name="Percent 3 4 7 2 3 2" xfId="10394"/>
    <cellStyle name="Percent 3 4 7 2 3 2 2" xfId="10395"/>
    <cellStyle name="Percent 3 4 7 2 3 2 3" xfId="10396"/>
    <cellStyle name="Percent 3 4 7 2 3 3" xfId="10397"/>
    <cellStyle name="Percent 3 4 7 2 3 4" xfId="10398"/>
    <cellStyle name="Percent 3 4 7 2 4" xfId="10399"/>
    <cellStyle name="Percent 3 4 7 2 4 2" xfId="10400"/>
    <cellStyle name="Percent 3 4 7 2 4 3" xfId="10401"/>
    <cellStyle name="Percent 3 4 7 2 5" xfId="10402"/>
    <cellStyle name="Percent 3 4 7 2 5 2" xfId="10403"/>
    <cellStyle name="Percent 3 4 7 2 5 3" xfId="10404"/>
    <cellStyle name="Percent 3 4 7 2 6" xfId="10405"/>
    <cellStyle name="Percent 3 4 7 2 7" xfId="10406"/>
    <cellStyle name="Percent 3 4 7 3" xfId="10407"/>
    <cellStyle name="Percent 3 4 7 3 2" xfId="10408"/>
    <cellStyle name="Percent 3 4 7 3 2 2" xfId="10409"/>
    <cellStyle name="Percent 3 4 7 3 2 2 2" xfId="10410"/>
    <cellStyle name="Percent 3 4 7 3 2 2 3" xfId="10411"/>
    <cellStyle name="Percent 3 4 7 3 2 3" xfId="10412"/>
    <cellStyle name="Percent 3 4 7 3 2 4" xfId="10413"/>
    <cellStyle name="Percent 3 4 7 3 3" xfId="10414"/>
    <cellStyle name="Percent 3 4 7 3 3 2" xfId="10415"/>
    <cellStyle name="Percent 3 4 7 3 3 2 2" xfId="10416"/>
    <cellStyle name="Percent 3 4 7 3 3 2 3" xfId="10417"/>
    <cellStyle name="Percent 3 4 7 3 3 3" xfId="10418"/>
    <cellStyle name="Percent 3 4 7 3 3 4" xfId="10419"/>
    <cellStyle name="Percent 3 4 7 3 4" xfId="10420"/>
    <cellStyle name="Percent 3 4 7 3 4 2" xfId="10421"/>
    <cellStyle name="Percent 3 4 7 3 4 3" xfId="10422"/>
    <cellStyle name="Percent 3 4 7 3 5" xfId="10423"/>
    <cellStyle name="Percent 3 4 7 3 6" xfId="10424"/>
    <cellStyle name="Percent 3 4 7 4" xfId="10425"/>
    <cellStyle name="Percent 3 4 7 4 2" xfId="10426"/>
    <cellStyle name="Percent 3 4 7 4 2 2" xfId="10427"/>
    <cellStyle name="Percent 3 4 7 4 2 2 2" xfId="10428"/>
    <cellStyle name="Percent 3 4 7 4 2 2 3" xfId="10429"/>
    <cellStyle name="Percent 3 4 7 4 2 3" xfId="10430"/>
    <cellStyle name="Percent 3 4 7 4 2 4" xfId="10431"/>
    <cellStyle name="Percent 3 4 7 4 3" xfId="10432"/>
    <cellStyle name="Percent 3 4 7 4 3 2" xfId="10433"/>
    <cellStyle name="Percent 3 4 7 4 3 2 2" xfId="10434"/>
    <cellStyle name="Percent 3 4 7 4 3 2 3" xfId="10435"/>
    <cellStyle name="Percent 3 4 7 4 3 3" xfId="10436"/>
    <cellStyle name="Percent 3 4 7 4 3 4" xfId="10437"/>
    <cellStyle name="Percent 3 4 7 4 4" xfId="10438"/>
    <cellStyle name="Percent 3 4 7 4 4 2" xfId="10439"/>
    <cellStyle name="Percent 3 4 7 4 4 3" xfId="10440"/>
    <cellStyle name="Percent 3 4 7 4 5" xfId="10441"/>
    <cellStyle name="Percent 3 4 7 4 6" xfId="10442"/>
    <cellStyle name="Percent 3 4 7 5" xfId="10443"/>
    <cellStyle name="Percent 3 4 7 5 2" xfId="10444"/>
    <cellStyle name="Percent 3 4 7 5 2 2" xfId="10445"/>
    <cellStyle name="Percent 3 4 7 5 2 3" xfId="10446"/>
    <cellStyle name="Percent 3 4 7 5 3" xfId="10447"/>
    <cellStyle name="Percent 3 4 7 5 4" xfId="10448"/>
    <cellStyle name="Percent 3 4 7 6" xfId="10449"/>
    <cellStyle name="Percent 3 4 7 6 2" xfId="10450"/>
    <cellStyle name="Percent 3 4 7 6 2 2" xfId="10451"/>
    <cellStyle name="Percent 3 4 7 6 2 3" xfId="10452"/>
    <cellStyle name="Percent 3 4 7 6 3" xfId="10453"/>
    <cellStyle name="Percent 3 4 7 6 4" xfId="10454"/>
    <cellStyle name="Percent 3 4 7 7" xfId="10455"/>
    <cellStyle name="Percent 3 4 7 7 2" xfId="10456"/>
    <cellStyle name="Percent 3 4 7 7 3" xfId="10457"/>
    <cellStyle name="Percent 3 4 7 8" xfId="10458"/>
    <cellStyle name="Percent 3 4 7 8 2" xfId="10459"/>
    <cellStyle name="Percent 3 4 7 8 3" xfId="10460"/>
    <cellStyle name="Percent 3 4 7 9" xfId="10461"/>
    <cellStyle name="Percent 3 4 7 9 2" xfId="10462"/>
    <cellStyle name="Percent 3 4 7 9 3" xfId="10463"/>
    <cellStyle name="Percent 3 4 8" xfId="10464"/>
    <cellStyle name="Percent 3 4 8 10" xfId="10465"/>
    <cellStyle name="Percent 3 4 8 10 2" xfId="10466"/>
    <cellStyle name="Percent 3 4 8 10 3" xfId="10467"/>
    <cellStyle name="Percent 3 4 8 11" xfId="10468"/>
    <cellStyle name="Percent 3 4 8 11 2" xfId="10469"/>
    <cellStyle name="Percent 3 4 8 11 3" xfId="10470"/>
    <cellStyle name="Percent 3 4 8 12" xfId="10471"/>
    <cellStyle name="Percent 3 4 8 12 2" xfId="10472"/>
    <cellStyle name="Percent 3 4 8 12 3" xfId="10473"/>
    <cellStyle name="Percent 3 4 8 13" xfId="10474"/>
    <cellStyle name="Percent 3 4 8 2" xfId="10475"/>
    <cellStyle name="Percent 3 4 8 2 2" xfId="10476"/>
    <cellStyle name="Percent 3 4 8 2 2 2" xfId="10477"/>
    <cellStyle name="Percent 3 4 8 2 2 2 2" xfId="10478"/>
    <cellStyle name="Percent 3 4 8 2 2 2 3" xfId="10479"/>
    <cellStyle name="Percent 3 4 8 2 2 3" xfId="10480"/>
    <cellStyle name="Percent 3 4 8 2 2 4" xfId="10481"/>
    <cellStyle name="Percent 3 4 8 2 3" xfId="10482"/>
    <cellStyle name="Percent 3 4 8 2 3 2" xfId="10483"/>
    <cellStyle name="Percent 3 4 8 2 3 2 2" xfId="10484"/>
    <cellStyle name="Percent 3 4 8 2 3 2 3" xfId="10485"/>
    <cellStyle name="Percent 3 4 8 2 3 3" xfId="10486"/>
    <cellStyle name="Percent 3 4 8 2 3 4" xfId="10487"/>
    <cellStyle name="Percent 3 4 8 2 4" xfId="10488"/>
    <cellStyle name="Percent 3 4 8 2 4 2" xfId="10489"/>
    <cellStyle name="Percent 3 4 8 2 4 3" xfId="10490"/>
    <cellStyle name="Percent 3 4 8 2 5" xfId="10491"/>
    <cellStyle name="Percent 3 4 8 2 5 2" xfId="10492"/>
    <cellStyle name="Percent 3 4 8 2 5 3" xfId="10493"/>
    <cellStyle name="Percent 3 4 8 2 6" xfId="10494"/>
    <cellStyle name="Percent 3 4 8 2 7" xfId="10495"/>
    <cellStyle name="Percent 3 4 8 3" xfId="10496"/>
    <cellStyle name="Percent 3 4 8 3 2" xfId="10497"/>
    <cellStyle name="Percent 3 4 8 3 2 2" xfId="10498"/>
    <cellStyle name="Percent 3 4 8 3 2 2 2" xfId="10499"/>
    <cellStyle name="Percent 3 4 8 3 2 2 3" xfId="10500"/>
    <cellStyle name="Percent 3 4 8 3 2 3" xfId="10501"/>
    <cellStyle name="Percent 3 4 8 3 2 4" xfId="10502"/>
    <cellStyle name="Percent 3 4 8 3 3" xfId="10503"/>
    <cellStyle name="Percent 3 4 8 3 3 2" xfId="10504"/>
    <cellStyle name="Percent 3 4 8 3 3 2 2" xfId="10505"/>
    <cellStyle name="Percent 3 4 8 3 3 2 3" xfId="10506"/>
    <cellStyle name="Percent 3 4 8 3 3 3" xfId="10507"/>
    <cellStyle name="Percent 3 4 8 3 3 4" xfId="10508"/>
    <cellStyle name="Percent 3 4 8 3 4" xfId="10509"/>
    <cellStyle name="Percent 3 4 8 3 4 2" xfId="10510"/>
    <cellStyle name="Percent 3 4 8 3 4 3" xfId="10511"/>
    <cellStyle name="Percent 3 4 8 3 5" xfId="10512"/>
    <cellStyle name="Percent 3 4 8 3 6" xfId="10513"/>
    <cellStyle name="Percent 3 4 8 4" xfId="10514"/>
    <cellStyle name="Percent 3 4 8 4 2" xfId="10515"/>
    <cellStyle name="Percent 3 4 8 4 2 2" xfId="10516"/>
    <cellStyle name="Percent 3 4 8 4 2 2 2" xfId="10517"/>
    <cellStyle name="Percent 3 4 8 4 2 2 3" xfId="10518"/>
    <cellStyle name="Percent 3 4 8 4 2 3" xfId="10519"/>
    <cellStyle name="Percent 3 4 8 4 2 4" xfId="10520"/>
    <cellStyle name="Percent 3 4 8 4 3" xfId="10521"/>
    <cellStyle name="Percent 3 4 8 4 3 2" xfId="10522"/>
    <cellStyle name="Percent 3 4 8 4 3 2 2" xfId="10523"/>
    <cellStyle name="Percent 3 4 8 4 3 2 3" xfId="10524"/>
    <cellStyle name="Percent 3 4 8 4 3 3" xfId="10525"/>
    <cellStyle name="Percent 3 4 8 4 3 4" xfId="10526"/>
    <cellStyle name="Percent 3 4 8 4 4" xfId="10527"/>
    <cellStyle name="Percent 3 4 8 4 4 2" xfId="10528"/>
    <cellStyle name="Percent 3 4 8 4 4 3" xfId="10529"/>
    <cellStyle name="Percent 3 4 8 4 5" xfId="10530"/>
    <cellStyle name="Percent 3 4 8 4 6" xfId="10531"/>
    <cellStyle name="Percent 3 4 8 5" xfId="10532"/>
    <cellStyle name="Percent 3 4 8 5 2" xfId="10533"/>
    <cellStyle name="Percent 3 4 8 5 2 2" xfId="10534"/>
    <cellStyle name="Percent 3 4 8 5 2 2 2" xfId="10535"/>
    <cellStyle name="Percent 3 4 8 5 2 2 3" xfId="10536"/>
    <cellStyle name="Percent 3 4 8 5 2 3" xfId="10537"/>
    <cellStyle name="Percent 3 4 8 5 2 4" xfId="10538"/>
    <cellStyle name="Percent 3 4 8 5 3" xfId="10539"/>
    <cellStyle name="Percent 3 4 8 5 3 2" xfId="10540"/>
    <cellStyle name="Percent 3 4 8 5 3 2 2" xfId="10541"/>
    <cellStyle name="Percent 3 4 8 5 3 2 3" xfId="10542"/>
    <cellStyle name="Percent 3 4 8 5 3 3" xfId="10543"/>
    <cellStyle name="Percent 3 4 8 5 3 4" xfId="10544"/>
    <cellStyle name="Percent 3 4 8 5 4" xfId="10545"/>
    <cellStyle name="Percent 3 4 8 5 4 2" xfId="10546"/>
    <cellStyle name="Percent 3 4 8 5 4 2 2" xfId="10547"/>
    <cellStyle name="Percent 3 4 8 5 4 2 3" xfId="10548"/>
    <cellStyle name="Percent 3 4 8 5 4 3" xfId="10549"/>
    <cellStyle name="Percent 3 4 8 5 4 4" xfId="10550"/>
    <cellStyle name="Percent 3 4 8 5 5" xfId="10551"/>
    <cellStyle name="Percent 3 4 8 5 5 2" xfId="10552"/>
    <cellStyle name="Percent 3 4 8 5 5 3" xfId="10553"/>
    <cellStyle name="Percent 3 4 8 5 6" xfId="10554"/>
    <cellStyle name="Percent 3 4 8 5 7" xfId="10555"/>
    <cellStyle name="Percent 3 4 8 6" xfId="10556"/>
    <cellStyle name="Percent 3 4 8 6 2" xfId="10557"/>
    <cellStyle name="Percent 3 4 8 6 2 2" xfId="10558"/>
    <cellStyle name="Percent 3 4 8 6 2 2 2" xfId="10559"/>
    <cellStyle name="Percent 3 4 8 6 2 2 3" xfId="10560"/>
    <cellStyle name="Percent 3 4 8 6 2 3" xfId="10561"/>
    <cellStyle name="Percent 3 4 8 6 2 4" xfId="10562"/>
    <cellStyle name="Percent 3 4 8 6 3" xfId="10563"/>
    <cellStyle name="Percent 3 4 8 6 3 2" xfId="10564"/>
    <cellStyle name="Percent 3 4 8 6 3 2 2" xfId="10565"/>
    <cellStyle name="Percent 3 4 8 6 3 2 3" xfId="10566"/>
    <cellStyle name="Percent 3 4 8 6 3 3" xfId="10567"/>
    <cellStyle name="Percent 3 4 8 6 3 4" xfId="10568"/>
    <cellStyle name="Percent 3 4 8 6 4" xfId="10569"/>
    <cellStyle name="Percent 3 4 8 6 4 2" xfId="10570"/>
    <cellStyle name="Percent 3 4 8 6 4 3" xfId="10571"/>
    <cellStyle name="Percent 3 4 8 6 5" xfId="10572"/>
    <cellStyle name="Percent 3 4 8 6 6" xfId="10573"/>
    <cellStyle name="Percent 3 4 8 7" xfId="10574"/>
    <cellStyle name="Percent 3 4 8 7 2" xfId="10575"/>
    <cellStyle name="Percent 3 4 8 7 2 2" xfId="10576"/>
    <cellStyle name="Percent 3 4 8 7 2 3" xfId="10577"/>
    <cellStyle name="Percent 3 4 8 7 3" xfId="10578"/>
    <cellStyle name="Percent 3 4 8 7 4" xfId="10579"/>
    <cellStyle name="Percent 3 4 8 8" xfId="10580"/>
    <cellStyle name="Percent 3 4 8 8 2" xfId="10581"/>
    <cellStyle name="Percent 3 4 8 8 2 2" xfId="10582"/>
    <cellStyle name="Percent 3 4 8 8 2 3" xfId="10583"/>
    <cellStyle name="Percent 3 4 8 8 3" xfId="10584"/>
    <cellStyle name="Percent 3 4 8 8 4" xfId="10585"/>
    <cellStyle name="Percent 3 4 8 9" xfId="10586"/>
    <cellStyle name="Percent 3 4 8 9 2" xfId="10587"/>
    <cellStyle name="Percent 3 4 8 9 2 2" xfId="10588"/>
    <cellStyle name="Percent 3 4 8 9 2 3" xfId="10589"/>
    <cellStyle name="Percent 3 4 8 9 3" xfId="10590"/>
    <cellStyle name="Percent 3 4 8 9 4" xfId="10591"/>
    <cellStyle name="Percent 3 4 9" xfId="10592"/>
    <cellStyle name="Percent 3 4 9 10" xfId="10593"/>
    <cellStyle name="Percent 3 4 9 10 2" xfId="10594"/>
    <cellStyle name="Percent 3 4 9 10 3" xfId="10595"/>
    <cellStyle name="Percent 3 4 9 11" xfId="10596"/>
    <cellStyle name="Percent 3 4 9 11 2" xfId="10597"/>
    <cellStyle name="Percent 3 4 9 11 3" xfId="10598"/>
    <cellStyle name="Percent 3 4 9 12" xfId="10599"/>
    <cellStyle name="Percent 3 4 9 12 2" xfId="10600"/>
    <cellStyle name="Percent 3 4 9 12 3" xfId="10601"/>
    <cellStyle name="Percent 3 4 9 13" xfId="10602"/>
    <cellStyle name="Percent 3 4 9 2" xfId="10603"/>
    <cellStyle name="Percent 3 4 9 2 2" xfId="10604"/>
    <cellStyle name="Percent 3 4 9 2 2 2" xfId="10605"/>
    <cellStyle name="Percent 3 4 9 2 2 2 2" xfId="10606"/>
    <cellStyle name="Percent 3 4 9 2 2 2 3" xfId="10607"/>
    <cellStyle name="Percent 3 4 9 2 2 3" xfId="10608"/>
    <cellStyle name="Percent 3 4 9 2 2 4" xfId="10609"/>
    <cellStyle name="Percent 3 4 9 2 3" xfId="10610"/>
    <cellStyle name="Percent 3 4 9 2 3 2" xfId="10611"/>
    <cellStyle name="Percent 3 4 9 2 3 2 2" xfId="10612"/>
    <cellStyle name="Percent 3 4 9 2 3 2 3" xfId="10613"/>
    <cellStyle name="Percent 3 4 9 2 3 3" xfId="10614"/>
    <cellStyle name="Percent 3 4 9 2 3 4" xfId="10615"/>
    <cellStyle name="Percent 3 4 9 2 4" xfId="10616"/>
    <cellStyle name="Percent 3 4 9 2 4 2" xfId="10617"/>
    <cellStyle name="Percent 3 4 9 2 4 3" xfId="10618"/>
    <cellStyle name="Percent 3 4 9 2 5" xfId="10619"/>
    <cellStyle name="Percent 3 4 9 2 5 2" xfId="10620"/>
    <cellStyle name="Percent 3 4 9 2 5 3" xfId="10621"/>
    <cellStyle name="Percent 3 4 9 2 6" xfId="10622"/>
    <cellStyle name="Percent 3 4 9 2 7" xfId="10623"/>
    <cellStyle name="Percent 3 4 9 3" xfId="10624"/>
    <cellStyle name="Percent 3 4 9 3 2" xfId="10625"/>
    <cellStyle name="Percent 3 4 9 3 2 2" xfId="10626"/>
    <cellStyle name="Percent 3 4 9 3 2 2 2" xfId="10627"/>
    <cellStyle name="Percent 3 4 9 3 2 2 3" xfId="10628"/>
    <cellStyle name="Percent 3 4 9 3 2 3" xfId="10629"/>
    <cellStyle name="Percent 3 4 9 3 2 4" xfId="10630"/>
    <cellStyle name="Percent 3 4 9 3 3" xfId="10631"/>
    <cellStyle name="Percent 3 4 9 3 3 2" xfId="10632"/>
    <cellStyle name="Percent 3 4 9 3 3 2 2" xfId="10633"/>
    <cellStyle name="Percent 3 4 9 3 3 2 3" xfId="10634"/>
    <cellStyle name="Percent 3 4 9 3 3 3" xfId="10635"/>
    <cellStyle name="Percent 3 4 9 3 3 4" xfId="10636"/>
    <cellStyle name="Percent 3 4 9 3 4" xfId="10637"/>
    <cellStyle name="Percent 3 4 9 3 4 2" xfId="10638"/>
    <cellStyle name="Percent 3 4 9 3 4 3" xfId="10639"/>
    <cellStyle name="Percent 3 4 9 3 5" xfId="10640"/>
    <cellStyle name="Percent 3 4 9 3 6" xfId="10641"/>
    <cellStyle name="Percent 3 4 9 4" xfId="10642"/>
    <cellStyle name="Percent 3 4 9 4 2" xfId="10643"/>
    <cellStyle name="Percent 3 4 9 4 2 2" xfId="10644"/>
    <cellStyle name="Percent 3 4 9 4 2 2 2" xfId="10645"/>
    <cellStyle name="Percent 3 4 9 4 2 2 3" xfId="10646"/>
    <cellStyle name="Percent 3 4 9 4 2 3" xfId="10647"/>
    <cellStyle name="Percent 3 4 9 4 2 4" xfId="10648"/>
    <cellStyle name="Percent 3 4 9 4 3" xfId="10649"/>
    <cellStyle name="Percent 3 4 9 4 3 2" xfId="10650"/>
    <cellStyle name="Percent 3 4 9 4 3 2 2" xfId="10651"/>
    <cellStyle name="Percent 3 4 9 4 3 2 3" xfId="10652"/>
    <cellStyle name="Percent 3 4 9 4 3 3" xfId="10653"/>
    <cellStyle name="Percent 3 4 9 4 3 4" xfId="10654"/>
    <cellStyle name="Percent 3 4 9 4 4" xfId="10655"/>
    <cellStyle name="Percent 3 4 9 4 4 2" xfId="10656"/>
    <cellStyle name="Percent 3 4 9 4 4 3" xfId="10657"/>
    <cellStyle name="Percent 3 4 9 4 5" xfId="10658"/>
    <cellStyle name="Percent 3 4 9 4 6" xfId="10659"/>
    <cellStyle name="Percent 3 4 9 5" xfId="10660"/>
    <cellStyle name="Percent 3 4 9 5 2" xfId="10661"/>
    <cellStyle name="Percent 3 4 9 5 2 2" xfId="10662"/>
    <cellStyle name="Percent 3 4 9 5 2 2 2" xfId="10663"/>
    <cellStyle name="Percent 3 4 9 5 2 2 3" xfId="10664"/>
    <cellStyle name="Percent 3 4 9 5 2 3" xfId="10665"/>
    <cellStyle name="Percent 3 4 9 5 2 4" xfId="10666"/>
    <cellStyle name="Percent 3 4 9 5 3" xfId="10667"/>
    <cellStyle name="Percent 3 4 9 5 3 2" xfId="10668"/>
    <cellStyle name="Percent 3 4 9 5 3 2 2" xfId="10669"/>
    <cellStyle name="Percent 3 4 9 5 3 2 3" xfId="10670"/>
    <cellStyle name="Percent 3 4 9 5 3 3" xfId="10671"/>
    <cellStyle name="Percent 3 4 9 5 3 4" xfId="10672"/>
    <cellStyle name="Percent 3 4 9 5 4" xfId="10673"/>
    <cellStyle name="Percent 3 4 9 5 4 2" xfId="10674"/>
    <cellStyle name="Percent 3 4 9 5 4 2 2" xfId="10675"/>
    <cellStyle name="Percent 3 4 9 5 4 2 3" xfId="10676"/>
    <cellStyle name="Percent 3 4 9 5 4 3" xfId="10677"/>
    <cellStyle name="Percent 3 4 9 5 4 4" xfId="10678"/>
    <cellStyle name="Percent 3 4 9 5 5" xfId="10679"/>
    <cellStyle name="Percent 3 4 9 5 5 2" xfId="10680"/>
    <cellStyle name="Percent 3 4 9 5 5 3" xfId="10681"/>
    <cellStyle name="Percent 3 4 9 5 6" xfId="10682"/>
    <cellStyle name="Percent 3 4 9 5 7" xfId="10683"/>
    <cellStyle name="Percent 3 4 9 6" xfId="10684"/>
    <cellStyle name="Percent 3 4 9 6 2" xfId="10685"/>
    <cellStyle name="Percent 3 4 9 6 2 2" xfId="10686"/>
    <cellStyle name="Percent 3 4 9 6 2 2 2" xfId="10687"/>
    <cellStyle name="Percent 3 4 9 6 2 2 3" xfId="10688"/>
    <cellStyle name="Percent 3 4 9 6 2 3" xfId="10689"/>
    <cellStyle name="Percent 3 4 9 6 2 4" xfId="10690"/>
    <cellStyle name="Percent 3 4 9 6 3" xfId="10691"/>
    <cellStyle name="Percent 3 4 9 6 3 2" xfId="10692"/>
    <cellStyle name="Percent 3 4 9 6 3 2 2" xfId="10693"/>
    <cellStyle name="Percent 3 4 9 6 3 2 3" xfId="10694"/>
    <cellStyle name="Percent 3 4 9 6 3 3" xfId="10695"/>
    <cellStyle name="Percent 3 4 9 6 3 4" xfId="10696"/>
    <cellStyle name="Percent 3 4 9 6 4" xfId="10697"/>
    <cellStyle name="Percent 3 4 9 6 4 2" xfId="10698"/>
    <cellStyle name="Percent 3 4 9 6 4 3" xfId="10699"/>
    <cellStyle name="Percent 3 4 9 6 5" xfId="10700"/>
    <cellStyle name="Percent 3 4 9 6 6" xfId="10701"/>
    <cellStyle name="Percent 3 4 9 7" xfId="10702"/>
    <cellStyle name="Percent 3 4 9 7 2" xfId="10703"/>
    <cellStyle name="Percent 3 4 9 7 2 2" xfId="10704"/>
    <cellStyle name="Percent 3 4 9 7 2 3" xfId="10705"/>
    <cellStyle name="Percent 3 4 9 7 3" xfId="10706"/>
    <cellStyle name="Percent 3 4 9 7 4" xfId="10707"/>
    <cellStyle name="Percent 3 4 9 8" xfId="10708"/>
    <cellStyle name="Percent 3 4 9 8 2" xfId="10709"/>
    <cellStyle name="Percent 3 4 9 8 2 2" xfId="10710"/>
    <cellStyle name="Percent 3 4 9 8 2 3" xfId="10711"/>
    <cellStyle name="Percent 3 4 9 8 3" xfId="10712"/>
    <cellStyle name="Percent 3 4 9 8 4" xfId="10713"/>
    <cellStyle name="Percent 3 4 9 9" xfId="10714"/>
    <cellStyle name="Percent 3 4 9 9 2" xfId="10715"/>
    <cellStyle name="Percent 3 4 9 9 2 2" xfId="10716"/>
    <cellStyle name="Percent 3 4 9 9 2 3" xfId="10717"/>
    <cellStyle name="Percent 3 4 9 9 3" xfId="10718"/>
    <cellStyle name="Percent 3 4 9 9 4" xfId="10719"/>
    <cellStyle name="Percent 3 5" xfId="10720"/>
    <cellStyle name="Percent 3 5 10" xfId="10721"/>
    <cellStyle name="Percent 3 5 10 10" xfId="10722"/>
    <cellStyle name="Percent 3 5 10 10 2" xfId="10723"/>
    <cellStyle name="Percent 3 5 10 10 3" xfId="10724"/>
    <cellStyle name="Percent 3 5 10 11" xfId="10725"/>
    <cellStyle name="Percent 3 5 10 11 2" xfId="10726"/>
    <cellStyle name="Percent 3 5 10 11 3" xfId="10727"/>
    <cellStyle name="Percent 3 5 10 12" xfId="10728"/>
    <cellStyle name="Percent 3 5 10 12 2" xfId="10729"/>
    <cellStyle name="Percent 3 5 10 12 3" xfId="10730"/>
    <cellStyle name="Percent 3 5 10 13" xfId="10731"/>
    <cellStyle name="Percent 3 5 10 2" xfId="10732"/>
    <cellStyle name="Percent 3 5 10 2 2" xfId="10733"/>
    <cellStyle name="Percent 3 5 10 2 2 2" xfId="10734"/>
    <cellStyle name="Percent 3 5 10 2 2 2 2" xfId="10735"/>
    <cellStyle name="Percent 3 5 10 2 2 2 3" xfId="10736"/>
    <cellStyle name="Percent 3 5 10 2 2 3" xfId="10737"/>
    <cellStyle name="Percent 3 5 10 2 2 4" xfId="10738"/>
    <cellStyle name="Percent 3 5 10 2 3" xfId="10739"/>
    <cellStyle name="Percent 3 5 10 2 3 2" xfId="10740"/>
    <cellStyle name="Percent 3 5 10 2 3 2 2" xfId="10741"/>
    <cellStyle name="Percent 3 5 10 2 3 2 3" xfId="10742"/>
    <cellStyle name="Percent 3 5 10 2 3 3" xfId="10743"/>
    <cellStyle name="Percent 3 5 10 2 3 4" xfId="10744"/>
    <cellStyle name="Percent 3 5 10 2 4" xfId="10745"/>
    <cellStyle name="Percent 3 5 10 2 4 2" xfId="10746"/>
    <cellStyle name="Percent 3 5 10 2 4 3" xfId="10747"/>
    <cellStyle name="Percent 3 5 10 2 5" xfId="10748"/>
    <cellStyle name="Percent 3 5 10 2 5 2" xfId="10749"/>
    <cellStyle name="Percent 3 5 10 2 5 3" xfId="10750"/>
    <cellStyle name="Percent 3 5 10 2 6" xfId="10751"/>
    <cellStyle name="Percent 3 5 10 2 7" xfId="10752"/>
    <cellStyle name="Percent 3 5 10 3" xfId="10753"/>
    <cellStyle name="Percent 3 5 10 3 2" xfId="10754"/>
    <cellStyle name="Percent 3 5 10 3 2 2" xfId="10755"/>
    <cellStyle name="Percent 3 5 10 3 2 2 2" xfId="10756"/>
    <cellStyle name="Percent 3 5 10 3 2 2 3" xfId="10757"/>
    <cellStyle name="Percent 3 5 10 3 2 3" xfId="10758"/>
    <cellStyle name="Percent 3 5 10 3 2 4" xfId="10759"/>
    <cellStyle name="Percent 3 5 10 3 3" xfId="10760"/>
    <cellStyle name="Percent 3 5 10 3 3 2" xfId="10761"/>
    <cellStyle name="Percent 3 5 10 3 3 2 2" xfId="10762"/>
    <cellStyle name="Percent 3 5 10 3 3 2 3" xfId="10763"/>
    <cellStyle name="Percent 3 5 10 3 3 3" xfId="10764"/>
    <cellStyle name="Percent 3 5 10 3 3 4" xfId="10765"/>
    <cellStyle name="Percent 3 5 10 3 4" xfId="10766"/>
    <cellStyle name="Percent 3 5 10 3 4 2" xfId="10767"/>
    <cellStyle name="Percent 3 5 10 3 4 3" xfId="10768"/>
    <cellStyle name="Percent 3 5 10 3 5" xfId="10769"/>
    <cellStyle name="Percent 3 5 10 3 6" xfId="10770"/>
    <cellStyle name="Percent 3 5 10 4" xfId="10771"/>
    <cellStyle name="Percent 3 5 10 4 2" xfId="10772"/>
    <cellStyle name="Percent 3 5 10 4 2 2" xfId="10773"/>
    <cellStyle name="Percent 3 5 10 4 2 2 2" xfId="10774"/>
    <cellStyle name="Percent 3 5 10 4 2 2 3" xfId="10775"/>
    <cellStyle name="Percent 3 5 10 4 2 3" xfId="10776"/>
    <cellStyle name="Percent 3 5 10 4 2 4" xfId="10777"/>
    <cellStyle name="Percent 3 5 10 4 3" xfId="10778"/>
    <cellStyle name="Percent 3 5 10 4 3 2" xfId="10779"/>
    <cellStyle name="Percent 3 5 10 4 3 2 2" xfId="10780"/>
    <cellStyle name="Percent 3 5 10 4 3 2 3" xfId="10781"/>
    <cellStyle name="Percent 3 5 10 4 3 3" xfId="10782"/>
    <cellStyle name="Percent 3 5 10 4 3 4" xfId="10783"/>
    <cellStyle name="Percent 3 5 10 4 4" xfId="10784"/>
    <cellStyle name="Percent 3 5 10 4 4 2" xfId="10785"/>
    <cellStyle name="Percent 3 5 10 4 4 3" xfId="10786"/>
    <cellStyle name="Percent 3 5 10 4 5" xfId="10787"/>
    <cellStyle name="Percent 3 5 10 4 6" xfId="10788"/>
    <cellStyle name="Percent 3 5 10 5" xfId="10789"/>
    <cellStyle name="Percent 3 5 10 5 2" xfId="10790"/>
    <cellStyle name="Percent 3 5 10 5 2 2" xfId="10791"/>
    <cellStyle name="Percent 3 5 10 5 2 2 2" xfId="10792"/>
    <cellStyle name="Percent 3 5 10 5 2 2 3" xfId="10793"/>
    <cellStyle name="Percent 3 5 10 5 2 3" xfId="10794"/>
    <cellStyle name="Percent 3 5 10 5 2 4" xfId="10795"/>
    <cellStyle name="Percent 3 5 10 5 3" xfId="10796"/>
    <cellStyle name="Percent 3 5 10 5 3 2" xfId="10797"/>
    <cellStyle name="Percent 3 5 10 5 3 2 2" xfId="10798"/>
    <cellStyle name="Percent 3 5 10 5 3 2 3" xfId="10799"/>
    <cellStyle name="Percent 3 5 10 5 3 3" xfId="10800"/>
    <cellStyle name="Percent 3 5 10 5 3 4" xfId="10801"/>
    <cellStyle name="Percent 3 5 10 5 4" xfId="10802"/>
    <cellStyle name="Percent 3 5 10 5 4 2" xfId="10803"/>
    <cellStyle name="Percent 3 5 10 5 4 2 2" xfId="10804"/>
    <cellStyle name="Percent 3 5 10 5 4 2 3" xfId="10805"/>
    <cellStyle name="Percent 3 5 10 5 4 3" xfId="10806"/>
    <cellStyle name="Percent 3 5 10 5 4 4" xfId="10807"/>
    <cellStyle name="Percent 3 5 10 5 5" xfId="10808"/>
    <cellStyle name="Percent 3 5 10 5 5 2" xfId="10809"/>
    <cellStyle name="Percent 3 5 10 5 5 3" xfId="10810"/>
    <cellStyle name="Percent 3 5 10 5 6" xfId="10811"/>
    <cellStyle name="Percent 3 5 10 5 7" xfId="10812"/>
    <cellStyle name="Percent 3 5 10 6" xfId="10813"/>
    <cellStyle name="Percent 3 5 10 6 2" xfId="10814"/>
    <cellStyle name="Percent 3 5 10 6 2 2" xfId="10815"/>
    <cellStyle name="Percent 3 5 10 6 2 2 2" xfId="10816"/>
    <cellStyle name="Percent 3 5 10 6 2 2 3" xfId="10817"/>
    <cellStyle name="Percent 3 5 10 6 2 3" xfId="10818"/>
    <cellStyle name="Percent 3 5 10 6 2 4" xfId="10819"/>
    <cellStyle name="Percent 3 5 10 6 3" xfId="10820"/>
    <cellStyle name="Percent 3 5 10 6 3 2" xfId="10821"/>
    <cellStyle name="Percent 3 5 10 6 3 2 2" xfId="10822"/>
    <cellStyle name="Percent 3 5 10 6 3 2 3" xfId="10823"/>
    <cellStyle name="Percent 3 5 10 6 3 3" xfId="10824"/>
    <cellStyle name="Percent 3 5 10 6 3 4" xfId="10825"/>
    <cellStyle name="Percent 3 5 10 6 4" xfId="10826"/>
    <cellStyle name="Percent 3 5 10 6 4 2" xfId="10827"/>
    <cellStyle name="Percent 3 5 10 6 4 3" xfId="10828"/>
    <cellStyle name="Percent 3 5 10 6 5" xfId="10829"/>
    <cellStyle name="Percent 3 5 10 6 6" xfId="10830"/>
    <cellStyle name="Percent 3 5 10 7" xfId="10831"/>
    <cellStyle name="Percent 3 5 10 7 2" xfId="10832"/>
    <cellStyle name="Percent 3 5 10 7 2 2" xfId="10833"/>
    <cellStyle name="Percent 3 5 10 7 2 3" xfId="10834"/>
    <cellStyle name="Percent 3 5 10 7 3" xfId="10835"/>
    <cellStyle name="Percent 3 5 10 7 4" xfId="10836"/>
    <cellStyle name="Percent 3 5 10 8" xfId="10837"/>
    <cellStyle name="Percent 3 5 10 8 2" xfId="10838"/>
    <cellStyle name="Percent 3 5 10 8 2 2" xfId="10839"/>
    <cellStyle name="Percent 3 5 10 8 2 3" xfId="10840"/>
    <cellStyle name="Percent 3 5 10 8 3" xfId="10841"/>
    <cellStyle name="Percent 3 5 10 8 4" xfId="10842"/>
    <cellStyle name="Percent 3 5 10 9" xfId="10843"/>
    <cellStyle name="Percent 3 5 10 9 2" xfId="10844"/>
    <cellStyle name="Percent 3 5 10 9 2 2" xfId="10845"/>
    <cellStyle name="Percent 3 5 10 9 2 3" xfId="10846"/>
    <cellStyle name="Percent 3 5 10 9 3" xfId="10847"/>
    <cellStyle name="Percent 3 5 10 9 4" xfId="10848"/>
    <cellStyle name="Percent 3 5 11" xfId="10849"/>
    <cellStyle name="Percent 3 5 11 10" xfId="10850"/>
    <cellStyle name="Percent 3 5 11 10 2" xfId="10851"/>
    <cellStyle name="Percent 3 5 11 10 3" xfId="10852"/>
    <cellStyle name="Percent 3 5 11 11" xfId="10853"/>
    <cellStyle name="Percent 3 5 11 11 2" xfId="10854"/>
    <cellStyle name="Percent 3 5 11 11 3" xfId="10855"/>
    <cellStyle name="Percent 3 5 11 12" xfId="10856"/>
    <cellStyle name="Percent 3 5 11 12 2" xfId="10857"/>
    <cellStyle name="Percent 3 5 11 12 3" xfId="10858"/>
    <cellStyle name="Percent 3 5 11 13" xfId="10859"/>
    <cellStyle name="Percent 3 5 11 2" xfId="10860"/>
    <cellStyle name="Percent 3 5 11 2 2" xfId="10861"/>
    <cellStyle name="Percent 3 5 11 2 2 2" xfId="10862"/>
    <cellStyle name="Percent 3 5 11 2 2 2 2" xfId="10863"/>
    <cellStyle name="Percent 3 5 11 2 2 2 3" xfId="10864"/>
    <cellStyle name="Percent 3 5 11 2 2 3" xfId="10865"/>
    <cellStyle name="Percent 3 5 11 2 2 4" xfId="10866"/>
    <cellStyle name="Percent 3 5 11 2 3" xfId="10867"/>
    <cellStyle name="Percent 3 5 11 2 3 2" xfId="10868"/>
    <cellStyle name="Percent 3 5 11 2 3 2 2" xfId="10869"/>
    <cellStyle name="Percent 3 5 11 2 3 2 3" xfId="10870"/>
    <cellStyle name="Percent 3 5 11 2 3 3" xfId="10871"/>
    <cellStyle name="Percent 3 5 11 2 3 4" xfId="10872"/>
    <cellStyle name="Percent 3 5 11 2 4" xfId="10873"/>
    <cellStyle name="Percent 3 5 11 2 4 2" xfId="10874"/>
    <cellStyle name="Percent 3 5 11 2 4 3" xfId="10875"/>
    <cellStyle name="Percent 3 5 11 2 5" xfId="10876"/>
    <cellStyle name="Percent 3 5 11 2 5 2" xfId="10877"/>
    <cellStyle name="Percent 3 5 11 2 5 3" xfId="10878"/>
    <cellStyle name="Percent 3 5 11 2 6" xfId="10879"/>
    <cellStyle name="Percent 3 5 11 2 7" xfId="10880"/>
    <cellStyle name="Percent 3 5 11 3" xfId="10881"/>
    <cellStyle name="Percent 3 5 11 3 2" xfId="10882"/>
    <cellStyle name="Percent 3 5 11 3 2 2" xfId="10883"/>
    <cellStyle name="Percent 3 5 11 3 2 2 2" xfId="10884"/>
    <cellStyle name="Percent 3 5 11 3 2 2 3" xfId="10885"/>
    <cellStyle name="Percent 3 5 11 3 2 3" xfId="10886"/>
    <cellStyle name="Percent 3 5 11 3 2 4" xfId="10887"/>
    <cellStyle name="Percent 3 5 11 3 3" xfId="10888"/>
    <cellStyle name="Percent 3 5 11 3 3 2" xfId="10889"/>
    <cellStyle name="Percent 3 5 11 3 3 2 2" xfId="10890"/>
    <cellStyle name="Percent 3 5 11 3 3 2 3" xfId="10891"/>
    <cellStyle name="Percent 3 5 11 3 3 3" xfId="10892"/>
    <cellStyle name="Percent 3 5 11 3 3 4" xfId="10893"/>
    <cellStyle name="Percent 3 5 11 3 4" xfId="10894"/>
    <cellStyle name="Percent 3 5 11 3 4 2" xfId="10895"/>
    <cellStyle name="Percent 3 5 11 3 4 3" xfId="10896"/>
    <cellStyle name="Percent 3 5 11 3 5" xfId="10897"/>
    <cellStyle name="Percent 3 5 11 3 6" xfId="10898"/>
    <cellStyle name="Percent 3 5 11 4" xfId="10899"/>
    <cellStyle name="Percent 3 5 11 4 2" xfId="10900"/>
    <cellStyle name="Percent 3 5 11 4 2 2" xfId="10901"/>
    <cellStyle name="Percent 3 5 11 4 2 2 2" xfId="10902"/>
    <cellStyle name="Percent 3 5 11 4 2 2 3" xfId="10903"/>
    <cellStyle name="Percent 3 5 11 4 2 3" xfId="10904"/>
    <cellStyle name="Percent 3 5 11 4 2 4" xfId="10905"/>
    <cellStyle name="Percent 3 5 11 4 3" xfId="10906"/>
    <cellStyle name="Percent 3 5 11 4 3 2" xfId="10907"/>
    <cellStyle name="Percent 3 5 11 4 3 2 2" xfId="10908"/>
    <cellStyle name="Percent 3 5 11 4 3 2 3" xfId="10909"/>
    <cellStyle name="Percent 3 5 11 4 3 3" xfId="10910"/>
    <cellStyle name="Percent 3 5 11 4 3 4" xfId="10911"/>
    <cellStyle name="Percent 3 5 11 4 4" xfId="10912"/>
    <cellStyle name="Percent 3 5 11 4 4 2" xfId="10913"/>
    <cellStyle name="Percent 3 5 11 4 4 3" xfId="10914"/>
    <cellStyle name="Percent 3 5 11 4 5" xfId="10915"/>
    <cellStyle name="Percent 3 5 11 4 6" xfId="10916"/>
    <cellStyle name="Percent 3 5 11 5" xfId="10917"/>
    <cellStyle name="Percent 3 5 11 5 2" xfId="10918"/>
    <cellStyle name="Percent 3 5 11 5 2 2" xfId="10919"/>
    <cellStyle name="Percent 3 5 11 5 2 2 2" xfId="10920"/>
    <cellStyle name="Percent 3 5 11 5 2 2 3" xfId="10921"/>
    <cellStyle name="Percent 3 5 11 5 2 3" xfId="10922"/>
    <cellStyle name="Percent 3 5 11 5 2 4" xfId="10923"/>
    <cellStyle name="Percent 3 5 11 5 3" xfId="10924"/>
    <cellStyle name="Percent 3 5 11 5 3 2" xfId="10925"/>
    <cellStyle name="Percent 3 5 11 5 3 2 2" xfId="10926"/>
    <cellStyle name="Percent 3 5 11 5 3 2 3" xfId="10927"/>
    <cellStyle name="Percent 3 5 11 5 3 3" xfId="10928"/>
    <cellStyle name="Percent 3 5 11 5 3 4" xfId="10929"/>
    <cellStyle name="Percent 3 5 11 5 4" xfId="10930"/>
    <cellStyle name="Percent 3 5 11 5 4 2" xfId="10931"/>
    <cellStyle name="Percent 3 5 11 5 4 2 2" xfId="10932"/>
    <cellStyle name="Percent 3 5 11 5 4 2 3" xfId="10933"/>
    <cellStyle name="Percent 3 5 11 5 4 3" xfId="10934"/>
    <cellStyle name="Percent 3 5 11 5 4 4" xfId="10935"/>
    <cellStyle name="Percent 3 5 11 5 5" xfId="10936"/>
    <cellStyle name="Percent 3 5 11 5 5 2" xfId="10937"/>
    <cellStyle name="Percent 3 5 11 5 5 3" xfId="10938"/>
    <cellStyle name="Percent 3 5 11 5 6" xfId="10939"/>
    <cellStyle name="Percent 3 5 11 5 7" xfId="10940"/>
    <cellStyle name="Percent 3 5 11 6" xfId="10941"/>
    <cellStyle name="Percent 3 5 11 6 2" xfId="10942"/>
    <cellStyle name="Percent 3 5 11 6 2 2" xfId="10943"/>
    <cellStyle name="Percent 3 5 11 6 2 2 2" xfId="10944"/>
    <cellStyle name="Percent 3 5 11 6 2 2 3" xfId="10945"/>
    <cellStyle name="Percent 3 5 11 6 2 3" xfId="10946"/>
    <cellStyle name="Percent 3 5 11 6 2 4" xfId="10947"/>
    <cellStyle name="Percent 3 5 11 6 3" xfId="10948"/>
    <cellStyle name="Percent 3 5 11 6 3 2" xfId="10949"/>
    <cellStyle name="Percent 3 5 11 6 3 2 2" xfId="10950"/>
    <cellStyle name="Percent 3 5 11 6 3 2 3" xfId="10951"/>
    <cellStyle name="Percent 3 5 11 6 3 3" xfId="10952"/>
    <cellStyle name="Percent 3 5 11 6 3 4" xfId="10953"/>
    <cellStyle name="Percent 3 5 11 6 4" xfId="10954"/>
    <cellStyle name="Percent 3 5 11 6 4 2" xfId="10955"/>
    <cellStyle name="Percent 3 5 11 6 4 3" xfId="10956"/>
    <cellStyle name="Percent 3 5 11 6 5" xfId="10957"/>
    <cellStyle name="Percent 3 5 11 6 6" xfId="10958"/>
    <cellStyle name="Percent 3 5 11 7" xfId="10959"/>
    <cellStyle name="Percent 3 5 11 7 2" xfId="10960"/>
    <cellStyle name="Percent 3 5 11 7 2 2" xfId="10961"/>
    <cellStyle name="Percent 3 5 11 7 2 3" xfId="10962"/>
    <cellStyle name="Percent 3 5 11 7 3" xfId="10963"/>
    <cellStyle name="Percent 3 5 11 7 4" xfId="10964"/>
    <cellStyle name="Percent 3 5 11 8" xfId="10965"/>
    <cellStyle name="Percent 3 5 11 8 2" xfId="10966"/>
    <cellStyle name="Percent 3 5 11 8 2 2" xfId="10967"/>
    <cellStyle name="Percent 3 5 11 8 2 3" xfId="10968"/>
    <cellStyle name="Percent 3 5 11 8 3" xfId="10969"/>
    <cellStyle name="Percent 3 5 11 8 4" xfId="10970"/>
    <cellStyle name="Percent 3 5 11 9" xfId="10971"/>
    <cellStyle name="Percent 3 5 11 9 2" xfId="10972"/>
    <cellStyle name="Percent 3 5 11 9 2 2" xfId="10973"/>
    <cellStyle name="Percent 3 5 11 9 2 3" xfId="10974"/>
    <cellStyle name="Percent 3 5 11 9 3" xfId="10975"/>
    <cellStyle name="Percent 3 5 11 9 4" xfId="10976"/>
    <cellStyle name="Percent 3 5 12" xfId="10977"/>
    <cellStyle name="Percent 3 5 12 10" xfId="10978"/>
    <cellStyle name="Percent 3 5 12 10 2" xfId="10979"/>
    <cellStyle name="Percent 3 5 12 10 3" xfId="10980"/>
    <cellStyle name="Percent 3 5 12 11" xfId="10981"/>
    <cellStyle name="Percent 3 5 12 11 2" xfId="10982"/>
    <cellStyle name="Percent 3 5 12 11 3" xfId="10983"/>
    <cellStyle name="Percent 3 5 12 12" xfId="10984"/>
    <cellStyle name="Percent 3 5 12 12 2" xfId="10985"/>
    <cellStyle name="Percent 3 5 12 12 3" xfId="10986"/>
    <cellStyle name="Percent 3 5 12 13" xfId="10987"/>
    <cellStyle name="Percent 3 5 12 2" xfId="10988"/>
    <cellStyle name="Percent 3 5 12 2 2" xfId="10989"/>
    <cellStyle name="Percent 3 5 12 2 2 2" xfId="10990"/>
    <cellStyle name="Percent 3 5 12 2 2 2 2" xfId="10991"/>
    <cellStyle name="Percent 3 5 12 2 2 2 3" xfId="10992"/>
    <cellStyle name="Percent 3 5 12 2 2 3" xfId="10993"/>
    <cellStyle name="Percent 3 5 12 2 2 4" xfId="10994"/>
    <cellStyle name="Percent 3 5 12 2 3" xfId="10995"/>
    <cellStyle name="Percent 3 5 12 2 3 2" xfId="10996"/>
    <cellStyle name="Percent 3 5 12 2 3 2 2" xfId="10997"/>
    <cellStyle name="Percent 3 5 12 2 3 2 3" xfId="10998"/>
    <cellStyle name="Percent 3 5 12 2 3 3" xfId="10999"/>
    <cellStyle name="Percent 3 5 12 2 3 4" xfId="11000"/>
    <cellStyle name="Percent 3 5 12 2 4" xfId="11001"/>
    <cellStyle name="Percent 3 5 12 2 4 2" xfId="11002"/>
    <cellStyle name="Percent 3 5 12 2 4 3" xfId="11003"/>
    <cellStyle name="Percent 3 5 12 2 5" xfId="11004"/>
    <cellStyle name="Percent 3 5 12 2 5 2" xfId="11005"/>
    <cellStyle name="Percent 3 5 12 2 5 3" xfId="11006"/>
    <cellStyle name="Percent 3 5 12 2 6" xfId="11007"/>
    <cellStyle name="Percent 3 5 12 2 7" xfId="11008"/>
    <cellStyle name="Percent 3 5 12 3" xfId="11009"/>
    <cellStyle name="Percent 3 5 12 3 2" xfId="11010"/>
    <cellStyle name="Percent 3 5 12 3 2 2" xfId="11011"/>
    <cellStyle name="Percent 3 5 12 3 2 2 2" xfId="11012"/>
    <cellStyle name="Percent 3 5 12 3 2 2 3" xfId="11013"/>
    <cellStyle name="Percent 3 5 12 3 2 3" xfId="11014"/>
    <cellStyle name="Percent 3 5 12 3 2 4" xfId="11015"/>
    <cellStyle name="Percent 3 5 12 3 3" xfId="11016"/>
    <cellStyle name="Percent 3 5 12 3 3 2" xfId="11017"/>
    <cellStyle name="Percent 3 5 12 3 3 2 2" xfId="11018"/>
    <cellStyle name="Percent 3 5 12 3 3 2 3" xfId="11019"/>
    <cellStyle name="Percent 3 5 12 3 3 3" xfId="11020"/>
    <cellStyle name="Percent 3 5 12 3 3 4" xfId="11021"/>
    <cellStyle name="Percent 3 5 12 3 4" xfId="11022"/>
    <cellStyle name="Percent 3 5 12 3 4 2" xfId="11023"/>
    <cellStyle name="Percent 3 5 12 3 4 3" xfId="11024"/>
    <cellStyle name="Percent 3 5 12 3 5" xfId="11025"/>
    <cellStyle name="Percent 3 5 12 3 6" xfId="11026"/>
    <cellStyle name="Percent 3 5 12 4" xfId="11027"/>
    <cellStyle name="Percent 3 5 12 4 2" xfId="11028"/>
    <cellStyle name="Percent 3 5 12 4 2 2" xfId="11029"/>
    <cellStyle name="Percent 3 5 12 4 2 2 2" xfId="11030"/>
    <cellStyle name="Percent 3 5 12 4 2 2 3" xfId="11031"/>
    <cellStyle name="Percent 3 5 12 4 2 3" xfId="11032"/>
    <cellStyle name="Percent 3 5 12 4 2 4" xfId="11033"/>
    <cellStyle name="Percent 3 5 12 4 3" xfId="11034"/>
    <cellStyle name="Percent 3 5 12 4 3 2" xfId="11035"/>
    <cellStyle name="Percent 3 5 12 4 3 2 2" xfId="11036"/>
    <cellStyle name="Percent 3 5 12 4 3 2 3" xfId="11037"/>
    <cellStyle name="Percent 3 5 12 4 3 3" xfId="11038"/>
    <cellStyle name="Percent 3 5 12 4 3 4" xfId="11039"/>
    <cellStyle name="Percent 3 5 12 4 4" xfId="11040"/>
    <cellStyle name="Percent 3 5 12 4 4 2" xfId="11041"/>
    <cellStyle name="Percent 3 5 12 4 4 3" xfId="11042"/>
    <cellStyle name="Percent 3 5 12 4 5" xfId="11043"/>
    <cellStyle name="Percent 3 5 12 4 6" xfId="11044"/>
    <cellStyle name="Percent 3 5 12 5" xfId="11045"/>
    <cellStyle name="Percent 3 5 12 5 2" xfId="11046"/>
    <cellStyle name="Percent 3 5 12 5 2 2" xfId="11047"/>
    <cellStyle name="Percent 3 5 12 5 2 2 2" xfId="11048"/>
    <cellStyle name="Percent 3 5 12 5 2 2 3" xfId="11049"/>
    <cellStyle name="Percent 3 5 12 5 2 3" xfId="11050"/>
    <cellStyle name="Percent 3 5 12 5 2 4" xfId="11051"/>
    <cellStyle name="Percent 3 5 12 5 3" xfId="11052"/>
    <cellStyle name="Percent 3 5 12 5 3 2" xfId="11053"/>
    <cellStyle name="Percent 3 5 12 5 3 2 2" xfId="11054"/>
    <cellStyle name="Percent 3 5 12 5 3 2 3" xfId="11055"/>
    <cellStyle name="Percent 3 5 12 5 3 3" xfId="11056"/>
    <cellStyle name="Percent 3 5 12 5 3 4" xfId="11057"/>
    <cellStyle name="Percent 3 5 12 5 4" xfId="11058"/>
    <cellStyle name="Percent 3 5 12 5 4 2" xfId="11059"/>
    <cellStyle name="Percent 3 5 12 5 4 2 2" xfId="11060"/>
    <cellStyle name="Percent 3 5 12 5 4 2 3" xfId="11061"/>
    <cellStyle name="Percent 3 5 12 5 4 3" xfId="11062"/>
    <cellStyle name="Percent 3 5 12 5 4 4" xfId="11063"/>
    <cellStyle name="Percent 3 5 12 5 5" xfId="11064"/>
    <cellStyle name="Percent 3 5 12 5 5 2" xfId="11065"/>
    <cellStyle name="Percent 3 5 12 5 5 3" xfId="11066"/>
    <cellStyle name="Percent 3 5 12 5 6" xfId="11067"/>
    <cellStyle name="Percent 3 5 12 5 7" xfId="11068"/>
    <cellStyle name="Percent 3 5 12 6" xfId="11069"/>
    <cellStyle name="Percent 3 5 12 6 2" xfId="11070"/>
    <cellStyle name="Percent 3 5 12 6 2 2" xfId="11071"/>
    <cellStyle name="Percent 3 5 12 6 2 2 2" xfId="11072"/>
    <cellStyle name="Percent 3 5 12 6 2 2 3" xfId="11073"/>
    <cellStyle name="Percent 3 5 12 6 2 3" xfId="11074"/>
    <cellStyle name="Percent 3 5 12 6 2 4" xfId="11075"/>
    <cellStyle name="Percent 3 5 12 6 3" xfId="11076"/>
    <cellStyle name="Percent 3 5 12 6 3 2" xfId="11077"/>
    <cellStyle name="Percent 3 5 12 6 3 2 2" xfId="11078"/>
    <cellStyle name="Percent 3 5 12 6 3 2 3" xfId="11079"/>
    <cellStyle name="Percent 3 5 12 6 3 3" xfId="11080"/>
    <cellStyle name="Percent 3 5 12 6 3 4" xfId="11081"/>
    <cellStyle name="Percent 3 5 12 6 4" xfId="11082"/>
    <cellStyle name="Percent 3 5 12 6 4 2" xfId="11083"/>
    <cellStyle name="Percent 3 5 12 6 4 3" xfId="11084"/>
    <cellStyle name="Percent 3 5 12 6 5" xfId="11085"/>
    <cellStyle name="Percent 3 5 12 6 6" xfId="11086"/>
    <cellStyle name="Percent 3 5 12 7" xfId="11087"/>
    <cellStyle name="Percent 3 5 12 7 2" xfId="11088"/>
    <cellStyle name="Percent 3 5 12 7 2 2" xfId="11089"/>
    <cellStyle name="Percent 3 5 12 7 2 3" xfId="11090"/>
    <cellStyle name="Percent 3 5 12 7 3" xfId="11091"/>
    <cellStyle name="Percent 3 5 12 7 4" xfId="11092"/>
    <cellStyle name="Percent 3 5 12 8" xfId="11093"/>
    <cellStyle name="Percent 3 5 12 8 2" xfId="11094"/>
    <cellStyle name="Percent 3 5 12 8 2 2" xfId="11095"/>
    <cellStyle name="Percent 3 5 12 8 2 3" xfId="11096"/>
    <cellStyle name="Percent 3 5 12 8 3" xfId="11097"/>
    <cellStyle name="Percent 3 5 12 8 4" xfId="11098"/>
    <cellStyle name="Percent 3 5 12 9" xfId="11099"/>
    <cellStyle name="Percent 3 5 12 9 2" xfId="11100"/>
    <cellStyle name="Percent 3 5 12 9 2 2" xfId="11101"/>
    <cellStyle name="Percent 3 5 12 9 2 3" xfId="11102"/>
    <cellStyle name="Percent 3 5 12 9 3" xfId="11103"/>
    <cellStyle name="Percent 3 5 12 9 4" xfId="11104"/>
    <cellStyle name="Percent 3 5 13" xfId="11105"/>
    <cellStyle name="Percent 3 5 13 10" xfId="11106"/>
    <cellStyle name="Percent 3 5 13 10 2" xfId="11107"/>
    <cellStyle name="Percent 3 5 13 10 3" xfId="11108"/>
    <cellStyle name="Percent 3 5 13 11" xfId="11109"/>
    <cellStyle name="Percent 3 5 13 11 2" xfId="11110"/>
    <cellStyle name="Percent 3 5 13 11 3" xfId="11111"/>
    <cellStyle name="Percent 3 5 13 12" xfId="11112"/>
    <cellStyle name="Percent 3 5 13 12 2" xfId="11113"/>
    <cellStyle name="Percent 3 5 13 12 3" xfId="11114"/>
    <cellStyle name="Percent 3 5 13 13" xfId="11115"/>
    <cellStyle name="Percent 3 5 13 2" xfId="11116"/>
    <cellStyle name="Percent 3 5 13 2 2" xfId="11117"/>
    <cellStyle name="Percent 3 5 13 2 2 2" xfId="11118"/>
    <cellStyle name="Percent 3 5 13 2 2 2 2" xfId="11119"/>
    <cellStyle name="Percent 3 5 13 2 2 2 3" xfId="11120"/>
    <cellStyle name="Percent 3 5 13 2 2 3" xfId="11121"/>
    <cellStyle name="Percent 3 5 13 2 2 4" xfId="11122"/>
    <cellStyle name="Percent 3 5 13 2 3" xfId="11123"/>
    <cellStyle name="Percent 3 5 13 2 3 2" xfId="11124"/>
    <cellStyle name="Percent 3 5 13 2 3 2 2" xfId="11125"/>
    <cellStyle name="Percent 3 5 13 2 3 2 3" xfId="11126"/>
    <cellStyle name="Percent 3 5 13 2 3 3" xfId="11127"/>
    <cellStyle name="Percent 3 5 13 2 3 4" xfId="11128"/>
    <cellStyle name="Percent 3 5 13 2 4" xfId="11129"/>
    <cellStyle name="Percent 3 5 13 2 4 2" xfId="11130"/>
    <cellStyle name="Percent 3 5 13 2 4 3" xfId="11131"/>
    <cellStyle name="Percent 3 5 13 2 5" xfId="11132"/>
    <cellStyle name="Percent 3 5 13 2 5 2" xfId="11133"/>
    <cellStyle name="Percent 3 5 13 2 5 3" xfId="11134"/>
    <cellStyle name="Percent 3 5 13 2 6" xfId="11135"/>
    <cellStyle name="Percent 3 5 13 2 7" xfId="11136"/>
    <cellStyle name="Percent 3 5 13 3" xfId="11137"/>
    <cellStyle name="Percent 3 5 13 3 2" xfId="11138"/>
    <cellStyle name="Percent 3 5 13 3 2 2" xfId="11139"/>
    <cellStyle name="Percent 3 5 13 3 2 2 2" xfId="11140"/>
    <cellStyle name="Percent 3 5 13 3 2 2 3" xfId="11141"/>
    <cellStyle name="Percent 3 5 13 3 2 3" xfId="11142"/>
    <cellStyle name="Percent 3 5 13 3 2 4" xfId="11143"/>
    <cellStyle name="Percent 3 5 13 3 3" xfId="11144"/>
    <cellStyle name="Percent 3 5 13 3 3 2" xfId="11145"/>
    <cellStyle name="Percent 3 5 13 3 3 2 2" xfId="11146"/>
    <cellStyle name="Percent 3 5 13 3 3 2 3" xfId="11147"/>
    <cellStyle name="Percent 3 5 13 3 3 3" xfId="11148"/>
    <cellStyle name="Percent 3 5 13 3 3 4" xfId="11149"/>
    <cellStyle name="Percent 3 5 13 3 4" xfId="11150"/>
    <cellStyle name="Percent 3 5 13 3 4 2" xfId="11151"/>
    <cellStyle name="Percent 3 5 13 3 4 3" xfId="11152"/>
    <cellStyle name="Percent 3 5 13 3 5" xfId="11153"/>
    <cellStyle name="Percent 3 5 13 3 6" xfId="11154"/>
    <cellStyle name="Percent 3 5 13 4" xfId="11155"/>
    <cellStyle name="Percent 3 5 13 4 2" xfId="11156"/>
    <cellStyle name="Percent 3 5 13 4 2 2" xfId="11157"/>
    <cellStyle name="Percent 3 5 13 4 2 2 2" xfId="11158"/>
    <cellStyle name="Percent 3 5 13 4 2 2 3" xfId="11159"/>
    <cellStyle name="Percent 3 5 13 4 2 3" xfId="11160"/>
    <cellStyle name="Percent 3 5 13 4 2 4" xfId="11161"/>
    <cellStyle name="Percent 3 5 13 4 3" xfId="11162"/>
    <cellStyle name="Percent 3 5 13 4 3 2" xfId="11163"/>
    <cellStyle name="Percent 3 5 13 4 3 2 2" xfId="11164"/>
    <cellStyle name="Percent 3 5 13 4 3 2 3" xfId="11165"/>
    <cellStyle name="Percent 3 5 13 4 3 3" xfId="11166"/>
    <cellStyle name="Percent 3 5 13 4 3 4" xfId="11167"/>
    <cellStyle name="Percent 3 5 13 4 4" xfId="11168"/>
    <cellStyle name="Percent 3 5 13 4 4 2" xfId="11169"/>
    <cellStyle name="Percent 3 5 13 4 4 3" xfId="11170"/>
    <cellStyle name="Percent 3 5 13 4 5" xfId="11171"/>
    <cellStyle name="Percent 3 5 13 4 6" xfId="11172"/>
    <cellStyle name="Percent 3 5 13 5" xfId="11173"/>
    <cellStyle name="Percent 3 5 13 5 2" xfId="11174"/>
    <cellStyle name="Percent 3 5 13 5 2 2" xfId="11175"/>
    <cellStyle name="Percent 3 5 13 5 2 2 2" xfId="11176"/>
    <cellStyle name="Percent 3 5 13 5 2 2 3" xfId="11177"/>
    <cellStyle name="Percent 3 5 13 5 2 3" xfId="11178"/>
    <cellStyle name="Percent 3 5 13 5 2 4" xfId="11179"/>
    <cellStyle name="Percent 3 5 13 5 3" xfId="11180"/>
    <cellStyle name="Percent 3 5 13 5 3 2" xfId="11181"/>
    <cellStyle name="Percent 3 5 13 5 3 2 2" xfId="11182"/>
    <cellStyle name="Percent 3 5 13 5 3 2 3" xfId="11183"/>
    <cellStyle name="Percent 3 5 13 5 3 3" xfId="11184"/>
    <cellStyle name="Percent 3 5 13 5 3 4" xfId="11185"/>
    <cellStyle name="Percent 3 5 13 5 4" xfId="11186"/>
    <cellStyle name="Percent 3 5 13 5 4 2" xfId="11187"/>
    <cellStyle name="Percent 3 5 13 5 4 2 2" xfId="11188"/>
    <cellStyle name="Percent 3 5 13 5 4 2 3" xfId="11189"/>
    <cellStyle name="Percent 3 5 13 5 4 3" xfId="11190"/>
    <cellStyle name="Percent 3 5 13 5 4 4" xfId="11191"/>
    <cellStyle name="Percent 3 5 13 5 5" xfId="11192"/>
    <cellStyle name="Percent 3 5 13 5 5 2" xfId="11193"/>
    <cellStyle name="Percent 3 5 13 5 5 3" xfId="11194"/>
    <cellStyle name="Percent 3 5 13 5 6" xfId="11195"/>
    <cellStyle name="Percent 3 5 13 5 7" xfId="11196"/>
    <cellStyle name="Percent 3 5 13 6" xfId="11197"/>
    <cellStyle name="Percent 3 5 13 6 2" xfId="11198"/>
    <cellStyle name="Percent 3 5 13 6 2 2" xfId="11199"/>
    <cellStyle name="Percent 3 5 13 6 2 2 2" xfId="11200"/>
    <cellStyle name="Percent 3 5 13 6 2 2 3" xfId="11201"/>
    <cellStyle name="Percent 3 5 13 6 2 3" xfId="11202"/>
    <cellStyle name="Percent 3 5 13 6 2 4" xfId="11203"/>
    <cellStyle name="Percent 3 5 13 6 3" xfId="11204"/>
    <cellStyle name="Percent 3 5 13 6 3 2" xfId="11205"/>
    <cellStyle name="Percent 3 5 13 6 3 2 2" xfId="11206"/>
    <cellStyle name="Percent 3 5 13 6 3 2 3" xfId="11207"/>
    <cellStyle name="Percent 3 5 13 6 3 3" xfId="11208"/>
    <cellStyle name="Percent 3 5 13 6 3 4" xfId="11209"/>
    <cellStyle name="Percent 3 5 13 6 4" xfId="11210"/>
    <cellStyle name="Percent 3 5 13 6 4 2" xfId="11211"/>
    <cellStyle name="Percent 3 5 13 6 4 3" xfId="11212"/>
    <cellStyle name="Percent 3 5 13 6 5" xfId="11213"/>
    <cellStyle name="Percent 3 5 13 6 6" xfId="11214"/>
    <cellStyle name="Percent 3 5 13 7" xfId="11215"/>
    <cellStyle name="Percent 3 5 13 7 2" xfId="11216"/>
    <cellStyle name="Percent 3 5 13 7 2 2" xfId="11217"/>
    <cellStyle name="Percent 3 5 13 7 2 3" xfId="11218"/>
    <cellStyle name="Percent 3 5 13 7 3" xfId="11219"/>
    <cellStyle name="Percent 3 5 13 7 4" xfId="11220"/>
    <cellStyle name="Percent 3 5 13 8" xfId="11221"/>
    <cellStyle name="Percent 3 5 13 8 2" xfId="11222"/>
    <cellStyle name="Percent 3 5 13 8 2 2" xfId="11223"/>
    <cellStyle name="Percent 3 5 13 8 2 3" xfId="11224"/>
    <cellStyle name="Percent 3 5 13 8 3" xfId="11225"/>
    <cellStyle name="Percent 3 5 13 8 4" xfId="11226"/>
    <cellStyle name="Percent 3 5 13 9" xfId="11227"/>
    <cellStyle name="Percent 3 5 13 9 2" xfId="11228"/>
    <cellStyle name="Percent 3 5 13 9 2 2" xfId="11229"/>
    <cellStyle name="Percent 3 5 13 9 2 3" xfId="11230"/>
    <cellStyle name="Percent 3 5 13 9 3" xfId="11231"/>
    <cellStyle name="Percent 3 5 13 9 4" xfId="11232"/>
    <cellStyle name="Percent 3 5 14" xfId="11233"/>
    <cellStyle name="Percent 3 5 14 10" xfId="11234"/>
    <cellStyle name="Percent 3 5 14 10 2" xfId="11235"/>
    <cellStyle name="Percent 3 5 14 10 3" xfId="11236"/>
    <cellStyle name="Percent 3 5 14 11" xfId="11237"/>
    <cellStyle name="Percent 3 5 14 11 2" xfId="11238"/>
    <cellStyle name="Percent 3 5 14 11 3" xfId="11239"/>
    <cellStyle name="Percent 3 5 14 12" xfId="11240"/>
    <cellStyle name="Percent 3 5 14 12 2" xfId="11241"/>
    <cellStyle name="Percent 3 5 14 12 3" xfId="11242"/>
    <cellStyle name="Percent 3 5 14 13" xfId="11243"/>
    <cellStyle name="Percent 3 5 14 2" xfId="11244"/>
    <cellStyle name="Percent 3 5 14 2 2" xfId="11245"/>
    <cellStyle name="Percent 3 5 14 2 2 2" xfId="11246"/>
    <cellStyle name="Percent 3 5 14 2 2 2 2" xfId="11247"/>
    <cellStyle name="Percent 3 5 14 2 2 2 3" xfId="11248"/>
    <cellStyle name="Percent 3 5 14 2 2 3" xfId="11249"/>
    <cellStyle name="Percent 3 5 14 2 2 4" xfId="11250"/>
    <cellStyle name="Percent 3 5 14 2 3" xfId="11251"/>
    <cellStyle name="Percent 3 5 14 2 3 2" xfId="11252"/>
    <cellStyle name="Percent 3 5 14 2 3 2 2" xfId="11253"/>
    <cellStyle name="Percent 3 5 14 2 3 2 3" xfId="11254"/>
    <cellStyle name="Percent 3 5 14 2 3 3" xfId="11255"/>
    <cellStyle name="Percent 3 5 14 2 3 4" xfId="11256"/>
    <cellStyle name="Percent 3 5 14 2 4" xfId="11257"/>
    <cellStyle name="Percent 3 5 14 2 4 2" xfId="11258"/>
    <cellStyle name="Percent 3 5 14 2 4 3" xfId="11259"/>
    <cellStyle name="Percent 3 5 14 2 5" xfId="11260"/>
    <cellStyle name="Percent 3 5 14 2 5 2" xfId="11261"/>
    <cellStyle name="Percent 3 5 14 2 5 3" xfId="11262"/>
    <cellStyle name="Percent 3 5 14 2 6" xfId="11263"/>
    <cellStyle name="Percent 3 5 14 2 7" xfId="11264"/>
    <cellStyle name="Percent 3 5 14 3" xfId="11265"/>
    <cellStyle name="Percent 3 5 14 3 2" xfId="11266"/>
    <cellStyle name="Percent 3 5 14 3 2 2" xfId="11267"/>
    <cellStyle name="Percent 3 5 14 3 2 2 2" xfId="11268"/>
    <cellStyle name="Percent 3 5 14 3 2 2 3" xfId="11269"/>
    <cellStyle name="Percent 3 5 14 3 2 3" xfId="11270"/>
    <cellStyle name="Percent 3 5 14 3 2 4" xfId="11271"/>
    <cellStyle name="Percent 3 5 14 3 3" xfId="11272"/>
    <cellStyle name="Percent 3 5 14 3 3 2" xfId="11273"/>
    <cellStyle name="Percent 3 5 14 3 3 2 2" xfId="11274"/>
    <cellStyle name="Percent 3 5 14 3 3 2 3" xfId="11275"/>
    <cellStyle name="Percent 3 5 14 3 3 3" xfId="11276"/>
    <cellStyle name="Percent 3 5 14 3 3 4" xfId="11277"/>
    <cellStyle name="Percent 3 5 14 3 4" xfId="11278"/>
    <cellStyle name="Percent 3 5 14 3 4 2" xfId="11279"/>
    <cellStyle name="Percent 3 5 14 3 4 3" xfId="11280"/>
    <cellStyle name="Percent 3 5 14 3 5" xfId="11281"/>
    <cellStyle name="Percent 3 5 14 3 6" xfId="11282"/>
    <cellStyle name="Percent 3 5 14 4" xfId="11283"/>
    <cellStyle name="Percent 3 5 14 4 2" xfId="11284"/>
    <cellStyle name="Percent 3 5 14 4 2 2" xfId="11285"/>
    <cellStyle name="Percent 3 5 14 4 2 2 2" xfId="11286"/>
    <cellStyle name="Percent 3 5 14 4 2 2 3" xfId="11287"/>
    <cellStyle name="Percent 3 5 14 4 2 3" xfId="11288"/>
    <cellStyle name="Percent 3 5 14 4 2 4" xfId="11289"/>
    <cellStyle name="Percent 3 5 14 4 3" xfId="11290"/>
    <cellStyle name="Percent 3 5 14 4 3 2" xfId="11291"/>
    <cellStyle name="Percent 3 5 14 4 3 2 2" xfId="11292"/>
    <cellStyle name="Percent 3 5 14 4 3 2 3" xfId="11293"/>
    <cellStyle name="Percent 3 5 14 4 3 3" xfId="11294"/>
    <cellStyle name="Percent 3 5 14 4 3 4" xfId="11295"/>
    <cellStyle name="Percent 3 5 14 4 4" xfId="11296"/>
    <cellStyle name="Percent 3 5 14 4 4 2" xfId="11297"/>
    <cellStyle name="Percent 3 5 14 4 4 3" xfId="11298"/>
    <cellStyle name="Percent 3 5 14 4 5" xfId="11299"/>
    <cellStyle name="Percent 3 5 14 4 6" xfId="11300"/>
    <cellStyle name="Percent 3 5 14 5" xfId="11301"/>
    <cellStyle name="Percent 3 5 14 5 2" xfId="11302"/>
    <cellStyle name="Percent 3 5 14 5 2 2" xfId="11303"/>
    <cellStyle name="Percent 3 5 14 5 2 2 2" xfId="11304"/>
    <cellStyle name="Percent 3 5 14 5 2 2 3" xfId="11305"/>
    <cellStyle name="Percent 3 5 14 5 2 3" xfId="11306"/>
    <cellStyle name="Percent 3 5 14 5 2 4" xfId="11307"/>
    <cellStyle name="Percent 3 5 14 5 3" xfId="11308"/>
    <cellStyle name="Percent 3 5 14 5 3 2" xfId="11309"/>
    <cellStyle name="Percent 3 5 14 5 3 2 2" xfId="11310"/>
    <cellStyle name="Percent 3 5 14 5 3 2 3" xfId="11311"/>
    <cellStyle name="Percent 3 5 14 5 3 3" xfId="11312"/>
    <cellStyle name="Percent 3 5 14 5 3 4" xfId="11313"/>
    <cellStyle name="Percent 3 5 14 5 4" xfId="11314"/>
    <cellStyle name="Percent 3 5 14 5 4 2" xfId="11315"/>
    <cellStyle name="Percent 3 5 14 5 4 2 2" xfId="11316"/>
    <cellStyle name="Percent 3 5 14 5 4 2 3" xfId="11317"/>
    <cellStyle name="Percent 3 5 14 5 4 3" xfId="11318"/>
    <cellStyle name="Percent 3 5 14 5 4 4" xfId="11319"/>
    <cellStyle name="Percent 3 5 14 5 5" xfId="11320"/>
    <cellStyle name="Percent 3 5 14 5 5 2" xfId="11321"/>
    <cellStyle name="Percent 3 5 14 5 5 3" xfId="11322"/>
    <cellStyle name="Percent 3 5 14 5 6" xfId="11323"/>
    <cellStyle name="Percent 3 5 14 5 7" xfId="11324"/>
    <cellStyle name="Percent 3 5 14 6" xfId="11325"/>
    <cellStyle name="Percent 3 5 14 6 2" xfId="11326"/>
    <cellStyle name="Percent 3 5 14 6 2 2" xfId="11327"/>
    <cellStyle name="Percent 3 5 14 6 2 2 2" xfId="11328"/>
    <cellStyle name="Percent 3 5 14 6 2 2 3" xfId="11329"/>
    <cellStyle name="Percent 3 5 14 6 2 3" xfId="11330"/>
    <cellStyle name="Percent 3 5 14 6 2 4" xfId="11331"/>
    <cellStyle name="Percent 3 5 14 6 3" xfId="11332"/>
    <cellStyle name="Percent 3 5 14 6 3 2" xfId="11333"/>
    <cellStyle name="Percent 3 5 14 6 3 2 2" xfId="11334"/>
    <cellStyle name="Percent 3 5 14 6 3 2 3" xfId="11335"/>
    <cellStyle name="Percent 3 5 14 6 3 3" xfId="11336"/>
    <cellStyle name="Percent 3 5 14 6 3 4" xfId="11337"/>
    <cellStyle name="Percent 3 5 14 6 4" xfId="11338"/>
    <cellStyle name="Percent 3 5 14 6 4 2" xfId="11339"/>
    <cellStyle name="Percent 3 5 14 6 4 3" xfId="11340"/>
    <cellStyle name="Percent 3 5 14 6 5" xfId="11341"/>
    <cellStyle name="Percent 3 5 14 6 6" xfId="11342"/>
    <cellStyle name="Percent 3 5 14 7" xfId="11343"/>
    <cellStyle name="Percent 3 5 14 7 2" xfId="11344"/>
    <cellStyle name="Percent 3 5 14 7 2 2" xfId="11345"/>
    <cellStyle name="Percent 3 5 14 7 2 3" xfId="11346"/>
    <cellStyle name="Percent 3 5 14 7 3" xfId="11347"/>
    <cellStyle name="Percent 3 5 14 7 4" xfId="11348"/>
    <cellStyle name="Percent 3 5 14 8" xfId="11349"/>
    <cellStyle name="Percent 3 5 14 8 2" xfId="11350"/>
    <cellStyle name="Percent 3 5 14 8 2 2" xfId="11351"/>
    <cellStyle name="Percent 3 5 14 8 2 3" xfId="11352"/>
    <cellStyle name="Percent 3 5 14 8 3" xfId="11353"/>
    <cellStyle name="Percent 3 5 14 8 4" xfId="11354"/>
    <cellStyle name="Percent 3 5 14 9" xfId="11355"/>
    <cellStyle name="Percent 3 5 14 9 2" xfId="11356"/>
    <cellStyle name="Percent 3 5 14 9 2 2" xfId="11357"/>
    <cellStyle name="Percent 3 5 14 9 2 3" xfId="11358"/>
    <cellStyle name="Percent 3 5 14 9 3" xfId="11359"/>
    <cellStyle name="Percent 3 5 14 9 4" xfId="11360"/>
    <cellStyle name="Percent 3 5 15" xfId="11361"/>
    <cellStyle name="Percent 3 5 15 10" xfId="11362"/>
    <cellStyle name="Percent 3 5 15 10 2" xfId="11363"/>
    <cellStyle name="Percent 3 5 15 10 3" xfId="11364"/>
    <cellStyle name="Percent 3 5 15 11" xfId="11365"/>
    <cellStyle name="Percent 3 5 15 11 2" xfId="11366"/>
    <cellStyle name="Percent 3 5 15 11 3" xfId="11367"/>
    <cellStyle name="Percent 3 5 15 12" xfId="11368"/>
    <cellStyle name="Percent 3 5 15 12 2" xfId="11369"/>
    <cellStyle name="Percent 3 5 15 12 3" xfId="11370"/>
    <cellStyle name="Percent 3 5 15 13" xfId="11371"/>
    <cellStyle name="Percent 3 5 15 2" xfId="11372"/>
    <cellStyle name="Percent 3 5 15 2 2" xfId="11373"/>
    <cellStyle name="Percent 3 5 15 2 2 2" xfId="11374"/>
    <cellStyle name="Percent 3 5 15 2 2 2 2" xfId="11375"/>
    <cellStyle name="Percent 3 5 15 2 2 2 3" xfId="11376"/>
    <cellStyle name="Percent 3 5 15 2 2 3" xfId="11377"/>
    <cellStyle name="Percent 3 5 15 2 2 4" xfId="11378"/>
    <cellStyle name="Percent 3 5 15 2 3" xfId="11379"/>
    <cellStyle name="Percent 3 5 15 2 3 2" xfId="11380"/>
    <cellStyle name="Percent 3 5 15 2 3 2 2" xfId="11381"/>
    <cellStyle name="Percent 3 5 15 2 3 2 3" xfId="11382"/>
    <cellStyle name="Percent 3 5 15 2 3 3" xfId="11383"/>
    <cellStyle name="Percent 3 5 15 2 3 4" xfId="11384"/>
    <cellStyle name="Percent 3 5 15 2 4" xfId="11385"/>
    <cellStyle name="Percent 3 5 15 2 4 2" xfId="11386"/>
    <cellStyle name="Percent 3 5 15 2 4 3" xfId="11387"/>
    <cellStyle name="Percent 3 5 15 2 5" xfId="11388"/>
    <cellStyle name="Percent 3 5 15 2 5 2" xfId="11389"/>
    <cellStyle name="Percent 3 5 15 2 5 3" xfId="11390"/>
    <cellStyle name="Percent 3 5 15 2 6" xfId="11391"/>
    <cellStyle name="Percent 3 5 15 2 7" xfId="11392"/>
    <cellStyle name="Percent 3 5 15 3" xfId="11393"/>
    <cellStyle name="Percent 3 5 15 3 2" xfId="11394"/>
    <cellStyle name="Percent 3 5 15 3 2 2" xfId="11395"/>
    <cellStyle name="Percent 3 5 15 3 2 2 2" xfId="11396"/>
    <cellStyle name="Percent 3 5 15 3 2 2 3" xfId="11397"/>
    <cellStyle name="Percent 3 5 15 3 2 3" xfId="11398"/>
    <cellStyle name="Percent 3 5 15 3 2 4" xfId="11399"/>
    <cellStyle name="Percent 3 5 15 3 3" xfId="11400"/>
    <cellStyle name="Percent 3 5 15 3 3 2" xfId="11401"/>
    <cellStyle name="Percent 3 5 15 3 3 2 2" xfId="11402"/>
    <cellStyle name="Percent 3 5 15 3 3 2 3" xfId="11403"/>
    <cellStyle name="Percent 3 5 15 3 3 3" xfId="11404"/>
    <cellStyle name="Percent 3 5 15 3 3 4" xfId="11405"/>
    <cellStyle name="Percent 3 5 15 3 4" xfId="11406"/>
    <cellStyle name="Percent 3 5 15 3 4 2" xfId="11407"/>
    <cellStyle name="Percent 3 5 15 3 4 3" xfId="11408"/>
    <cellStyle name="Percent 3 5 15 3 5" xfId="11409"/>
    <cellStyle name="Percent 3 5 15 3 6" xfId="11410"/>
    <cellStyle name="Percent 3 5 15 4" xfId="11411"/>
    <cellStyle name="Percent 3 5 15 4 2" xfId="11412"/>
    <cellStyle name="Percent 3 5 15 4 2 2" xfId="11413"/>
    <cellStyle name="Percent 3 5 15 4 2 2 2" xfId="11414"/>
    <cellStyle name="Percent 3 5 15 4 2 2 3" xfId="11415"/>
    <cellStyle name="Percent 3 5 15 4 2 3" xfId="11416"/>
    <cellStyle name="Percent 3 5 15 4 2 4" xfId="11417"/>
    <cellStyle name="Percent 3 5 15 4 3" xfId="11418"/>
    <cellStyle name="Percent 3 5 15 4 3 2" xfId="11419"/>
    <cellStyle name="Percent 3 5 15 4 3 2 2" xfId="11420"/>
    <cellStyle name="Percent 3 5 15 4 3 2 3" xfId="11421"/>
    <cellStyle name="Percent 3 5 15 4 3 3" xfId="11422"/>
    <cellStyle name="Percent 3 5 15 4 3 4" xfId="11423"/>
    <cellStyle name="Percent 3 5 15 4 4" xfId="11424"/>
    <cellStyle name="Percent 3 5 15 4 4 2" xfId="11425"/>
    <cellStyle name="Percent 3 5 15 4 4 3" xfId="11426"/>
    <cellStyle name="Percent 3 5 15 4 5" xfId="11427"/>
    <cellStyle name="Percent 3 5 15 4 6" xfId="11428"/>
    <cellStyle name="Percent 3 5 15 5" xfId="11429"/>
    <cellStyle name="Percent 3 5 15 5 2" xfId="11430"/>
    <cellStyle name="Percent 3 5 15 5 2 2" xfId="11431"/>
    <cellStyle name="Percent 3 5 15 5 2 2 2" xfId="11432"/>
    <cellStyle name="Percent 3 5 15 5 2 2 3" xfId="11433"/>
    <cellStyle name="Percent 3 5 15 5 2 3" xfId="11434"/>
    <cellStyle name="Percent 3 5 15 5 2 4" xfId="11435"/>
    <cellStyle name="Percent 3 5 15 5 3" xfId="11436"/>
    <cellStyle name="Percent 3 5 15 5 3 2" xfId="11437"/>
    <cellStyle name="Percent 3 5 15 5 3 2 2" xfId="11438"/>
    <cellStyle name="Percent 3 5 15 5 3 2 3" xfId="11439"/>
    <cellStyle name="Percent 3 5 15 5 3 3" xfId="11440"/>
    <cellStyle name="Percent 3 5 15 5 3 4" xfId="11441"/>
    <cellStyle name="Percent 3 5 15 5 4" xfId="11442"/>
    <cellStyle name="Percent 3 5 15 5 4 2" xfId="11443"/>
    <cellStyle name="Percent 3 5 15 5 4 2 2" xfId="11444"/>
    <cellStyle name="Percent 3 5 15 5 4 2 3" xfId="11445"/>
    <cellStyle name="Percent 3 5 15 5 4 3" xfId="11446"/>
    <cellStyle name="Percent 3 5 15 5 4 4" xfId="11447"/>
    <cellStyle name="Percent 3 5 15 5 5" xfId="11448"/>
    <cellStyle name="Percent 3 5 15 5 5 2" xfId="11449"/>
    <cellStyle name="Percent 3 5 15 5 5 3" xfId="11450"/>
    <cellStyle name="Percent 3 5 15 5 6" xfId="11451"/>
    <cellStyle name="Percent 3 5 15 5 7" xfId="11452"/>
    <cellStyle name="Percent 3 5 15 6" xfId="11453"/>
    <cellStyle name="Percent 3 5 15 6 2" xfId="11454"/>
    <cellStyle name="Percent 3 5 15 6 2 2" xfId="11455"/>
    <cellStyle name="Percent 3 5 15 6 2 2 2" xfId="11456"/>
    <cellStyle name="Percent 3 5 15 6 2 2 3" xfId="11457"/>
    <cellStyle name="Percent 3 5 15 6 2 3" xfId="11458"/>
    <cellStyle name="Percent 3 5 15 6 2 4" xfId="11459"/>
    <cellStyle name="Percent 3 5 15 6 3" xfId="11460"/>
    <cellStyle name="Percent 3 5 15 6 3 2" xfId="11461"/>
    <cellStyle name="Percent 3 5 15 6 3 2 2" xfId="11462"/>
    <cellStyle name="Percent 3 5 15 6 3 2 3" xfId="11463"/>
    <cellStyle name="Percent 3 5 15 6 3 3" xfId="11464"/>
    <cellStyle name="Percent 3 5 15 6 3 4" xfId="11465"/>
    <cellStyle name="Percent 3 5 15 6 4" xfId="11466"/>
    <cellStyle name="Percent 3 5 15 6 4 2" xfId="11467"/>
    <cellStyle name="Percent 3 5 15 6 4 3" xfId="11468"/>
    <cellStyle name="Percent 3 5 15 6 5" xfId="11469"/>
    <cellStyle name="Percent 3 5 15 6 6" xfId="11470"/>
    <cellStyle name="Percent 3 5 15 7" xfId="11471"/>
    <cellStyle name="Percent 3 5 15 7 2" xfId="11472"/>
    <cellStyle name="Percent 3 5 15 7 2 2" xfId="11473"/>
    <cellStyle name="Percent 3 5 15 7 2 3" xfId="11474"/>
    <cellStyle name="Percent 3 5 15 7 3" xfId="11475"/>
    <cellStyle name="Percent 3 5 15 7 4" xfId="11476"/>
    <cellStyle name="Percent 3 5 15 8" xfId="11477"/>
    <cellStyle name="Percent 3 5 15 8 2" xfId="11478"/>
    <cellStyle name="Percent 3 5 15 8 2 2" xfId="11479"/>
    <cellStyle name="Percent 3 5 15 8 2 3" xfId="11480"/>
    <cellStyle name="Percent 3 5 15 8 3" xfId="11481"/>
    <cellStyle name="Percent 3 5 15 8 4" xfId="11482"/>
    <cellStyle name="Percent 3 5 15 9" xfId="11483"/>
    <cellStyle name="Percent 3 5 15 9 2" xfId="11484"/>
    <cellStyle name="Percent 3 5 15 9 2 2" xfId="11485"/>
    <cellStyle name="Percent 3 5 15 9 2 3" xfId="11486"/>
    <cellStyle name="Percent 3 5 15 9 3" xfId="11487"/>
    <cellStyle name="Percent 3 5 15 9 4" xfId="11488"/>
    <cellStyle name="Percent 3 5 16" xfId="11489"/>
    <cellStyle name="Percent 3 5 16 2" xfId="11490"/>
    <cellStyle name="Percent 3 5 16 2 2" xfId="11491"/>
    <cellStyle name="Percent 3 5 16 2 2 2" xfId="11492"/>
    <cellStyle name="Percent 3 5 16 2 2 3" xfId="11493"/>
    <cellStyle name="Percent 3 5 16 2 3" xfId="11494"/>
    <cellStyle name="Percent 3 5 16 2 4" xfId="11495"/>
    <cellStyle name="Percent 3 5 16 3" xfId="11496"/>
    <cellStyle name="Percent 3 5 16 3 2" xfId="11497"/>
    <cellStyle name="Percent 3 5 16 3 2 2" xfId="11498"/>
    <cellStyle name="Percent 3 5 16 3 2 3" xfId="11499"/>
    <cellStyle name="Percent 3 5 16 3 3" xfId="11500"/>
    <cellStyle name="Percent 3 5 16 3 4" xfId="11501"/>
    <cellStyle name="Percent 3 5 16 4" xfId="11502"/>
    <cellStyle name="Percent 3 5 16 4 2" xfId="11503"/>
    <cellStyle name="Percent 3 5 16 4 3" xfId="11504"/>
    <cellStyle name="Percent 3 5 16 5" xfId="11505"/>
    <cellStyle name="Percent 3 5 16 5 2" xfId="11506"/>
    <cellStyle name="Percent 3 5 16 5 3" xfId="11507"/>
    <cellStyle name="Percent 3 5 16 6" xfId="11508"/>
    <cellStyle name="Percent 3 5 16 6 2" xfId="11509"/>
    <cellStyle name="Percent 3 5 16 6 3" xfId="11510"/>
    <cellStyle name="Percent 3 5 16 7" xfId="11511"/>
    <cellStyle name="Percent 3 5 17" xfId="11512"/>
    <cellStyle name="Percent 3 5 17 2" xfId="11513"/>
    <cellStyle name="Percent 3 5 17 2 2" xfId="11514"/>
    <cellStyle name="Percent 3 5 17 2 2 2" xfId="11515"/>
    <cellStyle name="Percent 3 5 17 2 2 3" xfId="11516"/>
    <cellStyle name="Percent 3 5 17 2 3" xfId="11517"/>
    <cellStyle name="Percent 3 5 17 2 4" xfId="11518"/>
    <cellStyle name="Percent 3 5 17 3" xfId="11519"/>
    <cellStyle name="Percent 3 5 17 3 2" xfId="11520"/>
    <cellStyle name="Percent 3 5 17 3 2 2" xfId="11521"/>
    <cellStyle name="Percent 3 5 17 3 2 3" xfId="11522"/>
    <cellStyle name="Percent 3 5 17 3 3" xfId="11523"/>
    <cellStyle name="Percent 3 5 17 3 4" xfId="11524"/>
    <cellStyle name="Percent 3 5 17 4" xfId="11525"/>
    <cellStyle name="Percent 3 5 17 4 2" xfId="11526"/>
    <cellStyle name="Percent 3 5 17 4 3" xfId="11527"/>
    <cellStyle name="Percent 3 5 17 5" xfId="11528"/>
    <cellStyle name="Percent 3 5 17 5 2" xfId="11529"/>
    <cellStyle name="Percent 3 5 17 5 3" xfId="11530"/>
    <cellStyle name="Percent 3 5 17 6" xfId="11531"/>
    <cellStyle name="Percent 3 5 17 7" xfId="11532"/>
    <cellStyle name="Percent 3 5 17 8" xfId="11533"/>
    <cellStyle name="Percent 3 5 18" xfId="11534"/>
    <cellStyle name="Percent 3 5 18 2" xfId="11535"/>
    <cellStyle name="Percent 3 5 18 2 2" xfId="11536"/>
    <cellStyle name="Percent 3 5 18 2 2 2" xfId="11537"/>
    <cellStyle name="Percent 3 5 18 2 2 3" xfId="11538"/>
    <cellStyle name="Percent 3 5 18 2 3" xfId="11539"/>
    <cellStyle name="Percent 3 5 18 2 4" xfId="11540"/>
    <cellStyle name="Percent 3 5 18 3" xfId="11541"/>
    <cellStyle name="Percent 3 5 18 3 2" xfId="11542"/>
    <cellStyle name="Percent 3 5 18 3 2 2" xfId="11543"/>
    <cellStyle name="Percent 3 5 18 3 2 3" xfId="11544"/>
    <cellStyle name="Percent 3 5 18 3 3" xfId="11545"/>
    <cellStyle name="Percent 3 5 18 3 4" xfId="11546"/>
    <cellStyle name="Percent 3 5 18 4" xfId="11547"/>
    <cellStyle name="Percent 3 5 18 4 2" xfId="11548"/>
    <cellStyle name="Percent 3 5 18 4 3" xfId="11549"/>
    <cellStyle name="Percent 3 5 18 5" xfId="11550"/>
    <cellStyle name="Percent 3 5 18 6" xfId="11551"/>
    <cellStyle name="Percent 3 5 19" xfId="11552"/>
    <cellStyle name="Percent 3 5 19 2" xfId="11553"/>
    <cellStyle name="Percent 3 5 19 2 2" xfId="11554"/>
    <cellStyle name="Percent 3 5 19 2 2 2" xfId="11555"/>
    <cellStyle name="Percent 3 5 19 2 2 3" xfId="11556"/>
    <cellStyle name="Percent 3 5 19 2 3" xfId="11557"/>
    <cellStyle name="Percent 3 5 19 2 4" xfId="11558"/>
    <cellStyle name="Percent 3 5 19 3" xfId="11559"/>
    <cellStyle name="Percent 3 5 19 3 2" xfId="11560"/>
    <cellStyle name="Percent 3 5 19 3 2 2" xfId="11561"/>
    <cellStyle name="Percent 3 5 19 3 2 3" xfId="11562"/>
    <cellStyle name="Percent 3 5 19 3 3" xfId="11563"/>
    <cellStyle name="Percent 3 5 19 3 4" xfId="11564"/>
    <cellStyle name="Percent 3 5 19 4" xfId="11565"/>
    <cellStyle name="Percent 3 5 19 4 2" xfId="11566"/>
    <cellStyle name="Percent 3 5 19 4 2 2" xfId="11567"/>
    <cellStyle name="Percent 3 5 19 4 2 3" xfId="11568"/>
    <cellStyle name="Percent 3 5 19 4 3" xfId="11569"/>
    <cellStyle name="Percent 3 5 19 4 4" xfId="11570"/>
    <cellStyle name="Percent 3 5 19 5" xfId="11571"/>
    <cellStyle name="Percent 3 5 19 5 2" xfId="11572"/>
    <cellStyle name="Percent 3 5 19 5 3" xfId="11573"/>
    <cellStyle name="Percent 3 5 19 6" xfId="11574"/>
    <cellStyle name="Percent 3 5 19 7" xfId="11575"/>
    <cellStyle name="Percent 3 5 2" xfId="11576"/>
    <cellStyle name="Percent 3 5 2 10" xfId="11577"/>
    <cellStyle name="Percent 3 5 2 10 2" xfId="11578"/>
    <cellStyle name="Percent 3 5 2 10 3" xfId="11579"/>
    <cellStyle name="Percent 3 5 2 11" xfId="11580"/>
    <cellStyle name="Percent 3 5 2 11 2" xfId="11581"/>
    <cellStyle name="Percent 3 5 2 11 3" xfId="11582"/>
    <cellStyle name="Percent 3 5 2 12" xfId="11583"/>
    <cellStyle name="Percent 3 5 2 12 2" xfId="11584"/>
    <cellStyle name="Percent 3 5 2 12 3" xfId="11585"/>
    <cellStyle name="Percent 3 5 2 13" xfId="11586"/>
    <cellStyle name="Percent 3 5 2 2" xfId="11587"/>
    <cellStyle name="Percent 3 5 2 2 2" xfId="11588"/>
    <cellStyle name="Percent 3 5 2 2 2 2" xfId="11589"/>
    <cellStyle name="Percent 3 5 2 2 2 2 2" xfId="11590"/>
    <cellStyle name="Percent 3 5 2 2 2 2 3" xfId="11591"/>
    <cellStyle name="Percent 3 5 2 2 2 3" xfId="11592"/>
    <cellStyle name="Percent 3 5 2 2 2 4" xfId="11593"/>
    <cellStyle name="Percent 3 5 2 2 3" xfId="11594"/>
    <cellStyle name="Percent 3 5 2 2 3 2" xfId="11595"/>
    <cellStyle name="Percent 3 5 2 2 3 2 2" xfId="11596"/>
    <cellStyle name="Percent 3 5 2 2 3 2 3" xfId="11597"/>
    <cellStyle name="Percent 3 5 2 2 3 3" xfId="11598"/>
    <cellStyle name="Percent 3 5 2 2 3 4" xfId="11599"/>
    <cellStyle name="Percent 3 5 2 2 4" xfId="11600"/>
    <cellStyle name="Percent 3 5 2 2 4 2" xfId="11601"/>
    <cellStyle name="Percent 3 5 2 2 4 3" xfId="11602"/>
    <cellStyle name="Percent 3 5 2 2 5" xfId="11603"/>
    <cellStyle name="Percent 3 5 2 2 5 2" xfId="11604"/>
    <cellStyle name="Percent 3 5 2 2 5 3" xfId="11605"/>
    <cellStyle name="Percent 3 5 2 2 6" xfId="11606"/>
    <cellStyle name="Percent 3 5 2 2 7" xfId="11607"/>
    <cellStyle name="Percent 3 5 2 3" xfId="11608"/>
    <cellStyle name="Percent 3 5 2 3 2" xfId="11609"/>
    <cellStyle name="Percent 3 5 2 3 2 2" xfId="11610"/>
    <cellStyle name="Percent 3 5 2 3 2 2 2" xfId="11611"/>
    <cellStyle name="Percent 3 5 2 3 2 2 3" xfId="11612"/>
    <cellStyle name="Percent 3 5 2 3 2 3" xfId="11613"/>
    <cellStyle name="Percent 3 5 2 3 2 4" xfId="11614"/>
    <cellStyle name="Percent 3 5 2 3 3" xfId="11615"/>
    <cellStyle name="Percent 3 5 2 3 3 2" xfId="11616"/>
    <cellStyle name="Percent 3 5 2 3 3 2 2" xfId="11617"/>
    <cellStyle name="Percent 3 5 2 3 3 2 3" xfId="11618"/>
    <cellStyle name="Percent 3 5 2 3 3 3" xfId="11619"/>
    <cellStyle name="Percent 3 5 2 3 3 4" xfId="11620"/>
    <cellStyle name="Percent 3 5 2 3 4" xfId="11621"/>
    <cellStyle name="Percent 3 5 2 3 4 2" xfId="11622"/>
    <cellStyle name="Percent 3 5 2 3 4 3" xfId="11623"/>
    <cellStyle name="Percent 3 5 2 3 5" xfId="11624"/>
    <cellStyle name="Percent 3 5 2 3 6" xfId="11625"/>
    <cellStyle name="Percent 3 5 2 4" xfId="11626"/>
    <cellStyle name="Percent 3 5 2 4 2" xfId="11627"/>
    <cellStyle name="Percent 3 5 2 4 2 2" xfId="11628"/>
    <cellStyle name="Percent 3 5 2 4 2 2 2" xfId="11629"/>
    <cellStyle name="Percent 3 5 2 4 2 2 3" xfId="11630"/>
    <cellStyle name="Percent 3 5 2 4 2 3" xfId="11631"/>
    <cellStyle name="Percent 3 5 2 4 2 4" xfId="11632"/>
    <cellStyle name="Percent 3 5 2 4 3" xfId="11633"/>
    <cellStyle name="Percent 3 5 2 4 3 2" xfId="11634"/>
    <cellStyle name="Percent 3 5 2 4 3 2 2" xfId="11635"/>
    <cellStyle name="Percent 3 5 2 4 3 2 3" xfId="11636"/>
    <cellStyle name="Percent 3 5 2 4 3 3" xfId="11637"/>
    <cellStyle name="Percent 3 5 2 4 3 4" xfId="11638"/>
    <cellStyle name="Percent 3 5 2 4 4" xfId="11639"/>
    <cellStyle name="Percent 3 5 2 4 4 2" xfId="11640"/>
    <cellStyle name="Percent 3 5 2 4 4 3" xfId="11641"/>
    <cellStyle name="Percent 3 5 2 4 5" xfId="11642"/>
    <cellStyle name="Percent 3 5 2 4 6" xfId="11643"/>
    <cellStyle name="Percent 3 5 2 5" xfId="11644"/>
    <cellStyle name="Percent 3 5 2 5 2" xfId="11645"/>
    <cellStyle name="Percent 3 5 2 5 2 2" xfId="11646"/>
    <cellStyle name="Percent 3 5 2 5 2 2 2" xfId="11647"/>
    <cellStyle name="Percent 3 5 2 5 2 2 3" xfId="11648"/>
    <cellStyle name="Percent 3 5 2 5 2 3" xfId="11649"/>
    <cellStyle name="Percent 3 5 2 5 2 4" xfId="11650"/>
    <cellStyle name="Percent 3 5 2 5 3" xfId="11651"/>
    <cellStyle name="Percent 3 5 2 5 3 2" xfId="11652"/>
    <cellStyle name="Percent 3 5 2 5 3 2 2" xfId="11653"/>
    <cellStyle name="Percent 3 5 2 5 3 2 3" xfId="11654"/>
    <cellStyle name="Percent 3 5 2 5 3 3" xfId="11655"/>
    <cellStyle name="Percent 3 5 2 5 3 4" xfId="11656"/>
    <cellStyle name="Percent 3 5 2 5 4" xfId="11657"/>
    <cellStyle name="Percent 3 5 2 5 4 2" xfId="11658"/>
    <cellStyle name="Percent 3 5 2 5 4 2 2" xfId="11659"/>
    <cellStyle name="Percent 3 5 2 5 4 2 3" xfId="11660"/>
    <cellStyle name="Percent 3 5 2 5 4 3" xfId="11661"/>
    <cellStyle name="Percent 3 5 2 5 4 4" xfId="11662"/>
    <cellStyle name="Percent 3 5 2 5 5" xfId="11663"/>
    <cellStyle name="Percent 3 5 2 5 5 2" xfId="11664"/>
    <cellStyle name="Percent 3 5 2 5 5 3" xfId="11665"/>
    <cellStyle name="Percent 3 5 2 5 6" xfId="11666"/>
    <cellStyle name="Percent 3 5 2 5 7" xfId="11667"/>
    <cellStyle name="Percent 3 5 2 6" xfId="11668"/>
    <cellStyle name="Percent 3 5 2 6 2" xfId="11669"/>
    <cellStyle name="Percent 3 5 2 6 2 2" xfId="11670"/>
    <cellStyle name="Percent 3 5 2 6 2 2 2" xfId="11671"/>
    <cellStyle name="Percent 3 5 2 6 2 2 3" xfId="11672"/>
    <cellStyle name="Percent 3 5 2 6 2 3" xfId="11673"/>
    <cellStyle name="Percent 3 5 2 6 2 4" xfId="11674"/>
    <cellStyle name="Percent 3 5 2 6 3" xfId="11675"/>
    <cellStyle name="Percent 3 5 2 6 3 2" xfId="11676"/>
    <cellStyle name="Percent 3 5 2 6 3 2 2" xfId="11677"/>
    <cellStyle name="Percent 3 5 2 6 3 2 3" xfId="11678"/>
    <cellStyle name="Percent 3 5 2 6 3 3" xfId="11679"/>
    <cellStyle name="Percent 3 5 2 6 3 4" xfId="11680"/>
    <cellStyle name="Percent 3 5 2 6 4" xfId="11681"/>
    <cellStyle name="Percent 3 5 2 6 4 2" xfId="11682"/>
    <cellStyle name="Percent 3 5 2 6 4 3" xfId="11683"/>
    <cellStyle name="Percent 3 5 2 6 5" xfId="11684"/>
    <cellStyle name="Percent 3 5 2 6 6" xfId="11685"/>
    <cellStyle name="Percent 3 5 2 7" xfId="11686"/>
    <cellStyle name="Percent 3 5 2 7 2" xfId="11687"/>
    <cellStyle name="Percent 3 5 2 7 2 2" xfId="11688"/>
    <cellStyle name="Percent 3 5 2 7 2 3" xfId="11689"/>
    <cellStyle name="Percent 3 5 2 7 3" xfId="11690"/>
    <cellStyle name="Percent 3 5 2 7 4" xfId="11691"/>
    <cellStyle name="Percent 3 5 2 8" xfId="11692"/>
    <cellStyle name="Percent 3 5 2 8 2" xfId="11693"/>
    <cellStyle name="Percent 3 5 2 8 2 2" xfId="11694"/>
    <cellStyle name="Percent 3 5 2 8 2 3" xfId="11695"/>
    <cellStyle name="Percent 3 5 2 8 3" xfId="11696"/>
    <cellStyle name="Percent 3 5 2 8 4" xfId="11697"/>
    <cellStyle name="Percent 3 5 2 9" xfId="11698"/>
    <cellStyle name="Percent 3 5 2 9 2" xfId="11699"/>
    <cellStyle name="Percent 3 5 2 9 2 2" xfId="11700"/>
    <cellStyle name="Percent 3 5 2 9 2 3" xfId="11701"/>
    <cellStyle name="Percent 3 5 2 9 3" xfId="11702"/>
    <cellStyle name="Percent 3 5 2 9 4" xfId="11703"/>
    <cellStyle name="Percent 3 5 20" xfId="11704"/>
    <cellStyle name="Percent 3 5 20 2" xfId="11705"/>
    <cellStyle name="Percent 3 5 20 2 2" xfId="11706"/>
    <cellStyle name="Percent 3 5 20 2 2 2" xfId="11707"/>
    <cellStyle name="Percent 3 5 20 2 2 3" xfId="11708"/>
    <cellStyle name="Percent 3 5 20 2 3" xfId="11709"/>
    <cellStyle name="Percent 3 5 20 2 4" xfId="11710"/>
    <cellStyle name="Percent 3 5 20 3" xfId="11711"/>
    <cellStyle name="Percent 3 5 20 3 2" xfId="11712"/>
    <cellStyle name="Percent 3 5 20 3 2 2" xfId="11713"/>
    <cellStyle name="Percent 3 5 20 3 2 3" xfId="11714"/>
    <cellStyle name="Percent 3 5 20 3 3" xfId="11715"/>
    <cellStyle name="Percent 3 5 20 3 4" xfId="11716"/>
    <cellStyle name="Percent 3 5 20 4" xfId="11717"/>
    <cellStyle name="Percent 3 5 20 4 2" xfId="11718"/>
    <cellStyle name="Percent 3 5 20 4 3" xfId="11719"/>
    <cellStyle name="Percent 3 5 20 5" xfId="11720"/>
    <cellStyle name="Percent 3 5 20 6" xfId="11721"/>
    <cellStyle name="Percent 3 5 21" xfId="11722"/>
    <cellStyle name="Percent 3 5 21 2" xfId="11723"/>
    <cellStyle name="Percent 3 5 21 2 2" xfId="11724"/>
    <cellStyle name="Percent 3 5 21 2 3" xfId="11725"/>
    <cellStyle name="Percent 3 5 21 3" xfId="11726"/>
    <cellStyle name="Percent 3 5 21 4" xfId="11727"/>
    <cellStyle name="Percent 3 5 22" xfId="11728"/>
    <cellStyle name="Percent 3 5 22 2" xfId="11729"/>
    <cellStyle name="Percent 3 5 22 2 2" xfId="11730"/>
    <cellStyle name="Percent 3 5 22 2 3" xfId="11731"/>
    <cellStyle name="Percent 3 5 22 3" xfId="11732"/>
    <cellStyle name="Percent 3 5 22 4" xfId="11733"/>
    <cellStyle name="Percent 3 5 23" xfId="11734"/>
    <cellStyle name="Percent 3 5 23 2" xfId="11735"/>
    <cellStyle name="Percent 3 5 23 2 2" xfId="11736"/>
    <cellStyle name="Percent 3 5 23 2 3" xfId="11737"/>
    <cellStyle name="Percent 3 5 23 3" xfId="11738"/>
    <cellStyle name="Percent 3 5 23 4" xfId="11739"/>
    <cellStyle name="Percent 3 5 24" xfId="11740"/>
    <cellStyle name="Percent 3 5 24 2" xfId="11741"/>
    <cellStyle name="Percent 3 5 24 3" xfId="11742"/>
    <cellStyle name="Percent 3 5 25" xfId="11743"/>
    <cellStyle name="Percent 3 5 25 2" xfId="11744"/>
    <cellStyle name="Percent 3 5 25 3" xfId="11745"/>
    <cellStyle name="Percent 3 5 26" xfId="11746"/>
    <cellStyle name="Percent 3 5 26 2" xfId="11747"/>
    <cellStyle name="Percent 3 5 26 3" xfId="11748"/>
    <cellStyle name="Percent 3 5 27" xfId="11749"/>
    <cellStyle name="Percent 3 5 3" xfId="11750"/>
    <cellStyle name="Percent 3 5 3 10" xfId="11751"/>
    <cellStyle name="Percent 3 5 3 10 2" xfId="11752"/>
    <cellStyle name="Percent 3 5 3 10 3" xfId="11753"/>
    <cellStyle name="Percent 3 5 3 11" xfId="11754"/>
    <cellStyle name="Percent 3 5 3 11 2" xfId="11755"/>
    <cellStyle name="Percent 3 5 3 11 3" xfId="11756"/>
    <cellStyle name="Percent 3 5 3 12" xfId="11757"/>
    <cellStyle name="Percent 3 5 3 12 2" xfId="11758"/>
    <cellStyle name="Percent 3 5 3 12 3" xfId="11759"/>
    <cellStyle name="Percent 3 5 3 13" xfId="11760"/>
    <cellStyle name="Percent 3 5 3 2" xfId="11761"/>
    <cellStyle name="Percent 3 5 3 2 2" xfId="11762"/>
    <cellStyle name="Percent 3 5 3 2 2 2" xfId="11763"/>
    <cellStyle name="Percent 3 5 3 2 2 2 2" xfId="11764"/>
    <cellStyle name="Percent 3 5 3 2 2 2 3" xfId="11765"/>
    <cellStyle name="Percent 3 5 3 2 2 3" xfId="11766"/>
    <cellStyle name="Percent 3 5 3 2 2 4" xfId="11767"/>
    <cellStyle name="Percent 3 5 3 2 3" xfId="11768"/>
    <cellStyle name="Percent 3 5 3 2 3 2" xfId="11769"/>
    <cellStyle name="Percent 3 5 3 2 3 2 2" xfId="11770"/>
    <cellStyle name="Percent 3 5 3 2 3 2 3" xfId="11771"/>
    <cellStyle name="Percent 3 5 3 2 3 3" xfId="11772"/>
    <cellStyle name="Percent 3 5 3 2 3 4" xfId="11773"/>
    <cellStyle name="Percent 3 5 3 2 4" xfId="11774"/>
    <cellStyle name="Percent 3 5 3 2 4 2" xfId="11775"/>
    <cellStyle name="Percent 3 5 3 2 4 3" xfId="11776"/>
    <cellStyle name="Percent 3 5 3 2 5" xfId="11777"/>
    <cellStyle name="Percent 3 5 3 2 5 2" xfId="11778"/>
    <cellStyle name="Percent 3 5 3 2 5 3" xfId="11779"/>
    <cellStyle name="Percent 3 5 3 2 6" xfId="11780"/>
    <cellStyle name="Percent 3 5 3 2 7" xfId="11781"/>
    <cellStyle name="Percent 3 5 3 3" xfId="11782"/>
    <cellStyle name="Percent 3 5 3 3 2" xfId="11783"/>
    <cellStyle name="Percent 3 5 3 3 2 2" xfId="11784"/>
    <cellStyle name="Percent 3 5 3 3 2 2 2" xfId="11785"/>
    <cellStyle name="Percent 3 5 3 3 2 2 3" xfId="11786"/>
    <cellStyle name="Percent 3 5 3 3 2 3" xfId="11787"/>
    <cellStyle name="Percent 3 5 3 3 2 4" xfId="11788"/>
    <cellStyle name="Percent 3 5 3 3 3" xfId="11789"/>
    <cellStyle name="Percent 3 5 3 3 3 2" xfId="11790"/>
    <cellStyle name="Percent 3 5 3 3 3 2 2" xfId="11791"/>
    <cellStyle name="Percent 3 5 3 3 3 2 3" xfId="11792"/>
    <cellStyle name="Percent 3 5 3 3 3 3" xfId="11793"/>
    <cellStyle name="Percent 3 5 3 3 3 4" xfId="11794"/>
    <cellStyle name="Percent 3 5 3 3 4" xfId="11795"/>
    <cellStyle name="Percent 3 5 3 3 4 2" xfId="11796"/>
    <cellStyle name="Percent 3 5 3 3 4 3" xfId="11797"/>
    <cellStyle name="Percent 3 5 3 3 5" xfId="11798"/>
    <cellStyle name="Percent 3 5 3 3 6" xfId="11799"/>
    <cellStyle name="Percent 3 5 3 4" xfId="11800"/>
    <cellStyle name="Percent 3 5 3 4 2" xfId="11801"/>
    <cellStyle name="Percent 3 5 3 4 2 2" xfId="11802"/>
    <cellStyle name="Percent 3 5 3 4 2 2 2" xfId="11803"/>
    <cellStyle name="Percent 3 5 3 4 2 2 3" xfId="11804"/>
    <cellStyle name="Percent 3 5 3 4 2 3" xfId="11805"/>
    <cellStyle name="Percent 3 5 3 4 2 4" xfId="11806"/>
    <cellStyle name="Percent 3 5 3 4 3" xfId="11807"/>
    <cellStyle name="Percent 3 5 3 4 3 2" xfId="11808"/>
    <cellStyle name="Percent 3 5 3 4 3 2 2" xfId="11809"/>
    <cellStyle name="Percent 3 5 3 4 3 2 3" xfId="11810"/>
    <cellStyle name="Percent 3 5 3 4 3 3" xfId="11811"/>
    <cellStyle name="Percent 3 5 3 4 3 4" xfId="11812"/>
    <cellStyle name="Percent 3 5 3 4 4" xfId="11813"/>
    <cellStyle name="Percent 3 5 3 4 4 2" xfId="11814"/>
    <cellStyle name="Percent 3 5 3 4 4 3" xfId="11815"/>
    <cellStyle name="Percent 3 5 3 4 5" xfId="11816"/>
    <cellStyle name="Percent 3 5 3 4 6" xfId="11817"/>
    <cellStyle name="Percent 3 5 3 5" xfId="11818"/>
    <cellStyle name="Percent 3 5 3 5 2" xfId="11819"/>
    <cellStyle name="Percent 3 5 3 5 2 2" xfId="11820"/>
    <cellStyle name="Percent 3 5 3 5 2 2 2" xfId="11821"/>
    <cellStyle name="Percent 3 5 3 5 2 2 3" xfId="11822"/>
    <cellStyle name="Percent 3 5 3 5 2 3" xfId="11823"/>
    <cellStyle name="Percent 3 5 3 5 2 4" xfId="11824"/>
    <cellStyle name="Percent 3 5 3 5 3" xfId="11825"/>
    <cellStyle name="Percent 3 5 3 5 3 2" xfId="11826"/>
    <cellStyle name="Percent 3 5 3 5 3 2 2" xfId="11827"/>
    <cellStyle name="Percent 3 5 3 5 3 2 3" xfId="11828"/>
    <cellStyle name="Percent 3 5 3 5 3 3" xfId="11829"/>
    <cellStyle name="Percent 3 5 3 5 3 4" xfId="11830"/>
    <cellStyle name="Percent 3 5 3 5 4" xfId="11831"/>
    <cellStyle name="Percent 3 5 3 5 4 2" xfId="11832"/>
    <cellStyle name="Percent 3 5 3 5 4 2 2" xfId="11833"/>
    <cellStyle name="Percent 3 5 3 5 4 2 3" xfId="11834"/>
    <cellStyle name="Percent 3 5 3 5 4 3" xfId="11835"/>
    <cellStyle name="Percent 3 5 3 5 4 4" xfId="11836"/>
    <cellStyle name="Percent 3 5 3 5 5" xfId="11837"/>
    <cellStyle name="Percent 3 5 3 5 5 2" xfId="11838"/>
    <cellStyle name="Percent 3 5 3 5 5 3" xfId="11839"/>
    <cellStyle name="Percent 3 5 3 5 6" xfId="11840"/>
    <cellStyle name="Percent 3 5 3 5 7" xfId="11841"/>
    <cellStyle name="Percent 3 5 3 6" xfId="11842"/>
    <cellStyle name="Percent 3 5 3 6 2" xfId="11843"/>
    <cellStyle name="Percent 3 5 3 6 2 2" xfId="11844"/>
    <cellStyle name="Percent 3 5 3 6 2 2 2" xfId="11845"/>
    <cellStyle name="Percent 3 5 3 6 2 2 3" xfId="11846"/>
    <cellStyle name="Percent 3 5 3 6 2 3" xfId="11847"/>
    <cellStyle name="Percent 3 5 3 6 2 4" xfId="11848"/>
    <cellStyle name="Percent 3 5 3 6 3" xfId="11849"/>
    <cellStyle name="Percent 3 5 3 6 3 2" xfId="11850"/>
    <cellStyle name="Percent 3 5 3 6 3 2 2" xfId="11851"/>
    <cellStyle name="Percent 3 5 3 6 3 2 3" xfId="11852"/>
    <cellStyle name="Percent 3 5 3 6 3 3" xfId="11853"/>
    <cellStyle name="Percent 3 5 3 6 3 4" xfId="11854"/>
    <cellStyle name="Percent 3 5 3 6 4" xfId="11855"/>
    <cellStyle name="Percent 3 5 3 6 4 2" xfId="11856"/>
    <cellStyle name="Percent 3 5 3 6 4 3" xfId="11857"/>
    <cellStyle name="Percent 3 5 3 6 5" xfId="11858"/>
    <cellStyle name="Percent 3 5 3 6 6" xfId="11859"/>
    <cellStyle name="Percent 3 5 3 7" xfId="11860"/>
    <cellStyle name="Percent 3 5 3 7 2" xfId="11861"/>
    <cellStyle name="Percent 3 5 3 7 2 2" xfId="11862"/>
    <cellStyle name="Percent 3 5 3 7 2 3" xfId="11863"/>
    <cellStyle name="Percent 3 5 3 7 3" xfId="11864"/>
    <cellStyle name="Percent 3 5 3 7 4" xfId="11865"/>
    <cellStyle name="Percent 3 5 3 8" xfId="11866"/>
    <cellStyle name="Percent 3 5 3 8 2" xfId="11867"/>
    <cellStyle name="Percent 3 5 3 8 2 2" xfId="11868"/>
    <cellStyle name="Percent 3 5 3 8 2 3" xfId="11869"/>
    <cellStyle name="Percent 3 5 3 8 3" xfId="11870"/>
    <cellStyle name="Percent 3 5 3 8 4" xfId="11871"/>
    <cellStyle name="Percent 3 5 3 9" xfId="11872"/>
    <cellStyle name="Percent 3 5 3 9 2" xfId="11873"/>
    <cellStyle name="Percent 3 5 3 9 2 2" xfId="11874"/>
    <cellStyle name="Percent 3 5 3 9 2 3" xfId="11875"/>
    <cellStyle name="Percent 3 5 3 9 3" xfId="11876"/>
    <cellStyle name="Percent 3 5 3 9 4" xfId="11877"/>
    <cellStyle name="Percent 3 5 4" xfId="11878"/>
    <cellStyle name="Percent 3 5 4 10" xfId="11879"/>
    <cellStyle name="Percent 3 5 4 10 2" xfId="11880"/>
    <cellStyle name="Percent 3 5 4 10 3" xfId="11881"/>
    <cellStyle name="Percent 3 5 4 11" xfId="11882"/>
    <cellStyle name="Percent 3 5 4 11 2" xfId="11883"/>
    <cellStyle name="Percent 3 5 4 11 3" xfId="11884"/>
    <cellStyle name="Percent 3 5 4 12" xfId="11885"/>
    <cellStyle name="Percent 3 5 4 12 2" xfId="11886"/>
    <cellStyle name="Percent 3 5 4 12 3" xfId="11887"/>
    <cellStyle name="Percent 3 5 4 13" xfId="11888"/>
    <cellStyle name="Percent 3 5 4 2" xfId="11889"/>
    <cellStyle name="Percent 3 5 4 2 2" xfId="11890"/>
    <cellStyle name="Percent 3 5 4 2 2 2" xfId="11891"/>
    <cellStyle name="Percent 3 5 4 2 2 2 2" xfId="11892"/>
    <cellStyle name="Percent 3 5 4 2 2 2 3" xfId="11893"/>
    <cellStyle name="Percent 3 5 4 2 2 3" xfId="11894"/>
    <cellStyle name="Percent 3 5 4 2 2 4" xfId="11895"/>
    <cellStyle name="Percent 3 5 4 2 3" xfId="11896"/>
    <cellStyle name="Percent 3 5 4 2 3 2" xfId="11897"/>
    <cellStyle name="Percent 3 5 4 2 3 2 2" xfId="11898"/>
    <cellStyle name="Percent 3 5 4 2 3 2 3" xfId="11899"/>
    <cellStyle name="Percent 3 5 4 2 3 3" xfId="11900"/>
    <cellStyle name="Percent 3 5 4 2 3 4" xfId="11901"/>
    <cellStyle name="Percent 3 5 4 2 4" xfId="11902"/>
    <cellStyle name="Percent 3 5 4 2 4 2" xfId="11903"/>
    <cellStyle name="Percent 3 5 4 2 4 3" xfId="11904"/>
    <cellStyle name="Percent 3 5 4 2 5" xfId="11905"/>
    <cellStyle name="Percent 3 5 4 2 5 2" xfId="11906"/>
    <cellStyle name="Percent 3 5 4 2 5 3" xfId="11907"/>
    <cellStyle name="Percent 3 5 4 2 6" xfId="11908"/>
    <cellStyle name="Percent 3 5 4 2 7" xfId="11909"/>
    <cellStyle name="Percent 3 5 4 3" xfId="11910"/>
    <cellStyle name="Percent 3 5 4 3 2" xfId="11911"/>
    <cellStyle name="Percent 3 5 4 3 2 2" xfId="11912"/>
    <cellStyle name="Percent 3 5 4 3 2 2 2" xfId="11913"/>
    <cellStyle name="Percent 3 5 4 3 2 2 3" xfId="11914"/>
    <cellStyle name="Percent 3 5 4 3 2 3" xfId="11915"/>
    <cellStyle name="Percent 3 5 4 3 2 4" xfId="11916"/>
    <cellStyle name="Percent 3 5 4 3 3" xfId="11917"/>
    <cellStyle name="Percent 3 5 4 3 3 2" xfId="11918"/>
    <cellStyle name="Percent 3 5 4 3 3 2 2" xfId="11919"/>
    <cellStyle name="Percent 3 5 4 3 3 2 3" xfId="11920"/>
    <cellStyle name="Percent 3 5 4 3 3 3" xfId="11921"/>
    <cellStyle name="Percent 3 5 4 3 3 4" xfId="11922"/>
    <cellStyle name="Percent 3 5 4 3 4" xfId="11923"/>
    <cellStyle name="Percent 3 5 4 3 4 2" xfId="11924"/>
    <cellStyle name="Percent 3 5 4 3 4 3" xfId="11925"/>
    <cellStyle name="Percent 3 5 4 3 5" xfId="11926"/>
    <cellStyle name="Percent 3 5 4 3 6" xfId="11927"/>
    <cellStyle name="Percent 3 5 4 4" xfId="11928"/>
    <cellStyle name="Percent 3 5 4 4 2" xfId="11929"/>
    <cellStyle name="Percent 3 5 4 4 2 2" xfId="11930"/>
    <cellStyle name="Percent 3 5 4 4 2 2 2" xfId="11931"/>
    <cellStyle name="Percent 3 5 4 4 2 2 3" xfId="11932"/>
    <cellStyle name="Percent 3 5 4 4 2 3" xfId="11933"/>
    <cellStyle name="Percent 3 5 4 4 2 4" xfId="11934"/>
    <cellStyle name="Percent 3 5 4 4 3" xfId="11935"/>
    <cellStyle name="Percent 3 5 4 4 3 2" xfId="11936"/>
    <cellStyle name="Percent 3 5 4 4 3 2 2" xfId="11937"/>
    <cellStyle name="Percent 3 5 4 4 3 2 3" xfId="11938"/>
    <cellStyle name="Percent 3 5 4 4 3 3" xfId="11939"/>
    <cellStyle name="Percent 3 5 4 4 3 4" xfId="11940"/>
    <cellStyle name="Percent 3 5 4 4 4" xfId="11941"/>
    <cellStyle name="Percent 3 5 4 4 4 2" xfId="11942"/>
    <cellStyle name="Percent 3 5 4 4 4 3" xfId="11943"/>
    <cellStyle name="Percent 3 5 4 4 5" xfId="11944"/>
    <cellStyle name="Percent 3 5 4 4 6" xfId="11945"/>
    <cellStyle name="Percent 3 5 4 5" xfId="11946"/>
    <cellStyle name="Percent 3 5 4 5 2" xfId="11947"/>
    <cellStyle name="Percent 3 5 4 5 2 2" xfId="11948"/>
    <cellStyle name="Percent 3 5 4 5 2 2 2" xfId="11949"/>
    <cellStyle name="Percent 3 5 4 5 2 2 3" xfId="11950"/>
    <cellStyle name="Percent 3 5 4 5 2 3" xfId="11951"/>
    <cellStyle name="Percent 3 5 4 5 2 4" xfId="11952"/>
    <cellStyle name="Percent 3 5 4 5 3" xfId="11953"/>
    <cellStyle name="Percent 3 5 4 5 3 2" xfId="11954"/>
    <cellStyle name="Percent 3 5 4 5 3 2 2" xfId="11955"/>
    <cellStyle name="Percent 3 5 4 5 3 2 3" xfId="11956"/>
    <cellStyle name="Percent 3 5 4 5 3 3" xfId="11957"/>
    <cellStyle name="Percent 3 5 4 5 3 4" xfId="11958"/>
    <cellStyle name="Percent 3 5 4 5 4" xfId="11959"/>
    <cellStyle name="Percent 3 5 4 5 4 2" xfId="11960"/>
    <cellStyle name="Percent 3 5 4 5 4 2 2" xfId="11961"/>
    <cellStyle name="Percent 3 5 4 5 4 2 3" xfId="11962"/>
    <cellStyle name="Percent 3 5 4 5 4 3" xfId="11963"/>
    <cellStyle name="Percent 3 5 4 5 4 4" xfId="11964"/>
    <cellStyle name="Percent 3 5 4 5 5" xfId="11965"/>
    <cellStyle name="Percent 3 5 4 5 5 2" xfId="11966"/>
    <cellStyle name="Percent 3 5 4 5 5 3" xfId="11967"/>
    <cellStyle name="Percent 3 5 4 5 6" xfId="11968"/>
    <cellStyle name="Percent 3 5 4 5 7" xfId="11969"/>
    <cellStyle name="Percent 3 5 4 6" xfId="11970"/>
    <cellStyle name="Percent 3 5 4 6 2" xfId="11971"/>
    <cellStyle name="Percent 3 5 4 6 2 2" xfId="11972"/>
    <cellStyle name="Percent 3 5 4 6 2 2 2" xfId="11973"/>
    <cellStyle name="Percent 3 5 4 6 2 2 3" xfId="11974"/>
    <cellStyle name="Percent 3 5 4 6 2 3" xfId="11975"/>
    <cellStyle name="Percent 3 5 4 6 2 4" xfId="11976"/>
    <cellStyle name="Percent 3 5 4 6 3" xfId="11977"/>
    <cellStyle name="Percent 3 5 4 6 3 2" xfId="11978"/>
    <cellStyle name="Percent 3 5 4 6 3 2 2" xfId="11979"/>
    <cellStyle name="Percent 3 5 4 6 3 2 3" xfId="11980"/>
    <cellStyle name="Percent 3 5 4 6 3 3" xfId="11981"/>
    <cellStyle name="Percent 3 5 4 6 3 4" xfId="11982"/>
    <cellStyle name="Percent 3 5 4 6 4" xfId="11983"/>
    <cellStyle name="Percent 3 5 4 6 4 2" xfId="11984"/>
    <cellStyle name="Percent 3 5 4 6 4 3" xfId="11985"/>
    <cellStyle name="Percent 3 5 4 6 5" xfId="11986"/>
    <cellStyle name="Percent 3 5 4 6 6" xfId="11987"/>
    <cellStyle name="Percent 3 5 4 7" xfId="11988"/>
    <cellStyle name="Percent 3 5 4 7 2" xfId="11989"/>
    <cellStyle name="Percent 3 5 4 7 2 2" xfId="11990"/>
    <cellStyle name="Percent 3 5 4 7 2 3" xfId="11991"/>
    <cellStyle name="Percent 3 5 4 7 3" xfId="11992"/>
    <cellStyle name="Percent 3 5 4 7 4" xfId="11993"/>
    <cellStyle name="Percent 3 5 4 8" xfId="11994"/>
    <cellStyle name="Percent 3 5 4 8 2" xfId="11995"/>
    <cellStyle name="Percent 3 5 4 8 2 2" xfId="11996"/>
    <cellStyle name="Percent 3 5 4 8 2 3" xfId="11997"/>
    <cellStyle name="Percent 3 5 4 8 3" xfId="11998"/>
    <cellStyle name="Percent 3 5 4 8 4" xfId="11999"/>
    <cellStyle name="Percent 3 5 4 9" xfId="12000"/>
    <cellStyle name="Percent 3 5 4 9 2" xfId="12001"/>
    <cellStyle name="Percent 3 5 4 9 2 2" xfId="12002"/>
    <cellStyle name="Percent 3 5 4 9 2 3" xfId="12003"/>
    <cellStyle name="Percent 3 5 4 9 3" xfId="12004"/>
    <cellStyle name="Percent 3 5 4 9 4" xfId="12005"/>
    <cellStyle name="Percent 3 5 5" xfId="12006"/>
    <cellStyle name="Percent 3 5 5 10" xfId="12007"/>
    <cellStyle name="Percent 3 5 5 10 2" xfId="12008"/>
    <cellStyle name="Percent 3 5 5 10 3" xfId="12009"/>
    <cellStyle name="Percent 3 5 5 11" xfId="12010"/>
    <cellStyle name="Percent 3 5 5 11 2" xfId="12011"/>
    <cellStyle name="Percent 3 5 5 11 3" xfId="12012"/>
    <cellStyle name="Percent 3 5 5 12" xfId="12013"/>
    <cellStyle name="Percent 3 5 5 12 2" xfId="12014"/>
    <cellStyle name="Percent 3 5 5 12 3" xfId="12015"/>
    <cellStyle name="Percent 3 5 5 13" xfId="12016"/>
    <cellStyle name="Percent 3 5 5 2" xfId="12017"/>
    <cellStyle name="Percent 3 5 5 2 2" xfId="12018"/>
    <cellStyle name="Percent 3 5 5 2 2 2" xfId="12019"/>
    <cellStyle name="Percent 3 5 5 2 2 2 2" xfId="12020"/>
    <cellStyle name="Percent 3 5 5 2 2 2 3" xfId="12021"/>
    <cellStyle name="Percent 3 5 5 2 2 3" xfId="12022"/>
    <cellStyle name="Percent 3 5 5 2 2 4" xfId="12023"/>
    <cellStyle name="Percent 3 5 5 2 3" xfId="12024"/>
    <cellStyle name="Percent 3 5 5 2 3 2" xfId="12025"/>
    <cellStyle name="Percent 3 5 5 2 3 2 2" xfId="12026"/>
    <cellStyle name="Percent 3 5 5 2 3 2 3" xfId="12027"/>
    <cellStyle name="Percent 3 5 5 2 3 3" xfId="12028"/>
    <cellStyle name="Percent 3 5 5 2 3 4" xfId="12029"/>
    <cellStyle name="Percent 3 5 5 2 4" xfId="12030"/>
    <cellStyle name="Percent 3 5 5 2 4 2" xfId="12031"/>
    <cellStyle name="Percent 3 5 5 2 4 3" xfId="12032"/>
    <cellStyle name="Percent 3 5 5 2 5" xfId="12033"/>
    <cellStyle name="Percent 3 5 5 2 5 2" xfId="12034"/>
    <cellStyle name="Percent 3 5 5 2 5 3" xfId="12035"/>
    <cellStyle name="Percent 3 5 5 2 6" xfId="12036"/>
    <cellStyle name="Percent 3 5 5 2 7" xfId="12037"/>
    <cellStyle name="Percent 3 5 5 3" xfId="12038"/>
    <cellStyle name="Percent 3 5 5 3 2" xfId="12039"/>
    <cellStyle name="Percent 3 5 5 3 2 2" xfId="12040"/>
    <cellStyle name="Percent 3 5 5 3 2 2 2" xfId="12041"/>
    <cellStyle name="Percent 3 5 5 3 2 2 3" xfId="12042"/>
    <cellStyle name="Percent 3 5 5 3 2 3" xfId="12043"/>
    <cellStyle name="Percent 3 5 5 3 2 4" xfId="12044"/>
    <cellStyle name="Percent 3 5 5 3 3" xfId="12045"/>
    <cellStyle name="Percent 3 5 5 3 3 2" xfId="12046"/>
    <cellStyle name="Percent 3 5 5 3 3 2 2" xfId="12047"/>
    <cellStyle name="Percent 3 5 5 3 3 2 3" xfId="12048"/>
    <cellStyle name="Percent 3 5 5 3 3 3" xfId="12049"/>
    <cellStyle name="Percent 3 5 5 3 3 4" xfId="12050"/>
    <cellStyle name="Percent 3 5 5 3 4" xfId="12051"/>
    <cellStyle name="Percent 3 5 5 3 4 2" xfId="12052"/>
    <cellStyle name="Percent 3 5 5 3 4 3" xfId="12053"/>
    <cellStyle name="Percent 3 5 5 3 5" xfId="12054"/>
    <cellStyle name="Percent 3 5 5 3 6" xfId="12055"/>
    <cellStyle name="Percent 3 5 5 4" xfId="12056"/>
    <cellStyle name="Percent 3 5 5 4 2" xfId="12057"/>
    <cellStyle name="Percent 3 5 5 4 2 2" xfId="12058"/>
    <cellStyle name="Percent 3 5 5 4 2 2 2" xfId="12059"/>
    <cellStyle name="Percent 3 5 5 4 2 2 3" xfId="12060"/>
    <cellStyle name="Percent 3 5 5 4 2 3" xfId="12061"/>
    <cellStyle name="Percent 3 5 5 4 2 4" xfId="12062"/>
    <cellStyle name="Percent 3 5 5 4 3" xfId="12063"/>
    <cellStyle name="Percent 3 5 5 4 3 2" xfId="12064"/>
    <cellStyle name="Percent 3 5 5 4 3 2 2" xfId="12065"/>
    <cellStyle name="Percent 3 5 5 4 3 2 3" xfId="12066"/>
    <cellStyle name="Percent 3 5 5 4 3 3" xfId="12067"/>
    <cellStyle name="Percent 3 5 5 4 3 4" xfId="12068"/>
    <cellStyle name="Percent 3 5 5 4 4" xfId="12069"/>
    <cellStyle name="Percent 3 5 5 4 4 2" xfId="12070"/>
    <cellStyle name="Percent 3 5 5 4 4 3" xfId="12071"/>
    <cellStyle name="Percent 3 5 5 4 5" xfId="12072"/>
    <cellStyle name="Percent 3 5 5 4 6" xfId="12073"/>
    <cellStyle name="Percent 3 5 5 5" xfId="12074"/>
    <cellStyle name="Percent 3 5 5 5 2" xfId="12075"/>
    <cellStyle name="Percent 3 5 5 5 2 2" xfId="12076"/>
    <cellStyle name="Percent 3 5 5 5 2 2 2" xfId="12077"/>
    <cellStyle name="Percent 3 5 5 5 2 2 3" xfId="12078"/>
    <cellStyle name="Percent 3 5 5 5 2 3" xfId="12079"/>
    <cellStyle name="Percent 3 5 5 5 2 4" xfId="12080"/>
    <cellStyle name="Percent 3 5 5 5 3" xfId="12081"/>
    <cellStyle name="Percent 3 5 5 5 3 2" xfId="12082"/>
    <cellStyle name="Percent 3 5 5 5 3 2 2" xfId="12083"/>
    <cellStyle name="Percent 3 5 5 5 3 2 3" xfId="12084"/>
    <cellStyle name="Percent 3 5 5 5 3 3" xfId="12085"/>
    <cellStyle name="Percent 3 5 5 5 3 4" xfId="12086"/>
    <cellStyle name="Percent 3 5 5 5 4" xfId="12087"/>
    <cellStyle name="Percent 3 5 5 5 4 2" xfId="12088"/>
    <cellStyle name="Percent 3 5 5 5 4 2 2" xfId="12089"/>
    <cellStyle name="Percent 3 5 5 5 4 2 3" xfId="12090"/>
    <cellStyle name="Percent 3 5 5 5 4 3" xfId="12091"/>
    <cellStyle name="Percent 3 5 5 5 4 4" xfId="12092"/>
    <cellStyle name="Percent 3 5 5 5 5" xfId="12093"/>
    <cellStyle name="Percent 3 5 5 5 5 2" xfId="12094"/>
    <cellStyle name="Percent 3 5 5 5 5 3" xfId="12095"/>
    <cellStyle name="Percent 3 5 5 5 6" xfId="12096"/>
    <cellStyle name="Percent 3 5 5 5 7" xfId="12097"/>
    <cellStyle name="Percent 3 5 5 6" xfId="12098"/>
    <cellStyle name="Percent 3 5 5 6 2" xfId="12099"/>
    <cellStyle name="Percent 3 5 5 6 2 2" xfId="12100"/>
    <cellStyle name="Percent 3 5 5 6 2 2 2" xfId="12101"/>
    <cellStyle name="Percent 3 5 5 6 2 2 3" xfId="12102"/>
    <cellStyle name="Percent 3 5 5 6 2 3" xfId="12103"/>
    <cellStyle name="Percent 3 5 5 6 2 4" xfId="12104"/>
    <cellStyle name="Percent 3 5 5 6 3" xfId="12105"/>
    <cellStyle name="Percent 3 5 5 6 3 2" xfId="12106"/>
    <cellStyle name="Percent 3 5 5 6 3 2 2" xfId="12107"/>
    <cellStyle name="Percent 3 5 5 6 3 2 3" xfId="12108"/>
    <cellStyle name="Percent 3 5 5 6 3 3" xfId="12109"/>
    <cellStyle name="Percent 3 5 5 6 3 4" xfId="12110"/>
    <cellStyle name="Percent 3 5 5 6 4" xfId="12111"/>
    <cellStyle name="Percent 3 5 5 6 4 2" xfId="12112"/>
    <cellStyle name="Percent 3 5 5 6 4 3" xfId="12113"/>
    <cellStyle name="Percent 3 5 5 6 5" xfId="12114"/>
    <cellStyle name="Percent 3 5 5 6 6" xfId="12115"/>
    <cellStyle name="Percent 3 5 5 7" xfId="12116"/>
    <cellStyle name="Percent 3 5 5 7 2" xfId="12117"/>
    <cellStyle name="Percent 3 5 5 7 2 2" xfId="12118"/>
    <cellStyle name="Percent 3 5 5 7 2 3" xfId="12119"/>
    <cellStyle name="Percent 3 5 5 7 3" xfId="12120"/>
    <cellStyle name="Percent 3 5 5 7 4" xfId="12121"/>
    <cellStyle name="Percent 3 5 5 8" xfId="12122"/>
    <cellStyle name="Percent 3 5 5 8 2" xfId="12123"/>
    <cellStyle name="Percent 3 5 5 8 2 2" xfId="12124"/>
    <cellStyle name="Percent 3 5 5 8 2 3" xfId="12125"/>
    <cellStyle name="Percent 3 5 5 8 3" xfId="12126"/>
    <cellStyle name="Percent 3 5 5 8 4" xfId="12127"/>
    <cellStyle name="Percent 3 5 5 9" xfId="12128"/>
    <cellStyle name="Percent 3 5 5 9 2" xfId="12129"/>
    <cellStyle name="Percent 3 5 5 9 2 2" xfId="12130"/>
    <cellStyle name="Percent 3 5 5 9 2 3" xfId="12131"/>
    <cellStyle name="Percent 3 5 5 9 3" xfId="12132"/>
    <cellStyle name="Percent 3 5 5 9 4" xfId="12133"/>
    <cellStyle name="Percent 3 5 6" xfId="12134"/>
    <cellStyle name="Percent 3 5 6 10" xfId="12135"/>
    <cellStyle name="Percent 3 5 6 10 2" xfId="12136"/>
    <cellStyle name="Percent 3 5 6 10 3" xfId="12137"/>
    <cellStyle name="Percent 3 5 6 11" xfId="12138"/>
    <cellStyle name="Percent 3 5 6 11 2" xfId="12139"/>
    <cellStyle name="Percent 3 5 6 11 3" xfId="12140"/>
    <cellStyle name="Percent 3 5 6 12" xfId="12141"/>
    <cellStyle name="Percent 3 5 6 12 2" xfId="12142"/>
    <cellStyle name="Percent 3 5 6 12 3" xfId="12143"/>
    <cellStyle name="Percent 3 5 6 13" xfId="12144"/>
    <cellStyle name="Percent 3 5 6 2" xfId="12145"/>
    <cellStyle name="Percent 3 5 6 2 2" xfId="12146"/>
    <cellStyle name="Percent 3 5 6 2 2 2" xfId="12147"/>
    <cellStyle name="Percent 3 5 6 2 2 2 2" xfId="12148"/>
    <cellStyle name="Percent 3 5 6 2 2 2 3" xfId="12149"/>
    <cellStyle name="Percent 3 5 6 2 2 3" xfId="12150"/>
    <cellStyle name="Percent 3 5 6 2 2 4" xfId="12151"/>
    <cellStyle name="Percent 3 5 6 2 3" xfId="12152"/>
    <cellStyle name="Percent 3 5 6 2 3 2" xfId="12153"/>
    <cellStyle name="Percent 3 5 6 2 3 2 2" xfId="12154"/>
    <cellStyle name="Percent 3 5 6 2 3 2 3" xfId="12155"/>
    <cellStyle name="Percent 3 5 6 2 3 3" xfId="12156"/>
    <cellStyle name="Percent 3 5 6 2 3 4" xfId="12157"/>
    <cellStyle name="Percent 3 5 6 2 4" xfId="12158"/>
    <cellStyle name="Percent 3 5 6 2 4 2" xfId="12159"/>
    <cellStyle name="Percent 3 5 6 2 4 3" xfId="12160"/>
    <cellStyle name="Percent 3 5 6 2 5" xfId="12161"/>
    <cellStyle name="Percent 3 5 6 2 5 2" xfId="12162"/>
    <cellStyle name="Percent 3 5 6 2 5 3" xfId="12163"/>
    <cellStyle name="Percent 3 5 6 2 6" xfId="12164"/>
    <cellStyle name="Percent 3 5 6 2 7" xfId="12165"/>
    <cellStyle name="Percent 3 5 6 3" xfId="12166"/>
    <cellStyle name="Percent 3 5 6 3 2" xfId="12167"/>
    <cellStyle name="Percent 3 5 6 3 2 2" xfId="12168"/>
    <cellStyle name="Percent 3 5 6 3 2 2 2" xfId="12169"/>
    <cellStyle name="Percent 3 5 6 3 2 2 3" xfId="12170"/>
    <cellStyle name="Percent 3 5 6 3 2 3" xfId="12171"/>
    <cellStyle name="Percent 3 5 6 3 2 4" xfId="12172"/>
    <cellStyle name="Percent 3 5 6 3 3" xfId="12173"/>
    <cellStyle name="Percent 3 5 6 3 3 2" xfId="12174"/>
    <cellStyle name="Percent 3 5 6 3 3 2 2" xfId="12175"/>
    <cellStyle name="Percent 3 5 6 3 3 2 3" xfId="12176"/>
    <cellStyle name="Percent 3 5 6 3 3 3" xfId="12177"/>
    <cellStyle name="Percent 3 5 6 3 3 4" xfId="12178"/>
    <cellStyle name="Percent 3 5 6 3 4" xfId="12179"/>
    <cellStyle name="Percent 3 5 6 3 4 2" xfId="12180"/>
    <cellStyle name="Percent 3 5 6 3 4 3" xfId="12181"/>
    <cellStyle name="Percent 3 5 6 3 5" xfId="12182"/>
    <cellStyle name="Percent 3 5 6 3 6" xfId="12183"/>
    <cellStyle name="Percent 3 5 6 4" xfId="12184"/>
    <cellStyle name="Percent 3 5 6 4 2" xfId="12185"/>
    <cellStyle name="Percent 3 5 6 4 2 2" xfId="12186"/>
    <cellStyle name="Percent 3 5 6 4 2 2 2" xfId="12187"/>
    <cellStyle name="Percent 3 5 6 4 2 2 3" xfId="12188"/>
    <cellStyle name="Percent 3 5 6 4 2 3" xfId="12189"/>
    <cellStyle name="Percent 3 5 6 4 2 4" xfId="12190"/>
    <cellStyle name="Percent 3 5 6 4 3" xfId="12191"/>
    <cellStyle name="Percent 3 5 6 4 3 2" xfId="12192"/>
    <cellStyle name="Percent 3 5 6 4 3 2 2" xfId="12193"/>
    <cellStyle name="Percent 3 5 6 4 3 2 3" xfId="12194"/>
    <cellStyle name="Percent 3 5 6 4 3 3" xfId="12195"/>
    <cellStyle name="Percent 3 5 6 4 3 4" xfId="12196"/>
    <cellStyle name="Percent 3 5 6 4 4" xfId="12197"/>
    <cellStyle name="Percent 3 5 6 4 4 2" xfId="12198"/>
    <cellStyle name="Percent 3 5 6 4 4 3" xfId="12199"/>
    <cellStyle name="Percent 3 5 6 4 5" xfId="12200"/>
    <cellStyle name="Percent 3 5 6 4 6" xfId="12201"/>
    <cellStyle name="Percent 3 5 6 5" xfId="12202"/>
    <cellStyle name="Percent 3 5 6 5 2" xfId="12203"/>
    <cellStyle name="Percent 3 5 6 5 2 2" xfId="12204"/>
    <cellStyle name="Percent 3 5 6 5 2 2 2" xfId="12205"/>
    <cellStyle name="Percent 3 5 6 5 2 2 3" xfId="12206"/>
    <cellStyle name="Percent 3 5 6 5 2 3" xfId="12207"/>
    <cellStyle name="Percent 3 5 6 5 2 4" xfId="12208"/>
    <cellStyle name="Percent 3 5 6 5 3" xfId="12209"/>
    <cellStyle name="Percent 3 5 6 5 3 2" xfId="12210"/>
    <cellStyle name="Percent 3 5 6 5 3 2 2" xfId="12211"/>
    <cellStyle name="Percent 3 5 6 5 3 2 3" xfId="12212"/>
    <cellStyle name="Percent 3 5 6 5 3 3" xfId="12213"/>
    <cellStyle name="Percent 3 5 6 5 3 4" xfId="12214"/>
    <cellStyle name="Percent 3 5 6 5 4" xfId="12215"/>
    <cellStyle name="Percent 3 5 6 5 4 2" xfId="12216"/>
    <cellStyle name="Percent 3 5 6 5 4 2 2" xfId="12217"/>
    <cellStyle name="Percent 3 5 6 5 4 2 3" xfId="12218"/>
    <cellStyle name="Percent 3 5 6 5 4 3" xfId="12219"/>
    <cellStyle name="Percent 3 5 6 5 4 4" xfId="12220"/>
    <cellStyle name="Percent 3 5 6 5 5" xfId="12221"/>
    <cellStyle name="Percent 3 5 6 5 5 2" xfId="12222"/>
    <cellStyle name="Percent 3 5 6 5 5 3" xfId="12223"/>
    <cellStyle name="Percent 3 5 6 5 6" xfId="12224"/>
    <cellStyle name="Percent 3 5 6 5 7" xfId="12225"/>
    <cellStyle name="Percent 3 5 6 6" xfId="12226"/>
    <cellStyle name="Percent 3 5 6 6 2" xfId="12227"/>
    <cellStyle name="Percent 3 5 6 6 2 2" xfId="12228"/>
    <cellStyle name="Percent 3 5 6 6 2 2 2" xfId="12229"/>
    <cellStyle name="Percent 3 5 6 6 2 2 3" xfId="12230"/>
    <cellStyle name="Percent 3 5 6 6 2 3" xfId="12231"/>
    <cellStyle name="Percent 3 5 6 6 2 4" xfId="12232"/>
    <cellStyle name="Percent 3 5 6 6 3" xfId="12233"/>
    <cellStyle name="Percent 3 5 6 6 3 2" xfId="12234"/>
    <cellStyle name="Percent 3 5 6 6 3 2 2" xfId="12235"/>
    <cellStyle name="Percent 3 5 6 6 3 2 3" xfId="12236"/>
    <cellStyle name="Percent 3 5 6 6 3 3" xfId="12237"/>
    <cellStyle name="Percent 3 5 6 6 3 4" xfId="12238"/>
    <cellStyle name="Percent 3 5 6 6 4" xfId="12239"/>
    <cellStyle name="Percent 3 5 6 6 4 2" xfId="12240"/>
    <cellStyle name="Percent 3 5 6 6 4 3" xfId="12241"/>
    <cellStyle name="Percent 3 5 6 6 5" xfId="12242"/>
    <cellStyle name="Percent 3 5 6 6 6" xfId="12243"/>
    <cellStyle name="Percent 3 5 6 7" xfId="12244"/>
    <cellStyle name="Percent 3 5 6 7 2" xfId="12245"/>
    <cellStyle name="Percent 3 5 6 7 2 2" xfId="12246"/>
    <cellStyle name="Percent 3 5 6 7 2 3" xfId="12247"/>
    <cellStyle name="Percent 3 5 6 7 3" xfId="12248"/>
    <cellStyle name="Percent 3 5 6 7 4" xfId="12249"/>
    <cellStyle name="Percent 3 5 6 8" xfId="12250"/>
    <cellStyle name="Percent 3 5 6 8 2" xfId="12251"/>
    <cellStyle name="Percent 3 5 6 8 2 2" xfId="12252"/>
    <cellStyle name="Percent 3 5 6 8 2 3" xfId="12253"/>
    <cellStyle name="Percent 3 5 6 8 3" xfId="12254"/>
    <cellStyle name="Percent 3 5 6 8 4" xfId="12255"/>
    <cellStyle name="Percent 3 5 6 9" xfId="12256"/>
    <cellStyle name="Percent 3 5 6 9 2" xfId="12257"/>
    <cellStyle name="Percent 3 5 6 9 2 2" xfId="12258"/>
    <cellStyle name="Percent 3 5 6 9 2 3" xfId="12259"/>
    <cellStyle name="Percent 3 5 6 9 3" xfId="12260"/>
    <cellStyle name="Percent 3 5 6 9 4" xfId="12261"/>
    <cellStyle name="Percent 3 5 7" xfId="12262"/>
    <cellStyle name="Percent 3 5 7 10" xfId="12263"/>
    <cellStyle name="Percent 3 5 7 10 2" xfId="12264"/>
    <cellStyle name="Percent 3 5 7 10 3" xfId="12265"/>
    <cellStyle name="Percent 3 5 7 11" xfId="12266"/>
    <cellStyle name="Percent 3 5 7 11 2" xfId="12267"/>
    <cellStyle name="Percent 3 5 7 11 3" xfId="12268"/>
    <cellStyle name="Percent 3 5 7 12" xfId="12269"/>
    <cellStyle name="Percent 3 5 7 12 2" xfId="12270"/>
    <cellStyle name="Percent 3 5 7 12 3" xfId="12271"/>
    <cellStyle name="Percent 3 5 7 13" xfId="12272"/>
    <cellStyle name="Percent 3 5 7 2" xfId="12273"/>
    <cellStyle name="Percent 3 5 7 2 2" xfId="12274"/>
    <cellStyle name="Percent 3 5 7 2 2 2" xfId="12275"/>
    <cellStyle name="Percent 3 5 7 2 2 2 2" xfId="12276"/>
    <cellStyle name="Percent 3 5 7 2 2 2 3" xfId="12277"/>
    <cellStyle name="Percent 3 5 7 2 2 3" xfId="12278"/>
    <cellStyle name="Percent 3 5 7 2 2 4" xfId="12279"/>
    <cellStyle name="Percent 3 5 7 2 3" xfId="12280"/>
    <cellStyle name="Percent 3 5 7 2 3 2" xfId="12281"/>
    <cellStyle name="Percent 3 5 7 2 3 2 2" xfId="12282"/>
    <cellStyle name="Percent 3 5 7 2 3 2 3" xfId="12283"/>
    <cellStyle name="Percent 3 5 7 2 3 3" xfId="12284"/>
    <cellStyle name="Percent 3 5 7 2 3 4" xfId="12285"/>
    <cellStyle name="Percent 3 5 7 2 4" xfId="12286"/>
    <cellStyle name="Percent 3 5 7 2 4 2" xfId="12287"/>
    <cellStyle name="Percent 3 5 7 2 4 3" xfId="12288"/>
    <cellStyle name="Percent 3 5 7 2 5" xfId="12289"/>
    <cellStyle name="Percent 3 5 7 2 5 2" xfId="12290"/>
    <cellStyle name="Percent 3 5 7 2 5 3" xfId="12291"/>
    <cellStyle name="Percent 3 5 7 2 6" xfId="12292"/>
    <cellStyle name="Percent 3 5 7 2 7" xfId="12293"/>
    <cellStyle name="Percent 3 5 7 3" xfId="12294"/>
    <cellStyle name="Percent 3 5 7 3 2" xfId="12295"/>
    <cellStyle name="Percent 3 5 7 3 2 2" xfId="12296"/>
    <cellStyle name="Percent 3 5 7 3 2 2 2" xfId="12297"/>
    <cellStyle name="Percent 3 5 7 3 2 2 3" xfId="12298"/>
    <cellStyle name="Percent 3 5 7 3 2 3" xfId="12299"/>
    <cellStyle name="Percent 3 5 7 3 2 4" xfId="12300"/>
    <cellStyle name="Percent 3 5 7 3 3" xfId="12301"/>
    <cellStyle name="Percent 3 5 7 3 3 2" xfId="12302"/>
    <cellStyle name="Percent 3 5 7 3 3 2 2" xfId="12303"/>
    <cellStyle name="Percent 3 5 7 3 3 2 3" xfId="12304"/>
    <cellStyle name="Percent 3 5 7 3 3 3" xfId="12305"/>
    <cellStyle name="Percent 3 5 7 3 3 4" xfId="12306"/>
    <cellStyle name="Percent 3 5 7 3 4" xfId="12307"/>
    <cellStyle name="Percent 3 5 7 3 4 2" xfId="12308"/>
    <cellStyle name="Percent 3 5 7 3 4 3" xfId="12309"/>
    <cellStyle name="Percent 3 5 7 3 5" xfId="12310"/>
    <cellStyle name="Percent 3 5 7 3 6" xfId="12311"/>
    <cellStyle name="Percent 3 5 7 4" xfId="12312"/>
    <cellStyle name="Percent 3 5 7 4 2" xfId="12313"/>
    <cellStyle name="Percent 3 5 7 4 2 2" xfId="12314"/>
    <cellStyle name="Percent 3 5 7 4 2 2 2" xfId="12315"/>
    <cellStyle name="Percent 3 5 7 4 2 2 3" xfId="12316"/>
    <cellStyle name="Percent 3 5 7 4 2 3" xfId="12317"/>
    <cellStyle name="Percent 3 5 7 4 2 4" xfId="12318"/>
    <cellStyle name="Percent 3 5 7 4 3" xfId="12319"/>
    <cellStyle name="Percent 3 5 7 4 3 2" xfId="12320"/>
    <cellStyle name="Percent 3 5 7 4 3 2 2" xfId="12321"/>
    <cellStyle name="Percent 3 5 7 4 3 2 3" xfId="12322"/>
    <cellStyle name="Percent 3 5 7 4 3 3" xfId="12323"/>
    <cellStyle name="Percent 3 5 7 4 3 4" xfId="12324"/>
    <cellStyle name="Percent 3 5 7 4 4" xfId="12325"/>
    <cellStyle name="Percent 3 5 7 4 4 2" xfId="12326"/>
    <cellStyle name="Percent 3 5 7 4 4 3" xfId="12327"/>
    <cellStyle name="Percent 3 5 7 4 5" xfId="12328"/>
    <cellStyle name="Percent 3 5 7 4 6" xfId="12329"/>
    <cellStyle name="Percent 3 5 7 5" xfId="12330"/>
    <cellStyle name="Percent 3 5 7 5 2" xfId="12331"/>
    <cellStyle name="Percent 3 5 7 5 2 2" xfId="12332"/>
    <cellStyle name="Percent 3 5 7 5 2 2 2" xfId="12333"/>
    <cellStyle name="Percent 3 5 7 5 2 2 3" xfId="12334"/>
    <cellStyle name="Percent 3 5 7 5 2 3" xfId="12335"/>
    <cellStyle name="Percent 3 5 7 5 2 4" xfId="12336"/>
    <cellStyle name="Percent 3 5 7 5 3" xfId="12337"/>
    <cellStyle name="Percent 3 5 7 5 3 2" xfId="12338"/>
    <cellStyle name="Percent 3 5 7 5 3 2 2" xfId="12339"/>
    <cellStyle name="Percent 3 5 7 5 3 2 3" xfId="12340"/>
    <cellStyle name="Percent 3 5 7 5 3 3" xfId="12341"/>
    <cellStyle name="Percent 3 5 7 5 3 4" xfId="12342"/>
    <cellStyle name="Percent 3 5 7 5 4" xfId="12343"/>
    <cellStyle name="Percent 3 5 7 5 4 2" xfId="12344"/>
    <cellStyle name="Percent 3 5 7 5 4 2 2" xfId="12345"/>
    <cellStyle name="Percent 3 5 7 5 4 2 3" xfId="12346"/>
    <cellStyle name="Percent 3 5 7 5 4 3" xfId="12347"/>
    <cellStyle name="Percent 3 5 7 5 4 4" xfId="12348"/>
    <cellStyle name="Percent 3 5 7 5 5" xfId="12349"/>
    <cellStyle name="Percent 3 5 7 5 5 2" xfId="12350"/>
    <cellStyle name="Percent 3 5 7 5 5 3" xfId="12351"/>
    <cellStyle name="Percent 3 5 7 5 6" xfId="12352"/>
    <cellStyle name="Percent 3 5 7 5 7" xfId="12353"/>
    <cellStyle name="Percent 3 5 7 6" xfId="12354"/>
    <cellStyle name="Percent 3 5 7 6 2" xfId="12355"/>
    <cellStyle name="Percent 3 5 7 6 2 2" xfId="12356"/>
    <cellStyle name="Percent 3 5 7 6 2 2 2" xfId="12357"/>
    <cellStyle name="Percent 3 5 7 6 2 2 3" xfId="12358"/>
    <cellStyle name="Percent 3 5 7 6 2 3" xfId="12359"/>
    <cellStyle name="Percent 3 5 7 6 2 4" xfId="12360"/>
    <cellStyle name="Percent 3 5 7 6 3" xfId="12361"/>
    <cellStyle name="Percent 3 5 7 6 3 2" xfId="12362"/>
    <cellStyle name="Percent 3 5 7 6 3 2 2" xfId="12363"/>
    <cellStyle name="Percent 3 5 7 6 3 2 3" xfId="12364"/>
    <cellStyle name="Percent 3 5 7 6 3 3" xfId="12365"/>
    <cellStyle name="Percent 3 5 7 6 3 4" xfId="12366"/>
    <cellStyle name="Percent 3 5 7 6 4" xfId="12367"/>
    <cellStyle name="Percent 3 5 7 6 4 2" xfId="12368"/>
    <cellStyle name="Percent 3 5 7 6 4 3" xfId="12369"/>
    <cellStyle name="Percent 3 5 7 6 5" xfId="12370"/>
    <cellStyle name="Percent 3 5 7 6 6" xfId="12371"/>
    <cellStyle name="Percent 3 5 7 7" xfId="12372"/>
    <cellStyle name="Percent 3 5 7 7 2" xfId="12373"/>
    <cellStyle name="Percent 3 5 7 7 2 2" xfId="12374"/>
    <cellStyle name="Percent 3 5 7 7 2 3" xfId="12375"/>
    <cellStyle name="Percent 3 5 7 7 3" xfId="12376"/>
    <cellStyle name="Percent 3 5 7 7 4" xfId="12377"/>
    <cellStyle name="Percent 3 5 7 8" xfId="12378"/>
    <cellStyle name="Percent 3 5 7 8 2" xfId="12379"/>
    <cellStyle name="Percent 3 5 7 8 2 2" xfId="12380"/>
    <cellStyle name="Percent 3 5 7 8 2 3" xfId="12381"/>
    <cellStyle name="Percent 3 5 7 8 3" xfId="12382"/>
    <cellStyle name="Percent 3 5 7 8 4" xfId="12383"/>
    <cellStyle name="Percent 3 5 7 9" xfId="12384"/>
    <cellStyle name="Percent 3 5 7 9 2" xfId="12385"/>
    <cellStyle name="Percent 3 5 7 9 2 2" xfId="12386"/>
    <cellStyle name="Percent 3 5 7 9 2 3" xfId="12387"/>
    <cellStyle name="Percent 3 5 7 9 3" xfId="12388"/>
    <cellStyle name="Percent 3 5 7 9 4" xfId="12389"/>
    <cellStyle name="Percent 3 5 8" xfId="12390"/>
    <cellStyle name="Percent 3 5 8 10" xfId="12391"/>
    <cellStyle name="Percent 3 5 8 10 2" xfId="12392"/>
    <cellStyle name="Percent 3 5 8 10 3" xfId="12393"/>
    <cellStyle name="Percent 3 5 8 11" xfId="12394"/>
    <cellStyle name="Percent 3 5 8 11 2" xfId="12395"/>
    <cellStyle name="Percent 3 5 8 11 3" xfId="12396"/>
    <cellStyle name="Percent 3 5 8 12" xfId="12397"/>
    <cellStyle name="Percent 3 5 8 12 2" xfId="12398"/>
    <cellStyle name="Percent 3 5 8 12 3" xfId="12399"/>
    <cellStyle name="Percent 3 5 8 13" xfId="12400"/>
    <cellStyle name="Percent 3 5 8 2" xfId="12401"/>
    <cellStyle name="Percent 3 5 8 2 2" xfId="12402"/>
    <cellStyle name="Percent 3 5 8 2 2 2" xfId="12403"/>
    <cellStyle name="Percent 3 5 8 2 2 2 2" xfId="12404"/>
    <cellStyle name="Percent 3 5 8 2 2 2 3" xfId="12405"/>
    <cellStyle name="Percent 3 5 8 2 2 3" xfId="12406"/>
    <cellStyle name="Percent 3 5 8 2 2 4" xfId="12407"/>
    <cellStyle name="Percent 3 5 8 2 3" xfId="12408"/>
    <cellStyle name="Percent 3 5 8 2 3 2" xfId="12409"/>
    <cellStyle name="Percent 3 5 8 2 3 2 2" xfId="12410"/>
    <cellStyle name="Percent 3 5 8 2 3 2 3" xfId="12411"/>
    <cellStyle name="Percent 3 5 8 2 3 3" xfId="12412"/>
    <cellStyle name="Percent 3 5 8 2 3 4" xfId="12413"/>
    <cellStyle name="Percent 3 5 8 2 4" xfId="12414"/>
    <cellStyle name="Percent 3 5 8 2 4 2" xfId="12415"/>
    <cellStyle name="Percent 3 5 8 2 4 3" xfId="12416"/>
    <cellStyle name="Percent 3 5 8 2 5" xfId="12417"/>
    <cellStyle name="Percent 3 5 8 2 5 2" xfId="12418"/>
    <cellStyle name="Percent 3 5 8 2 5 3" xfId="12419"/>
    <cellStyle name="Percent 3 5 8 2 6" xfId="12420"/>
    <cellStyle name="Percent 3 5 8 2 7" xfId="12421"/>
    <cellStyle name="Percent 3 5 8 3" xfId="12422"/>
    <cellStyle name="Percent 3 5 8 3 2" xfId="12423"/>
    <cellStyle name="Percent 3 5 8 3 2 2" xfId="12424"/>
    <cellStyle name="Percent 3 5 8 3 2 2 2" xfId="12425"/>
    <cellStyle name="Percent 3 5 8 3 2 2 3" xfId="12426"/>
    <cellStyle name="Percent 3 5 8 3 2 3" xfId="12427"/>
    <cellStyle name="Percent 3 5 8 3 2 4" xfId="12428"/>
    <cellStyle name="Percent 3 5 8 3 3" xfId="12429"/>
    <cellStyle name="Percent 3 5 8 3 3 2" xfId="12430"/>
    <cellStyle name="Percent 3 5 8 3 3 2 2" xfId="12431"/>
    <cellStyle name="Percent 3 5 8 3 3 2 3" xfId="12432"/>
    <cellStyle name="Percent 3 5 8 3 3 3" xfId="12433"/>
    <cellStyle name="Percent 3 5 8 3 3 4" xfId="12434"/>
    <cellStyle name="Percent 3 5 8 3 4" xfId="12435"/>
    <cellStyle name="Percent 3 5 8 3 4 2" xfId="12436"/>
    <cellStyle name="Percent 3 5 8 3 4 3" xfId="12437"/>
    <cellStyle name="Percent 3 5 8 3 5" xfId="12438"/>
    <cellStyle name="Percent 3 5 8 3 6" xfId="12439"/>
    <cellStyle name="Percent 3 5 8 4" xfId="12440"/>
    <cellStyle name="Percent 3 5 8 4 2" xfId="12441"/>
    <cellStyle name="Percent 3 5 8 4 2 2" xfId="12442"/>
    <cellStyle name="Percent 3 5 8 4 2 2 2" xfId="12443"/>
    <cellStyle name="Percent 3 5 8 4 2 2 3" xfId="12444"/>
    <cellStyle name="Percent 3 5 8 4 2 3" xfId="12445"/>
    <cellStyle name="Percent 3 5 8 4 2 4" xfId="12446"/>
    <cellStyle name="Percent 3 5 8 4 3" xfId="12447"/>
    <cellStyle name="Percent 3 5 8 4 3 2" xfId="12448"/>
    <cellStyle name="Percent 3 5 8 4 3 2 2" xfId="12449"/>
    <cellStyle name="Percent 3 5 8 4 3 2 3" xfId="12450"/>
    <cellStyle name="Percent 3 5 8 4 3 3" xfId="12451"/>
    <cellStyle name="Percent 3 5 8 4 3 4" xfId="12452"/>
    <cellStyle name="Percent 3 5 8 4 4" xfId="12453"/>
    <cellStyle name="Percent 3 5 8 4 4 2" xfId="12454"/>
    <cellStyle name="Percent 3 5 8 4 4 3" xfId="12455"/>
    <cellStyle name="Percent 3 5 8 4 5" xfId="12456"/>
    <cellStyle name="Percent 3 5 8 4 6" xfId="12457"/>
    <cellStyle name="Percent 3 5 8 5" xfId="12458"/>
    <cellStyle name="Percent 3 5 8 5 2" xfId="12459"/>
    <cellStyle name="Percent 3 5 8 5 2 2" xfId="12460"/>
    <cellStyle name="Percent 3 5 8 5 2 2 2" xfId="12461"/>
    <cellStyle name="Percent 3 5 8 5 2 2 3" xfId="12462"/>
    <cellStyle name="Percent 3 5 8 5 2 3" xfId="12463"/>
    <cellStyle name="Percent 3 5 8 5 2 4" xfId="12464"/>
    <cellStyle name="Percent 3 5 8 5 3" xfId="12465"/>
    <cellStyle name="Percent 3 5 8 5 3 2" xfId="12466"/>
    <cellStyle name="Percent 3 5 8 5 3 2 2" xfId="12467"/>
    <cellStyle name="Percent 3 5 8 5 3 2 3" xfId="12468"/>
    <cellStyle name="Percent 3 5 8 5 3 3" xfId="12469"/>
    <cellStyle name="Percent 3 5 8 5 3 4" xfId="12470"/>
    <cellStyle name="Percent 3 5 8 5 4" xfId="12471"/>
    <cellStyle name="Percent 3 5 8 5 4 2" xfId="12472"/>
    <cellStyle name="Percent 3 5 8 5 4 2 2" xfId="12473"/>
    <cellStyle name="Percent 3 5 8 5 4 2 3" xfId="12474"/>
    <cellStyle name="Percent 3 5 8 5 4 3" xfId="12475"/>
    <cellStyle name="Percent 3 5 8 5 4 4" xfId="12476"/>
    <cellStyle name="Percent 3 5 8 5 5" xfId="12477"/>
    <cellStyle name="Percent 3 5 8 5 5 2" xfId="12478"/>
    <cellStyle name="Percent 3 5 8 5 5 3" xfId="12479"/>
    <cellStyle name="Percent 3 5 8 5 6" xfId="12480"/>
    <cellStyle name="Percent 3 5 8 5 7" xfId="12481"/>
    <cellStyle name="Percent 3 5 8 6" xfId="12482"/>
    <cellStyle name="Percent 3 5 8 6 2" xfId="12483"/>
    <cellStyle name="Percent 3 5 8 6 2 2" xfId="12484"/>
    <cellStyle name="Percent 3 5 8 6 2 2 2" xfId="12485"/>
    <cellStyle name="Percent 3 5 8 6 2 2 3" xfId="12486"/>
    <cellStyle name="Percent 3 5 8 6 2 3" xfId="12487"/>
    <cellStyle name="Percent 3 5 8 6 2 4" xfId="12488"/>
    <cellStyle name="Percent 3 5 8 6 3" xfId="12489"/>
    <cellStyle name="Percent 3 5 8 6 3 2" xfId="12490"/>
    <cellStyle name="Percent 3 5 8 6 3 2 2" xfId="12491"/>
    <cellStyle name="Percent 3 5 8 6 3 2 3" xfId="12492"/>
    <cellStyle name="Percent 3 5 8 6 3 3" xfId="12493"/>
    <cellStyle name="Percent 3 5 8 6 3 4" xfId="12494"/>
    <cellStyle name="Percent 3 5 8 6 4" xfId="12495"/>
    <cellStyle name="Percent 3 5 8 6 4 2" xfId="12496"/>
    <cellStyle name="Percent 3 5 8 6 4 3" xfId="12497"/>
    <cellStyle name="Percent 3 5 8 6 5" xfId="12498"/>
    <cellStyle name="Percent 3 5 8 6 6" xfId="12499"/>
    <cellStyle name="Percent 3 5 8 7" xfId="12500"/>
    <cellStyle name="Percent 3 5 8 7 2" xfId="12501"/>
    <cellStyle name="Percent 3 5 8 7 2 2" xfId="12502"/>
    <cellStyle name="Percent 3 5 8 7 2 3" xfId="12503"/>
    <cellStyle name="Percent 3 5 8 7 3" xfId="12504"/>
    <cellStyle name="Percent 3 5 8 7 4" xfId="12505"/>
    <cellStyle name="Percent 3 5 8 8" xfId="12506"/>
    <cellStyle name="Percent 3 5 8 8 2" xfId="12507"/>
    <cellStyle name="Percent 3 5 8 8 2 2" xfId="12508"/>
    <cellStyle name="Percent 3 5 8 8 2 3" xfId="12509"/>
    <cellStyle name="Percent 3 5 8 8 3" xfId="12510"/>
    <cellStyle name="Percent 3 5 8 8 4" xfId="12511"/>
    <cellStyle name="Percent 3 5 8 9" xfId="12512"/>
    <cellStyle name="Percent 3 5 8 9 2" xfId="12513"/>
    <cellStyle name="Percent 3 5 8 9 2 2" xfId="12514"/>
    <cellStyle name="Percent 3 5 8 9 2 3" xfId="12515"/>
    <cellStyle name="Percent 3 5 8 9 3" xfId="12516"/>
    <cellStyle name="Percent 3 5 8 9 4" xfId="12517"/>
    <cellStyle name="Percent 3 5 9" xfId="12518"/>
    <cellStyle name="Percent 3 5 9 10" xfId="12519"/>
    <cellStyle name="Percent 3 5 9 10 2" xfId="12520"/>
    <cellStyle name="Percent 3 5 9 10 3" xfId="12521"/>
    <cellStyle name="Percent 3 5 9 11" xfId="12522"/>
    <cellStyle name="Percent 3 5 9 11 2" xfId="12523"/>
    <cellStyle name="Percent 3 5 9 11 3" xfId="12524"/>
    <cellStyle name="Percent 3 5 9 12" xfId="12525"/>
    <cellStyle name="Percent 3 5 9 12 2" xfId="12526"/>
    <cellStyle name="Percent 3 5 9 12 3" xfId="12527"/>
    <cellStyle name="Percent 3 5 9 13" xfId="12528"/>
    <cellStyle name="Percent 3 5 9 2" xfId="12529"/>
    <cellStyle name="Percent 3 5 9 2 2" xfId="12530"/>
    <cellStyle name="Percent 3 5 9 2 2 2" xfId="12531"/>
    <cellStyle name="Percent 3 5 9 2 2 2 2" xfId="12532"/>
    <cellStyle name="Percent 3 5 9 2 2 2 3" xfId="12533"/>
    <cellStyle name="Percent 3 5 9 2 2 3" xfId="12534"/>
    <cellStyle name="Percent 3 5 9 2 2 4" xfId="12535"/>
    <cellStyle name="Percent 3 5 9 2 3" xfId="12536"/>
    <cellStyle name="Percent 3 5 9 2 3 2" xfId="12537"/>
    <cellStyle name="Percent 3 5 9 2 3 2 2" xfId="12538"/>
    <cellStyle name="Percent 3 5 9 2 3 2 3" xfId="12539"/>
    <cellStyle name="Percent 3 5 9 2 3 3" xfId="12540"/>
    <cellStyle name="Percent 3 5 9 2 3 4" xfId="12541"/>
    <cellStyle name="Percent 3 5 9 2 4" xfId="12542"/>
    <cellStyle name="Percent 3 5 9 2 4 2" xfId="12543"/>
    <cellStyle name="Percent 3 5 9 2 4 3" xfId="12544"/>
    <cellStyle name="Percent 3 5 9 2 5" xfId="12545"/>
    <cellStyle name="Percent 3 5 9 2 5 2" xfId="12546"/>
    <cellStyle name="Percent 3 5 9 2 5 3" xfId="12547"/>
    <cellStyle name="Percent 3 5 9 2 6" xfId="12548"/>
    <cellStyle name="Percent 3 5 9 2 7" xfId="12549"/>
    <cellStyle name="Percent 3 5 9 3" xfId="12550"/>
    <cellStyle name="Percent 3 5 9 3 2" xfId="12551"/>
    <cellStyle name="Percent 3 5 9 3 2 2" xfId="12552"/>
    <cellStyle name="Percent 3 5 9 3 2 2 2" xfId="12553"/>
    <cellStyle name="Percent 3 5 9 3 2 2 3" xfId="12554"/>
    <cellStyle name="Percent 3 5 9 3 2 3" xfId="12555"/>
    <cellStyle name="Percent 3 5 9 3 2 4" xfId="12556"/>
    <cellStyle name="Percent 3 5 9 3 3" xfId="12557"/>
    <cellStyle name="Percent 3 5 9 3 3 2" xfId="12558"/>
    <cellStyle name="Percent 3 5 9 3 3 2 2" xfId="12559"/>
    <cellStyle name="Percent 3 5 9 3 3 2 3" xfId="12560"/>
    <cellStyle name="Percent 3 5 9 3 3 3" xfId="12561"/>
    <cellStyle name="Percent 3 5 9 3 3 4" xfId="12562"/>
    <cellStyle name="Percent 3 5 9 3 4" xfId="12563"/>
    <cellStyle name="Percent 3 5 9 3 4 2" xfId="12564"/>
    <cellStyle name="Percent 3 5 9 3 4 3" xfId="12565"/>
    <cellStyle name="Percent 3 5 9 3 5" xfId="12566"/>
    <cellStyle name="Percent 3 5 9 3 6" xfId="12567"/>
    <cellStyle name="Percent 3 5 9 4" xfId="12568"/>
    <cellStyle name="Percent 3 5 9 4 2" xfId="12569"/>
    <cellStyle name="Percent 3 5 9 4 2 2" xfId="12570"/>
    <cellStyle name="Percent 3 5 9 4 2 2 2" xfId="12571"/>
    <cellStyle name="Percent 3 5 9 4 2 2 3" xfId="12572"/>
    <cellStyle name="Percent 3 5 9 4 2 3" xfId="12573"/>
    <cellStyle name="Percent 3 5 9 4 2 4" xfId="12574"/>
    <cellStyle name="Percent 3 5 9 4 3" xfId="12575"/>
    <cellStyle name="Percent 3 5 9 4 3 2" xfId="12576"/>
    <cellStyle name="Percent 3 5 9 4 3 2 2" xfId="12577"/>
    <cellStyle name="Percent 3 5 9 4 3 2 3" xfId="12578"/>
    <cellStyle name="Percent 3 5 9 4 3 3" xfId="12579"/>
    <cellStyle name="Percent 3 5 9 4 3 4" xfId="12580"/>
    <cellStyle name="Percent 3 5 9 4 4" xfId="12581"/>
    <cellStyle name="Percent 3 5 9 4 4 2" xfId="12582"/>
    <cellStyle name="Percent 3 5 9 4 4 3" xfId="12583"/>
    <cellStyle name="Percent 3 5 9 4 5" xfId="12584"/>
    <cellStyle name="Percent 3 5 9 4 6" xfId="12585"/>
    <cellStyle name="Percent 3 5 9 5" xfId="12586"/>
    <cellStyle name="Percent 3 5 9 5 2" xfId="12587"/>
    <cellStyle name="Percent 3 5 9 5 2 2" xfId="12588"/>
    <cellStyle name="Percent 3 5 9 5 2 2 2" xfId="12589"/>
    <cellStyle name="Percent 3 5 9 5 2 2 3" xfId="12590"/>
    <cellStyle name="Percent 3 5 9 5 2 3" xfId="12591"/>
    <cellStyle name="Percent 3 5 9 5 2 4" xfId="12592"/>
    <cellStyle name="Percent 3 5 9 5 3" xfId="12593"/>
    <cellStyle name="Percent 3 5 9 5 3 2" xfId="12594"/>
    <cellStyle name="Percent 3 5 9 5 3 2 2" xfId="12595"/>
    <cellStyle name="Percent 3 5 9 5 3 2 3" xfId="12596"/>
    <cellStyle name="Percent 3 5 9 5 3 3" xfId="12597"/>
    <cellStyle name="Percent 3 5 9 5 3 4" xfId="12598"/>
    <cellStyle name="Percent 3 5 9 5 4" xfId="12599"/>
    <cellStyle name="Percent 3 5 9 5 4 2" xfId="12600"/>
    <cellStyle name="Percent 3 5 9 5 4 2 2" xfId="12601"/>
    <cellStyle name="Percent 3 5 9 5 4 2 3" xfId="12602"/>
    <cellStyle name="Percent 3 5 9 5 4 3" xfId="12603"/>
    <cellStyle name="Percent 3 5 9 5 4 4" xfId="12604"/>
    <cellStyle name="Percent 3 5 9 5 5" xfId="12605"/>
    <cellStyle name="Percent 3 5 9 5 5 2" xfId="12606"/>
    <cellStyle name="Percent 3 5 9 5 5 3" xfId="12607"/>
    <cellStyle name="Percent 3 5 9 5 6" xfId="12608"/>
    <cellStyle name="Percent 3 5 9 5 7" xfId="12609"/>
    <cellStyle name="Percent 3 5 9 6" xfId="12610"/>
    <cellStyle name="Percent 3 5 9 6 2" xfId="12611"/>
    <cellStyle name="Percent 3 5 9 6 2 2" xfId="12612"/>
    <cellStyle name="Percent 3 5 9 6 2 2 2" xfId="12613"/>
    <cellStyle name="Percent 3 5 9 6 2 2 3" xfId="12614"/>
    <cellStyle name="Percent 3 5 9 6 2 3" xfId="12615"/>
    <cellStyle name="Percent 3 5 9 6 2 4" xfId="12616"/>
    <cellStyle name="Percent 3 5 9 6 3" xfId="12617"/>
    <cellStyle name="Percent 3 5 9 6 3 2" xfId="12618"/>
    <cellStyle name="Percent 3 5 9 6 3 2 2" xfId="12619"/>
    <cellStyle name="Percent 3 5 9 6 3 2 3" xfId="12620"/>
    <cellStyle name="Percent 3 5 9 6 3 3" xfId="12621"/>
    <cellStyle name="Percent 3 5 9 6 3 4" xfId="12622"/>
    <cellStyle name="Percent 3 5 9 6 4" xfId="12623"/>
    <cellStyle name="Percent 3 5 9 6 4 2" xfId="12624"/>
    <cellStyle name="Percent 3 5 9 6 4 3" xfId="12625"/>
    <cellStyle name="Percent 3 5 9 6 5" xfId="12626"/>
    <cellStyle name="Percent 3 5 9 6 6" xfId="12627"/>
    <cellStyle name="Percent 3 5 9 7" xfId="12628"/>
    <cellStyle name="Percent 3 5 9 7 2" xfId="12629"/>
    <cellStyle name="Percent 3 5 9 7 2 2" xfId="12630"/>
    <cellStyle name="Percent 3 5 9 7 2 3" xfId="12631"/>
    <cellStyle name="Percent 3 5 9 7 3" xfId="12632"/>
    <cellStyle name="Percent 3 5 9 7 4" xfId="12633"/>
    <cellStyle name="Percent 3 5 9 8" xfId="12634"/>
    <cellStyle name="Percent 3 5 9 8 2" xfId="12635"/>
    <cellStyle name="Percent 3 5 9 8 2 2" xfId="12636"/>
    <cellStyle name="Percent 3 5 9 8 2 3" xfId="12637"/>
    <cellStyle name="Percent 3 5 9 8 3" xfId="12638"/>
    <cellStyle name="Percent 3 5 9 8 4" xfId="12639"/>
    <cellStyle name="Percent 3 5 9 9" xfId="12640"/>
    <cellStyle name="Percent 3 5 9 9 2" xfId="12641"/>
    <cellStyle name="Percent 3 5 9 9 2 2" xfId="12642"/>
    <cellStyle name="Percent 3 5 9 9 2 3" xfId="12643"/>
    <cellStyle name="Percent 3 5 9 9 3" xfId="12644"/>
    <cellStyle name="Percent 3 5 9 9 4" xfId="12645"/>
    <cellStyle name="Percent 3 6" xfId="12646"/>
    <cellStyle name="Percent 3 6 10" xfId="12647"/>
    <cellStyle name="Percent 3 6 10 10" xfId="12648"/>
    <cellStyle name="Percent 3 6 10 10 2" xfId="12649"/>
    <cellStyle name="Percent 3 6 10 10 3" xfId="12650"/>
    <cellStyle name="Percent 3 6 10 11" xfId="12651"/>
    <cellStyle name="Percent 3 6 10 11 2" xfId="12652"/>
    <cellStyle name="Percent 3 6 10 11 3" xfId="12653"/>
    <cellStyle name="Percent 3 6 10 12" xfId="12654"/>
    <cellStyle name="Percent 3 6 10 12 2" xfId="12655"/>
    <cellStyle name="Percent 3 6 10 12 3" xfId="12656"/>
    <cellStyle name="Percent 3 6 10 13" xfId="12657"/>
    <cellStyle name="Percent 3 6 10 2" xfId="12658"/>
    <cellStyle name="Percent 3 6 10 2 2" xfId="12659"/>
    <cellStyle name="Percent 3 6 10 2 2 2" xfId="12660"/>
    <cellStyle name="Percent 3 6 10 2 2 2 2" xfId="12661"/>
    <cellStyle name="Percent 3 6 10 2 2 2 3" xfId="12662"/>
    <cellStyle name="Percent 3 6 10 2 2 3" xfId="12663"/>
    <cellStyle name="Percent 3 6 10 2 2 4" xfId="12664"/>
    <cellStyle name="Percent 3 6 10 2 3" xfId="12665"/>
    <cellStyle name="Percent 3 6 10 2 3 2" xfId="12666"/>
    <cellStyle name="Percent 3 6 10 2 3 2 2" xfId="12667"/>
    <cellStyle name="Percent 3 6 10 2 3 2 3" xfId="12668"/>
    <cellStyle name="Percent 3 6 10 2 3 3" xfId="12669"/>
    <cellStyle name="Percent 3 6 10 2 3 4" xfId="12670"/>
    <cellStyle name="Percent 3 6 10 2 4" xfId="12671"/>
    <cellStyle name="Percent 3 6 10 2 4 2" xfId="12672"/>
    <cellStyle name="Percent 3 6 10 2 4 3" xfId="12673"/>
    <cellStyle name="Percent 3 6 10 2 5" xfId="12674"/>
    <cellStyle name="Percent 3 6 10 2 5 2" xfId="12675"/>
    <cellStyle name="Percent 3 6 10 2 5 3" xfId="12676"/>
    <cellStyle name="Percent 3 6 10 2 6" xfId="12677"/>
    <cellStyle name="Percent 3 6 10 2 7" xfId="12678"/>
    <cellStyle name="Percent 3 6 10 3" xfId="12679"/>
    <cellStyle name="Percent 3 6 10 3 2" xfId="12680"/>
    <cellStyle name="Percent 3 6 10 3 2 2" xfId="12681"/>
    <cellStyle name="Percent 3 6 10 3 2 2 2" xfId="12682"/>
    <cellStyle name="Percent 3 6 10 3 2 2 3" xfId="12683"/>
    <cellStyle name="Percent 3 6 10 3 2 3" xfId="12684"/>
    <cellStyle name="Percent 3 6 10 3 2 4" xfId="12685"/>
    <cellStyle name="Percent 3 6 10 3 3" xfId="12686"/>
    <cellStyle name="Percent 3 6 10 3 3 2" xfId="12687"/>
    <cellStyle name="Percent 3 6 10 3 3 2 2" xfId="12688"/>
    <cellStyle name="Percent 3 6 10 3 3 2 3" xfId="12689"/>
    <cellStyle name="Percent 3 6 10 3 3 3" xfId="12690"/>
    <cellStyle name="Percent 3 6 10 3 3 4" xfId="12691"/>
    <cellStyle name="Percent 3 6 10 3 4" xfId="12692"/>
    <cellStyle name="Percent 3 6 10 3 4 2" xfId="12693"/>
    <cellStyle name="Percent 3 6 10 3 4 3" xfId="12694"/>
    <cellStyle name="Percent 3 6 10 3 5" xfId="12695"/>
    <cellStyle name="Percent 3 6 10 3 6" xfId="12696"/>
    <cellStyle name="Percent 3 6 10 4" xfId="12697"/>
    <cellStyle name="Percent 3 6 10 4 2" xfId="12698"/>
    <cellStyle name="Percent 3 6 10 4 2 2" xfId="12699"/>
    <cellStyle name="Percent 3 6 10 4 2 2 2" xfId="12700"/>
    <cellStyle name="Percent 3 6 10 4 2 2 3" xfId="12701"/>
    <cellStyle name="Percent 3 6 10 4 2 3" xfId="12702"/>
    <cellStyle name="Percent 3 6 10 4 2 4" xfId="12703"/>
    <cellStyle name="Percent 3 6 10 4 3" xfId="12704"/>
    <cellStyle name="Percent 3 6 10 4 3 2" xfId="12705"/>
    <cellStyle name="Percent 3 6 10 4 3 2 2" xfId="12706"/>
    <cellStyle name="Percent 3 6 10 4 3 2 3" xfId="12707"/>
    <cellStyle name="Percent 3 6 10 4 3 3" xfId="12708"/>
    <cellStyle name="Percent 3 6 10 4 3 4" xfId="12709"/>
    <cellStyle name="Percent 3 6 10 4 4" xfId="12710"/>
    <cellStyle name="Percent 3 6 10 4 4 2" xfId="12711"/>
    <cellStyle name="Percent 3 6 10 4 4 3" xfId="12712"/>
    <cellStyle name="Percent 3 6 10 4 5" xfId="12713"/>
    <cellStyle name="Percent 3 6 10 4 6" xfId="12714"/>
    <cellStyle name="Percent 3 6 10 5" xfId="12715"/>
    <cellStyle name="Percent 3 6 10 5 2" xfId="12716"/>
    <cellStyle name="Percent 3 6 10 5 2 2" xfId="12717"/>
    <cellStyle name="Percent 3 6 10 5 2 2 2" xfId="12718"/>
    <cellStyle name="Percent 3 6 10 5 2 2 3" xfId="12719"/>
    <cellStyle name="Percent 3 6 10 5 2 3" xfId="12720"/>
    <cellStyle name="Percent 3 6 10 5 2 4" xfId="12721"/>
    <cellStyle name="Percent 3 6 10 5 3" xfId="12722"/>
    <cellStyle name="Percent 3 6 10 5 3 2" xfId="12723"/>
    <cellStyle name="Percent 3 6 10 5 3 2 2" xfId="12724"/>
    <cellStyle name="Percent 3 6 10 5 3 2 3" xfId="12725"/>
    <cellStyle name="Percent 3 6 10 5 3 3" xfId="12726"/>
    <cellStyle name="Percent 3 6 10 5 3 4" xfId="12727"/>
    <cellStyle name="Percent 3 6 10 5 4" xfId="12728"/>
    <cellStyle name="Percent 3 6 10 5 4 2" xfId="12729"/>
    <cellStyle name="Percent 3 6 10 5 4 2 2" xfId="12730"/>
    <cellStyle name="Percent 3 6 10 5 4 2 3" xfId="12731"/>
    <cellStyle name="Percent 3 6 10 5 4 3" xfId="12732"/>
    <cellStyle name="Percent 3 6 10 5 4 4" xfId="12733"/>
    <cellStyle name="Percent 3 6 10 5 5" xfId="12734"/>
    <cellStyle name="Percent 3 6 10 5 5 2" xfId="12735"/>
    <cellStyle name="Percent 3 6 10 5 5 3" xfId="12736"/>
    <cellStyle name="Percent 3 6 10 5 6" xfId="12737"/>
    <cellStyle name="Percent 3 6 10 5 7" xfId="12738"/>
    <cellStyle name="Percent 3 6 10 6" xfId="12739"/>
    <cellStyle name="Percent 3 6 10 6 2" xfId="12740"/>
    <cellStyle name="Percent 3 6 10 6 2 2" xfId="12741"/>
    <cellStyle name="Percent 3 6 10 6 2 2 2" xfId="12742"/>
    <cellStyle name="Percent 3 6 10 6 2 2 3" xfId="12743"/>
    <cellStyle name="Percent 3 6 10 6 2 3" xfId="12744"/>
    <cellStyle name="Percent 3 6 10 6 2 4" xfId="12745"/>
    <cellStyle name="Percent 3 6 10 6 3" xfId="12746"/>
    <cellStyle name="Percent 3 6 10 6 3 2" xfId="12747"/>
    <cellStyle name="Percent 3 6 10 6 3 2 2" xfId="12748"/>
    <cellStyle name="Percent 3 6 10 6 3 2 3" xfId="12749"/>
    <cellStyle name="Percent 3 6 10 6 3 3" xfId="12750"/>
    <cellStyle name="Percent 3 6 10 6 3 4" xfId="12751"/>
    <cellStyle name="Percent 3 6 10 6 4" xfId="12752"/>
    <cellStyle name="Percent 3 6 10 6 4 2" xfId="12753"/>
    <cellStyle name="Percent 3 6 10 6 4 3" xfId="12754"/>
    <cellStyle name="Percent 3 6 10 6 5" xfId="12755"/>
    <cellStyle name="Percent 3 6 10 6 6" xfId="12756"/>
    <cellStyle name="Percent 3 6 10 7" xfId="12757"/>
    <cellStyle name="Percent 3 6 10 7 2" xfId="12758"/>
    <cellStyle name="Percent 3 6 10 7 2 2" xfId="12759"/>
    <cellStyle name="Percent 3 6 10 7 2 3" xfId="12760"/>
    <cellStyle name="Percent 3 6 10 7 3" xfId="12761"/>
    <cellStyle name="Percent 3 6 10 7 4" xfId="12762"/>
    <cellStyle name="Percent 3 6 10 8" xfId="12763"/>
    <cellStyle name="Percent 3 6 10 8 2" xfId="12764"/>
    <cellStyle name="Percent 3 6 10 8 2 2" xfId="12765"/>
    <cellStyle name="Percent 3 6 10 8 2 3" xfId="12766"/>
    <cellStyle name="Percent 3 6 10 8 3" xfId="12767"/>
    <cellStyle name="Percent 3 6 10 8 4" xfId="12768"/>
    <cellStyle name="Percent 3 6 10 9" xfId="12769"/>
    <cellStyle name="Percent 3 6 10 9 2" xfId="12770"/>
    <cellStyle name="Percent 3 6 10 9 2 2" xfId="12771"/>
    <cellStyle name="Percent 3 6 10 9 2 3" xfId="12772"/>
    <cellStyle name="Percent 3 6 10 9 3" xfId="12773"/>
    <cellStyle name="Percent 3 6 10 9 4" xfId="12774"/>
    <cellStyle name="Percent 3 6 11" xfId="12775"/>
    <cellStyle name="Percent 3 6 11 10" xfId="12776"/>
    <cellStyle name="Percent 3 6 11 10 2" xfId="12777"/>
    <cellStyle name="Percent 3 6 11 10 3" xfId="12778"/>
    <cellStyle name="Percent 3 6 11 11" xfId="12779"/>
    <cellStyle name="Percent 3 6 11 11 2" xfId="12780"/>
    <cellStyle name="Percent 3 6 11 11 3" xfId="12781"/>
    <cellStyle name="Percent 3 6 11 12" xfId="12782"/>
    <cellStyle name="Percent 3 6 11 12 2" xfId="12783"/>
    <cellStyle name="Percent 3 6 11 12 3" xfId="12784"/>
    <cellStyle name="Percent 3 6 11 13" xfId="12785"/>
    <cellStyle name="Percent 3 6 11 2" xfId="12786"/>
    <cellStyle name="Percent 3 6 11 2 2" xfId="12787"/>
    <cellStyle name="Percent 3 6 11 2 2 2" xfId="12788"/>
    <cellStyle name="Percent 3 6 11 2 2 2 2" xfId="12789"/>
    <cellStyle name="Percent 3 6 11 2 2 2 3" xfId="12790"/>
    <cellStyle name="Percent 3 6 11 2 2 3" xfId="12791"/>
    <cellStyle name="Percent 3 6 11 2 2 4" xfId="12792"/>
    <cellStyle name="Percent 3 6 11 2 3" xfId="12793"/>
    <cellStyle name="Percent 3 6 11 2 3 2" xfId="12794"/>
    <cellStyle name="Percent 3 6 11 2 3 2 2" xfId="12795"/>
    <cellStyle name="Percent 3 6 11 2 3 2 3" xfId="12796"/>
    <cellStyle name="Percent 3 6 11 2 3 3" xfId="12797"/>
    <cellStyle name="Percent 3 6 11 2 3 4" xfId="12798"/>
    <cellStyle name="Percent 3 6 11 2 4" xfId="12799"/>
    <cellStyle name="Percent 3 6 11 2 4 2" xfId="12800"/>
    <cellStyle name="Percent 3 6 11 2 4 3" xfId="12801"/>
    <cellStyle name="Percent 3 6 11 2 5" xfId="12802"/>
    <cellStyle name="Percent 3 6 11 2 5 2" xfId="12803"/>
    <cellStyle name="Percent 3 6 11 2 5 3" xfId="12804"/>
    <cellStyle name="Percent 3 6 11 2 6" xfId="12805"/>
    <cellStyle name="Percent 3 6 11 2 7" xfId="12806"/>
    <cellStyle name="Percent 3 6 11 3" xfId="12807"/>
    <cellStyle name="Percent 3 6 11 3 2" xfId="12808"/>
    <cellStyle name="Percent 3 6 11 3 2 2" xfId="12809"/>
    <cellStyle name="Percent 3 6 11 3 2 2 2" xfId="12810"/>
    <cellStyle name="Percent 3 6 11 3 2 2 3" xfId="12811"/>
    <cellStyle name="Percent 3 6 11 3 2 3" xfId="12812"/>
    <cellStyle name="Percent 3 6 11 3 2 4" xfId="12813"/>
    <cellStyle name="Percent 3 6 11 3 3" xfId="12814"/>
    <cellStyle name="Percent 3 6 11 3 3 2" xfId="12815"/>
    <cellStyle name="Percent 3 6 11 3 3 2 2" xfId="12816"/>
    <cellStyle name="Percent 3 6 11 3 3 2 3" xfId="12817"/>
    <cellStyle name="Percent 3 6 11 3 3 3" xfId="12818"/>
    <cellStyle name="Percent 3 6 11 3 3 4" xfId="12819"/>
    <cellStyle name="Percent 3 6 11 3 4" xfId="12820"/>
    <cellStyle name="Percent 3 6 11 3 4 2" xfId="12821"/>
    <cellStyle name="Percent 3 6 11 3 4 3" xfId="12822"/>
    <cellStyle name="Percent 3 6 11 3 5" xfId="12823"/>
    <cellStyle name="Percent 3 6 11 3 6" xfId="12824"/>
    <cellStyle name="Percent 3 6 11 4" xfId="12825"/>
    <cellStyle name="Percent 3 6 11 4 2" xfId="12826"/>
    <cellStyle name="Percent 3 6 11 4 2 2" xfId="12827"/>
    <cellStyle name="Percent 3 6 11 4 2 2 2" xfId="12828"/>
    <cellStyle name="Percent 3 6 11 4 2 2 3" xfId="12829"/>
    <cellStyle name="Percent 3 6 11 4 2 3" xfId="12830"/>
    <cellStyle name="Percent 3 6 11 4 2 4" xfId="12831"/>
    <cellStyle name="Percent 3 6 11 4 3" xfId="12832"/>
    <cellStyle name="Percent 3 6 11 4 3 2" xfId="12833"/>
    <cellStyle name="Percent 3 6 11 4 3 2 2" xfId="12834"/>
    <cellStyle name="Percent 3 6 11 4 3 2 3" xfId="12835"/>
    <cellStyle name="Percent 3 6 11 4 3 3" xfId="12836"/>
    <cellStyle name="Percent 3 6 11 4 3 4" xfId="12837"/>
    <cellStyle name="Percent 3 6 11 4 4" xfId="12838"/>
    <cellStyle name="Percent 3 6 11 4 4 2" xfId="12839"/>
    <cellStyle name="Percent 3 6 11 4 4 3" xfId="12840"/>
    <cellStyle name="Percent 3 6 11 4 5" xfId="12841"/>
    <cellStyle name="Percent 3 6 11 4 6" xfId="12842"/>
    <cellStyle name="Percent 3 6 11 5" xfId="12843"/>
    <cellStyle name="Percent 3 6 11 5 2" xfId="12844"/>
    <cellStyle name="Percent 3 6 11 5 2 2" xfId="12845"/>
    <cellStyle name="Percent 3 6 11 5 2 2 2" xfId="12846"/>
    <cellStyle name="Percent 3 6 11 5 2 2 3" xfId="12847"/>
    <cellStyle name="Percent 3 6 11 5 2 3" xfId="12848"/>
    <cellStyle name="Percent 3 6 11 5 2 4" xfId="12849"/>
    <cellStyle name="Percent 3 6 11 5 3" xfId="12850"/>
    <cellStyle name="Percent 3 6 11 5 3 2" xfId="12851"/>
    <cellStyle name="Percent 3 6 11 5 3 2 2" xfId="12852"/>
    <cellStyle name="Percent 3 6 11 5 3 2 3" xfId="12853"/>
    <cellStyle name="Percent 3 6 11 5 3 3" xfId="12854"/>
    <cellStyle name="Percent 3 6 11 5 3 4" xfId="12855"/>
    <cellStyle name="Percent 3 6 11 5 4" xfId="12856"/>
    <cellStyle name="Percent 3 6 11 5 4 2" xfId="12857"/>
    <cellStyle name="Percent 3 6 11 5 4 2 2" xfId="12858"/>
    <cellStyle name="Percent 3 6 11 5 4 2 3" xfId="12859"/>
    <cellStyle name="Percent 3 6 11 5 4 3" xfId="12860"/>
    <cellStyle name="Percent 3 6 11 5 4 4" xfId="12861"/>
    <cellStyle name="Percent 3 6 11 5 5" xfId="12862"/>
    <cellStyle name="Percent 3 6 11 5 5 2" xfId="12863"/>
    <cellStyle name="Percent 3 6 11 5 5 3" xfId="12864"/>
    <cellStyle name="Percent 3 6 11 5 6" xfId="12865"/>
    <cellStyle name="Percent 3 6 11 5 7" xfId="12866"/>
    <cellStyle name="Percent 3 6 11 6" xfId="12867"/>
    <cellStyle name="Percent 3 6 11 6 2" xfId="12868"/>
    <cellStyle name="Percent 3 6 11 6 2 2" xfId="12869"/>
    <cellStyle name="Percent 3 6 11 6 2 2 2" xfId="12870"/>
    <cellStyle name="Percent 3 6 11 6 2 2 3" xfId="12871"/>
    <cellStyle name="Percent 3 6 11 6 2 3" xfId="12872"/>
    <cellStyle name="Percent 3 6 11 6 2 4" xfId="12873"/>
    <cellStyle name="Percent 3 6 11 6 3" xfId="12874"/>
    <cellStyle name="Percent 3 6 11 6 3 2" xfId="12875"/>
    <cellStyle name="Percent 3 6 11 6 3 2 2" xfId="12876"/>
    <cellStyle name="Percent 3 6 11 6 3 2 3" xfId="12877"/>
    <cellStyle name="Percent 3 6 11 6 3 3" xfId="12878"/>
    <cellStyle name="Percent 3 6 11 6 3 4" xfId="12879"/>
    <cellStyle name="Percent 3 6 11 6 4" xfId="12880"/>
    <cellStyle name="Percent 3 6 11 6 4 2" xfId="12881"/>
    <cellStyle name="Percent 3 6 11 6 4 3" xfId="12882"/>
    <cellStyle name="Percent 3 6 11 6 5" xfId="12883"/>
    <cellStyle name="Percent 3 6 11 6 6" xfId="12884"/>
    <cellStyle name="Percent 3 6 11 7" xfId="12885"/>
    <cellStyle name="Percent 3 6 11 7 2" xfId="12886"/>
    <cellStyle name="Percent 3 6 11 7 2 2" xfId="12887"/>
    <cellStyle name="Percent 3 6 11 7 2 3" xfId="12888"/>
    <cellStyle name="Percent 3 6 11 7 3" xfId="12889"/>
    <cellStyle name="Percent 3 6 11 7 4" xfId="12890"/>
    <cellStyle name="Percent 3 6 11 8" xfId="12891"/>
    <cellStyle name="Percent 3 6 11 8 2" xfId="12892"/>
    <cellStyle name="Percent 3 6 11 8 2 2" xfId="12893"/>
    <cellStyle name="Percent 3 6 11 8 2 3" xfId="12894"/>
    <cellStyle name="Percent 3 6 11 8 3" xfId="12895"/>
    <cellStyle name="Percent 3 6 11 8 4" xfId="12896"/>
    <cellStyle name="Percent 3 6 11 9" xfId="12897"/>
    <cellStyle name="Percent 3 6 11 9 2" xfId="12898"/>
    <cellStyle name="Percent 3 6 11 9 2 2" xfId="12899"/>
    <cellStyle name="Percent 3 6 11 9 2 3" xfId="12900"/>
    <cellStyle name="Percent 3 6 11 9 3" xfId="12901"/>
    <cellStyle name="Percent 3 6 11 9 4" xfId="12902"/>
    <cellStyle name="Percent 3 6 12" xfId="12903"/>
    <cellStyle name="Percent 3 6 12 10" xfId="12904"/>
    <cellStyle name="Percent 3 6 12 10 2" xfId="12905"/>
    <cellStyle name="Percent 3 6 12 10 3" xfId="12906"/>
    <cellStyle name="Percent 3 6 12 11" xfId="12907"/>
    <cellStyle name="Percent 3 6 12 11 2" xfId="12908"/>
    <cellStyle name="Percent 3 6 12 11 3" xfId="12909"/>
    <cellStyle name="Percent 3 6 12 12" xfId="12910"/>
    <cellStyle name="Percent 3 6 12 12 2" xfId="12911"/>
    <cellStyle name="Percent 3 6 12 12 3" xfId="12912"/>
    <cellStyle name="Percent 3 6 12 13" xfId="12913"/>
    <cellStyle name="Percent 3 6 12 2" xfId="12914"/>
    <cellStyle name="Percent 3 6 12 2 2" xfId="12915"/>
    <cellStyle name="Percent 3 6 12 2 2 2" xfId="12916"/>
    <cellStyle name="Percent 3 6 12 2 2 2 2" xfId="12917"/>
    <cellStyle name="Percent 3 6 12 2 2 2 3" xfId="12918"/>
    <cellStyle name="Percent 3 6 12 2 2 3" xfId="12919"/>
    <cellStyle name="Percent 3 6 12 2 2 4" xfId="12920"/>
    <cellStyle name="Percent 3 6 12 2 3" xfId="12921"/>
    <cellStyle name="Percent 3 6 12 2 3 2" xfId="12922"/>
    <cellStyle name="Percent 3 6 12 2 3 2 2" xfId="12923"/>
    <cellStyle name="Percent 3 6 12 2 3 2 3" xfId="12924"/>
    <cellStyle name="Percent 3 6 12 2 3 3" xfId="12925"/>
    <cellStyle name="Percent 3 6 12 2 3 4" xfId="12926"/>
    <cellStyle name="Percent 3 6 12 2 4" xfId="12927"/>
    <cellStyle name="Percent 3 6 12 2 4 2" xfId="12928"/>
    <cellStyle name="Percent 3 6 12 2 4 3" xfId="12929"/>
    <cellStyle name="Percent 3 6 12 2 5" xfId="12930"/>
    <cellStyle name="Percent 3 6 12 2 5 2" xfId="12931"/>
    <cellStyle name="Percent 3 6 12 2 5 3" xfId="12932"/>
    <cellStyle name="Percent 3 6 12 2 6" xfId="12933"/>
    <cellStyle name="Percent 3 6 12 2 7" xfId="12934"/>
    <cellStyle name="Percent 3 6 12 3" xfId="12935"/>
    <cellStyle name="Percent 3 6 12 3 2" xfId="12936"/>
    <cellStyle name="Percent 3 6 12 3 2 2" xfId="12937"/>
    <cellStyle name="Percent 3 6 12 3 2 2 2" xfId="12938"/>
    <cellStyle name="Percent 3 6 12 3 2 2 3" xfId="12939"/>
    <cellStyle name="Percent 3 6 12 3 2 3" xfId="12940"/>
    <cellStyle name="Percent 3 6 12 3 2 4" xfId="12941"/>
    <cellStyle name="Percent 3 6 12 3 3" xfId="12942"/>
    <cellStyle name="Percent 3 6 12 3 3 2" xfId="12943"/>
    <cellStyle name="Percent 3 6 12 3 3 2 2" xfId="12944"/>
    <cellStyle name="Percent 3 6 12 3 3 2 3" xfId="12945"/>
    <cellStyle name="Percent 3 6 12 3 3 3" xfId="12946"/>
    <cellStyle name="Percent 3 6 12 3 3 4" xfId="12947"/>
    <cellStyle name="Percent 3 6 12 3 4" xfId="12948"/>
    <cellStyle name="Percent 3 6 12 3 4 2" xfId="12949"/>
    <cellStyle name="Percent 3 6 12 3 4 3" xfId="12950"/>
    <cellStyle name="Percent 3 6 12 3 5" xfId="12951"/>
    <cellStyle name="Percent 3 6 12 3 6" xfId="12952"/>
    <cellStyle name="Percent 3 6 12 4" xfId="12953"/>
    <cellStyle name="Percent 3 6 12 4 2" xfId="12954"/>
    <cellStyle name="Percent 3 6 12 4 2 2" xfId="12955"/>
    <cellStyle name="Percent 3 6 12 4 2 2 2" xfId="12956"/>
    <cellStyle name="Percent 3 6 12 4 2 2 3" xfId="12957"/>
    <cellStyle name="Percent 3 6 12 4 2 3" xfId="12958"/>
    <cellStyle name="Percent 3 6 12 4 2 4" xfId="12959"/>
    <cellStyle name="Percent 3 6 12 4 3" xfId="12960"/>
    <cellStyle name="Percent 3 6 12 4 3 2" xfId="12961"/>
    <cellStyle name="Percent 3 6 12 4 3 2 2" xfId="12962"/>
    <cellStyle name="Percent 3 6 12 4 3 2 3" xfId="12963"/>
    <cellStyle name="Percent 3 6 12 4 3 3" xfId="12964"/>
    <cellStyle name="Percent 3 6 12 4 3 4" xfId="12965"/>
    <cellStyle name="Percent 3 6 12 4 4" xfId="12966"/>
    <cellStyle name="Percent 3 6 12 4 4 2" xfId="12967"/>
    <cellStyle name="Percent 3 6 12 4 4 3" xfId="12968"/>
    <cellStyle name="Percent 3 6 12 4 5" xfId="12969"/>
    <cellStyle name="Percent 3 6 12 4 6" xfId="12970"/>
    <cellStyle name="Percent 3 6 12 5" xfId="12971"/>
    <cellStyle name="Percent 3 6 12 5 2" xfId="12972"/>
    <cellStyle name="Percent 3 6 12 5 2 2" xfId="12973"/>
    <cellStyle name="Percent 3 6 12 5 2 2 2" xfId="12974"/>
    <cellStyle name="Percent 3 6 12 5 2 2 3" xfId="12975"/>
    <cellStyle name="Percent 3 6 12 5 2 3" xfId="12976"/>
    <cellStyle name="Percent 3 6 12 5 2 4" xfId="12977"/>
    <cellStyle name="Percent 3 6 12 5 3" xfId="12978"/>
    <cellStyle name="Percent 3 6 12 5 3 2" xfId="12979"/>
    <cellStyle name="Percent 3 6 12 5 3 2 2" xfId="12980"/>
    <cellStyle name="Percent 3 6 12 5 3 2 3" xfId="12981"/>
    <cellStyle name="Percent 3 6 12 5 3 3" xfId="12982"/>
    <cellStyle name="Percent 3 6 12 5 3 4" xfId="12983"/>
    <cellStyle name="Percent 3 6 12 5 4" xfId="12984"/>
    <cellStyle name="Percent 3 6 12 5 4 2" xfId="12985"/>
    <cellStyle name="Percent 3 6 12 5 4 2 2" xfId="12986"/>
    <cellStyle name="Percent 3 6 12 5 4 2 3" xfId="12987"/>
    <cellStyle name="Percent 3 6 12 5 4 3" xfId="12988"/>
    <cellStyle name="Percent 3 6 12 5 4 4" xfId="12989"/>
    <cellStyle name="Percent 3 6 12 5 5" xfId="12990"/>
    <cellStyle name="Percent 3 6 12 5 5 2" xfId="12991"/>
    <cellStyle name="Percent 3 6 12 5 5 3" xfId="12992"/>
    <cellStyle name="Percent 3 6 12 5 6" xfId="12993"/>
    <cellStyle name="Percent 3 6 12 5 7" xfId="12994"/>
    <cellStyle name="Percent 3 6 12 6" xfId="12995"/>
    <cellStyle name="Percent 3 6 12 6 2" xfId="12996"/>
    <cellStyle name="Percent 3 6 12 6 2 2" xfId="12997"/>
    <cellStyle name="Percent 3 6 12 6 2 2 2" xfId="12998"/>
    <cellStyle name="Percent 3 6 12 6 2 2 3" xfId="12999"/>
    <cellStyle name="Percent 3 6 12 6 2 3" xfId="13000"/>
    <cellStyle name="Percent 3 6 12 6 2 4" xfId="13001"/>
    <cellStyle name="Percent 3 6 12 6 3" xfId="13002"/>
    <cellStyle name="Percent 3 6 12 6 3 2" xfId="13003"/>
    <cellStyle name="Percent 3 6 12 6 3 2 2" xfId="13004"/>
    <cellStyle name="Percent 3 6 12 6 3 2 3" xfId="13005"/>
    <cellStyle name="Percent 3 6 12 6 3 3" xfId="13006"/>
    <cellStyle name="Percent 3 6 12 6 3 4" xfId="13007"/>
    <cellStyle name="Percent 3 6 12 6 4" xfId="13008"/>
    <cellStyle name="Percent 3 6 12 6 4 2" xfId="13009"/>
    <cellStyle name="Percent 3 6 12 6 4 3" xfId="13010"/>
    <cellStyle name="Percent 3 6 12 6 5" xfId="13011"/>
    <cellStyle name="Percent 3 6 12 6 6" xfId="13012"/>
    <cellStyle name="Percent 3 6 12 7" xfId="13013"/>
    <cellStyle name="Percent 3 6 12 7 2" xfId="13014"/>
    <cellStyle name="Percent 3 6 12 7 2 2" xfId="13015"/>
    <cellStyle name="Percent 3 6 12 7 2 3" xfId="13016"/>
    <cellStyle name="Percent 3 6 12 7 3" xfId="13017"/>
    <cellStyle name="Percent 3 6 12 7 4" xfId="13018"/>
    <cellStyle name="Percent 3 6 12 8" xfId="13019"/>
    <cellStyle name="Percent 3 6 12 8 2" xfId="13020"/>
    <cellStyle name="Percent 3 6 12 8 2 2" xfId="13021"/>
    <cellStyle name="Percent 3 6 12 8 2 3" xfId="13022"/>
    <cellStyle name="Percent 3 6 12 8 3" xfId="13023"/>
    <cellStyle name="Percent 3 6 12 8 4" xfId="13024"/>
    <cellStyle name="Percent 3 6 12 9" xfId="13025"/>
    <cellStyle name="Percent 3 6 12 9 2" xfId="13026"/>
    <cellStyle name="Percent 3 6 12 9 2 2" xfId="13027"/>
    <cellStyle name="Percent 3 6 12 9 2 3" xfId="13028"/>
    <cellStyle name="Percent 3 6 12 9 3" xfId="13029"/>
    <cellStyle name="Percent 3 6 12 9 4" xfId="13030"/>
    <cellStyle name="Percent 3 6 13" xfId="13031"/>
    <cellStyle name="Percent 3 6 13 10" xfId="13032"/>
    <cellStyle name="Percent 3 6 13 10 2" xfId="13033"/>
    <cellStyle name="Percent 3 6 13 10 3" xfId="13034"/>
    <cellStyle name="Percent 3 6 13 11" xfId="13035"/>
    <cellStyle name="Percent 3 6 13 11 2" xfId="13036"/>
    <cellStyle name="Percent 3 6 13 11 3" xfId="13037"/>
    <cellStyle name="Percent 3 6 13 12" xfId="13038"/>
    <cellStyle name="Percent 3 6 13 12 2" xfId="13039"/>
    <cellStyle name="Percent 3 6 13 12 3" xfId="13040"/>
    <cellStyle name="Percent 3 6 13 13" xfId="13041"/>
    <cellStyle name="Percent 3 6 13 2" xfId="13042"/>
    <cellStyle name="Percent 3 6 13 2 2" xfId="13043"/>
    <cellStyle name="Percent 3 6 13 2 2 2" xfId="13044"/>
    <cellStyle name="Percent 3 6 13 2 2 2 2" xfId="13045"/>
    <cellStyle name="Percent 3 6 13 2 2 2 3" xfId="13046"/>
    <cellStyle name="Percent 3 6 13 2 2 3" xfId="13047"/>
    <cellStyle name="Percent 3 6 13 2 2 4" xfId="13048"/>
    <cellStyle name="Percent 3 6 13 2 3" xfId="13049"/>
    <cellStyle name="Percent 3 6 13 2 3 2" xfId="13050"/>
    <cellStyle name="Percent 3 6 13 2 3 2 2" xfId="13051"/>
    <cellStyle name="Percent 3 6 13 2 3 2 3" xfId="13052"/>
    <cellStyle name="Percent 3 6 13 2 3 3" xfId="13053"/>
    <cellStyle name="Percent 3 6 13 2 3 4" xfId="13054"/>
    <cellStyle name="Percent 3 6 13 2 4" xfId="13055"/>
    <cellStyle name="Percent 3 6 13 2 4 2" xfId="13056"/>
    <cellStyle name="Percent 3 6 13 2 4 3" xfId="13057"/>
    <cellStyle name="Percent 3 6 13 2 5" xfId="13058"/>
    <cellStyle name="Percent 3 6 13 2 5 2" xfId="13059"/>
    <cellStyle name="Percent 3 6 13 2 5 3" xfId="13060"/>
    <cellStyle name="Percent 3 6 13 2 6" xfId="13061"/>
    <cellStyle name="Percent 3 6 13 2 7" xfId="13062"/>
    <cellStyle name="Percent 3 6 13 3" xfId="13063"/>
    <cellStyle name="Percent 3 6 13 3 2" xfId="13064"/>
    <cellStyle name="Percent 3 6 13 3 2 2" xfId="13065"/>
    <cellStyle name="Percent 3 6 13 3 2 2 2" xfId="13066"/>
    <cellStyle name="Percent 3 6 13 3 2 2 3" xfId="13067"/>
    <cellStyle name="Percent 3 6 13 3 2 3" xfId="13068"/>
    <cellStyle name="Percent 3 6 13 3 2 4" xfId="13069"/>
    <cellStyle name="Percent 3 6 13 3 3" xfId="13070"/>
    <cellStyle name="Percent 3 6 13 3 3 2" xfId="13071"/>
    <cellStyle name="Percent 3 6 13 3 3 2 2" xfId="13072"/>
    <cellStyle name="Percent 3 6 13 3 3 2 3" xfId="13073"/>
    <cellStyle name="Percent 3 6 13 3 3 3" xfId="13074"/>
    <cellStyle name="Percent 3 6 13 3 3 4" xfId="13075"/>
    <cellStyle name="Percent 3 6 13 3 4" xfId="13076"/>
    <cellStyle name="Percent 3 6 13 3 4 2" xfId="13077"/>
    <cellStyle name="Percent 3 6 13 3 4 3" xfId="13078"/>
    <cellStyle name="Percent 3 6 13 3 5" xfId="13079"/>
    <cellStyle name="Percent 3 6 13 3 6" xfId="13080"/>
    <cellStyle name="Percent 3 6 13 4" xfId="13081"/>
    <cellStyle name="Percent 3 6 13 4 2" xfId="13082"/>
    <cellStyle name="Percent 3 6 13 4 2 2" xfId="13083"/>
    <cellStyle name="Percent 3 6 13 4 2 2 2" xfId="13084"/>
    <cellStyle name="Percent 3 6 13 4 2 2 3" xfId="13085"/>
    <cellStyle name="Percent 3 6 13 4 2 3" xfId="13086"/>
    <cellStyle name="Percent 3 6 13 4 2 4" xfId="13087"/>
    <cellStyle name="Percent 3 6 13 4 3" xfId="13088"/>
    <cellStyle name="Percent 3 6 13 4 3 2" xfId="13089"/>
    <cellStyle name="Percent 3 6 13 4 3 2 2" xfId="13090"/>
    <cellStyle name="Percent 3 6 13 4 3 2 3" xfId="13091"/>
    <cellStyle name="Percent 3 6 13 4 3 3" xfId="13092"/>
    <cellStyle name="Percent 3 6 13 4 3 4" xfId="13093"/>
    <cellStyle name="Percent 3 6 13 4 4" xfId="13094"/>
    <cellStyle name="Percent 3 6 13 4 4 2" xfId="13095"/>
    <cellStyle name="Percent 3 6 13 4 4 3" xfId="13096"/>
    <cellStyle name="Percent 3 6 13 4 5" xfId="13097"/>
    <cellStyle name="Percent 3 6 13 4 6" xfId="13098"/>
    <cellStyle name="Percent 3 6 13 5" xfId="13099"/>
    <cellStyle name="Percent 3 6 13 5 2" xfId="13100"/>
    <cellStyle name="Percent 3 6 13 5 2 2" xfId="13101"/>
    <cellStyle name="Percent 3 6 13 5 2 2 2" xfId="13102"/>
    <cellStyle name="Percent 3 6 13 5 2 2 3" xfId="13103"/>
    <cellStyle name="Percent 3 6 13 5 2 3" xfId="13104"/>
    <cellStyle name="Percent 3 6 13 5 2 4" xfId="13105"/>
    <cellStyle name="Percent 3 6 13 5 3" xfId="13106"/>
    <cellStyle name="Percent 3 6 13 5 3 2" xfId="13107"/>
    <cellStyle name="Percent 3 6 13 5 3 2 2" xfId="13108"/>
    <cellStyle name="Percent 3 6 13 5 3 2 3" xfId="13109"/>
    <cellStyle name="Percent 3 6 13 5 3 3" xfId="13110"/>
    <cellStyle name="Percent 3 6 13 5 3 4" xfId="13111"/>
    <cellStyle name="Percent 3 6 13 5 4" xfId="13112"/>
    <cellStyle name="Percent 3 6 13 5 4 2" xfId="13113"/>
    <cellStyle name="Percent 3 6 13 5 4 2 2" xfId="13114"/>
    <cellStyle name="Percent 3 6 13 5 4 2 3" xfId="13115"/>
    <cellStyle name="Percent 3 6 13 5 4 3" xfId="13116"/>
    <cellStyle name="Percent 3 6 13 5 4 4" xfId="13117"/>
    <cellStyle name="Percent 3 6 13 5 5" xfId="13118"/>
    <cellStyle name="Percent 3 6 13 5 5 2" xfId="13119"/>
    <cellStyle name="Percent 3 6 13 5 5 3" xfId="13120"/>
    <cellStyle name="Percent 3 6 13 5 6" xfId="13121"/>
    <cellStyle name="Percent 3 6 13 5 7" xfId="13122"/>
    <cellStyle name="Percent 3 6 13 6" xfId="13123"/>
    <cellStyle name="Percent 3 6 13 6 2" xfId="13124"/>
    <cellStyle name="Percent 3 6 13 6 2 2" xfId="13125"/>
    <cellStyle name="Percent 3 6 13 6 2 2 2" xfId="13126"/>
    <cellStyle name="Percent 3 6 13 6 2 2 3" xfId="13127"/>
    <cellStyle name="Percent 3 6 13 6 2 3" xfId="13128"/>
    <cellStyle name="Percent 3 6 13 6 2 4" xfId="13129"/>
    <cellStyle name="Percent 3 6 13 6 3" xfId="13130"/>
    <cellStyle name="Percent 3 6 13 6 3 2" xfId="13131"/>
    <cellStyle name="Percent 3 6 13 6 3 2 2" xfId="13132"/>
    <cellStyle name="Percent 3 6 13 6 3 2 3" xfId="13133"/>
    <cellStyle name="Percent 3 6 13 6 3 3" xfId="13134"/>
    <cellStyle name="Percent 3 6 13 6 3 4" xfId="13135"/>
    <cellStyle name="Percent 3 6 13 6 4" xfId="13136"/>
    <cellStyle name="Percent 3 6 13 6 4 2" xfId="13137"/>
    <cellStyle name="Percent 3 6 13 6 4 3" xfId="13138"/>
    <cellStyle name="Percent 3 6 13 6 5" xfId="13139"/>
    <cellStyle name="Percent 3 6 13 6 6" xfId="13140"/>
    <cellStyle name="Percent 3 6 13 7" xfId="13141"/>
    <cellStyle name="Percent 3 6 13 7 2" xfId="13142"/>
    <cellStyle name="Percent 3 6 13 7 2 2" xfId="13143"/>
    <cellStyle name="Percent 3 6 13 7 2 3" xfId="13144"/>
    <cellStyle name="Percent 3 6 13 7 3" xfId="13145"/>
    <cellStyle name="Percent 3 6 13 7 4" xfId="13146"/>
    <cellStyle name="Percent 3 6 13 8" xfId="13147"/>
    <cellStyle name="Percent 3 6 13 8 2" xfId="13148"/>
    <cellStyle name="Percent 3 6 13 8 2 2" xfId="13149"/>
    <cellStyle name="Percent 3 6 13 8 2 3" xfId="13150"/>
    <cellStyle name="Percent 3 6 13 8 3" xfId="13151"/>
    <cellStyle name="Percent 3 6 13 8 4" xfId="13152"/>
    <cellStyle name="Percent 3 6 13 9" xfId="13153"/>
    <cellStyle name="Percent 3 6 13 9 2" xfId="13154"/>
    <cellStyle name="Percent 3 6 13 9 2 2" xfId="13155"/>
    <cellStyle name="Percent 3 6 13 9 2 3" xfId="13156"/>
    <cellStyle name="Percent 3 6 13 9 3" xfId="13157"/>
    <cellStyle name="Percent 3 6 13 9 4" xfId="13158"/>
    <cellStyle name="Percent 3 6 14" xfId="13159"/>
    <cellStyle name="Percent 3 6 14 10" xfId="13160"/>
    <cellStyle name="Percent 3 6 14 10 2" xfId="13161"/>
    <cellStyle name="Percent 3 6 14 10 3" xfId="13162"/>
    <cellStyle name="Percent 3 6 14 11" xfId="13163"/>
    <cellStyle name="Percent 3 6 14 11 2" xfId="13164"/>
    <cellStyle name="Percent 3 6 14 11 3" xfId="13165"/>
    <cellStyle name="Percent 3 6 14 12" xfId="13166"/>
    <cellStyle name="Percent 3 6 14 12 2" xfId="13167"/>
    <cellStyle name="Percent 3 6 14 12 3" xfId="13168"/>
    <cellStyle name="Percent 3 6 14 13" xfId="13169"/>
    <cellStyle name="Percent 3 6 14 2" xfId="13170"/>
    <cellStyle name="Percent 3 6 14 2 2" xfId="13171"/>
    <cellStyle name="Percent 3 6 14 2 2 2" xfId="13172"/>
    <cellStyle name="Percent 3 6 14 2 2 2 2" xfId="13173"/>
    <cellStyle name="Percent 3 6 14 2 2 2 3" xfId="13174"/>
    <cellStyle name="Percent 3 6 14 2 2 3" xfId="13175"/>
    <cellStyle name="Percent 3 6 14 2 2 4" xfId="13176"/>
    <cellStyle name="Percent 3 6 14 2 3" xfId="13177"/>
    <cellStyle name="Percent 3 6 14 2 3 2" xfId="13178"/>
    <cellStyle name="Percent 3 6 14 2 3 2 2" xfId="13179"/>
    <cellStyle name="Percent 3 6 14 2 3 2 3" xfId="13180"/>
    <cellStyle name="Percent 3 6 14 2 3 3" xfId="13181"/>
    <cellStyle name="Percent 3 6 14 2 3 4" xfId="13182"/>
    <cellStyle name="Percent 3 6 14 2 4" xfId="13183"/>
    <cellStyle name="Percent 3 6 14 2 4 2" xfId="13184"/>
    <cellStyle name="Percent 3 6 14 2 4 3" xfId="13185"/>
    <cellStyle name="Percent 3 6 14 2 5" xfId="13186"/>
    <cellStyle name="Percent 3 6 14 2 5 2" xfId="13187"/>
    <cellStyle name="Percent 3 6 14 2 5 3" xfId="13188"/>
    <cellStyle name="Percent 3 6 14 2 6" xfId="13189"/>
    <cellStyle name="Percent 3 6 14 2 7" xfId="13190"/>
    <cellStyle name="Percent 3 6 14 3" xfId="13191"/>
    <cellStyle name="Percent 3 6 14 3 2" xfId="13192"/>
    <cellStyle name="Percent 3 6 14 3 2 2" xfId="13193"/>
    <cellStyle name="Percent 3 6 14 3 2 2 2" xfId="13194"/>
    <cellStyle name="Percent 3 6 14 3 2 2 3" xfId="13195"/>
    <cellStyle name="Percent 3 6 14 3 2 3" xfId="13196"/>
    <cellStyle name="Percent 3 6 14 3 2 4" xfId="13197"/>
    <cellStyle name="Percent 3 6 14 3 3" xfId="13198"/>
    <cellStyle name="Percent 3 6 14 3 3 2" xfId="13199"/>
    <cellStyle name="Percent 3 6 14 3 3 2 2" xfId="13200"/>
    <cellStyle name="Percent 3 6 14 3 3 2 3" xfId="13201"/>
    <cellStyle name="Percent 3 6 14 3 3 3" xfId="13202"/>
    <cellStyle name="Percent 3 6 14 3 3 4" xfId="13203"/>
    <cellStyle name="Percent 3 6 14 3 4" xfId="13204"/>
    <cellStyle name="Percent 3 6 14 3 4 2" xfId="13205"/>
    <cellStyle name="Percent 3 6 14 3 4 3" xfId="13206"/>
    <cellStyle name="Percent 3 6 14 3 5" xfId="13207"/>
    <cellStyle name="Percent 3 6 14 3 6" xfId="13208"/>
    <cellStyle name="Percent 3 6 14 4" xfId="13209"/>
    <cellStyle name="Percent 3 6 14 4 2" xfId="13210"/>
    <cellStyle name="Percent 3 6 14 4 2 2" xfId="13211"/>
    <cellStyle name="Percent 3 6 14 4 2 2 2" xfId="13212"/>
    <cellStyle name="Percent 3 6 14 4 2 2 3" xfId="13213"/>
    <cellStyle name="Percent 3 6 14 4 2 3" xfId="13214"/>
    <cellStyle name="Percent 3 6 14 4 2 4" xfId="13215"/>
    <cellStyle name="Percent 3 6 14 4 3" xfId="13216"/>
    <cellStyle name="Percent 3 6 14 4 3 2" xfId="13217"/>
    <cellStyle name="Percent 3 6 14 4 3 2 2" xfId="13218"/>
    <cellStyle name="Percent 3 6 14 4 3 2 3" xfId="13219"/>
    <cellStyle name="Percent 3 6 14 4 3 3" xfId="13220"/>
    <cellStyle name="Percent 3 6 14 4 3 4" xfId="13221"/>
    <cellStyle name="Percent 3 6 14 4 4" xfId="13222"/>
    <cellStyle name="Percent 3 6 14 4 4 2" xfId="13223"/>
    <cellStyle name="Percent 3 6 14 4 4 3" xfId="13224"/>
    <cellStyle name="Percent 3 6 14 4 5" xfId="13225"/>
    <cellStyle name="Percent 3 6 14 4 6" xfId="13226"/>
    <cellStyle name="Percent 3 6 14 5" xfId="13227"/>
    <cellStyle name="Percent 3 6 14 5 2" xfId="13228"/>
    <cellStyle name="Percent 3 6 14 5 2 2" xfId="13229"/>
    <cellStyle name="Percent 3 6 14 5 2 2 2" xfId="13230"/>
    <cellStyle name="Percent 3 6 14 5 2 2 3" xfId="13231"/>
    <cellStyle name="Percent 3 6 14 5 2 3" xfId="13232"/>
    <cellStyle name="Percent 3 6 14 5 2 4" xfId="13233"/>
    <cellStyle name="Percent 3 6 14 5 3" xfId="13234"/>
    <cellStyle name="Percent 3 6 14 5 3 2" xfId="13235"/>
    <cellStyle name="Percent 3 6 14 5 3 2 2" xfId="13236"/>
    <cellStyle name="Percent 3 6 14 5 3 2 3" xfId="13237"/>
    <cellStyle name="Percent 3 6 14 5 3 3" xfId="13238"/>
    <cellStyle name="Percent 3 6 14 5 3 4" xfId="13239"/>
    <cellStyle name="Percent 3 6 14 5 4" xfId="13240"/>
    <cellStyle name="Percent 3 6 14 5 4 2" xfId="13241"/>
    <cellStyle name="Percent 3 6 14 5 4 2 2" xfId="13242"/>
    <cellStyle name="Percent 3 6 14 5 4 2 3" xfId="13243"/>
    <cellStyle name="Percent 3 6 14 5 4 3" xfId="13244"/>
    <cellStyle name="Percent 3 6 14 5 4 4" xfId="13245"/>
    <cellStyle name="Percent 3 6 14 5 5" xfId="13246"/>
    <cellStyle name="Percent 3 6 14 5 5 2" xfId="13247"/>
    <cellStyle name="Percent 3 6 14 5 5 3" xfId="13248"/>
    <cellStyle name="Percent 3 6 14 5 6" xfId="13249"/>
    <cellStyle name="Percent 3 6 14 5 7" xfId="13250"/>
    <cellStyle name="Percent 3 6 14 6" xfId="13251"/>
    <cellStyle name="Percent 3 6 14 6 2" xfId="13252"/>
    <cellStyle name="Percent 3 6 14 6 2 2" xfId="13253"/>
    <cellStyle name="Percent 3 6 14 6 2 2 2" xfId="13254"/>
    <cellStyle name="Percent 3 6 14 6 2 2 3" xfId="13255"/>
    <cellStyle name="Percent 3 6 14 6 2 3" xfId="13256"/>
    <cellStyle name="Percent 3 6 14 6 2 4" xfId="13257"/>
    <cellStyle name="Percent 3 6 14 6 3" xfId="13258"/>
    <cellStyle name="Percent 3 6 14 6 3 2" xfId="13259"/>
    <cellStyle name="Percent 3 6 14 6 3 2 2" xfId="13260"/>
    <cellStyle name="Percent 3 6 14 6 3 2 3" xfId="13261"/>
    <cellStyle name="Percent 3 6 14 6 3 3" xfId="13262"/>
    <cellStyle name="Percent 3 6 14 6 3 4" xfId="13263"/>
    <cellStyle name="Percent 3 6 14 6 4" xfId="13264"/>
    <cellStyle name="Percent 3 6 14 6 4 2" xfId="13265"/>
    <cellStyle name="Percent 3 6 14 6 4 3" xfId="13266"/>
    <cellStyle name="Percent 3 6 14 6 5" xfId="13267"/>
    <cellStyle name="Percent 3 6 14 6 6" xfId="13268"/>
    <cellStyle name="Percent 3 6 14 7" xfId="13269"/>
    <cellStyle name="Percent 3 6 14 7 2" xfId="13270"/>
    <cellStyle name="Percent 3 6 14 7 2 2" xfId="13271"/>
    <cellStyle name="Percent 3 6 14 7 2 3" xfId="13272"/>
    <cellStyle name="Percent 3 6 14 7 3" xfId="13273"/>
    <cellStyle name="Percent 3 6 14 7 4" xfId="13274"/>
    <cellStyle name="Percent 3 6 14 8" xfId="13275"/>
    <cellStyle name="Percent 3 6 14 8 2" xfId="13276"/>
    <cellStyle name="Percent 3 6 14 8 2 2" xfId="13277"/>
    <cellStyle name="Percent 3 6 14 8 2 3" xfId="13278"/>
    <cellStyle name="Percent 3 6 14 8 3" xfId="13279"/>
    <cellStyle name="Percent 3 6 14 8 4" xfId="13280"/>
    <cellStyle name="Percent 3 6 14 9" xfId="13281"/>
    <cellStyle name="Percent 3 6 14 9 2" xfId="13282"/>
    <cellStyle name="Percent 3 6 14 9 2 2" xfId="13283"/>
    <cellStyle name="Percent 3 6 14 9 2 3" xfId="13284"/>
    <cellStyle name="Percent 3 6 14 9 3" xfId="13285"/>
    <cellStyle name="Percent 3 6 14 9 4" xfId="13286"/>
    <cellStyle name="Percent 3 6 15" xfId="13287"/>
    <cellStyle name="Percent 3 6 15 10" xfId="13288"/>
    <cellStyle name="Percent 3 6 15 10 2" xfId="13289"/>
    <cellStyle name="Percent 3 6 15 10 3" xfId="13290"/>
    <cellStyle name="Percent 3 6 15 11" xfId="13291"/>
    <cellStyle name="Percent 3 6 15 11 2" xfId="13292"/>
    <cellStyle name="Percent 3 6 15 11 3" xfId="13293"/>
    <cellStyle name="Percent 3 6 15 12" xfId="13294"/>
    <cellStyle name="Percent 3 6 15 12 2" xfId="13295"/>
    <cellStyle name="Percent 3 6 15 12 3" xfId="13296"/>
    <cellStyle name="Percent 3 6 15 13" xfId="13297"/>
    <cellStyle name="Percent 3 6 15 2" xfId="13298"/>
    <cellStyle name="Percent 3 6 15 2 2" xfId="13299"/>
    <cellStyle name="Percent 3 6 15 2 2 2" xfId="13300"/>
    <cellStyle name="Percent 3 6 15 2 2 2 2" xfId="13301"/>
    <cellStyle name="Percent 3 6 15 2 2 2 3" xfId="13302"/>
    <cellStyle name="Percent 3 6 15 2 2 3" xfId="13303"/>
    <cellStyle name="Percent 3 6 15 2 2 4" xfId="13304"/>
    <cellStyle name="Percent 3 6 15 2 3" xfId="13305"/>
    <cellStyle name="Percent 3 6 15 2 3 2" xfId="13306"/>
    <cellStyle name="Percent 3 6 15 2 3 2 2" xfId="13307"/>
    <cellStyle name="Percent 3 6 15 2 3 2 3" xfId="13308"/>
    <cellStyle name="Percent 3 6 15 2 3 3" xfId="13309"/>
    <cellStyle name="Percent 3 6 15 2 3 4" xfId="13310"/>
    <cellStyle name="Percent 3 6 15 2 4" xfId="13311"/>
    <cellStyle name="Percent 3 6 15 2 4 2" xfId="13312"/>
    <cellStyle name="Percent 3 6 15 2 4 3" xfId="13313"/>
    <cellStyle name="Percent 3 6 15 2 5" xfId="13314"/>
    <cellStyle name="Percent 3 6 15 2 5 2" xfId="13315"/>
    <cellStyle name="Percent 3 6 15 2 5 3" xfId="13316"/>
    <cellStyle name="Percent 3 6 15 2 6" xfId="13317"/>
    <cellStyle name="Percent 3 6 15 2 7" xfId="13318"/>
    <cellStyle name="Percent 3 6 15 3" xfId="13319"/>
    <cellStyle name="Percent 3 6 15 3 2" xfId="13320"/>
    <cellStyle name="Percent 3 6 15 3 2 2" xfId="13321"/>
    <cellStyle name="Percent 3 6 15 3 2 2 2" xfId="13322"/>
    <cellStyle name="Percent 3 6 15 3 2 2 3" xfId="13323"/>
    <cellStyle name="Percent 3 6 15 3 2 3" xfId="13324"/>
    <cellStyle name="Percent 3 6 15 3 2 4" xfId="13325"/>
    <cellStyle name="Percent 3 6 15 3 3" xfId="13326"/>
    <cellStyle name="Percent 3 6 15 3 3 2" xfId="13327"/>
    <cellStyle name="Percent 3 6 15 3 3 2 2" xfId="13328"/>
    <cellStyle name="Percent 3 6 15 3 3 2 3" xfId="13329"/>
    <cellStyle name="Percent 3 6 15 3 3 3" xfId="13330"/>
    <cellStyle name="Percent 3 6 15 3 3 4" xfId="13331"/>
    <cellStyle name="Percent 3 6 15 3 4" xfId="13332"/>
    <cellStyle name="Percent 3 6 15 3 4 2" xfId="13333"/>
    <cellStyle name="Percent 3 6 15 3 4 3" xfId="13334"/>
    <cellStyle name="Percent 3 6 15 3 5" xfId="13335"/>
    <cellStyle name="Percent 3 6 15 3 6" xfId="13336"/>
    <cellStyle name="Percent 3 6 15 4" xfId="13337"/>
    <cellStyle name="Percent 3 6 15 4 2" xfId="13338"/>
    <cellStyle name="Percent 3 6 15 4 2 2" xfId="13339"/>
    <cellStyle name="Percent 3 6 15 4 2 2 2" xfId="13340"/>
    <cellStyle name="Percent 3 6 15 4 2 2 3" xfId="13341"/>
    <cellStyle name="Percent 3 6 15 4 2 3" xfId="13342"/>
    <cellStyle name="Percent 3 6 15 4 2 4" xfId="13343"/>
    <cellStyle name="Percent 3 6 15 4 3" xfId="13344"/>
    <cellStyle name="Percent 3 6 15 4 3 2" xfId="13345"/>
    <cellStyle name="Percent 3 6 15 4 3 2 2" xfId="13346"/>
    <cellStyle name="Percent 3 6 15 4 3 2 3" xfId="13347"/>
    <cellStyle name="Percent 3 6 15 4 3 3" xfId="13348"/>
    <cellStyle name="Percent 3 6 15 4 3 4" xfId="13349"/>
    <cellStyle name="Percent 3 6 15 4 4" xfId="13350"/>
    <cellStyle name="Percent 3 6 15 4 4 2" xfId="13351"/>
    <cellStyle name="Percent 3 6 15 4 4 3" xfId="13352"/>
    <cellStyle name="Percent 3 6 15 4 5" xfId="13353"/>
    <cellStyle name="Percent 3 6 15 4 6" xfId="13354"/>
    <cellStyle name="Percent 3 6 15 5" xfId="13355"/>
    <cellStyle name="Percent 3 6 15 5 2" xfId="13356"/>
    <cellStyle name="Percent 3 6 15 5 2 2" xfId="13357"/>
    <cellStyle name="Percent 3 6 15 5 2 2 2" xfId="13358"/>
    <cellStyle name="Percent 3 6 15 5 2 2 3" xfId="13359"/>
    <cellStyle name="Percent 3 6 15 5 2 3" xfId="13360"/>
    <cellStyle name="Percent 3 6 15 5 2 4" xfId="13361"/>
    <cellStyle name="Percent 3 6 15 5 3" xfId="13362"/>
    <cellStyle name="Percent 3 6 15 5 3 2" xfId="13363"/>
    <cellStyle name="Percent 3 6 15 5 3 2 2" xfId="13364"/>
    <cellStyle name="Percent 3 6 15 5 3 2 3" xfId="13365"/>
    <cellStyle name="Percent 3 6 15 5 3 3" xfId="13366"/>
    <cellStyle name="Percent 3 6 15 5 3 4" xfId="13367"/>
    <cellStyle name="Percent 3 6 15 5 4" xfId="13368"/>
    <cellStyle name="Percent 3 6 15 5 4 2" xfId="13369"/>
    <cellStyle name="Percent 3 6 15 5 4 2 2" xfId="13370"/>
    <cellStyle name="Percent 3 6 15 5 4 2 3" xfId="13371"/>
    <cellStyle name="Percent 3 6 15 5 4 3" xfId="13372"/>
    <cellStyle name="Percent 3 6 15 5 4 4" xfId="13373"/>
    <cellStyle name="Percent 3 6 15 5 5" xfId="13374"/>
    <cellStyle name="Percent 3 6 15 5 5 2" xfId="13375"/>
    <cellStyle name="Percent 3 6 15 5 5 3" xfId="13376"/>
    <cellStyle name="Percent 3 6 15 5 6" xfId="13377"/>
    <cellStyle name="Percent 3 6 15 5 7" xfId="13378"/>
    <cellStyle name="Percent 3 6 15 6" xfId="13379"/>
    <cellStyle name="Percent 3 6 15 6 2" xfId="13380"/>
    <cellStyle name="Percent 3 6 15 6 2 2" xfId="13381"/>
    <cellStyle name="Percent 3 6 15 6 2 2 2" xfId="13382"/>
    <cellStyle name="Percent 3 6 15 6 2 2 3" xfId="13383"/>
    <cellStyle name="Percent 3 6 15 6 2 3" xfId="13384"/>
    <cellStyle name="Percent 3 6 15 6 2 4" xfId="13385"/>
    <cellStyle name="Percent 3 6 15 6 3" xfId="13386"/>
    <cellStyle name="Percent 3 6 15 6 3 2" xfId="13387"/>
    <cellStyle name="Percent 3 6 15 6 3 2 2" xfId="13388"/>
    <cellStyle name="Percent 3 6 15 6 3 2 3" xfId="13389"/>
    <cellStyle name="Percent 3 6 15 6 3 3" xfId="13390"/>
    <cellStyle name="Percent 3 6 15 6 3 4" xfId="13391"/>
    <cellStyle name="Percent 3 6 15 6 4" xfId="13392"/>
    <cellStyle name="Percent 3 6 15 6 4 2" xfId="13393"/>
    <cellStyle name="Percent 3 6 15 6 4 3" xfId="13394"/>
    <cellStyle name="Percent 3 6 15 6 5" xfId="13395"/>
    <cellStyle name="Percent 3 6 15 6 6" xfId="13396"/>
    <cellStyle name="Percent 3 6 15 7" xfId="13397"/>
    <cellStyle name="Percent 3 6 15 7 2" xfId="13398"/>
    <cellStyle name="Percent 3 6 15 7 2 2" xfId="13399"/>
    <cellStyle name="Percent 3 6 15 7 2 3" xfId="13400"/>
    <cellStyle name="Percent 3 6 15 7 3" xfId="13401"/>
    <cellStyle name="Percent 3 6 15 7 4" xfId="13402"/>
    <cellStyle name="Percent 3 6 15 8" xfId="13403"/>
    <cellStyle name="Percent 3 6 15 8 2" xfId="13404"/>
    <cellStyle name="Percent 3 6 15 8 2 2" xfId="13405"/>
    <cellStyle name="Percent 3 6 15 8 2 3" xfId="13406"/>
    <cellStyle name="Percent 3 6 15 8 3" xfId="13407"/>
    <cellStyle name="Percent 3 6 15 8 4" xfId="13408"/>
    <cellStyle name="Percent 3 6 15 9" xfId="13409"/>
    <cellStyle name="Percent 3 6 15 9 2" xfId="13410"/>
    <cellStyle name="Percent 3 6 15 9 2 2" xfId="13411"/>
    <cellStyle name="Percent 3 6 15 9 2 3" xfId="13412"/>
    <cellStyle name="Percent 3 6 15 9 3" xfId="13413"/>
    <cellStyle name="Percent 3 6 15 9 4" xfId="13414"/>
    <cellStyle name="Percent 3 6 16" xfId="13415"/>
    <cellStyle name="Percent 3 6 16 2" xfId="13416"/>
    <cellStyle name="Percent 3 6 16 2 2" xfId="13417"/>
    <cellStyle name="Percent 3 6 16 2 2 2" xfId="13418"/>
    <cellStyle name="Percent 3 6 16 2 2 3" xfId="13419"/>
    <cellStyle name="Percent 3 6 16 2 3" xfId="13420"/>
    <cellStyle name="Percent 3 6 16 2 4" xfId="13421"/>
    <cellStyle name="Percent 3 6 16 3" xfId="13422"/>
    <cellStyle name="Percent 3 6 16 3 2" xfId="13423"/>
    <cellStyle name="Percent 3 6 16 3 2 2" xfId="13424"/>
    <cellStyle name="Percent 3 6 16 3 2 3" xfId="13425"/>
    <cellStyle name="Percent 3 6 16 3 3" xfId="13426"/>
    <cellStyle name="Percent 3 6 16 3 4" xfId="13427"/>
    <cellStyle name="Percent 3 6 16 4" xfId="13428"/>
    <cellStyle name="Percent 3 6 16 4 2" xfId="13429"/>
    <cellStyle name="Percent 3 6 16 4 3" xfId="13430"/>
    <cellStyle name="Percent 3 6 16 5" xfId="13431"/>
    <cellStyle name="Percent 3 6 16 5 2" xfId="13432"/>
    <cellStyle name="Percent 3 6 16 5 3" xfId="13433"/>
    <cellStyle name="Percent 3 6 16 6" xfId="13434"/>
    <cellStyle name="Percent 3 6 16 7" xfId="13435"/>
    <cellStyle name="Percent 3 6 17" xfId="13436"/>
    <cellStyle name="Percent 3 6 17 2" xfId="13437"/>
    <cellStyle name="Percent 3 6 17 2 2" xfId="13438"/>
    <cellStyle name="Percent 3 6 17 2 2 2" xfId="13439"/>
    <cellStyle name="Percent 3 6 17 2 2 3" xfId="13440"/>
    <cellStyle name="Percent 3 6 17 2 3" xfId="13441"/>
    <cellStyle name="Percent 3 6 17 2 4" xfId="13442"/>
    <cellStyle name="Percent 3 6 17 3" xfId="13443"/>
    <cellStyle name="Percent 3 6 17 3 2" xfId="13444"/>
    <cellStyle name="Percent 3 6 17 3 2 2" xfId="13445"/>
    <cellStyle name="Percent 3 6 17 3 2 3" xfId="13446"/>
    <cellStyle name="Percent 3 6 17 3 3" xfId="13447"/>
    <cellStyle name="Percent 3 6 17 3 4" xfId="13448"/>
    <cellStyle name="Percent 3 6 17 4" xfId="13449"/>
    <cellStyle name="Percent 3 6 17 4 2" xfId="13450"/>
    <cellStyle name="Percent 3 6 17 4 3" xfId="13451"/>
    <cellStyle name="Percent 3 6 17 5" xfId="13452"/>
    <cellStyle name="Percent 3 6 17 6" xfId="13453"/>
    <cellStyle name="Percent 3 6 18" xfId="13454"/>
    <cellStyle name="Percent 3 6 18 2" xfId="13455"/>
    <cellStyle name="Percent 3 6 18 2 2" xfId="13456"/>
    <cellStyle name="Percent 3 6 18 2 2 2" xfId="13457"/>
    <cellStyle name="Percent 3 6 18 2 2 3" xfId="13458"/>
    <cellStyle name="Percent 3 6 18 2 3" xfId="13459"/>
    <cellStyle name="Percent 3 6 18 2 4" xfId="13460"/>
    <cellStyle name="Percent 3 6 18 3" xfId="13461"/>
    <cellStyle name="Percent 3 6 18 3 2" xfId="13462"/>
    <cellStyle name="Percent 3 6 18 3 2 2" xfId="13463"/>
    <cellStyle name="Percent 3 6 18 3 2 3" xfId="13464"/>
    <cellStyle name="Percent 3 6 18 3 3" xfId="13465"/>
    <cellStyle name="Percent 3 6 18 3 4" xfId="13466"/>
    <cellStyle name="Percent 3 6 18 4" xfId="13467"/>
    <cellStyle name="Percent 3 6 18 4 2" xfId="13468"/>
    <cellStyle name="Percent 3 6 18 4 3" xfId="13469"/>
    <cellStyle name="Percent 3 6 18 5" xfId="13470"/>
    <cellStyle name="Percent 3 6 18 6" xfId="13471"/>
    <cellStyle name="Percent 3 6 19" xfId="13472"/>
    <cellStyle name="Percent 3 6 19 2" xfId="13473"/>
    <cellStyle name="Percent 3 6 19 2 2" xfId="13474"/>
    <cellStyle name="Percent 3 6 19 2 2 2" xfId="13475"/>
    <cellStyle name="Percent 3 6 19 2 2 3" xfId="13476"/>
    <cellStyle name="Percent 3 6 19 2 3" xfId="13477"/>
    <cellStyle name="Percent 3 6 19 2 4" xfId="13478"/>
    <cellStyle name="Percent 3 6 19 3" xfId="13479"/>
    <cellStyle name="Percent 3 6 19 3 2" xfId="13480"/>
    <cellStyle name="Percent 3 6 19 3 2 2" xfId="13481"/>
    <cellStyle name="Percent 3 6 19 3 2 3" xfId="13482"/>
    <cellStyle name="Percent 3 6 19 3 3" xfId="13483"/>
    <cellStyle name="Percent 3 6 19 3 4" xfId="13484"/>
    <cellStyle name="Percent 3 6 19 4" xfId="13485"/>
    <cellStyle name="Percent 3 6 19 4 2" xfId="13486"/>
    <cellStyle name="Percent 3 6 19 4 2 2" xfId="13487"/>
    <cellStyle name="Percent 3 6 19 4 2 3" xfId="13488"/>
    <cellStyle name="Percent 3 6 19 4 3" xfId="13489"/>
    <cellStyle name="Percent 3 6 19 4 4" xfId="13490"/>
    <cellStyle name="Percent 3 6 19 5" xfId="13491"/>
    <cellStyle name="Percent 3 6 19 5 2" xfId="13492"/>
    <cellStyle name="Percent 3 6 19 5 3" xfId="13493"/>
    <cellStyle name="Percent 3 6 19 6" xfId="13494"/>
    <cellStyle name="Percent 3 6 19 7" xfId="13495"/>
    <cellStyle name="Percent 3 6 2" xfId="13496"/>
    <cellStyle name="Percent 3 6 2 10" xfId="13497"/>
    <cellStyle name="Percent 3 6 2 10 2" xfId="13498"/>
    <cellStyle name="Percent 3 6 2 10 3" xfId="13499"/>
    <cellStyle name="Percent 3 6 2 11" xfId="13500"/>
    <cellStyle name="Percent 3 6 2 11 2" xfId="13501"/>
    <cellStyle name="Percent 3 6 2 11 3" xfId="13502"/>
    <cellStyle name="Percent 3 6 2 12" xfId="13503"/>
    <cellStyle name="Percent 3 6 2 12 2" xfId="13504"/>
    <cellStyle name="Percent 3 6 2 12 3" xfId="13505"/>
    <cellStyle name="Percent 3 6 2 13" xfId="13506"/>
    <cellStyle name="Percent 3 6 2 2" xfId="13507"/>
    <cellStyle name="Percent 3 6 2 2 2" xfId="13508"/>
    <cellStyle name="Percent 3 6 2 2 2 2" xfId="13509"/>
    <cellStyle name="Percent 3 6 2 2 2 2 2" xfId="13510"/>
    <cellStyle name="Percent 3 6 2 2 2 2 3" xfId="13511"/>
    <cellStyle name="Percent 3 6 2 2 2 3" xfId="13512"/>
    <cellStyle name="Percent 3 6 2 2 2 4" xfId="13513"/>
    <cellStyle name="Percent 3 6 2 2 3" xfId="13514"/>
    <cellStyle name="Percent 3 6 2 2 3 2" xfId="13515"/>
    <cellStyle name="Percent 3 6 2 2 3 2 2" xfId="13516"/>
    <cellStyle name="Percent 3 6 2 2 3 2 3" xfId="13517"/>
    <cellStyle name="Percent 3 6 2 2 3 3" xfId="13518"/>
    <cellStyle name="Percent 3 6 2 2 3 4" xfId="13519"/>
    <cellStyle name="Percent 3 6 2 2 4" xfId="13520"/>
    <cellStyle name="Percent 3 6 2 2 4 2" xfId="13521"/>
    <cellStyle name="Percent 3 6 2 2 4 3" xfId="13522"/>
    <cellStyle name="Percent 3 6 2 2 5" xfId="13523"/>
    <cellStyle name="Percent 3 6 2 2 5 2" xfId="13524"/>
    <cellStyle name="Percent 3 6 2 2 5 3" xfId="13525"/>
    <cellStyle name="Percent 3 6 2 2 6" xfId="13526"/>
    <cellStyle name="Percent 3 6 2 2 7" xfId="13527"/>
    <cellStyle name="Percent 3 6 2 3" xfId="13528"/>
    <cellStyle name="Percent 3 6 2 3 2" xfId="13529"/>
    <cellStyle name="Percent 3 6 2 3 2 2" xfId="13530"/>
    <cellStyle name="Percent 3 6 2 3 2 2 2" xfId="13531"/>
    <cellStyle name="Percent 3 6 2 3 2 2 3" xfId="13532"/>
    <cellStyle name="Percent 3 6 2 3 2 3" xfId="13533"/>
    <cellStyle name="Percent 3 6 2 3 2 4" xfId="13534"/>
    <cellStyle name="Percent 3 6 2 3 3" xfId="13535"/>
    <cellStyle name="Percent 3 6 2 3 3 2" xfId="13536"/>
    <cellStyle name="Percent 3 6 2 3 3 2 2" xfId="13537"/>
    <cellStyle name="Percent 3 6 2 3 3 2 3" xfId="13538"/>
    <cellStyle name="Percent 3 6 2 3 3 3" xfId="13539"/>
    <cellStyle name="Percent 3 6 2 3 3 4" xfId="13540"/>
    <cellStyle name="Percent 3 6 2 3 4" xfId="13541"/>
    <cellStyle name="Percent 3 6 2 3 4 2" xfId="13542"/>
    <cellStyle name="Percent 3 6 2 3 4 3" xfId="13543"/>
    <cellStyle name="Percent 3 6 2 3 5" xfId="13544"/>
    <cellStyle name="Percent 3 6 2 3 6" xfId="13545"/>
    <cellStyle name="Percent 3 6 2 4" xfId="13546"/>
    <cellStyle name="Percent 3 6 2 4 2" xfId="13547"/>
    <cellStyle name="Percent 3 6 2 4 2 2" xfId="13548"/>
    <cellStyle name="Percent 3 6 2 4 2 2 2" xfId="13549"/>
    <cellStyle name="Percent 3 6 2 4 2 2 3" xfId="13550"/>
    <cellStyle name="Percent 3 6 2 4 2 3" xfId="13551"/>
    <cellStyle name="Percent 3 6 2 4 2 4" xfId="13552"/>
    <cellStyle name="Percent 3 6 2 4 3" xfId="13553"/>
    <cellStyle name="Percent 3 6 2 4 3 2" xfId="13554"/>
    <cellStyle name="Percent 3 6 2 4 3 2 2" xfId="13555"/>
    <cellStyle name="Percent 3 6 2 4 3 2 3" xfId="13556"/>
    <cellStyle name="Percent 3 6 2 4 3 3" xfId="13557"/>
    <cellStyle name="Percent 3 6 2 4 3 4" xfId="13558"/>
    <cellStyle name="Percent 3 6 2 4 4" xfId="13559"/>
    <cellStyle name="Percent 3 6 2 4 4 2" xfId="13560"/>
    <cellStyle name="Percent 3 6 2 4 4 3" xfId="13561"/>
    <cellStyle name="Percent 3 6 2 4 5" xfId="13562"/>
    <cellStyle name="Percent 3 6 2 4 6" xfId="13563"/>
    <cellStyle name="Percent 3 6 2 5" xfId="13564"/>
    <cellStyle name="Percent 3 6 2 5 2" xfId="13565"/>
    <cellStyle name="Percent 3 6 2 5 2 2" xfId="13566"/>
    <cellStyle name="Percent 3 6 2 5 2 2 2" xfId="13567"/>
    <cellStyle name="Percent 3 6 2 5 2 2 3" xfId="13568"/>
    <cellStyle name="Percent 3 6 2 5 2 3" xfId="13569"/>
    <cellStyle name="Percent 3 6 2 5 2 4" xfId="13570"/>
    <cellStyle name="Percent 3 6 2 5 3" xfId="13571"/>
    <cellStyle name="Percent 3 6 2 5 3 2" xfId="13572"/>
    <cellStyle name="Percent 3 6 2 5 3 2 2" xfId="13573"/>
    <cellStyle name="Percent 3 6 2 5 3 2 3" xfId="13574"/>
    <cellStyle name="Percent 3 6 2 5 3 3" xfId="13575"/>
    <cellStyle name="Percent 3 6 2 5 3 4" xfId="13576"/>
    <cellStyle name="Percent 3 6 2 5 4" xfId="13577"/>
    <cellStyle name="Percent 3 6 2 5 4 2" xfId="13578"/>
    <cellStyle name="Percent 3 6 2 5 4 2 2" xfId="13579"/>
    <cellStyle name="Percent 3 6 2 5 4 2 3" xfId="13580"/>
    <cellStyle name="Percent 3 6 2 5 4 3" xfId="13581"/>
    <cellStyle name="Percent 3 6 2 5 4 4" xfId="13582"/>
    <cellStyle name="Percent 3 6 2 5 5" xfId="13583"/>
    <cellStyle name="Percent 3 6 2 5 5 2" xfId="13584"/>
    <cellStyle name="Percent 3 6 2 5 5 3" xfId="13585"/>
    <cellStyle name="Percent 3 6 2 5 6" xfId="13586"/>
    <cellStyle name="Percent 3 6 2 5 7" xfId="13587"/>
    <cellStyle name="Percent 3 6 2 6" xfId="13588"/>
    <cellStyle name="Percent 3 6 2 6 2" xfId="13589"/>
    <cellStyle name="Percent 3 6 2 6 2 2" xfId="13590"/>
    <cellStyle name="Percent 3 6 2 6 2 2 2" xfId="13591"/>
    <cellStyle name="Percent 3 6 2 6 2 2 3" xfId="13592"/>
    <cellStyle name="Percent 3 6 2 6 2 3" xfId="13593"/>
    <cellStyle name="Percent 3 6 2 6 2 4" xfId="13594"/>
    <cellStyle name="Percent 3 6 2 6 3" xfId="13595"/>
    <cellStyle name="Percent 3 6 2 6 3 2" xfId="13596"/>
    <cellStyle name="Percent 3 6 2 6 3 2 2" xfId="13597"/>
    <cellStyle name="Percent 3 6 2 6 3 2 3" xfId="13598"/>
    <cellStyle name="Percent 3 6 2 6 3 3" xfId="13599"/>
    <cellStyle name="Percent 3 6 2 6 3 4" xfId="13600"/>
    <cellStyle name="Percent 3 6 2 6 4" xfId="13601"/>
    <cellStyle name="Percent 3 6 2 6 4 2" xfId="13602"/>
    <cellStyle name="Percent 3 6 2 6 4 3" xfId="13603"/>
    <cellStyle name="Percent 3 6 2 6 5" xfId="13604"/>
    <cellStyle name="Percent 3 6 2 6 6" xfId="13605"/>
    <cellStyle name="Percent 3 6 2 7" xfId="13606"/>
    <cellStyle name="Percent 3 6 2 7 2" xfId="13607"/>
    <cellStyle name="Percent 3 6 2 7 2 2" xfId="13608"/>
    <cellStyle name="Percent 3 6 2 7 2 3" xfId="13609"/>
    <cellStyle name="Percent 3 6 2 7 3" xfId="13610"/>
    <cellStyle name="Percent 3 6 2 7 4" xfId="13611"/>
    <cellStyle name="Percent 3 6 2 8" xfId="13612"/>
    <cellStyle name="Percent 3 6 2 8 2" xfId="13613"/>
    <cellStyle name="Percent 3 6 2 8 2 2" xfId="13614"/>
    <cellStyle name="Percent 3 6 2 8 2 3" xfId="13615"/>
    <cellStyle name="Percent 3 6 2 8 3" xfId="13616"/>
    <cellStyle name="Percent 3 6 2 8 4" xfId="13617"/>
    <cellStyle name="Percent 3 6 2 9" xfId="13618"/>
    <cellStyle name="Percent 3 6 2 9 2" xfId="13619"/>
    <cellStyle name="Percent 3 6 2 9 2 2" xfId="13620"/>
    <cellStyle name="Percent 3 6 2 9 2 3" xfId="13621"/>
    <cellStyle name="Percent 3 6 2 9 3" xfId="13622"/>
    <cellStyle name="Percent 3 6 2 9 4" xfId="13623"/>
    <cellStyle name="Percent 3 6 20" xfId="13624"/>
    <cellStyle name="Percent 3 6 20 2" xfId="13625"/>
    <cellStyle name="Percent 3 6 20 2 2" xfId="13626"/>
    <cellStyle name="Percent 3 6 20 2 2 2" xfId="13627"/>
    <cellStyle name="Percent 3 6 20 2 2 3" xfId="13628"/>
    <cellStyle name="Percent 3 6 20 2 3" xfId="13629"/>
    <cellStyle name="Percent 3 6 20 2 4" xfId="13630"/>
    <cellStyle name="Percent 3 6 20 3" xfId="13631"/>
    <cellStyle name="Percent 3 6 20 3 2" xfId="13632"/>
    <cellStyle name="Percent 3 6 20 3 2 2" xfId="13633"/>
    <cellStyle name="Percent 3 6 20 3 2 3" xfId="13634"/>
    <cellStyle name="Percent 3 6 20 3 3" xfId="13635"/>
    <cellStyle name="Percent 3 6 20 3 4" xfId="13636"/>
    <cellStyle name="Percent 3 6 20 4" xfId="13637"/>
    <cellStyle name="Percent 3 6 20 4 2" xfId="13638"/>
    <cellStyle name="Percent 3 6 20 4 3" xfId="13639"/>
    <cellStyle name="Percent 3 6 20 5" xfId="13640"/>
    <cellStyle name="Percent 3 6 20 6" xfId="13641"/>
    <cellStyle name="Percent 3 6 21" xfId="13642"/>
    <cellStyle name="Percent 3 6 21 2" xfId="13643"/>
    <cellStyle name="Percent 3 6 21 2 2" xfId="13644"/>
    <cellStyle name="Percent 3 6 21 2 3" xfId="13645"/>
    <cellStyle name="Percent 3 6 21 3" xfId="13646"/>
    <cellStyle name="Percent 3 6 21 4" xfId="13647"/>
    <cellStyle name="Percent 3 6 22" xfId="13648"/>
    <cellStyle name="Percent 3 6 22 2" xfId="13649"/>
    <cellStyle name="Percent 3 6 22 2 2" xfId="13650"/>
    <cellStyle name="Percent 3 6 22 2 3" xfId="13651"/>
    <cellStyle name="Percent 3 6 22 3" xfId="13652"/>
    <cellStyle name="Percent 3 6 22 4" xfId="13653"/>
    <cellStyle name="Percent 3 6 23" xfId="13654"/>
    <cellStyle name="Percent 3 6 23 2" xfId="13655"/>
    <cellStyle name="Percent 3 6 23 2 2" xfId="13656"/>
    <cellStyle name="Percent 3 6 23 2 3" xfId="13657"/>
    <cellStyle name="Percent 3 6 23 3" xfId="13658"/>
    <cellStyle name="Percent 3 6 23 4" xfId="13659"/>
    <cellStyle name="Percent 3 6 24" xfId="13660"/>
    <cellStyle name="Percent 3 6 24 2" xfId="13661"/>
    <cellStyle name="Percent 3 6 24 3" xfId="13662"/>
    <cellStyle name="Percent 3 6 25" xfId="13663"/>
    <cellStyle name="Percent 3 6 25 2" xfId="13664"/>
    <cellStyle name="Percent 3 6 25 3" xfId="13665"/>
    <cellStyle name="Percent 3 6 26" xfId="13666"/>
    <cellStyle name="Percent 3 6 26 2" xfId="13667"/>
    <cellStyle name="Percent 3 6 26 3" xfId="13668"/>
    <cellStyle name="Percent 3 6 27" xfId="13669"/>
    <cellStyle name="Percent 3 6 3" xfId="13670"/>
    <cellStyle name="Percent 3 6 3 10" xfId="13671"/>
    <cellStyle name="Percent 3 6 3 10 2" xfId="13672"/>
    <cellStyle name="Percent 3 6 3 10 3" xfId="13673"/>
    <cellStyle name="Percent 3 6 3 11" xfId="13674"/>
    <cellStyle name="Percent 3 6 3 11 2" xfId="13675"/>
    <cellStyle name="Percent 3 6 3 11 3" xfId="13676"/>
    <cellStyle name="Percent 3 6 3 12" xfId="13677"/>
    <cellStyle name="Percent 3 6 3 12 2" xfId="13678"/>
    <cellStyle name="Percent 3 6 3 12 3" xfId="13679"/>
    <cellStyle name="Percent 3 6 3 13" xfId="13680"/>
    <cellStyle name="Percent 3 6 3 2" xfId="13681"/>
    <cellStyle name="Percent 3 6 3 2 2" xfId="13682"/>
    <cellStyle name="Percent 3 6 3 2 2 2" xfId="13683"/>
    <cellStyle name="Percent 3 6 3 2 2 2 2" xfId="13684"/>
    <cellStyle name="Percent 3 6 3 2 2 2 3" xfId="13685"/>
    <cellStyle name="Percent 3 6 3 2 2 3" xfId="13686"/>
    <cellStyle name="Percent 3 6 3 2 2 4" xfId="13687"/>
    <cellStyle name="Percent 3 6 3 2 3" xfId="13688"/>
    <cellStyle name="Percent 3 6 3 2 3 2" xfId="13689"/>
    <cellStyle name="Percent 3 6 3 2 3 2 2" xfId="13690"/>
    <cellStyle name="Percent 3 6 3 2 3 2 3" xfId="13691"/>
    <cellStyle name="Percent 3 6 3 2 3 3" xfId="13692"/>
    <cellStyle name="Percent 3 6 3 2 3 4" xfId="13693"/>
    <cellStyle name="Percent 3 6 3 2 4" xfId="13694"/>
    <cellStyle name="Percent 3 6 3 2 4 2" xfId="13695"/>
    <cellStyle name="Percent 3 6 3 2 4 3" xfId="13696"/>
    <cellStyle name="Percent 3 6 3 2 5" xfId="13697"/>
    <cellStyle name="Percent 3 6 3 2 5 2" xfId="13698"/>
    <cellStyle name="Percent 3 6 3 2 5 3" xfId="13699"/>
    <cellStyle name="Percent 3 6 3 2 6" xfId="13700"/>
    <cellStyle name="Percent 3 6 3 2 7" xfId="13701"/>
    <cellStyle name="Percent 3 6 3 3" xfId="13702"/>
    <cellStyle name="Percent 3 6 3 3 2" xfId="13703"/>
    <cellStyle name="Percent 3 6 3 3 2 2" xfId="13704"/>
    <cellStyle name="Percent 3 6 3 3 2 2 2" xfId="13705"/>
    <cellStyle name="Percent 3 6 3 3 2 2 3" xfId="13706"/>
    <cellStyle name="Percent 3 6 3 3 2 3" xfId="13707"/>
    <cellStyle name="Percent 3 6 3 3 2 4" xfId="13708"/>
    <cellStyle name="Percent 3 6 3 3 3" xfId="13709"/>
    <cellStyle name="Percent 3 6 3 3 3 2" xfId="13710"/>
    <cellStyle name="Percent 3 6 3 3 3 2 2" xfId="13711"/>
    <cellStyle name="Percent 3 6 3 3 3 2 3" xfId="13712"/>
    <cellStyle name="Percent 3 6 3 3 3 3" xfId="13713"/>
    <cellStyle name="Percent 3 6 3 3 3 4" xfId="13714"/>
    <cellStyle name="Percent 3 6 3 3 4" xfId="13715"/>
    <cellStyle name="Percent 3 6 3 3 4 2" xfId="13716"/>
    <cellStyle name="Percent 3 6 3 3 4 3" xfId="13717"/>
    <cellStyle name="Percent 3 6 3 3 5" xfId="13718"/>
    <cellStyle name="Percent 3 6 3 3 6" xfId="13719"/>
    <cellStyle name="Percent 3 6 3 4" xfId="13720"/>
    <cellStyle name="Percent 3 6 3 4 2" xfId="13721"/>
    <cellStyle name="Percent 3 6 3 4 2 2" xfId="13722"/>
    <cellStyle name="Percent 3 6 3 4 2 2 2" xfId="13723"/>
    <cellStyle name="Percent 3 6 3 4 2 2 3" xfId="13724"/>
    <cellStyle name="Percent 3 6 3 4 2 3" xfId="13725"/>
    <cellStyle name="Percent 3 6 3 4 2 4" xfId="13726"/>
    <cellStyle name="Percent 3 6 3 4 3" xfId="13727"/>
    <cellStyle name="Percent 3 6 3 4 3 2" xfId="13728"/>
    <cellStyle name="Percent 3 6 3 4 3 2 2" xfId="13729"/>
    <cellStyle name="Percent 3 6 3 4 3 2 3" xfId="13730"/>
    <cellStyle name="Percent 3 6 3 4 3 3" xfId="13731"/>
    <cellStyle name="Percent 3 6 3 4 3 4" xfId="13732"/>
    <cellStyle name="Percent 3 6 3 4 4" xfId="13733"/>
    <cellStyle name="Percent 3 6 3 4 4 2" xfId="13734"/>
    <cellStyle name="Percent 3 6 3 4 4 3" xfId="13735"/>
    <cellStyle name="Percent 3 6 3 4 5" xfId="13736"/>
    <cellStyle name="Percent 3 6 3 4 6" xfId="13737"/>
    <cellStyle name="Percent 3 6 3 5" xfId="13738"/>
    <cellStyle name="Percent 3 6 3 5 2" xfId="13739"/>
    <cellStyle name="Percent 3 6 3 5 2 2" xfId="13740"/>
    <cellStyle name="Percent 3 6 3 5 2 2 2" xfId="13741"/>
    <cellStyle name="Percent 3 6 3 5 2 2 3" xfId="13742"/>
    <cellStyle name="Percent 3 6 3 5 2 3" xfId="13743"/>
    <cellStyle name="Percent 3 6 3 5 2 4" xfId="13744"/>
    <cellStyle name="Percent 3 6 3 5 3" xfId="13745"/>
    <cellStyle name="Percent 3 6 3 5 3 2" xfId="13746"/>
    <cellStyle name="Percent 3 6 3 5 3 2 2" xfId="13747"/>
    <cellStyle name="Percent 3 6 3 5 3 2 3" xfId="13748"/>
    <cellStyle name="Percent 3 6 3 5 3 3" xfId="13749"/>
    <cellStyle name="Percent 3 6 3 5 3 4" xfId="13750"/>
    <cellStyle name="Percent 3 6 3 5 4" xfId="13751"/>
    <cellStyle name="Percent 3 6 3 5 4 2" xfId="13752"/>
    <cellStyle name="Percent 3 6 3 5 4 2 2" xfId="13753"/>
    <cellStyle name="Percent 3 6 3 5 4 2 3" xfId="13754"/>
    <cellStyle name="Percent 3 6 3 5 4 3" xfId="13755"/>
    <cellStyle name="Percent 3 6 3 5 4 4" xfId="13756"/>
    <cellStyle name="Percent 3 6 3 5 5" xfId="13757"/>
    <cellStyle name="Percent 3 6 3 5 5 2" xfId="13758"/>
    <cellStyle name="Percent 3 6 3 5 5 3" xfId="13759"/>
    <cellStyle name="Percent 3 6 3 5 6" xfId="13760"/>
    <cellStyle name="Percent 3 6 3 5 7" xfId="13761"/>
    <cellStyle name="Percent 3 6 3 6" xfId="13762"/>
    <cellStyle name="Percent 3 6 3 6 2" xfId="13763"/>
    <cellStyle name="Percent 3 6 3 6 2 2" xfId="13764"/>
    <cellStyle name="Percent 3 6 3 6 2 2 2" xfId="13765"/>
    <cellStyle name="Percent 3 6 3 6 2 2 3" xfId="13766"/>
    <cellStyle name="Percent 3 6 3 6 2 3" xfId="13767"/>
    <cellStyle name="Percent 3 6 3 6 2 4" xfId="13768"/>
    <cellStyle name="Percent 3 6 3 6 3" xfId="13769"/>
    <cellStyle name="Percent 3 6 3 6 3 2" xfId="13770"/>
    <cellStyle name="Percent 3 6 3 6 3 2 2" xfId="13771"/>
    <cellStyle name="Percent 3 6 3 6 3 2 3" xfId="13772"/>
    <cellStyle name="Percent 3 6 3 6 3 3" xfId="13773"/>
    <cellStyle name="Percent 3 6 3 6 3 4" xfId="13774"/>
    <cellStyle name="Percent 3 6 3 6 4" xfId="13775"/>
    <cellStyle name="Percent 3 6 3 6 4 2" xfId="13776"/>
    <cellStyle name="Percent 3 6 3 6 4 3" xfId="13777"/>
    <cellStyle name="Percent 3 6 3 6 5" xfId="13778"/>
    <cellStyle name="Percent 3 6 3 6 6" xfId="13779"/>
    <cellStyle name="Percent 3 6 3 7" xfId="13780"/>
    <cellStyle name="Percent 3 6 3 7 2" xfId="13781"/>
    <cellStyle name="Percent 3 6 3 7 2 2" xfId="13782"/>
    <cellStyle name="Percent 3 6 3 7 2 3" xfId="13783"/>
    <cellStyle name="Percent 3 6 3 7 3" xfId="13784"/>
    <cellStyle name="Percent 3 6 3 7 4" xfId="13785"/>
    <cellStyle name="Percent 3 6 3 8" xfId="13786"/>
    <cellStyle name="Percent 3 6 3 8 2" xfId="13787"/>
    <cellStyle name="Percent 3 6 3 8 2 2" xfId="13788"/>
    <cellStyle name="Percent 3 6 3 8 2 3" xfId="13789"/>
    <cellStyle name="Percent 3 6 3 8 3" xfId="13790"/>
    <cellStyle name="Percent 3 6 3 8 4" xfId="13791"/>
    <cellStyle name="Percent 3 6 3 9" xfId="13792"/>
    <cellStyle name="Percent 3 6 3 9 2" xfId="13793"/>
    <cellStyle name="Percent 3 6 3 9 2 2" xfId="13794"/>
    <cellStyle name="Percent 3 6 3 9 2 3" xfId="13795"/>
    <cellStyle name="Percent 3 6 3 9 3" xfId="13796"/>
    <cellStyle name="Percent 3 6 3 9 4" xfId="13797"/>
    <cellStyle name="Percent 3 6 4" xfId="13798"/>
    <cellStyle name="Percent 3 6 4 10" xfId="13799"/>
    <cellStyle name="Percent 3 6 4 10 2" xfId="13800"/>
    <cellStyle name="Percent 3 6 4 10 3" xfId="13801"/>
    <cellStyle name="Percent 3 6 4 11" xfId="13802"/>
    <cellStyle name="Percent 3 6 4 11 2" xfId="13803"/>
    <cellStyle name="Percent 3 6 4 11 3" xfId="13804"/>
    <cellStyle name="Percent 3 6 4 12" xfId="13805"/>
    <cellStyle name="Percent 3 6 4 12 2" xfId="13806"/>
    <cellStyle name="Percent 3 6 4 12 3" xfId="13807"/>
    <cellStyle name="Percent 3 6 4 13" xfId="13808"/>
    <cellStyle name="Percent 3 6 4 2" xfId="13809"/>
    <cellStyle name="Percent 3 6 4 2 2" xfId="13810"/>
    <cellStyle name="Percent 3 6 4 2 2 2" xfId="13811"/>
    <cellStyle name="Percent 3 6 4 2 2 2 2" xfId="13812"/>
    <cellStyle name="Percent 3 6 4 2 2 2 3" xfId="13813"/>
    <cellStyle name="Percent 3 6 4 2 2 3" xfId="13814"/>
    <cellStyle name="Percent 3 6 4 2 2 4" xfId="13815"/>
    <cellStyle name="Percent 3 6 4 2 3" xfId="13816"/>
    <cellStyle name="Percent 3 6 4 2 3 2" xfId="13817"/>
    <cellStyle name="Percent 3 6 4 2 3 2 2" xfId="13818"/>
    <cellStyle name="Percent 3 6 4 2 3 2 3" xfId="13819"/>
    <cellStyle name="Percent 3 6 4 2 3 3" xfId="13820"/>
    <cellStyle name="Percent 3 6 4 2 3 4" xfId="13821"/>
    <cellStyle name="Percent 3 6 4 2 4" xfId="13822"/>
    <cellStyle name="Percent 3 6 4 2 4 2" xfId="13823"/>
    <cellStyle name="Percent 3 6 4 2 4 3" xfId="13824"/>
    <cellStyle name="Percent 3 6 4 2 5" xfId="13825"/>
    <cellStyle name="Percent 3 6 4 2 5 2" xfId="13826"/>
    <cellStyle name="Percent 3 6 4 2 5 3" xfId="13827"/>
    <cellStyle name="Percent 3 6 4 2 6" xfId="13828"/>
    <cellStyle name="Percent 3 6 4 2 7" xfId="13829"/>
    <cellStyle name="Percent 3 6 4 3" xfId="13830"/>
    <cellStyle name="Percent 3 6 4 3 2" xfId="13831"/>
    <cellStyle name="Percent 3 6 4 3 2 2" xfId="13832"/>
    <cellStyle name="Percent 3 6 4 3 2 2 2" xfId="13833"/>
    <cellStyle name="Percent 3 6 4 3 2 2 3" xfId="13834"/>
    <cellStyle name="Percent 3 6 4 3 2 3" xfId="13835"/>
    <cellStyle name="Percent 3 6 4 3 2 4" xfId="13836"/>
    <cellStyle name="Percent 3 6 4 3 3" xfId="13837"/>
    <cellStyle name="Percent 3 6 4 3 3 2" xfId="13838"/>
    <cellStyle name="Percent 3 6 4 3 3 2 2" xfId="13839"/>
    <cellStyle name="Percent 3 6 4 3 3 2 3" xfId="13840"/>
    <cellStyle name="Percent 3 6 4 3 3 3" xfId="13841"/>
    <cellStyle name="Percent 3 6 4 3 3 4" xfId="13842"/>
    <cellStyle name="Percent 3 6 4 3 4" xfId="13843"/>
    <cellStyle name="Percent 3 6 4 3 4 2" xfId="13844"/>
    <cellStyle name="Percent 3 6 4 3 4 3" xfId="13845"/>
    <cellStyle name="Percent 3 6 4 3 5" xfId="13846"/>
    <cellStyle name="Percent 3 6 4 3 6" xfId="13847"/>
    <cellStyle name="Percent 3 6 4 4" xfId="13848"/>
    <cellStyle name="Percent 3 6 4 4 2" xfId="13849"/>
    <cellStyle name="Percent 3 6 4 4 2 2" xfId="13850"/>
    <cellStyle name="Percent 3 6 4 4 2 2 2" xfId="13851"/>
    <cellStyle name="Percent 3 6 4 4 2 2 3" xfId="13852"/>
    <cellStyle name="Percent 3 6 4 4 2 3" xfId="13853"/>
    <cellStyle name="Percent 3 6 4 4 2 4" xfId="13854"/>
    <cellStyle name="Percent 3 6 4 4 3" xfId="13855"/>
    <cellStyle name="Percent 3 6 4 4 3 2" xfId="13856"/>
    <cellStyle name="Percent 3 6 4 4 3 2 2" xfId="13857"/>
    <cellStyle name="Percent 3 6 4 4 3 2 3" xfId="13858"/>
    <cellStyle name="Percent 3 6 4 4 3 3" xfId="13859"/>
    <cellStyle name="Percent 3 6 4 4 3 4" xfId="13860"/>
    <cellStyle name="Percent 3 6 4 4 4" xfId="13861"/>
    <cellStyle name="Percent 3 6 4 4 4 2" xfId="13862"/>
    <cellStyle name="Percent 3 6 4 4 4 3" xfId="13863"/>
    <cellStyle name="Percent 3 6 4 4 5" xfId="13864"/>
    <cellStyle name="Percent 3 6 4 4 6" xfId="13865"/>
    <cellStyle name="Percent 3 6 4 5" xfId="13866"/>
    <cellStyle name="Percent 3 6 4 5 2" xfId="13867"/>
    <cellStyle name="Percent 3 6 4 5 2 2" xfId="13868"/>
    <cellStyle name="Percent 3 6 4 5 2 2 2" xfId="13869"/>
    <cellStyle name="Percent 3 6 4 5 2 2 3" xfId="13870"/>
    <cellStyle name="Percent 3 6 4 5 2 3" xfId="13871"/>
    <cellStyle name="Percent 3 6 4 5 2 4" xfId="13872"/>
    <cellStyle name="Percent 3 6 4 5 3" xfId="13873"/>
    <cellStyle name="Percent 3 6 4 5 3 2" xfId="13874"/>
    <cellStyle name="Percent 3 6 4 5 3 2 2" xfId="13875"/>
    <cellStyle name="Percent 3 6 4 5 3 2 3" xfId="13876"/>
    <cellStyle name="Percent 3 6 4 5 3 3" xfId="13877"/>
    <cellStyle name="Percent 3 6 4 5 3 4" xfId="13878"/>
    <cellStyle name="Percent 3 6 4 5 4" xfId="13879"/>
    <cellStyle name="Percent 3 6 4 5 4 2" xfId="13880"/>
    <cellStyle name="Percent 3 6 4 5 4 2 2" xfId="13881"/>
    <cellStyle name="Percent 3 6 4 5 4 2 3" xfId="13882"/>
    <cellStyle name="Percent 3 6 4 5 4 3" xfId="13883"/>
    <cellStyle name="Percent 3 6 4 5 4 4" xfId="13884"/>
    <cellStyle name="Percent 3 6 4 5 5" xfId="13885"/>
    <cellStyle name="Percent 3 6 4 5 5 2" xfId="13886"/>
    <cellStyle name="Percent 3 6 4 5 5 3" xfId="13887"/>
    <cellStyle name="Percent 3 6 4 5 6" xfId="13888"/>
    <cellStyle name="Percent 3 6 4 5 7" xfId="13889"/>
    <cellStyle name="Percent 3 6 4 6" xfId="13890"/>
    <cellStyle name="Percent 3 6 4 6 2" xfId="13891"/>
    <cellStyle name="Percent 3 6 4 6 2 2" xfId="13892"/>
    <cellStyle name="Percent 3 6 4 6 2 2 2" xfId="13893"/>
    <cellStyle name="Percent 3 6 4 6 2 2 3" xfId="13894"/>
    <cellStyle name="Percent 3 6 4 6 2 3" xfId="13895"/>
    <cellStyle name="Percent 3 6 4 6 2 4" xfId="13896"/>
    <cellStyle name="Percent 3 6 4 6 3" xfId="13897"/>
    <cellStyle name="Percent 3 6 4 6 3 2" xfId="13898"/>
    <cellStyle name="Percent 3 6 4 6 3 2 2" xfId="13899"/>
    <cellStyle name="Percent 3 6 4 6 3 2 3" xfId="13900"/>
    <cellStyle name="Percent 3 6 4 6 3 3" xfId="13901"/>
    <cellStyle name="Percent 3 6 4 6 3 4" xfId="13902"/>
    <cellStyle name="Percent 3 6 4 6 4" xfId="13903"/>
    <cellStyle name="Percent 3 6 4 6 4 2" xfId="13904"/>
    <cellStyle name="Percent 3 6 4 6 4 3" xfId="13905"/>
    <cellStyle name="Percent 3 6 4 6 5" xfId="13906"/>
    <cellStyle name="Percent 3 6 4 6 6" xfId="13907"/>
    <cellStyle name="Percent 3 6 4 7" xfId="13908"/>
    <cellStyle name="Percent 3 6 4 7 2" xfId="13909"/>
    <cellStyle name="Percent 3 6 4 7 2 2" xfId="13910"/>
    <cellStyle name="Percent 3 6 4 7 2 3" xfId="13911"/>
    <cellStyle name="Percent 3 6 4 7 3" xfId="13912"/>
    <cellStyle name="Percent 3 6 4 7 4" xfId="13913"/>
    <cellStyle name="Percent 3 6 4 8" xfId="13914"/>
    <cellStyle name="Percent 3 6 4 8 2" xfId="13915"/>
    <cellStyle name="Percent 3 6 4 8 2 2" xfId="13916"/>
    <cellStyle name="Percent 3 6 4 8 2 3" xfId="13917"/>
    <cellStyle name="Percent 3 6 4 8 3" xfId="13918"/>
    <cellStyle name="Percent 3 6 4 8 4" xfId="13919"/>
    <cellStyle name="Percent 3 6 4 9" xfId="13920"/>
    <cellStyle name="Percent 3 6 4 9 2" xfId="13921"/>
    <cellStyle name="Percent 3 6 4 9 2 2" xfId="13922"/>
    <cellStyle name="Percent 3 6 4 9 2 3" xfId="13923"/>
    <cellStyle name="Percent 3 6 4 9 3" xfId="13924"/>
    <cellStyle name="Percent 3 6 4 9 4" xfId="13925"/>
    <cellStyle name="Percent 3 6 5" xfId="13926"/>
    <cellStyle name="Percent 3 6 5 10" xfId="13927"/>
    <cellStyle name="Percent 3 6 5 10 2" xfId="13928"/>
    <cellStyle name="Percent 3 6 5 10 3" xfId="13929"/>
    <cellStyle name="Percent 3 6 5 11" xfId="13930"/>
    <cellStyle name="Percent 3 6 5 11 2" xfId="13931"/>
    <cellStyle name="Percent 3 6 5 11 3" xfId="13932"/>
    <cellStyle name="Percent 3 6 5 12" xfId="13933"/>
    <cellStyle name="Percent 3 6 5 12 2" xfId="13934"/>
    <cellStyle name="Percent 3 6 5 12 3" xfId="13935"/>
    <cellStyle name="Percent 3 6 5 13" xfId="13936"/>
    <cellStyle name="Percent 3 6 5 2" xfId="13937"/>
    <cellStyle name="Percent 3 6 5 2 2" xfId="13938"/>
    <cellStyle name="Percent 3 6 5 2 2 2" xfId="13939"/>
    <cellStyle name="Percent 3 6 5 2 2 2 2" xfId="13940"/>
    <cellStyle name="Percent 3 6 5 2 2 2 3" xfId="13941"/>
    <cellStyle name="Percent 3 6 5 2 2 3" xfId="13942"/>
    <cellStyle name="Percent 3 6 5 2 2 4" xfId="13943"/>
    <cellStyle name="Percent 3 6 5 2 3" xfId="13944"/>
    <cellStyle name="Percent 3 6 5 2 3 2" xfId="13945"/>
    <cellStyle name="Percent 3 6 5 2 3 2 2" xfId="13946"/>
    <cellStyle name="Percent 3 6 5 2 3 2 3" xfId="13947"/>
    <cellStyle name="Percent 3 6 5 2 3 3" xfId="13948"/>
    <cellStyle name="Percent 3 6 5 2 3 4" xfId="13949"/>
    <cellStyle name="Percent 3 6 5 2 4" xfId="13950"/>
    <cellStyle name="Percent 3 6 5 2 4 2" xfId="13951"/>
    <cellStyle name="Percent 3 6 5 2 4 3" xfId="13952"/>
    <cellStyle name="Percent 3 6 5 2 5" xfId="13953"/>
    <cellStyle name="Percent 3 6 5 2 5 2" xfId="13954"/>
    <cellStyle name="Percent 3 6 5 2 5 3" xfId="13955"/>
    <cellStyle name="Percent 3 6 5 2 6" xfId="13956"/>
    <cellStyle name="Percent 3 6 5 2 7" xfId="13957"/>
    <cellStyle name="Percent 3 6 5 3" xfId="13958"/>
    <cellStyle name="Percent 3 6 5 3 2" xfId="13959"/>
    <cellStyle name="Percent 3 6 5 3 2 2" xfId="13960"/>
    <cellStyle name="Percent 3 6 5 3 2 2 2" xfId="13961"/>
    <cellStyle name="Percent 3 6 5 3 2 2 3" xfId="13962"/>
    <cellStyle name="Percent 3 6 5 3 2 3" xfId="13963"/>
    <cellStyle name="Percent 3 6 5 3 2 4" xfId="13964"/>
    <cellStyle name="Percent 3 6 5 3 3" xfId="13965"/>
    <cellStyle name="Percent 3 6 5 3 3 2" xfId="13966"/>
    <cellStyle name="Percent 3 6 5 3 3 2 2" xfId="13967"/>
    <cellStyle name="Percent 3 6 5 3 3 2 3" xfId="13968"/>
    <cellStyle name="Percent 3 6 5 3 3 3" xfId="13969"/>
    <cellStyle name="Percent 3 6 5 3 3 4" xfId="13970"/>
    <cellStyle name="Percent 3 6 5 3 4" xfId="13971"/>
    <cellStyle name="Percent 3 6 5 3 4 2" xfId="13972"/>
    <cellStyle name="Percent 3 6 5 3 4 3" xfId="13973"/>
    <cellStyle name="Percent 3 6 5 3 5" xfId="13974"/>
    <cellStyle name="Percent 3 6 5 3 6" xfId="13975"/>
    <cellStyle name="Percent 3 6 5 4" xfId="13976"/>
    <cellStyle name="Percent 3 6 5 4 2" xfId="13977"/>
    <cellStyle name="Percent 3 6 5 4 2 2" xfId="13978"/>
    <cellStyle name="Percent 3 6 5 4 2 2 2" xfId="13979"/>
    <cellStyle name="Percent 3 6 5 4 2 2 3" xfId="13980"/>
    <cellStyle name="Percent 3 6 5 4 2 3" xfId="13981"/>
    <cellStyle name="Percent 3 6 5 4 2 4" xfId="13982"/>
    <cellStyle name="Percent 3 6 5 4 3" xfId="13983"/>
    <cellStyle name="Percent 3 6 5 4 3 2" xfId="13984"/>
    <cellStyle name="Percent 3 6 5 4 3 2 2" xfId="13985"/>
    <cellStyle name="Percent 3 6 5 4 3 2 3" xfId="13986"/>
    <cellStyle name="Percent 3 6 5 4 3 3" xfId="13987"/>
    <cellStyle name="Percent 3 6 5 4 3 4" xfId="13988"/>
    <cellStyle name="Percent 3 6 5 4 4" xfId="13989"/>
    <cellStyle name="Percent 3 6 5 4 4 2" xfId="13990"/>
    <cellStyle name="Percent 3 6 5 4 4 3" xfId="13991"/>
    <cellStyle name="Percent 3 6 5 4 5" xfId="13992"/>
    <cellStyle name="Percent 3 6 5 4 6" xfId="13993"/>
    <cellStyle name="Percent 3 6 5 5" xfId="13994"/>
    <cellStyle name="Percent 3 6 5 5 2" xfId="13995"/>
    <cellStyle name="Percent 3 6 5 5 2 2" xfId="13996"/>
    <cellStyle name="Percent 3 6 5 5 2 2 2" xfId="13997"/>
    <cellStyle name="Percent 3 6 5 5 2 2 3" xfId="13998"/>
    <cellStyle name="Percent 3 6 5 5 2 3" xfId="13999"/>
    <cellStyle name="Percent 3 6 5 5 2 4" xfId="14000"/>
    <cellStyle name="Percent 3 6 5 5 3" xfId="14001"/>
    <cellStyle name="Percent 3 6 5 5 3 2" xfId="14002"/>
    <cellStyle name="Percent 3 6 5 5 3 2 2" xfId="14003"/>
    <cellStyle name="Percent 3 6 5 5 3 2 3" xfId="14004"/>
    <cellStyle name="Percent 3 6 5 5 3 3" xfId="14005"/>
    <cellStyle name="Percent 3 6 5 5 3 4" xfId="14006"/>
    <cellStyle name="Percent 3 6 5 5 4" xfId="14007"/>
    <cellStyle name="Percent 3 6 5 5 4 2" xfId="14008"/>
    <cellStyle name="Percent 3 6 5 5 4 2 2" xfId="14009"/>
    <cellStyle name="Percent 3 6 5 5 4 2 3" xfId="14010"/>
    <cellStyle name="Percent 3 6 5 5 4 3" xfId="14011"/>
    <cellStyle name="Percent 3 6 5 5 4 4" xfId="14012"/>
    <cellStyle name="Percent 3 6 5 5 5" xfId="14013"/>
    <cellStyle name="Percent 3 6 5 5 5 2" xfId="14014"/>
    <cellStyle name="Percent 3 6 5 5 5 3" xfId="14015"/>
    <cellStyle name="Percent 3 6 5 5 6" xfId="14016"/>
    <cellStyle name="Percent 3 6 5 5 7" xfId="14017"/>
    <cellStyle name="Percent 3 6 5 6" xfId="14018"/>
    <cellStyle name="Percent 3 6 5 6 2" xfId="14019"/>
    <cellStyle name="Percent 3 6 5 6 2 2" xfId="14020"/>
    <cellStyle name="Percent 3 6 5 6 2 2 2" xfId="14021"/>
    <cellStyle name="Percent 3 6 5 6 2 2 3" xfId="14022"/>
    <cellStyle name="Percent 3 6 5 6 2 3" xfId="14023"/>
    <cellStyle name="Percent 3 6 5 6 2 4" xfId="14024"/>
    <cellStyle name="Percent 3 6 5 6 3" xfId="14025"/>
    <cellStyle name="Percent 3 6 5 6 3 2" xfId="14026"/>
    <cellStyle name="Percent 3 6 5 6 3 2 2" xfId="14027"/>
    <cellStyle name="Percent 3 6 5 6 3 2 3" xfId="14028"/>
    <cellStyle name="Percent 3 6 5 6 3 3" xfId="14029"/>
    <cellStyle name="Percent 3 6 5 6 3 4" xfId="14030"/>
    <cellStyle name="Percent 3 6 5 6 4" xfId="14031"/>
    <cellStyle name="Percent 3 6 5 6 4 2" xfId="14032"/>
    <cellStyle name="Percent 3 6 5 6 4 3" xfId="14033"/>
    <cellStyle name="Percent 3 6 5 6 5" xfId="14034"/>
    <cellStyle name="Percent 3 6 5 6 6" xfId="14035"/>
    <cellStyle name="Percent 3 6 5 7" xfId="14036"/>
    <cellStyle name="Percent 3 6 5 7 2" xfId="14037"/>
    <cellStyle name="Percent 3 6 5 7 2 2" xfId="14038"/>
    <cellStyle name="Percent 3 6 5 7 2 3" xfId="14039"/>
    <cellStyle name="Percent 3 6 5 7 3" xfId="14040"/>
    <cellStyle name="Percent 3 6 5 7 4" xfId="14041"/>
    <cellStyle name="Percent 3 6 5 8" xfId="14042"/>
    <cellStyle name="Percent 3 6 5 8 2" xfId="14043"/>
    <cellStyle name="Percent 3 6 5 8 2 2" xfId="14044"/>
    <cellStyle name="Percent 3 6 5 8 2 3" xfId="14045"/>
    <cellStyle name="Percent 3 6 5 8 3" xfId="14046"/>
    <cellStyle name="Percent 3 6 5 8 4" xfId="14047"/>
    <cellStyle name="Percent 3 6 5 9" xfId="14048"/>
    <cellStyle name="Percent 3 6 5 9 2" xfId="14049"/>
    <cellStyle name="Percent 3 6 5 9 2 2" xfId="14050"/>
    <cellStyle name="Percent 3 6 5 9 2 3" xfId="14051"/>
    <cellStyle name="Percent 3 6 5 9 3" xfId="14052"/>
    <cellStyle name="Percent 3 6 5 9 4" xfId="14053"/>
    <cellStyle name="Percent 3 6 6" xfId="14054"/>
    <cellStyle name="Percent 3 6 6 10" xfId="14055"/>
    <cellStyle name="Percent 3 6 6 10 2" xfId="14056"/>
    <cellStyle name="Percent 3 6 6 10 3" xfId="14057"/>
    <cellStyle name="Percent 3 6 6 11" xfId="14058"/>
    <cellStyle name="Percent 3 6 6 11 2" xfId="14059"/>
    <cellStyle name="Percent 3 6 6 11 3" xfId="14060"/>
    <cellStyle name="Percent 3 6 6 12" xfId="14061"/>
    <cellStyle name="Percent 3 6 6 12 2" xfId="14062"/>
    <cellStyle name="Percent 3 6 6 12 3" xfId="14063"/>
    <cellStyle name="Percent 3 6 6 13" xfId="14064"/>
    <cellStyle name="Percent 3 6 6 2" xfId="14065"/>
    <cellStyle name="Percent 3 6 6 2 2" xfId="14066"/>
    <cellStyle name="Percent 3 6 6 2 2 2" xfId="14067"/>
    <cellStyle name="Percent 3 6 6 2 2 2 2" xfId="14068"/>
    <cellStyle name="Percent 3 6 6 2 2 2 3" xfId="14069"/>
    <cellStyle name="Percent 3 6 6 2 2 3" xfId="14070"/>
    <cellStyle name="Percent 3 6 6 2 2 4" xfId="14071"/>
    <cellStyle name="Percent 3 6 6 2 3" xfId="14072"/>
    <cellStyle name="Percent 3 6 6 2 3 2" xfId="14073"/>
    <cellStyle name="Percent 3 6 6 2 3 2 2" xfId="14074"/>
    <cellStyle name="Percent 3 6 6 2 3 2 3" xfId="14075"/>
    <cellStyle name="Percent 3 6 6 2 3 3" xfId="14076"/>
    <cellStyle name="Percent 3 6 6 2 3 4" xfId="14077"/>
    <cellStyle name="Percent 3 6 6 2 4" xfId="14078"/>
    <cellStyle name="Percent 3 6 6 2 4 2" xfId="14079"/>
    <cellStyle name="Percent 3 6 6 2 4 3" xfId="14080"/>
    <cellStyle name="Percent 3 6 6 2 5" xfId="14081"/>
    <cellStyle name="Percent 3 6 6 2 5 2" xfId="14082"/>
    <cellStyle name="Percent 3 6 6 2 5 3" xfId="14083"/>
    <cellStyle name="Percent 3 6 6 2 6" xfId="14084"/>
    <cellStyle name="Percent 3 6 6 2 7" xfId="14085"/>
    <cellStyle name="Percent 3 6 6 3" xfId="14086"/>
    <cellStyle name="Percent 3 6 6 3 2" xfId="14087"/>
    <cellStyle name="Percent 3 6 6 3 2 2" xfId="14088"/>
    <cellStyle name="Percent 3 6 6 3 2 2 2" xfId="14089"/>
    <cellStyle name="Percent 3 6 6 3 2 2 3" xfId="14090"/>
    <cellStyle name="Percent 3 6 6 3 2 3" xfId="14091"/>
    <cellStyle name="Percent 3 6 6 3 2 4" xfId="14092"/>
    <cellStyle name="Percent 3 6 6 3 3" xfId="14093"/>
    <cellStyle name="Percent 3 6 6 3 3 2" xfId="14094"/>
    <cellStyle name="Percent 3 6 6 3 3 2 2" xfId="14095"/>
    <cellStyle name="Percent 3 6 6 3 3 2 3" xfId="14096"/>
    <cellStyle name="Percent 3 6 6 3 3 3" xfId="14097"/>
    <cellStyle name="Percent 3 6 6 3 3 4" xfId="14098"/>
    <cellStyle name="Percent 3 6 6 3 4" xfId="14099"/>
    <cellStyle name="Percent 3 6 6 3 4 2" xfId="14100"/>
    <cellStyle name="Percent 3 6 6 3 4 3" xfId="14101"/>
    <cellStyle name="Percent 3 6 6 3 5" xfId="14102"/>
    <cellStyle name="Percent 3 6 6 3 6" xfId="14103"/>
    <cellStyle name="Percent 3 6 6 4" xfId="14104"/>
    <cellStyle name="Percent 3 6 6 4 2" xfId="14105"/>
    <cellStyle name="Percent 3 6 6 4 2 2" xfId="14106"/>
    <cellStyle name="Percent 3 6 6 4 2 2 2" xfId="14107"/>
    <cellStyle name="Percent 3 6 6 4 2 2 3" xfId="14108"/>
    <cellStyle name="Percent 3 6 6 4 2 3" xfId="14109"/>
    <cellStyle name="Percent 3 6 6 4 2 4" xfId="14110"/>
    <cellStyle name="Percent 3 6 6 4 3" xfId="14111"/>
    <cellStyle name="Percent 3 6 6 4 3 2" xfId="14112"/>
    <cellStyle name="Percent 3 6 6 4 3 2 2" xfId="14113"/>
    <cellStyle name="Percent 3 6 6 4 3 2 3" xfId="14114"/>
    <cellStyle name="Percent 3 6 6 4 3 3" xfId="14115"/>
    <cellStyle name="Percent 3 6 6 4 3 4" xfId="14116"/>
    <cellStyle name="Percent 3 6 6 4 4" xfId="14117"/>
    <cellStyle name="Percent 3 6 6 4 4 2" xfId="14118"/>
    <cellStyle name="Percent 3 6 6 4 4 3" xfId="14119"/>
    <cellStyle name="Percent 3 6 6 4 5" xfId="14120"/>
    <cellStyle name="Percent 3 6 6 4 6" xfId="14121"/>
    <cellStyle name="Percent 3 6 6 5" xfId="14122"/>
    <cellStyle name="Percent 3 6 6 5 2" xfId="14123"/>
    <cellStyle name="Percent 3 6 6 5 2 2" xfId="14124"/>
    <cellStyle name="Percent 3 6 6 5 2 2 2" xfId="14125"/>
    <cellStyle name="Percent 3 6 6 5 2 2 3" xfId="14126"/>
    <cellStyle name="Percent 3 6 6 5 2 3" xfId="14127"/>
    <cellStyle name="Percent 3 6 6 5 2 4" xfId="14128"/>
    <cellStyle name="Percent 3 6 6 5 3" xfId="14129"/>
    <cellStyle name="Percent 3 6 6 5 3 2" xfId="14130"/>
    <cellStyle name="Percent 3 6 6 5 3 2 2" xfId="14131"/>
    <cellStyle name="Percent 3 6 6 5 3 2 3" xfId="14132"/>
    <cellStyle name="Percent 3 6 6 5 3 3" xfId="14133"/>
    <cellStyle name="Percent 3 6 6 5 3 4" xfId="14134"/>
    <cellStyle name="Percent 3 6 6 5 4" xfId="14135"/>
    <cellStyle name="Percent 3 6 6 5 4 2" xfId="14136"/>
    <cellStyle name="Percent 3 6 6 5 4 2 2" xfId="14137"/>
    <cellStyle name="Percent 3 6 6 5 4 2 3" xfId="14138"/>
    <cellStyle name="Percent 3 6 6 5 4 3" xfId="14139"/>
    <cellStyle name="Percent 3 6 6 5 4 4" xfId="14140"/>
    <cellStyle name="Percent 3 6 6 5 5" xfId="14141"/>
    <cellStyle name="Percent 3 6 6 5 5 2" xfId="14142"/>
    <cellStyle name="Percent 3 6 6 5 5 3" xfId="14143"/>
    <cellStyle name="Percent 3 6 6 5 6" xfId="14144"/>
    <cellStyle name="Percent 3 6 6 5 7" xfId="14145"/>
    <cellStyle name="Percent 3 6 6 6" xfId="14146"/>
    <cellStyle name="Percent 3 6 6 6 2" xfId="14147"/>
    <cellStyle name="Percent 3 6 6 6 2 2" xfId="14148"/>
    <cellStyle name="Percent 3 6 6 6 2 2 2" xfId="14149"/>
    <cellStyle name="Percent 3 6 6 6 2 2 3" xfId="14150"/>
    <cellStyle name="Percent 3 6 6 6 2 3" xfId="14151"/>
    <cellStyle name="Percent 3 6 6 6 2 4" xfId="14152"/>
    <cellStyle name="Percent 3 6 6 6 3" xfId="14153"/>
    <cellStyle name="Percent 3 6 6 6 3 2" xfId="14154"/>
    <cellStyle name="Percent 3 6 6 6 3 2 2" xfId="14155"/>
    <cellStyle name="Percent 3 6 6 6 3 2 3" xfId="14156"/>
    <cellStyle name="Percent 3 6 6 6 3 3" xfId="14157"/>
    <cellStyle name="Percent 3 6 6 6 3 4" xfId="14158"/>
    <cellStyle name="Percent 3 6 6 6 4" xfId="14159"/>
    <cellStyle name="Percent 3 6 6 6 4 2" xfId="14160"/>
    <cellStyle name="Percent 3 6 6 6 4 3" xfId="14161"/>
    <cellStyle name="Percent 3 6 6 6 5" xfId="14162"/>
    <cellStyle name="Percent 3 6 6 6 6" xfId="14163"/>
    <cellStyle name="Percent 3 6 6 7" xfId="14164"/>
    <cellStyle name="Percent 3 6 6 7 2" xfId="14165"/>
    <cellStyle name="Percent 3 6 6 7 2 2" xfId="14166"/>
    <cellStyle name="Percent 3 6 6 7 2 3" xfId="14167"/>
    <cellStyle name="Percent 3 6 6 7 3" xfId="14168"/>
    <cellStyle name="Percent 3 6 6 7 4" xfId="14169"/>
    <cellStyle name="Percent 3 6 6 8" xfId="14170"/>
    <cellStyle name="Percent 3 6 6 8 2" xfId="14171"/>
    <cellStyle name="Percent 3 6 6 8 2 2" xfId="14172"/>
    <cellStyle name="Percent 3 6 6 8 2 3" xfId="14173"/>
    <cellStyle name="Percent 3 6 6 8 3" xfId="14174"/>
    <cellStyle name="Percent 3 6 6 8 4" xfId="14175"/>
    <cellStyle name="Percent 3 6 6 9" xfId="14176"/>
    <cellStyle name="Percent 3 6 6 9 2" xfId="14177"/>
    <cellStyle name="Percent 3 6 6 9 2 2" xfId="14178"/>
    <cellStyle name="Percent 3 6 6 9 2 3" xfId="14179"/>
    <cellStyle name="Percent 3 6 6 9 3" xfId="14180"/>
    <cellStyle name="Percent 3 6 6 9 4" xfId="14181"/>
    <cellStyle name="Percent 3 6 7" xfId="14182"/>
    <cellStyle name="Percent 3 6 7 10" xfId="14183"/>
    <cellStyle name="Percent 3 6 7 10 2" xfId="14184"/>
    <cellStyle name="Percent 3 6 7 10 3" xfId="14185"/>
    <cellStyle name="Percent 3 6 7 11" xfId="14186"/>
    <cellStyle name="Percent 3 6 7 11 2" xfId="14187"/>
    <cellStyle name="Percent 3 6 7 11 3" xfId="14188"/>
    <cellStyle name="Percent 3 6 7 12" xfId="14189"/>
    <cellStyle name="Percent 3 6 7 12 2" xfId="14190"/>
    <cellStyle name="Percent 3 6 7 12 3" xfId="14191"/>
    <cellStyle name="Percent 3 6 7 13" xfId="14192"/>
    <cellStyle name="Percent 3 6 7 2" xfId="14193"/>
    <cellStyle name="Percent 3 6 7 2 2" xfId="14194"/>
    <cellStyle name="Percent 3 6 7 2 2 2" xfId="14195"/>
    <cellStyle name="Percent 3 6 7 2 2 2 2" xfId="14196"/>
    <cellStyle name="Percent 3 6 7 2 2 2 3" xfId="14197"/>
    <cellStyle name="Percent 3 6 7 2 2 3" xfId="14198"/>
    <cellStyle name="Percent 3 6 7 2 2 4" xfId="14199"/>
    <cellStyle name="Percent 3 6 7 2 3" xfId="14200"/>
    <cellStyle name="Percent 3 6 7 2 3 2" xfId="14201"/>
    <cellStyle name="Percent 3 6 7 2 3 2 2" xfId="14202"/>
    <cellStyle name="Percent 3 6 7 2 3 2 3" xfId="14203"/>
    <cellStyle name="Percent 3 6 7 2 3 3" xfId="14204"/>
    <cellStyle name="Percent 3 6 7 2 3 4" xfId="14205"/>
    <cellStyle name="Percent 3 6 7 2 4" xfId="14206"/>
    <cellStyle name="Percent 3 6 7 2 4 2" xfId="14207"/>
    <cellStyle name="Percent 3 6 7 2 4 3" xfId="14208"/>
    <cellStyle name="Percent 3 6 7 2 5" xfId="14209"/>
    <cellStyle name="Percent 3 6 7 2 5 2" xfId="14210"/>
    <cellStyle name="Percent 3 6 7 2 5 3" xfId="14211"/>
    <cellStyle name="Percent 3 6 7 2 6" xfId="14212"/>
    <cellStyle name="Percent 3 6 7 2 7" xfId="14213"/>
    <cellStyle name="Percent 3 6 7 3" xfId="14214"/>
    <cellStyle name="Percent 3 6 7 3 2" xfId="14215"/>
    <cellStyle name="Percent 3 6 7 3 2 2" xfId="14216"/>
    <cellStyle name="Percent 3 6 7 3 2 2 2" xfId="14217"/>
    <cellStyle name="Percent 3 6 7 3 2 2 3" xfId="14218"/>
    <cellStyle name="Percent 3 6 7 3 2 3" xfId="14219"/>
    <cellStyle name="Percent 3 6 7 3 2 4" xfId="14220"/>
    <cellStyle name="Percent 3 6 7 3 3" xfId="14221"/>
    <cellStyle name="Percent 3 6 7 3 3 2" xfId="14222"/>
    <cellStyle name="Percent 3 6 7 3 3 2 2" xfId="14223"/>
    <cellStyle name="Percent 3 6 7 3 3 2 3" xfId="14224"/>
    <cellStyle name="Percent 3 6 7 3 3 3" xfId="14225"/>
    <cellStyle name="Percent 3 6 7 3 3 4" xfId="14226"/>
    <cellStyle name="Percent 3 6 7 3 4" xfId="14227"/>
    <cellStyle name="Percent 3 6 7 3 4 2" xfId="14228"/>
    <cellStyle name="Percent 3 6 7 3 4 3" xfId="14229"/>
    <cellStyle name="Percent 3 6 7 3 5" xfId="14230"/>
    <cellStyle name="Percent 3 6 7 3 6" xfId="14231"/>
    <cellStyle name="Percent 3 6 7 4" xfId="14232"/>
    <cellStyle name="Percent 3 6 7 4 2" xfId="14233"/>
    <cellStyle name="Percent 3 6 7 4 2 2" xfId="14234"/>
    <cellStyle name="Percent 3 6 7 4 2 2 2" xfId="14235"/>
    <cellStyle name="Percent 3 6 7 4 2 2 3" xfId="14236"/>
    <cellStyle name="Percent 3 6 7 4 2 3" xfId="14237"/>
    <cellStyle name="Percent 3 6 7 4 2 4" xfId="14238"/>
    <cellStyle name="Percent 3 6 7 4 3" xfId="14239"/>
    <cellStyle name="Percent 3 6 7 4 3 2" xfId="14240"/>
    <cellStyle name="Percent 3 6 7 4 3 2 2" xfId="14241"/>
    <cellStyle name="Percent 3 6 7 4 3 2 3" xfId="14242"/>
    <cellStyle name="Percent 3 6 7 4 3 3" xfId="14243"/>
    <cellStyle name="Percent 3 6 7 4 3 4" xfId="14244"/>
    <cellStyle name="Percent 3 6 7 4 4" xfId="14245"/>
    <cellStyle name="Percent 3 6 7 4 4 2" xfId="14246"/>
    <cellStyle name="Percent 3 6 7 4 4 3" xfId="14247"/>
    <cellStyle name="Percent 3 6 7 4 5" xfId="14248"/>
    <cellStyle name="Percent 3 6 7 4 6" xfId="14249"/>
    <cellStyle name="Percent 3 6 7 5" xfId="14250"/>
    <cellStyle name="Percent 3 6 7 5 2" xfId="14251"/>
    <cellStyle name="Percent 3 6 7 5 2 2" xfId="14252"/>
    <cellStyle name="Percent 3 6 7 5 2 2 2" xfId="14253"/>
    <cellStyle name="Percent 3 6 7 5 2 2 3" xfId="14254"/>
    <cellStyle name="Percent 3 6 7 5 2 3" xfId="14255"/>
    <cellStyle name="Percent 3 6 7 5 2 4" xfId="14256"/>
    <cellStyle name="Percent 3 6 7 5 3" xfId="14257"/>
    <cellStyle name="Percent 3 6 7 5 3 2" xfId="14258"/>
    <cellStyle name="Percent 3 6 7 5 3 2 2" xfId="14259"/>
    <cellStyle name="Percent 3 6 7 5 3 2 3" xfId="14260"/>
    <cellStyle name="Percent 3 6 7 5 3 3" xfId="14261"/>
    <cellStyle name="Percent 3 6 7 5 3 4" xfId="14262"/>
    <cellStyle name="Percent 3 6 7 5 4" xfId="14263"/>
    <cellStyle name="Percent 3 6 7 5 4 2" xfId="14264"/>
    <cellStyle name="Percent 3 6 7 5 4 2 2" xfId="14265"/>
    <cellStyle name="Percent 3 6 7 5 4 2 3" xfId="14266"/>
    <cellStyle name="Percent 3 6 7 5 4 3" xfId="14267"/>
    <cellStyle name="Percent 3 6 7 5 4 4" xfId="14268"/>
    <cellStyle name="Percent 3 6 7 5 5" xfId="14269"/>
    <cellStyle name="Percent 3 6 7 5 5 2" xfId="14270"/>
    <cellStyle name="Percent 3 6 7 5 5 3" xfId="14271"/>
    <cellStyle name="Percent 3 6 7 5 6" xfId="14272"/>
    <cellStyle name="Percent 3 6 7 5 7" xfId="14273"/>
    <cellStyle name="Percent 3 6 7 6" xfId="14274"/>
    <cellStyle name="Percent 3 6 7 6 2" xfId="14275"/>
    <cellStyle name="Percent 3 6 7 6 2 2" xfId="14276"/>
    <cellStyle name="Percent 3 6 7 6 2 2 2" xfId="14277"/>
    <cellStyle name="Percent 3 6 7 6 2 2 3" xfId="14278"/>
    <cellStyle name="Percent 3 6 7 6 2 3" xfId="14279"/>
    <cellStyle name="Percent 3 6 7 6 2 4" xfId="14280"/>
    <cellStyle name="Percent 3 6 7 6 3" xfId="14281"/>
    <cellStyle name="Percent 3 6 7 6 3 2" xfId="14282"/>
    <cellStyle name="Percent 3 6 7 6 3 2 2" xfId="14283"/>
    <cellStyle name="Percent 3 6 7 6 3 2 3" xfId="14284"/>
    <cellStyle name="Percent 3 6 7 6 3 3" xfId="14285"/>
    <cellStyle name="Percent 3 6 7 6 3 4" xfId="14286"/>
    <cellStyle name="Percent 3 6 7 6 4" xfId="14287"/>
    <cellStyle name="Percent 3 6 7 6 4 2" xfId="14288"/>
    <cellStyle name="Percent 3 6 7 6 4 3" xfId="14289"/>
    <cellStyle name="Percent 3 6 7 6 5" xfId="14290"/>
    <cellStyle name="Percent 3 6 7 6 6" xfId="14291"/>
    <cellStyle name="Percent 3 6 7 7" xfId="14292"/>
    <cellStyle name="Percent 3 6 7 7 2" xfId="14293"/>
    <cellStyle name="Percent 3 6 7 7 2 2" xfId="14294"/>
    <cellStyle name="Percent 3 6 7 7 2 3" xfId="14295"/>
    <cellStyle name="Percent 3 6 7 7 3" xfId="14296"/>
    <cellStyle name="Percent 3 6 7 7 4" xfId="14297"/>
    <cellStyle name="Percent 3 6 7 8" xfId="14298"/>
    <cellStyle name="Percent 3 6 7 8 2" xfId="14299"/>
    <cellStyle name="Percent 3 6 7 8 2 2" xfId="14300"/>
    <cellStyle name="Percent 3 6 7 8 2 3" xfId="14301"/>
    <cellStyle name="Percent 3 6 7 8 3" xfId="14302"/>
    <cellStyle name="Percent 3 6 7 8 4" xfId="14303"/>
    <cellStyle name="Percent 3 6 7 9" xfId="14304"/>
    <cellStyle name="Percent 3 6 7 9 2" xfId="14305"/>
    <cellStyle name="Percent 3 6 7 9 2 2" xfId="14306"/>
    <cellStyle name="Percent 3 6 7 9 2 3" xfId="14307"/>
    <cellStyle name="Percent 3 6 7 9 3" xfId="14308"/>
    <cellStyle name="Percent 3 6 7 9 4" xfId="14309"/>
    <cellStyle name="Percent 3 6 8" xfId="14310"/>
    <cellStyle name="Percent 3 6 8 10" xfId="14311"/>
    <cellStyle name="Percent 3 6 8 10 2" xfId="14312"/>
    <cellStyle name="Percent 3 6 8 10 3" xfId="14313"/>
    <cellStyle name="Percent 3 6 8 11" xfId="14314"/>
    <cellStyle name="Percent 3 6 8 11 2" xfId="14315"/>
    <cellStyle name="Percent 3 6 8 11 3" xfId="14316"/>
    <cellStyle name="Percent 3 6 8 12" xfId="14317"/>
    <cellStyle name="Percent 3 6 8 12 2" xfId="14318"/>
    <cellStyle name="Percent 3 6 8 12 3" xfId="14319"/>
    <cellStyle name="Percent 3 6 8 13" xfId="14320"/>
    <cellStyle name="Percent 3 6 8 2" xfId="14321"/>
    <cellStyle name="Percent 3 6 8 2 2" xfId="14322"/>
    <cellStyle name="Percent 3 6 8 2 2 2" xfId="14323"/>
    <cellStyle name="Percent 3 6 8 2 2 2 2" xfId="14324"/>
    <cellStyle name="Percent 3 6 8 2 2 2 3" xfId="14325"/>
    <cellStyle name="Percent 3 6 8 2 2 3" xfId="14326"/>
    <cellStyle name="Percent 3 6 8 2 2 4" xfId="14327"/>
    <cellStyle name="Percent 3 6 8 2 3" xfId="14328"/>
    <cellStyle name="Percent 3 6 8 2 3 2" xfId="14329"/>
    <cellStyle name="Percent 3 6 8 2 3 2 2" xfId="14330"/>
    <cellStyle name="Percent 3 6 8 2 3 2 3" xfId="14331"/>
    <cellStyle name="Percent 3 6 8 2 3 3" xfId="14332"/>
    <cellStyle name="Percent 3 6 8 2 3 4" xfId="14333"/>
    <cellStyle name="Percent 3 6 8 2 4" xfId="14334"/>
    <cellStyle name="Percent 3 6 8 2 4 2" xfId="14335"/>
    <cellStyle name="Percent 3 6 8 2 4 3" xfId="14336"/>
    <cellStyle name="Percent 3 6 8 2 5" xfId="14337"/>
    <cellStyle name="Percent 3 6 8 2 5 2" xfId="14338"/>
    <cellStyle name="Percent 3 6 8 2 5 3" xfId="14339"/>
    <cellStyle name="Percent 3 6 8 2 6" xfId="14340"/>
    <cellStyle name="Percent 3 6 8 2 7" xfId="14341"/>
    <cellStyle name="Percent 3 6 8 3" xfId="14342"/>
    <cellStyle name="Percent 3 6 8 3 2" xfId="14343"/>
    <cellStyle name="Percent 3 6 8 3 2 2" xfId="14344"/>
    <cellStyle name="Percent 3 6 8 3 2 2 2" xfId="14345"/>
    <cellStyle name="Percent 3 6 8 3 2 2 3" xfId="14346"/>
    <cellStyle name="Percent 3 6 8 3 2 3" xfId="14347"/>
    <cellStyle name="Percent 3 6 8 3 2 4" xfId="14348"/>
    <cellStyle name="Percent 3 6 8 3 3" xfId="14349"/>
    <cellStyle name="Percent 3 6 8 3 3 2" xfId="14350"/>
    <cellStyle name="Percent 3 6 8 3 3 2 2" xfId="14351"/>
    <cellStyle name="Percent 3 6 8 3 3 2 3" xfId="14352"/>
    <cellStyle name="Percent 3 6 8 3 3 3" xfId="14353"/>
    <cellStyle name="Percent 3 6 8 3 3 4" xfId="14354"/>
    <cellStyle name="Percent 3 6 8 3 4" xfId="14355"/>
    <cellStyle name="Percent 3 6 8 3 4 2" xfId="14356"/>
    <cellStyle name="Percent 3 6 8 3 4 3" xfId="14357"/>
    <cellStyle name="Percent 3 6 8 3 5" xfId="14358"/>
    <cellStyle name="Percent 3 6 8 3 6" xfId="14359"/>
    <cellStyle name="Percent 3 6 8 4" xfId="14360"/>
    <cellStyle name="Percent 3 6 8 4 2" xfId="14361"/>
    <cellStyle name="Percent 3 6 8 4 2 2" xfId="14362"/>
    <cellStyle name="Percent 3 6 8 4 2 2 2" xfId="14363"/>
    <cellStyle name="Percent 3 6 8 4 2 2 3" xfId="14364"/>
    <cellStyle name="Percent 3 6 8 4 2 3" xfId="14365"/>
    <cellStyle name="Percent 3 6 8 4 2 4" xfId="14366"/>
    <cellStyle name="Percent 3 6 8 4 3" xfId="14367"/>
    <cellStyle name="Percent 3 6 8 4 3 2" xfId="14368"/>
    <cellStyle name="Percent 3 6 8 4 3 2 2" xfId="14369"/>
    <cellStyle name="Percent 3 6 8 4 3 2 3" xfId="14370"/>
    <cellStyle name="Percent 3 6 8 4 3 3" xfId="14371"/>
    <cellStyle name="Percent 3 6 8 4 3 4" xfId="14372"/>
    <cellStyle name="Percent 3 6 8 4 4" xfId="14373"/>
    <cellStyle name="Percent 3 6 8 4 4 2" xfId="14374"/>
    <cellStyle name="Percent 3 6 8 4 4 3" xfId="14375"/>
    <cellStyle name="Percent 3 6 8 4 5" xfId="14376"/>
    <cellStyle name="Percent 3 6 8 4 6" xfId="14377"/>
    <cellStyle name="Percent 3 6 8 5" xfId="14378"/>
    <cellStyle name="Percent 3 6 8 5 2" xfId="14379"/>
    <cellStyle name="Percent 3 6 8 5 2 2" xfId="14380"/>
    <cellStyle name="Percent 3 6 8 5 2 2 2" xfId="14381"/>
    <cellStyle name="Percent 3 6 8 5 2 2 3" xfId="14382"/>
    <cellStyle name="Percent 3 6 8 5 2 3" xfId="14383"/>
    <cellStyle name="Percent 3 6 8 5 2 4" xfId="14384"/>
    <cellStyle name="Percent 3 6 8 5 3" xfId="14385"/>
    <cellStyle name="Percent 3 6 8 5 3 2" xfId="14386"/>
    <cellStyle name="Percent 3 6 8 5 3 2 2" xfId="14387"/>
    <cellStyle name="Percent 3 6 8 5 3 2 3" xfId="14388"/>
    <cellStyle name="Percent 3 6 8 5 3 3" xfId="14389"/>
    <cellStyle name="Percent 3 6 8 5 3 4" xfId="14390"/>
    <cellStyle name="Percent 3 6 8 5 4" xfId="14391"/>
    <cellStyle name="Percent 3 6 8 5 4 2" xfId="14392"/>
    <cellStyle name="Percent 3 6 8 5 4 2 2" xfId="14393"/>
    <cellStyle name="Percent 3 6 8 5 4 2 3" xfId="14394"/>
    <cellStyle name="Percent 3 6 8 5 4 3" xfId="14395"/>
    <cellStyle name="Percent 3 6 8 5 4 4" xfId="14396"/>
    <cellStyle name="Percent 3 6 8 5 5" xfId="14397"/>
    <cellStyle name="Percent 3 6 8 5 5 2" xfId="14398"/>
    <cellStyle name="Percent 3 6 8 5 5 3" xfId="14399"/>
    <cellStyle name="Percent 3 6 8 5 6" xfId="14400"/>
    <cellStyle name="Percent 3 6 8 5 7" xfId="14401"/>
    <cellStyle name="Percent 3 6 8 6" xfId="14402"/>
    <cellStyle name="Percent 3 6 8 6 2" xfId="14403"/>
    <cellStyle name="Percent 3 6 8 6 2 2" xfId="14404"/>
    <cellStyle name="Percent 3 6 8 6 2 2 2" xfId="14405"/>
    <cellStyle name="Percent 3 6 8 6 2 2 3" xfId="14406"/>
    <cellStyle name="Percent 3 6 8 6 2 3" xfId="14407"/>
    <cellStyle name="Percent 3 6 8 6 2 4" xfId="14408"/>
    <cellStyle name="Percent 3 6 8 6 3" xfId="14409"/>
    <cellStyle name="Percent 3 6 8 6 3 2" xfId="14410"/>
    <cellStyle name="Percent 3 6 8 6 3 2 2" xfId="14411"/>
    <cellStyle name="Percent 3 6 8 6 3 2 3" xfId="14412"/>
    <cellStyle name="Percent 3 6 8 6 3 3" xfId="14413"/>
    <cellStyle name="Percent 3 6 8 6 3 4" xfId="14414"/>
    <cellStyle name="Percent 3 6 8 6 4" xfId="14415"/>
    <cellStyle name="Percent 3 6 8 6 4 2" xfId="14416"/>
    <cellStyle name="Percent 3 6 8 6 4 3" xfId="14417"/>
    <cellStyle name="Percent 3 6 8 6 5" xfId="14418"/>
    <cellStyle name="Percent 3 6 8 6 6" xfId="14419"/>
    <cellStyle name="Percent 3 6 8 7" xfId="14420"/>
    <cellStyle name="Percent 3 6 8 7 2" xfId="14421"/>
    <cellStyle name="Percent 3 6 8 7 2 2" xfId="14422"/>
    <cellStyle name="Percent 3 6 8 7 2 3" xfId="14423"/>
    <cellStyle name="Percent 3 6 8 7 3" xfId="14424"/>
    <cellStyle name="Percent 3 6 8 7 4" xfId="14425"/>
    <cellStyle name="Percent 3 6 8 8" xfId="14426"/>
    <cellStyle name="Percent 3 6 8 8 2" xfId="14427"/>
    <cellStyle name="Percent 3 6 8 8 2 2" xfId="14428"/>
    <cellStyle name="Percent 3 6 8 8 2 3" xfId="14429"/>
    <cellStyle name="Percent 3 6 8 8 3" xfId="14430"/>
    <cellStyle name="Percent 3 6 8 8 4" xfId="14431"/>
    <cellStyle name="Percent 3 6 8 9" xfId="14432"/>
    <cellStyle name="Percent 3 6 8 9 2" xfId="14433"/>
    <cellStyle name="Percent 3 6 8 9 2 2" xfId="14434"/>
    <cellStyle name="Percent 3 6 8 9 2 3" xfId="14435"/>
    <cellStyle name="Percent 3 6 8 9 3" xfId="14436"/>
    <cellStyle name="Percent 3 6 8 9 4" xfId="14437"/>
    <cellStyle name="Percent 3 6 9" xfId="14438"/>
    <cellStyle name="Percent 3 6 9 10" xfId="14439"/>
    <cellStyle name="Percent 3 6 9 10 2" xfId="14440"/>
    <cellStyle name="Percent 3 6 9 10 3" xfId="14441"/>
    <cellStyle name="Percent 3 6 9 11" xfId="14442"/>
    <cellStyle name="Percent 3 6 9 11 2" xfId="14443"/>
    <cellStyle name="Percent 3 6 9 11 3" xfId="14444"/>
    <cellStyle name="Percent 3 6 9 12" xfId="14445"/>
    <cellStyle name="Percent 3 6 9 12 2" xfId="14446"/>
    <cellStyle name="Percent 3 6 9 12 3" xfId="14447"/>
    <cellStyle name="Percent 3 6 9 13" xfId="14448"/>
    <cellStyle name="Percent 3 6 9 2" xfId="14449"/>
    <cellStyle name="Percent 3 6 9 2 2" xfId="14450"/>
    <cellStyle name="Percent 3 6 9 2 2 2" xfId="14451"/>
    <cellStyle name="Percent 3 6 9 2 2 2 2" xfId="14452"/>
    <cellStyle name="Percent 3 6 9 2 2 2 3" xfId="14453"/>
    <cellStyle name="Percent 3 6 9 2 2 3" xfId="14454"/>
    <cellStyle name="Percent 3 6 9 2 2 4" xfId="14455"/>
    <cellStyle name="Percent 3 6 9 2 3" xfId="14456"/>
    <cellStyle name="Percent 3 6 9 2 3 2" xfId="14457"/>
    <cellStyle name="Percent 3 6 9 2 3 2 2" xfId="14458"/>
    <cellStyle name="Percent 3 6 9 2 3 2 3" xfId="14459"/>
    <cellStyle name="Percent 3 6 9 2 3 3" xfId="14460"/>
    <cellStyle name="Percent 3 6 9 2 3 4" xfId="14461"/>
    <cellStyle name="Percent 3 6 9 2 4" xfId="14462"/>
    <cellStyle name="Percent 3 6 9 2 4 2" xfId="14463"/>
    <cellStyle name="Percent 3 6 9 2 4 3" xfId="14464"/>
    <cellStyle name="Percent 3 6 9 2 5" xfId="14465"/>
    <cellStyle name="Percent 3 6 9 2 5 2" xfId="14466"/>
    <cellStyle name="Percent 3 6 9 2 5 3" xfId="14467"/>
    <cellStyle name="Percent 3 6 9 2 6" xfId="14468"/>
    <cellStyle name="Percent 3 6 9 2 7" xfId="14469"/>
    <cellStyle name="Percent 3 6 9 3" xfId="14470"/>
    <cellStyle name="Percent 3 6 9 3 2" xfId="14471"/>
    <cellStyle name="Percent 3 6 9 3 2 2" xfId="14472"/>
    <cellStyle name="Percent 3 6 9 3 2 2 2" xfId="14473"/>
    <cellStyle name="Percent 3 6 9 3 2 2 3" xfId="14474"/>
    <cellStyle name="Percent 3 6 9 3 2 3" xfId="14475"/>
    <cellStyle name="Percent 3 6 9 3 2 4" xfId="14476"/>
    <cellStyle name="Percent 3 6 9 3 3" xfId="14477"/>
    <cellStyle name="Percent 3 6 9 3 3 2" xfId="14478"/>
    <cellStyle name="Percent 3 6 9 3 3 2 2" xfId="14479"/>
    <cellStyle name="Percent 3 6 9 3 3 2 3" xfId="14480"/>
    <cellStyle name="Percent 3 6 9 3 3 3" xfId="14481"/>
    <cellStyle name="Percent 3 6 9 3 3 4" xfId="14482"/>
    <cellStyle name="Percent 3 6 9 3 4" xfId="14483"/>
    <cellStyle name="Percent 3 6 9 3 4 2" xfId="14484"/>
    <cellStyle name="Percent 3 6 9 3 4 3" xfId="14485"/>
    <cellStyle name="Percent 3 6 9 3 5" xfId="14486"/>
    <cellStyle name="Percent 3 6 9 3 6" xfId="14487"/>
    <cellStyle name="Percent 3 6 9 4" xfId="14488"/>
    <cellStyle name="Percent 3 6 9 4 2" xfId="14489"/>
    <cellStyle name="Percent 3 6 9 4 2 2" xfId="14490"/>
    <cellStyle name="Percent 3 6 9 4 2 2 2" xfId="14491"/>
    <cellStyle name="Percent 3 6 9 4 2 2 3" xfId="14492"/>
    <cellStyle name="Percent 3 6 9 4 2 3" xfId="14493"/>
    <cellStyle name="Percent 3 6 9 4 2 4" xfId="14494"/>
    <cellStyle name="Percent 3 6 9 4 3" xfId="14495"/>
    <cellStyle name="Percent 3 6 9 4 3 2" xfId="14496"/>
    <cellStyle name="Percent 3 6 9 4 3 2 2" xfId="14497"/>
    <cellStyle name="Percent 3 6 9 4 3 2 3" xfId="14498"/>
    <cellStyle name="Percent 3 6 9 4 3 3" xfId="14499"/>
    <cellStyle name="Percent 3 6 9 4 3 4" xfId="14500"/>
    <cellStyle name="Percent 3 6 9 4 4" xfId="14501"/>
    <cellStyle name="Percent 3 6 9 4 4 2" xfId="14502"/>
    <cellStyle name="Percent 3 6 9 4 4 3" xfId="14503"/>
    <cellStyle name="Percent 3 6 9 4 5" xfId="14504"/>
    <cellStyle name="Percent 3 6 9 4 6" xfId="14505"/>
    <cellStyle name="Percent 3 6 9 5" xfId="14506"/>
    <cellStyle name="Percent 3 6 9 5 2" xfId="14507"/>
    <cellStyle name="Percent 3 6 9 5 2 2" xfId="14508"/>
    <cellStyle name="Percent 3 6 9 5 2 2 2" xfId="14509"/>
    <cellStyle name="Percent 3 6 9 5 2 2 3" xfId="14510"/>
    <cellStyle name="Percent 3 6 9 5 2 3" xfId="14511"/>
    <cellStyle name="Percent 3 6 9 5 2 4" xfId="14512"/>
    <cellStyle name="Percent 3 6 9 5 3" xfId="14513"/>
    <cellStyle name="Percent 3 6 9 5 3 2" xfId="14514"/>
    <cellStyle name="Percent 3 6 9 5 3 2 2" xfId="14515"/>
    <cellStyle name="Percent 3 6 9 5 3 2 3" xfId="14516"/>
    <cellStyle name="Percent 3 6 9 5 3 3" xfId="14517"/>
    <cellStyle name="Percent 3 6 9 5 3 4" xfId="14518"/>
    <cellStyle name="Percent 3 6 9 5 4" xfId="14519"/>
    <cellStyle name="Percent 3 6 9 5 4 2" xfId="14520"/>
    <cellStyle name="Percent 3 6 9 5 4 2 2" xfId="14521"/>
    <cellStyle name="Percent 3 6 9 5 4 2 3" xfId="14522"/>
    <cellStyle name="Percent 3 6 9 5 4 3" xfId="14523"/>
    <cellStyle name="Percent 3 6 9 5 4 4" xfId="14524"/>
    <cellStyle name="Percent 3 6 9 5 5" xfId="14525"/>
    <cellStyle name="Percent 3 6 9 5 5 2" xfId="14526"/>
    <cellStyle name="Percent 3 6 9 5 5 3" xfId="14527"/>
    <cellStyle name="Percent 3 6 9 5 6" xfId="14528"/>
    <cellStyle name="Percent 3 6 9 5 7" xfId="14529"/>
    <cellStyle name="Percent 3 6 9 6" xfId="14530"/>
    <cellStyle name="Percent 3 6 9 6 2" xfId="14531"/>
    <cellStyle name="Percent 3 6 9 6 2 2" xfId="14532"/>
    <cellStyle name="Percent 3 6 9 6 2 2 2" xfId="14533"/>
    <cellStyle name="Percent 3 6 9 6 2 2 3" xfId="14534"/>
    <cellStyle name="Percent 3 6 9 6 2 3" xfId="14535"/>
    <cellStyle name="Percent 3 6 9 6 2 4" xfId="14536"/>
    <cellStyle name="Percent 3 6 9 6 3" xfId="14537"/>
    <cellStyle name="Percent 3 6 9 6 3 2" xfId="14538"/>
    <cellStyle name="Percent 3 6 9 6 3 2 2" xfId="14539"/>
    <cellStyle name="Percent 3 6 9 6 3 2 3" xfId="14540"/>
    <cellStyle name="Percent 3 6 9 6 3 3" xfId="14541"/>
    <cellStyle name="Percent 3 6 9 6 3 4" xfId="14542"/>
    <cellStyle name="Percent 3 6 9 6 4" xfId="14543"/>
    <cellStyle name="Percent 3 6 9 6 4 2" xfId="14544"/>
    <cellStyle name="Percent 3 6 9 6 4 3" xfId="14545"/>
    <cellStyle name="Percent 3 6 9 6 5" xfId="14546"/>
    <cellStyle name="Percent 3 6 9 6 6" xfId="14547"/>
    <cellStyle name="Percent 3 6 9 7" xfId="14548"/>
    <cellStyle name="Percent 3 6 9 7 2" xfId="14549"/>
    <cellStyle name="Percent 3 6 9 7 2 2" xfId="14550"/>
    <cellStyle name="Percent 3 6 9 7 2 3" xfId="14551"/>
    <cellStyle name="Percent 3 6 9 7 3" xfId="14552"/>
    <cellStyle name="Percent 3 6 9 7 4" xfId="14553"/>
    <cellStyle name="Percent 3 6 9 8" xfId="14554"/>
    <cellStyle name="Percent 3 6 9 8 2" xfId="14555"/>
    <cellStyle name="Percent 3 6 9 8 2 2" xfId="14556"/>
    <cellStyle name="Percent 3 6 9 8 2 3" xfId="14557"/>
    <cellStyle name="Percent 3 6 9 8 3" xfId="14558"/>
    <cellStyle name="Percent 3 6 9 8 4" xfId="14559"/>
    <cellStyle name="Percent 3 6 9 9" xfId="14560"/>
    <cellStyle name="Percent 3 6 9 9 2" xfId="14561"/>
    <cellStyle name="Percent 3 6 9 9 2 2" xfId="14562"/>
    <cellStyle name="Percent 3 6 9 9 2 3" xfId="14563"/>
    <cellStyle name="Percent 3 6 9 9 3" xfId="14564"/>
    <cellStyle name="Percent 3 6 9 9 4" xfId="14565"/>
    <cellStyle name="Percent 3 7" xfId="14566"/>
    <cellStyle name="Percent 3 7 10" xfId="14567"/>
    <cellStyle name="Percent 3 7 10 10" xfId="14568"/>
    <cellStyle name="Percent 3 7 10 10 2" xfId="14569"/>
    <cellStyle name="Percent 3 7 10 10 3" xfId="14570"/>
    <cellStyle name="Percent 3 7 10 11" xfId="14571"/>
    <cellStyle name="Percent 3 7 10 11 2" xfId="14572"/>
    <cellStyle name="Percent 3 7 10 11 3" xfId="14573"/>
    <cellStyle name="Percent 3 7 10 12" xfId="14574"/>
    <cellStyle name="Percent 3 7 10 12 2" xfId="14575"/>
    <cellStyle name="Percent 3 7 10 12 3" xfId="14576"/>
    <cellStyle name="Percent 3 7 10 13" xfId="14577"/>
    <cellStyle name="Percent 3 7 10 2" xfId="14578"/>
    <cellStyle name="Percent 3 7 10 2 2" xfId="14579"/>
    <cellStyle name="Percent 3 7 10 2 2 2" xfId="14580"/>
    <cellStyle name="Percent 3 7 10 2 2 2 2" xfId="14581"/>
    <cellStyle name="Percent 3 7 10 2 2 2 3" xfId="14582"/>
    <cellStyle name="Percent 3 7 10 2 2 3" xfId="14583"/>
    <cellStyle name="Percent 3 7 10 2 2 4" xfId="14584"/>
    <cellStyle name="Percent 3 7 10 2 3" xfId="14585"/>
    <cellStyle name="Percent 3 7 10 2 3 2" xfId="14586"/>
    <cellStyle name="Percent 3 7 10 2 3 2 2" xfId="14587"/>
    <cellStyle name="Percent 3 7 10 2 3 2 3" xfId="14588"/>
    <cellStyle name="Percent 3 7 10 2 3 3" xfId="14589"/>
    <cellStyle name="Percent 3 7 10 2 3 4" xfId="14590"/>
    <cellStyle name="Percent 3 7 10 2 4" xfId="14591"/>
    <cellStyle name="Percent 3 7 10 2 4 2" xfId="14592"/>
    <cellStyle name="Percent 3 7 10 2 4 3" xfId="14593"/>
    <cellStyle name="Percent 3 7 10 2 5" xfId="14594"/>
    <cellStyle name="Percent 3 7 10 2 5 2" xfId="14595"/>
    <cellStyle name="Percent 3 7 10 2 5 3" xfId="14596"/>
    <cellStyle name="Percent 3 7 10 2 6" xfId="14597"/>
    <cellStyle name="Percent 3 7 10 2 7" xfId="14598"/>
    <cellStyle name="Percent 3 7 10 3" xfId="14599"/>
    <cellStyle name="Percent 3 7 10 3 2" xfId="14600"/>
    <cellStyle name="Percent 3 7 10 3 2 2" xfId="14601"/>
    <cellStyle name="Percent 3 7 10 3 2 2 2" xfId="14602"/>
    <cellStyle name="Percent 3 7 10 3 2 2 3" xfId="14603"/>
    <cellStyle name="Percent 3 7 10 3 2 3" xfId="14604"/>
    <cellStyle name="Percent 3 7 10 3 2 4" xfId="14605"/>
    <cellStyle name="Percent 3 7 10 3 3" xfId="14606"/>
    <cellStyle name="Percent 3 7 10 3 3 2" xfId="14607"/>
    <cellStyle name="Percent 3 7 10 3 3 2 2" xfId="14608"/>
    <cellStyle name="Percent 3 7 10 3 3 2 3" xfId="14609"/>
    <cellStyle name="Percent 3 7 10 3 3 3" xfId="14610"/>
    <cellStyle name="Percent 3 7 10 3 3 4" xfId="14611"/>
    <cellStyle name="Percent 3 7 10 3 4" xfId="14612"/>
    <cellStyle name="Percent 3 7 10 3 4 2" xfId="14613"/>
    <cellStyle name="Percent 3 7 10 3 4 3" xfId="14614"/>
    <cellStyle name="Percent 3 7 10 3 5" xfId="14615"/>
    <cellStyle name="Percent 3 7 10 3 6" xfId="14616"/>
    <cellStyle name="Percent 3 7 10 4" xfId="14617"/>
    <cellStyle name="Percent 3 7 10 4 2" xfId="14618"/>
    <cellStyle name="Percent 3 7 10 4 2 2" xfId="14619"/>
    <cellStyle name="Percent 3 7 10 4 2 2 2" xfId="14620"/>
    <cellStyle name="Percent 3 7 10 4 2 2 3" xfId="14621"/>
    <cellStyle name="Percent 3 7 10 4 2 3" xfId="14622"/>
    <cellStyle name="Percent 3 7 10 4 2 4" xfId="14623"/>
    <cellStyle name="Percent 3 7 10 4 3" xfId="14624"/>
    <cellStyle name="Percent 3 7 10 4 3 2" xfId="14625"/>
    <cellStyle name="Percent 3 7 10 4 3 2 2" xfId="14626"/>
    <cellStyle name="Percent 3 7 10 4 3 2 3" xfId="14627"/>
    <cellStyle name="Percent 3 7 10 4 3 3" xfId="14628"/>
    <cellStyle name="Percent 3 7 10 4 3 4" xfId="14629"/>
    <cellStyle name="Percent 3 7 10 4 4" xfId="14630"/>
    <cellStyle name="Percent 3 7 10 4 4 2" xfId="14631"/>
    <cellStyle name="Percent 3 7 10 4 4 3" xfId="14632"/>
    <cellStyle name="Percent 3 7 10 4 5" xfId="14633"/>
    <cellStyle name="Percent 3 7 10 4 6" xfId="14634"/>
    <cellStyle name="Percent 3 7 10 5" xfId="14635"/>
    <cellStyle name="Percent 3 7 10 5 2" xfId="14636"/>
    <cellStyle name="Percent 3 7 10 5 2 2" xfId="14637"/>
    <cellStyle name="Percent 3 7 10 5 2 2 2" xfId="14638"/>
    <cellStyle name="Percent 3 7 10 5 2 2 3" xfId="14639"/>
    <cellStyle name="Percent 3 7 10 5 2 3" xfId="14640"/>
    <cellStyle name="Percent 3 7 10 5 2 4" xfId="14641"/>
    <cellStyle name="Percent 3 7 10 5 3" xfId="14642"/>
    <cellStyle name="Percent 3 7 10 5 3 2" xfId="14643"/>
    <cellStyle name="Percent 3 7 10 5 3 2 2" xfId="14644"/>
    <cellStyle name="Percent 3 7 10 5 3 2 3" xfId="14645"/>
    <cellStyle name="Percent 3 7 10 5 3 3" xfId="14646"/>
    <cellStyle name="Percent 3 7 10 5 3 4" xfId="14647"/>
    <cellStyle name="Percent 3 7 10 5 4" xfId="14648"/>
    <cellStyle name="Percent 3 7 10 5 4 2" xfId="14649"/>
    <cellStyle name="Percent 3 7 10 5 4 2 2" xfId="14650"/>
    <cellStyle name="Percent 3 7 10 5 4 2 3" xfId="14651"/>
    <cellStyle name="Percent 3 7 10 5 4 3" xfId="14652"/>
    <cellStyle name="Percent 3 7 10 5 4 4" xfId="14653"/>
    <cellStyle name="Percent 3 7 10 5 5" xfId="14654"/>
    <cellStyle name="Percent 3 7 10 5 5 2" xfId="14655"/>
    <cellStyle name="Percent 3 7 10 5 5 3" xfId="14656"/>
    <cellStyle name="Percent 3 7 10 5 6" xfId="14657"/>
    <cellStyle name="Percent 3 7 10 5 7" xfId="14658"/>
    <cellStyle name="Percent 3 7 10 6" xfId="14659"/>
    <cellStyle name="Percent 3 7 10 6 2" xfId="14660"/>
    <cellStyle name="Percent 3 7 10 6 2 2" xfId="14661"/>
    <cellStyle name="Percent 3 7 10 6 2 2 2" xfId="14662"/>
    <cellStyle name="Percent 3 7 10 6 2 2 3" xfId="14663"/>
    <cellStyle name="Percent 3 7 10 6 2 3" xfId="14664"/>
    <cellStyle name="Percent 3 7 10 6 2 4" xfId="14665"/>
    <cellStyle name="Percent 3 7 10 6 3" xfId="14666"/>
    <cellStyle name="Percent 3 7 10 6 3 2" xfId="14667"/>
    <cellStyle name="Percent 3 7 10 6 3 2 2" xfId="14668"/>
    <cellStyle name="Percent 3 7 10 6 3 2 3" xfId="14669"/>
    <cellStyle name="Percent 3 7 10 6 3 3" xfId="14670"/>
    <cellStyle name="Percent 3 7 10 6 3 4" xfId="14671"/>
    <cellStyle name="Percent 3 7 10 6 4" xfId="14672"/>
    <cellStyle name="Percent 3 7 10 6 4 2" xfId="14673"/>
    <cellStyle name="Percent 3 7 10 6 4 3" xfId="14674"/>
    <cellStyle name="Percent 3 7 10 6 5" xfId="14675"/>
    <cellStyle name="Percent 3 7 10 6 6" xfId="14676"/>
    <cellStyle name="Percent 3 7 10 7" xfId="14677"/>
    <cellStyle name="Percent 3 7 10 7 2" xfId="14678"/>
    <cellStyle name="Percent 3 7 10 7 2 2" xfId="14679"/>
    <cellStyle name="Percent 3 7 10 7 2 3" xfId="14680"/>
    <cellStyle name="Percent 3 7 10 7 3" xfId="14681"/>
    <cellStyle name="Percent 3 7 10 7 4" xfId="14682"/>
    <cellStyle name="Percent 3 7 10 8" xfId="14683"/>
    <cellStyle name="Percent 3 7 10 8 2" xfId="14684"/>
    <cellStyle name="Percent 3 7 10 8 2 2" xfId="14685"/>
    <cellStyle name="Percent 3 7 10 8 2 3" xfId="14686"/>
    <cellStyle name="Percent 3 7 10 8 3" xfId="14687"/>
    <cellStyle name="Percent 3 7 10 8 4" xfId="14688"/>
    <cellStyle name="Percent 3 7 10 9" xfId="14689"/>
    <cellStyle name="Percent 3 7 10 9 2" xfId="14690"/>
    <cellStyle name="Percent 3 7 10 9 2 2" xfId="14691"/>
    <cellStyle name="Percent 3 7 10 9 2 3" xfId="14692"/>
    <cellStyle name="Percent 3 7 10 9 3" xfId="14693"/>
    <cellStyle name="Percent 3 7 10 9 4" xfId="14694"/>
    <cellStyle name="Percent 3 7 11" xfId="14695"/>
    <cellStyle name="Percent 3 7 11 10" xfId="14696"/>
    <cellStyle name="Percent 3 7 11 10 2" xfId="14697"/>
    <cellStyle name="Percent 3 7 11 10 3" xfId="14698"/>
    <cellStyle name="Percent 3 7 11 11" xfId="14699"/>
    <cellStyle name="Percent 3 7 11 11 2" xfId="14700"/>
    <cellStyle name="Percent 3 7 11 11 3" xfId="14701"/>
    <cellStyle name="Percent 3 7 11 12" xfId="14702"/>
    <cellStyle name="Percent 3 7 11 12 2" xfId="14703"/>
    <cellStyle name="Percent 3 7 11 12 3" xfId="14704"/>
    <cellStyle name="Percent 3 7 11 13" xfId="14705"/>
    <cellStyle name="Percent 3 7 11 2" xfId="14706"/>
    <cellStyle name="Percent 3 7 11 2 2" xfId="14707"/>
    <cellStyle name="Percent 3 7 11 2 2 2" xfId="14708"/>
    <cellStyle name="Percent 3 7 11 2 2 2 2" xfId="14709"/>
    <cellStyle name="Percent 3 7 11 2 2 2 3" xfId="14710"/>
    <cellStyle name="Percent 3 7 11 2 2 3" xfId="14711"/>
    <cellStyle name="Percent 3 7 11 2 2 4" xfId="14712"/>
    <cellStyle name="Percent 3 7 11 2 3" xfId="14713"/>
    <cellStyle name="Percent 3 7 11 2 3 2" xfId="14714"/>
    <cellStyle name="Percent 3 7 11 2 3 2 2" xfId="14715"/>
    <cellStyle name="Percent 3 7 11 2 3 2 3" xfId="14716"/>
    <cellStyle name="Percent 3 7 11 2 3 3" xfId="14717"/>
    <cellStyle name="Percent 3 7 11 2 3 4" xfId="14718"/>
    <cellStyle name="Percent 3 7 11 2 4" xfId="14719"/>
    <cellStyle name="Percent 3 7 11 2 4 2" xfId="14720"/>
    <cellStyle name="Percent 3 7 11 2 4 3" xfId="14721"/>
    <cellStyle name="Percent 3 7 11 2 5" xfId="14722"/>
    <cellStyle name="Percent 3 7 11 2 5 2" xfId="14723"/>
    <cellStyle name="Percent 3 7 11 2 5 3" xfId="14724"/>
    <cellStyle name="Percent 3 7 11 2 6" xfId="14725"/>
    <cellStyle name="Percent 3 7 11 2 7" xfId="14726"/>
    <cellStyle name="Percent 3 7 11 3" xfId="14727"/>
    <cellStyle name="Percent 3 7 11 3 2" xfId="14728"/>
    <cellStyle name="Percent 3 7 11 3 2 2" xfId="14729"/>
    <cellStyle name="Percent 3 7 11 3 2 2 2" xfId="14730"/>
    <cellStyle name="Percent 3 7 11 3 2 2 3" xfId="14731"/>
    <cellStyle name="Percent 3 7 11 3 2 3" xfId="14732"/>
    <cellStyle name="Percent 3 7 11 3 2 4" xfId="14733"/>
    <cellStyle name="Percent 3 7 11 3 3" xfId="14734"/>
    <cellStyle name="Percent 3 7 11 3 3 2" xfId="14735"/>
    <cellStyle name="Percent 3 7 11 3 3 2 2" xfId="14736"/>
    <cellStyle name="Percent 3 7 11 3 3 2 3" xfId="14737"/>
    <cellStyle name="Percent 3 7 11 3 3 3" xfId="14738"/>
    <cellStyle name="Percent 3 7 11 3 3 4" xfId="14739"/>
    <cellStyle name="Percent 3 7 11 3 4" xfId="14740"/>
    <cellStyle name="Percent 3 7 11 3 4 2" xfId="14741"/>
    <cellStyle name="Percent 3 7 11 3 4 3" xfId="14742"/>
    <cellStyle name="Percent 3 7 11 3 5" xfId="14743"/>
    <cellStyle name="Percent 3 7 11 3 6" xfId="14744"/>
    <cellStyle name="Percent 3 7 11 4" xfId="14745"/>
    <cellStyle name="Percent 3 7 11 4 2" xfId="14746"/>
    <cellStyle name="Percent 3 7 11 4 2 2" xfId="14747"/>
    <cellStyle name="Percent 3 7 11 4 2 2 2" xfId="14748"/>
    <cellStyle name="Percent 3 7 11 4 2 2 3" xfId="14749"/>
    <cellStyle name="Percent 3 7 11 4 2 3" xfId="14750"/>
    <cellStyle name="Percent 3 7 11 4 2 4" xfId="14751"/>
    <cellStyle name="Percent 3 7 11 4 3" xfId="14752"/>
    <cellStyle name="Percent 3 7 11 4 3 2" xfId="14753"/>
    <cellStyle name="Percent 3 7 11 4 3 2 2" xfId="14754"/>
    <cellStyle name="Percent 3 7 11 4 3 2 3" xfId="14755"/>
    <cellStyle name="Percent 3 7 11 4 3 3" xfId="14756"/>
    <cellStyle name="Percent 3 7 11 4 3 4" xfId="14757"/>
    <cellStyle name="Percent 3 7 11 4 4" xfId="14758"/>
    <cellStyle name="Percent 3 7 11 4 4 2" xfId="14759"/>
    <cellStyle name="Percent 3 7 11 4 4 3" xfId="14760"/>
    <cellStyle name="Percent 3 7 11 4 5" xfId="14761"/>
    <cellStyle name="Percent 3 7 11 4 6" xfId="14762"/>
    <cellStyle name="Percent 3 7 11 5" xfId="14763"/>
    <cellStyle name="Percent 3 7 11 5 2" xfId="14764"/>
    <cellStyle name="Percent 3 7 11 5 2 2" xfId="14765"/>
    <cellStyle name="Percent 3 7 11 5 2 2 2" xfId="14766"/>
    <cellStyle name="Percent 3 7 11 5 2 2 3" xfId="14767"/>
    <cellStyle name="Percent 3 7 11 5 2 3" xfId="14768"/>
    <cellStyle name="Percent 3 7 11 5 2 4" xfId="14769"/>
    <cellStyle name="Percent 3 7 11 5 3" xfId="14770"/>
    <cellStyle name="Percent 3 7 11 5 3 2" xfId="14771"/>
    <cellStyle name="Percent 3 7 11 5 3 2 2" xfId="14772"/>
    <cellStyle name="Percent 3 7 11 5 3 2 3" xfId="14773"/>
    <cellStyle name="Percent 3 7 11 5 3 3" xfId="14774"/>
    <cellStyle name="Percent 3 7 11 5 3 4" xfId="14775"/>
    <cellStyle name="Percent 3 7 11 5 4" xfId="14776"/>
    <cellStyle name="Percent 3 7 11 5 4 2" xfId="14777"/>
    <cellStyle name="Percent 3 7 11 5 4 2 2" xfId="14778"/>
    <cellStyle name="Percent 3 7 11 5 4 2 3" xfId="14779"/>
    <cellStyle name="Percent 3 7 11 5 4 3" xfId="14780"/>
    <cellStyle name="Percent 3 7 11 5 4 4" xfId="14781"/>
    <cellStyle name="Percent 3 7 11 5 5" xfId="14782"/>
    <cellStyle name="Percent 3 7 11 5 5 2" xfId="14783"/>
    <cellStyle name="Percent 3 7 11 5 5 3" xfId="14784"/>
    <cellStyle name="Percent 3 7 11 5 6" xfId="14785"/>
    <cellStyle name="Percent 3 7 11 5 7" xfId="14786"/>
    <cellStyle name="Percent 3 7 11 6" xfId="14787"/>
    <cellStyle name="Percent 3 7 11 6 2" xfId="14788"/>
    <cellStyle name="Percent 3 7 11 6 2 2" xfId="14789"/>
    <cellStyle name="Percent 3 7 11 6 2 2 2" xfId="14790"/>
    <cellStyle name="Percent 3 7 11 6 2 2 3" xfId="14791"/>
    <cellStyle name="Percent 3 7 11 6 2 3" xfId="14792"/>
    <cellStyle name="Percent 3 7 11 6 2 4" xfId="14793"/>
    <cellStyle name="Percent 3 7 11 6 3" xfId="14794"/>
    <cellStyle name="Percent 3 7 11 6 3 2" xfId="14795"/>
    <cellStyle name="Percent 3 7 11 6 3 2 2" xfId="14796"/>
    <cellStyle name="Percent 3 7 11 6 3 2 3" xfId="14797"/>
    <cellStyle name="Percent 3 7 11 6 3 3" xfId="14798"/>
    <cellStyle name="Percent 3 7 11 6 3 4" xfId="14799"/>
    <cellStyle name="Percent 3 7 11 6 4" xfId="14800"/>
    <cellStyle name="Percent 3 7 11 6 4 2" xfId="14801"/>
    <cellStyle name="Percent 3 7 11 6 4 3" xfId="14802"/>
    <cellStyle name="Percent 3 7 11 6 5" xfId="14803"/>
    <cellStyle name="Percent 3 7 11 6 6" xfId="14804"/>
    <cellStyle name="Percent 3 7 11 7" xfId="14805"/>
    <cellStyle name="Percent 3 7 11 7 2" xfId="14806"/>
    <cellStyle name="Percent 3 7 11 7 2 2" xfId="14807"/>
    <cellStyle name="Percent 3 7 11 7 2 3" xfId="14808"/>
    <cellStyle name="Percent 3 7 11 7 3" xfId="14809"/>
    <cellStyle name="Percent 3 7 11 7 4" xfId="14810"/>
    <cellStyle name="Percent 3 7 11 8" xfId="14811"/>
    <cellStyle name="Percent 3 7 11 8 2" xfId="14812"/>
    <cellStyle name="Percent 3 7 11 8 2 2" xfId="14813"/>
    <cellStyle name="Percent 3 7 11 8 2 3" xfId="14814"/>
    <cellStyle name="Percent 3 7 11 8 3" xfId="14815"/>
    <cellStyle name="Percent 3 7 11 8 4" xfId="14816"/>
    <cellStyle name="Percent 3 7 11 9" xfId="14817"/>
    <cellStyle name="Percent 3 7 11 9 2" xfId="14818"/>
    <cellStyle name="Percent 3 7 11 9 2 2" xfId="14819"/>
    <cellStyle name="Percent 3 7 11 9 2 3" xfId="14820"/>
    <cellStyle name="Percent 3 7 11 9 3" xfId="14821"/>
    <cellStyle name="Percent 3 7 11 9 4" xfId="14822"/>
    <cellStyle name="Percent 3 7 12" xfId="14823"/>
    <cellStyle name="Percent 3 7 12 10" xfId="14824"/>
    <cellStyle name="Percent 3 7 12 10 2" xfId="14825"/>
    <cellStyle name="Percent 3 7 12 10 3" xfId="14826"/>
    <cellStyle name="Percent 3 7 12 11" xfId="14827"/>
    <cellStyle name="Percent 3 7 12 11 2" xfId="14828"/>
    <cellStyle name="Percent 3 7 12 11 3" xfId="14829"/>
    <cellStyle name="Percent 3 7 12 12" xfId="14830"/>
    <cellStyle name="Percent 3 7 12 12 2" xfId="14831"/>
    <cellStyle name="Percent 3 7 12 12 3" xfId="14832"/>
    <cellStyle name="Percent 3 7 12 13" xfId="14833"/>
    <cellStyle name="Percent 3 7 12 2" xfId="14834"/>
    <cellStyle name="Percent 3 7 12 2 2" xfId="14835"/>
    <cellStyle name="Percent 3 7 12 2 2 2" xfId="14836"/>
    <cellStyle name="Percent 3 7 12 2 2 2 2" xfId="14837"/>
    <cellStyle name="Percent 3 7 12 2 2 2 3" xfId="14838"/>
    <cellStyle name="Percent 3 7 12 2 2 3" xfId="14839"/>
    <cellStyle name="Percent 3 7 12 2 2 4" xfId="14840"/>
    <cellStyle name="Percent 3 7 12 2 3" xfId="14841"/>
    <cellStyle name="Percent 3 7 12 2 3 2" xfId="14842"/>
    <cellStyle name="Percent 3 7 12 2 3 2 2" xfId="14843"/>
    <cellStyle name="Percent 3 7 12 2 3 2 3" xfId="14844"/>
    <cellStyle name="Percent 3 7 12 2 3 3" xfId="14845"/>
    <cellStyle name="Percent 3 7 12 2 3 4" xfId="14846"/>
    <cellStyle name="Percent 3 7 12 2 4" xfId="14847"/>
    <cellStyle name="Percent 3 7 12 2 4 2" xfId="14848"/>
    <cellStyle name="Percent 3 7 12 2 4 3" xfId="14849"/>
    <cellStyle name="Percent 3 7 12 2 5" xfId="14850"/>
    <cellStyle name="Percent 3 7 12 2 5 2" xfId="14851"/>
    <cellStyle name="Percent 3 7 12 2 5 3" xfId="14852"/>
    <cellStyle name="Percent 3 7 12 2 6" xfId="14853"/>
    <cellStyle name="Percent 3 7 12 2 7" xfId="14854"/>
    <cellStyle name="Percent 3 7 12 3" xfId="14855"/>
    <cellStyle name="Percent 3 7 12 3 2" xfId="14856"/>
    <cellStyle name="Percent 3 7 12 3 2 2" xfId="14857"/>
    <cellStyle name="Percent 3 7 12 3 2 2 2" xfId="14858"/>
    <cellStyle name="Percent 3 7 12 3 2 2 3" xfId="14859"/>
    <cellStyle name="Percent 3 7 12 3 2 3" xfId="14860"/>
    <cellStyle name="Percent 3 7 12 3 2 4" xfId="14861"/>
    <cellStyle name="Percent 3 7 12 3 3" xfId="14862"/>
    <cellStyle name="Percent 3 7 12 3 3 2" xfId="14863"/>
    <cellStyle name="Percent 3 7 12 3 3 2 2" xfId="14864"/>
    <cellStyle name="Percent 3 7 12 3 3 2 3" xfId="14865"/>
    <cellStyle name="Percent 3 7 12 3 3 3" xfId="14866"/>
    <cellStyle name="Percent 3 7 12 3 3 4" xfId="14867"/>
    <cellStyle name="Percent 3 7 12 3 4" xfId="14868"/>
    <cellStyle name="Percent 3 7 12 3 4 2" xfId="14869"/>
    <cellStyle name="Percent 3 7 12 3 4 3" xfId="14870"/>
    <cellStyle name="Percent 3 7 12 3 5" xfId="14871"/>
    <cellStyle name="Percent 3 7 12 3 6" xfId="14872"/>
    <cellStyle name="Percent 3 7 12 4" xfId="14873"/>
    <cellStyle name="Percent 3 7 12 4 2" xfId="14874"/>
    <cellStyle name="Percent 3 7 12 4 2 2" xfId="14875"/>
    <cellStyle name="Percent 3 7 12 4 2 2 2" xfId="14876"/>
    <cellStyle name="Percent 3 7 12 4 2 2 3" xfId="14877"/>
    <cellStyle name="Percent 3 7 12 4 2 3" xfId="14878"/>
    <cellStyle name="Percent 3 7 12 4 2 4" xfId="14879"/>
    <cellStyle name="Percent 3 7 12 4 3" xfId="14880"/>
    <cellStyle name="Percent 3 7 12 4 3 2" xfId="14881"/>
    <cellStyle name="Percent 3 7 12 4 3 2 2" xfId="14882"/>
    <cellStyle name="Percent 3 7 12 4 3 2 3" xfId="14883"/>
    <cellStyle name="Percent 3 7 12 4 3 3" xfId="14884"/>
    <cellStyle name="Percent 3 7 12 4 3 4" xfId="14885"/>
    <cellStyle name="Percent 3 7 12 4 4" xfId="14886"/>
    <cellStyle name="Percent 3 7 12 4 4 2" xfId="14887"/>
    <cellStyle name="Percent 3 7 12 4 4 3" xfId="14888"/>
    <cellStyle name="Percent 3 7 12 4 5" xfId="14889"/>
    <cellStyle name="Percent 3 7 12 4 6" xfId="14890"/>
    <cellStyle name="Percent 3 7 12 5" xfId="14891"/>
    <cellStyle name="Percent 3 7 12 5 2" xfId="14892"/>
    <cellStyle name="Percent 3 7 12 5 2 2" xfId="14893"/>
    <cellStyle name="Percent 3 7 12 5 2 2 2" xfId="14894"/>
    <cellStyle name="Percent 3 7 12 5 2 2 3" xfId="14895"/>
    <cellStyle name="Percent 3 7 12 5 2 3" xfId="14896"/>
    <cellStyle name="Percent 3 7 12 5 2 4" xfId="14897"/>
    <cellStyle name="Percent 3 7 12 5 3" xfId="14898"/>
    <cellStyle name="Percent 3 7 12 5 3 2" xfId="14899"/>
    <cellStyle name="Percent 3 7 12 5 3 2 2" xfId="14900"/>
    <cellStyle name="Percent 3 7 12 5 3 2 3" xfId="14901"/>
    <cellStyle name="Percent 3 7 12 5 3 3" xfId="14902"/>
    <cellStyle name="Percent 3 7 12 5 3 4" xfId="14903"/>
    <cellStyle name="Percent 3 7 12 5 4" xfId="14904"/>
    <cellStyle name="Percent 3 7 12 5 4 2" xfId="14905"/>
    <cellStyle name="Percent 3 7 12 5 4 2 2" xfId="14906"/>
    <cellStyle name="Percent 3 7 12 5 4 2 3" xfId="14907"/>
    <cellStyle name="Percent 3 7 12 5 4 3" xfId="14908"/>
    <cellStyle name="Percent 3 7 12 5 4 4" xfId="14909"/>
    <cellStyle name="Percent 3 7 12 5 5" xfId="14910"/>
    <cellStyle name="Percent 3 7 12 5 5 2" xfId="14911"/>
    <cellStyle name="Percent 3 7 12 5 5 3" xfId="14912"/>
    <cellStyle name="Percent 3 7 12 5 6" xfId="14913"/>
    <cellStyle name="Percent 3 7 12 5 7" xfId="14914"/>
    <cellStyle name="Percent 3 7 12 6" xfId="14915"/>
    <cellStyle name="Percent 3 7 12 6 2" xfId="14916"/>
    <cellStyle name="Percent 3 7 12 6 2 2" xfId="14917"/>
    <cellStyle name="Percent 3 7 12 6 2 2 2" xfId="14918"/>
    <cellStyle name="Percent 3 7 12 6 2 2 3" xfId="14919"/>
    <cellStyle name="Percent 3 7 12 6 2 3" xfId="14920"/>
    <cellStyle name="Percent 3 7 12 6 2 4" xfId="14921"/>
    <cellStyle name="Percent 3 7 12 6 3" xfId="14922"/>
    <cellStyle name="Percent 3 7 12 6 3 2" xfId="14923"/>
    <cellStyle name="Percent 3 7 12 6 3 2 2" xfId="14924"/>
    <cellStyle name="Percent 3 7 12 6 3 2 3" xfId="14925"/>
    <cellStyle name="Percent 3 7 12 6 3 3" xfId="14926"/>
    <cellStyle name="Percent 3 7 12 6 3 4" xfId="14927"/>
    <cellStyle name="Percent 3 7 12 6 4" xfId="14928"/>
    <cellStyle name="Percent 3 7 12 6 4 2" xfId="14929"/>
    <cellStyle name="Percent 3 7 12 6 4 3" xfId="14930"/>
    <cellStyle name="Percent 3 7 12 6 5" xfId="14931"/>
    <cellStyle name="Percent 3 7 12 6 6" xfId="14932"/>
    <cellStyle name="Percent 3 7 12 7" xfId="14933"/>
    <cellStyle name="Percent 3 7 12 7 2" xfId="14934"/>
    <cellStyle name="Percent 3 7 12 7 2 2" xfId="14935"/>
    <cellStyle name="Percent 3 7 12 7 2 3" xfId="14936"/>
    <cellStyle name="Percent 3 7 12 7 3" xfId="14937"/>
    <cellStyle name="Percent 3 7 12 7 4" xfId="14938"/>
    <cellStyle name="Percent 3 7 12 8" xfId="14939"/>
    <cellStyle name="Percent 3 7 12 8 2" xfId="14940"/>
    <cellStyle name="Percent 3 7 12 8 2 2" xfId="14941"/>
    <cellStyle name="Percent 3 7 12 8 2 3" xfId="14942"/>
    <cellStyle name="Percent 3 7 12 8 3" xfId="14943"/>
    <cellStyle name="Percent 3 7 12 8 4" xfId="14944"/>
    <cellStyle name="Percent 3 7 12 9" xfId="14945"/>
    <cellStyle name="Percent 3 7 12 9 2" xfId="14946"/>
    <cellStyle name="Percent 3 7 12 9 2 2" xfId="14947"/>
    <cellStyle name="Percent 3 7 12 9 2 3" xfId="14948"/>
    <cellStyle name="Percent 3 7 12 9 3" xfId="14949"/>
    <cellStyle name="Percent 3 7 12 9 4" xfId="14950"/>
    <cellStyle name="Percent 3 7 13" xfId="14951"/>
    <cellStyle name="Percent 3 7 13 10" xfId="14952"/>
    <cellStyle name="Percent 3 7 13 10 2" xfId="14953"/>
    <cellStyle name="Percent 3 7 13 10 3" xfId="14954"/>
    <cellStyle name="Percent 3 7 13 11" xfId="14955"/>
    <cellStyle name="Percent 3 7 13 11 2" xfId="14956"/>
    <cellStyle name="Percent 3 7 13 11 3" xfId="14957"/>
    <cellStyle name="Percent 3 7 13 12" xfId="14958"/>
    <cellStyle name="Percent 3 7 13 12 2" xfId="14959"/>
    <cellStyle name="Percent 3 7 13 12 3" xfId="14960"/>
    <cellStyle name="Percent 3 7 13 13" xfId="14961"/>
    <cellStyle name="Percent 3 7 13 2" xfId="14962"/>
    <cellStyle name="Percent 3 7 13 2 2" xfId="14963"/>
    <cellStyle name="Percent 3 7 13 2 2 2" xfId="14964"/>
    <cellStyle name="Percent 3 7 13 2 2 2 2" xfId="14965"/>
    <cellStyle name="Percent 3 7 13 2 2 2 3" xfId="14966"/>
    <cellStyle name="Percent 3 7 13 2 2 3" xfId="14967"/>
    <cellStyle name="Percent 3 7 13 2 2 4" xfId="14968"/>
    <cellStyle name="Percent 3 7 13 2 3" xfId="14969"/>
    <cellStyle name="Percent 3 7 13 2 3 2" xfId="14970"/>
    <cellStyle name="Percent 3 7 13 2 3 2 2" xfId="14971"/>
    <cellStyle name="Percent 3 7 13 2 3 2 3" xfId="14972"/>
    <cellStyle name="Percent 3 7 13 2 3 3" xfId="14973"/>
    <cellStyle name="Percent 3 7 13 2 3 4" xfId="14974"/>
    <cellStyle name="Percent 3 7 13 2 4" xfId="14975"/>
    <cellStyle name="Percent 3 7 13 2 4 2" xfId="14976"/>
    <cellStyle name="Percent 3 7 13 2 4 3" xfId="14977"/>
    <cellStyle name="Percent 3 7 13 2 5" xfId="14978"/>
    <cellStyle name="Percent 3 7 13 2 5 2" xfId="14979"/>
    <cellStyle name="Percent 3 7 13 2 5 3" xfId="14980"/>
    <cellStyle name="Percent 3 7 13 2 6" xfId="14981"/>
    <cellStyle name="Percent 3 7 13 2 7" xfId="14982"/>
    <cellStyle name="Percent 3 7 13 3" xfId="14983"/>
    <cellStyle name="Percent 3 7 13 3 2" xfId="14984"/>
    <cellStyle name="Percent 3 7 13 3 2 2" xfId="14985"/>
    <cellStyle name="Percent 3 7 13 3 2 2 2" xfId="14986"/>
    <cellStyle name="Percent 3 7 13 3 2 2 3" xfId="14987"/>
    <cellStyle name="Percent 3 7 13 3 2 3" xfId="14988"/>
    <cellStyle name="Percent 3 7 13 3 2 4" xfId="14989"/>
    <cellStyle name="Percent 3 7 13 3 3" xfId="14990"/>
    <cellStyle name="Percent 3 7 13 3 3 2" xfId="14991"/>
    <cellStyle name="Percent 3 7 13 3 3 2 2" xfId="14992"/>
    <cellStyle name="Percent 3 7 13 3 3 2 3" xfId="14993"/>
    <cellStyle name="Percent 3 7 13 3 3 3" xfId="14994"/>
    <cellStyle name="Percent 3 7 13 3 3 4" xfId="14995"/>
    <cellStyle name="Percent 3 7 13 3 4" xfId="14996"/>
    <cellStyle name="Percent 3 7 13 3 4 2" xfId="14997"/>
    <cellStyle name="Percent 3 7 13 3 4 3" xfId="14998"/>
    <cellStyle name="Percent 3 7 13 3 5" xfId="14999"/>
    <cellStyle name="Percent 3 7 13 3 6" xfId="15000"/>
    <cellStyle name="Percent 3 7 13 4" xfId="15001"/>
    <cellStyle name="Percent 3 7 13 4 2" xfId="15002"/>
    <cellStyle name="Percent 3 7 13 4 2 2" xfId="15003"/>
    <cellStyle name="Percent 3 7 13 4 2 2 2" xfId="15004"/>
    <cellStyle name="Percent 3 7 13 4 2 2 3" xfId="15005"/>
    <cellStyle name="Percent 3 7 13 4 2 3" xfId="15006"/>
    <cellStyle name="Percent 3 7 13 4 2 4" xfId="15007"/>
    <cellStyle name="Percent 3 7 13 4 3" xfId="15008"/>
    <cellStyle name="Percent 3 7 13 4 3 2" xfId="15009"/>
    <cellStyle name="Percent 3 7 13 4 3 2 2" xfId="15010"/>
    <cellStyle name="Percent 3 7 13 4 3 2 3" xfId="15011"/>
    <cellStyle name="Percent 3 7 13 4 3 3" xfId="15012"/>
    <cellStyle name="Percent 3 7 13 4 3 4" xfId="15013"/>
    <cellStyle name="Percent 3 7 13 4 4" xfId="15014"/>
    <cellStyle name="Percent 3 7 13 4 4 2" xfId="15015"/>
    <cellStyle name="Percent 3 7 13 4 4 3" xfId="15016"/>
    <cellStyle name="Percent 3 7 13 4 5" xfId="15017"/>
    <cellStyle name="Percent 3 7 13 4 6" xfId="15018"/>
    <cellStyle name="Percent 3 7 13 5" xfId="15019"/>
    <cellStyle name="Percent 3 7 13 5 2" xfId="15020"/>
    <cellStyle name="Percent 3 7 13 5 2 2" xfId="15021"/>
    <cellStyle name="Percent 3 7 13 5 2 2 2" xfId="15022"/>
    <cellStyle name="Percent 3 7 13 5 2 2 3" xfId="15023"/>
    <cellStyle name="Percent 3 7 13 5 2 3" xfId="15024"/>
    <cellStyle name="Percent 3 7 13 5 2 4" xfId="15025"/>
    <cellStyle name="Percent 3 7 13 5 3" xfId="15026"/>
    <cellStyle name="Percent 3 7 13 5 3 2" xfId="15027"/>
    <cellStyle name="Percent 3 7 13 5 3 2 2" xfId="15028"/>
    <cellStyle name="Percent 3 7 13 5 3 2 3" xfId="15029"/>
    <cellStyle name="Percent 3 7 13 5 3 3" xfId="15030"/>
    <cellStyle name="Percent 3 7 13 5 3 4" xfId="15031"/>
    <cellStyle name="Percent 3 7 13 5 4" xfId="15032"/>
    <cellStyle name="Percent 3 7 13 5 4 2" xfId="15033"/>
    <cellStyle name="Percent 3 7 13 5 4 2 2" xfId="15034"/>
    <cellStyle name="Percent 3 7 13 5 4 2 3" xfId="15035"/>
    <cellStyle name="Percent 3 7 13 5 4 3" xfId="15036"/>
    <cellStyle name="Percent 3 7 13 5 4 4" xfId="15037"/>
    <cellStyle name="Percent 3 7 13 5 5" xfId="15038"/>
    <cellStyle name="Percent 3 7 13 5 5 2" xfId="15039"/>
    <cellStyle name="Percent 3 7 13 5 5 3" xfId="15040"/>
    <cellStyle name="Percent 3 7 13 5 6" xfId="15041"/>
    <cellStyle name="Percent 3 7 13 5 7" xfId="15042"/>
    <cellStyle name="Percent 3 7 13 6" xfId="15043"/>
    <cellStyle name="Percent 3 7 13 6 2" xfId="15044"/>
    <cellStyle name="Percent 3 7 13 6 2 2" xfId="15045"/>
    <cellStyle name="Percent 3 7 13 6 2 2 2" xfId="15046"/>
    <cellStyle name="Percent 3 7 13 6 2 2 3" xfId="15047"/>
    <cellStyle name="Percent 3 7 13 6 2 3" xfId="15048"/>
    <cellStyle name="Percent 3 7 13 6 2 4" xfId="15049"/>
    <cellStyle name="Percent 3 7 13 6 3" xfId="15050"/>
    <cellStyle name="Percent 3 7 13 6 3 2" xfId="15051"/>
    <cellStyle name="Percent 3 7 13 6 3 2 2" xfId="15052"/>
    <cellStyle name="Percent 3 7 13 6 3 2 3" xfId="15053"/>
    <cellStyle name="Percent 3 7 13 6 3 3" xfId="15054"/>
    <cellStyle name="Percent 3 7 13 6 3 4" xfId="15055"/>
    <cellStyle name="Percent 3 7 13 6 4" xfId="15056"/>
    <cellStyle name="Percent 3 7 13 6 4 2" xfId="15057"/>
    <cellStyle name="Percent 3 7 13 6 4 3" xfId="15058"/>
    <cellStyle name="Percent 3 7 13 6 5" xfId="15059"/>
    <cellStyle name="Percent 3 7 13 6 6" xfId="15060"/>
    <cellStyle name="Percent 3 7 13 7" xfId="15061"/>
    <cellStyle name="Percent 3 7 13 7 2" xfId="15062"/>
    <cellStyle name="Percent 3 7 13 7 2 2" xfId="15063"/>
    <cellStyle name="Percent 3 7 13 7 2 3" xfId="15064"/>
    <cellStyle name="Percent 3 7 13 7 3" xfId="15065"/>
    <cellStyle name="Percent 3 7 13 7 4" xfId="15066"/>
    <cellStyle name="Percent 3 7 13 8" xfId="15067"/>
    <cellStyle name="Percent 3 7 13 8 2" xfId="15068"/>
    <cellStyle name="Percent 3 7 13 8 2 2" xfId="15069"/>
    <cellStyle name="Percent 3 7 13 8 2 3" xfId="15070"/>
    <cellStyle name="Percent 3 7 13 8 3" xfId="15071"/>
    <cellStyle name="Percent 3 7 13 8 4" xfId="15072"/>
    <cellStyle name="Percent 3 7 13 9" xfId="15073"/>
    <cellStyle name="Percent 3 7 13 9 2" xfId="15074"/>
    <cellStyle name="Percent 3 7 13 9 2 2" xfId="15075"/>
    <cellStyle name="Percent 3 7 13 9 2 3" xfId="15076"/>
    <cellStyle name="Percent 3 7 13 9 3" xfId="15077"/>
    <cellStyle name="Percent 3 7 13 9 4" xfId="15078"/>
    <cellStyle name="Percent 3 7 14" xfId="15079"/>
    <cellStyle name="Percent 3 7 14 10" xfId="15080"/>
    <cellStyle name="Percent 3 7 14 10 2" xfId="15081"/>
    <cellStyle name="Percent 3 7 14 10 3" xfId="15082"/>
    <cellStyle name="Percent 3 7 14 11" xfId="15083"/>
    <cellStyle name="Percent 3 7 14 11 2" xfId="15084"/>
    <cellStyle name="Percent 3 7 14 11 3" xfId="15085"/>
    <cellStyle name="Percent 3 7 14 12" xfId="15086"/>
    <cellStyle name="Percent 3 7 14 12 2" xfId="15087"/>
    <cellStyle name="Percent 3 7 14 12 3" xfId="15088"/>
    <cellStyle name="Percent 3 7 14 13" xfId="15089"/>
    <cellStyle name="Percent 3 7 14 2" xfId="15090"/>
    <cellStyle name="Percent 3 7 14 2 2" xfId="15091"/>
    <cellStyle name="Percent 3 7 14 2 2 2" xfId="15092"/>
    <cellStyle name="Percent 3 7 14 2 2 2 2" xfId="15093"/>
    <cellStyle name="Percent 3 7 14 2 2 2 3" xfId="15094"/>
    <cellStyle name="Percent 3 7 14 2 2 3" xfId="15095"/>
    <cellStyle name="Percent 3 7 14 2 2 4" xfId="15096"/>
    <cellStyle name="Percent 3 7 14 2 3" xfId="15097"/>
    <cellStyle name="Percent 3 7 14 2 3 2" xfId="15098"/>
    <cellStyle name="Percent 3 7 14 2 3 2 2" xfId="15099"/>
    <cellStyle name="Percent 3 7 14 2 3 2 3" xfId="15100"/>
    <cellStyle name="Percent 3 7 14 2 3 3" xfId="15101"/>
    <cellStyle name="Percent 3 7 14 2 3 4" xfId="15102"/>
    <cellStyle name="Percent 3 7 14 2 4" xfId="15103"/>
    <cellStyle name="Percent 3 7 14 2 4 2" xfId="15104"/>
    <cellStyle name="Percent 3 7 14 2 4 3" xfId="15105"/>
    <cellStyle name="Percent 3 7 14 2 5" xfId="15106"/>
    <cellStyle name="Percent 3 7 14 2 5 2" xfId="15107"/>
    <cellStyle name="Percent 3 7 14 2 5 3" xfId="15108"/>
    <cellStyle name="Percent 3 7 14 2 6" xfId="15109"/>
    <cellStyle name="Percent 3 7 14 2 7" xfId="15110"/>
    <cellStyle name="Percent 3 7 14 3" xfId="15111"/>
    <cellStyle name="Percent 3 7 14 3 2" xfId="15112"/>
    <cellStyle name="Percent 3 7 14 3 2 2" xfId="15113"/>
    <cellStyle name="Percent 3 7 14 3 2 2 2" xfId="15114"/>
    <cellStyle name="Percent 3 7 14 3 2 2 3" xfId="15115"/>
    <cellStyle name="Percent 3 7 14 3 2 3" xfId="15116"/>
    <cellStyle name="Percent 3 7 14 3 2 4" xfId="15117"/>
    <cellStyle name="Percent 3 7 14 3 3" xfId="15118"/>
    <cellStyle name="Percent 3 7 14 3 3 2" xfId="15119"/>
    <cellStyle name="Percent 3 7 14 3 3 2 2" xfId="15120"/>
    <cellStyle name="Percent 3 7 14 3 3 2 3" xfId="15121"/>
    <cellStyle name="Percent 3 7 14 3 3 3" xfId="15122"/>
    <cellStyle name="Percent 3 7 14 3 3 4" xfId="15123"/>
    <cellStyle name="Percent 3 7 14 3 4" xfId="15124"/>
    <cellStyle name="Percent 3 7 14 3 4 2" xfId="15125"/>
    <cellStyle name="Percent 3 7 14 3 4 3" xfId="15126"/>
    <cellStyle name="Percent 3 7 14 3 5" xfId="15127"/>
    <cellStyle name="Percent 3 7 14 3 6" xfId="15128"/>
    <cellStyle name="Percent 3 7 14 4" xfId="15129"/>
    <cellStyle name="Percent 3 7 14 4 2" xfId="15130"/>
    <cellStyle name="Percent 3 7 14 4 2 2" xfId="15131"/>
    <cellStyle name="Percent 3 7 14 4 2 2 2" xfId="15132"/>
    <cellStyle name="Percent 3 7 14 4 2 2 3" xfId="15133"/>
    <cellStyle name="Percent 3 7 14 4 2 3" xfId="15134"/>
    <cellStyle name="Percent 3 7 14 4 2 4" xfId="15135"/>
    <cellStyle name="Percent 3 7 14 4 3" xfId="15136"/>
    <cellStyle name="Percent 3 7 14 4 3 2" xfId="15137"/>
    <cellStyle name="Percent 3 7 14 4 3 2 2" xfId="15138"/>
    <cellStyle name="Percent 3 7 14 4 3 2 3" xfId="15139"/>
    <cellStyle name="Percent 3 7 14 4 3 3" xfId="15140"/>
    <cellStyle name="Percent 3 7 14 4 3 4" xfId="15141"/>
    <cellStyle name="Percent 3 7 14 4 4" xfId="15142"/>
    <cellStyle name="Percent 3 7 14 4 4 2" xfId="15143"/>
    <cellStyle name="Percent 3 7 14 4 4 3" xfId="15144"/>
    <cellStyle name="Percent 3 7 14 4 5" xfId="15145"/>
    <cellStyle name="Percent 3 7 14 4 6" xfId="15146"/>
    <cellStyle name="Percent 3 7 14 5" xfId="15147"/>
    <cellStyle name="Percent 3 7 14 5 2" xfId="15148"/>
    <cellStyle name="Percent 3 7 14 5 2 2" xfId="15149"/>
    <cellStyle name="Percent 3 7 14 5 2 2 2" xfId="15150"/>
    <cellStyle name="Percent 3 7 14 5 2 2 3" xfId="15151"/>
    <cellStyle name="Percent 3 7 14 5 2 3" xfId="15152"/>
    <cellStyle name="Percent 3 7 14 5 2 4" xfId="15153"/>
    <cellStyle name="Percent 3 7 14 5 3" xfId="15154"/>
    <cellStyle name="Percent 3 7 14 5 3 2" xfId="15155"/>
    <cellStyle name="Percent 3 7 14 5 3 2 2" xfId="15156"/>
    <cellStyle name="Percent 3 7 14 5 3 2 3" xfId="15157"/>
    <cellStyle name="Percent 3 7 14 5 3 3" xfId="15158"/>
    <cellStyle name="Percent 3 7 14 5 3 4" xfId="15159"/>
    <cellStyle name="Percent 3 7 14 5 4" xfId="15160"/>
    <cellStyle name="Percent 3 7 14 5 4 2" xfId="15161"/>
    <cellStyle name="Percent 3 7 14 5 4 2 2" xfId="15162"/>
    <cellStyle name="Percent 3 7 14 5 4 2 3" xfId="15163"/>
    <cellStyle name="Percent 3 7 14 5 4 3" xfId="15164"/>
    <cellStyle name="Percent 3 7 14 5 4 4" xfId="15165"/>
    <cellStyle name="Percent 3 7 14 5 5" xfId="15166"/>
    <cellStyle name="Percent 3 7 14 5 5 2" xfId="15167"/>
    <cellStyle name="Percent 3 7 14 5 5 3" xfId="15168"/>
    <cellStyle name="Percent 3 7 14 5 6" xfId="15169"/>
    <cellStyle name="Percent 3 7 14 5 7" xfId="15170"/>
    <cellStyle name="Percent 3 7 14 6" xfId="15171"/>
    <cellStyle name="Percent 3 7 14 6 2" xfId="15172"/>
    <cellStyle name="Percent 3 7 14 6 2 2" xfId="15173"/>
    <cellStyle name="Percent 3 7 14 6 2 2 2" xfId="15174"/>
    <cellStyle name="Percent 3 7 14 6 2 2 3" xfId="15175"/>
    <cellStyle name="Percent 3 7 14 6 2 3" xfId="15176"/>
    <cellStyle name="Percent 3 7 14 6 2 4" xfId="15177"/>
    <cellStyle name="Percent 3 7 14 6 3" xfId="15178"/>
    <cellStyle name="Percent 3 7 14 6 3 2" xfId="15179"/>
    <cellStyle name="Percent 3 7 14 6 3 2 2" xfId="15180"/>
    <cellStyle name="Percent 3 7 14 6 3 2 3" xfId="15181"/>
    <cellStyle name="Percent 3 7 14 6 3 3" xfId="15182"/>
    <cellStyle name="Percent 3 7 14 6 3 4" xfId="15183"/>
    <cellStyle name="Percent 3 7 14 6 4" xfId="15184"/>
    <cellStyle name="Percent 3 7 14 6 4 2" xfId="15185"/>
    <cellStyle name="Percent 3 7 14 6 4 3" xfId="15186"/>
    <cellStyle name="Percent 3 7 14 6 5" xfId="15187"/>
    <cellStyle name="Percent 3 7 14 6 6" xfId="15188"/>
    <cellStyle name="Percent 3 7 14 7" xfId="15189"/>
    <cellStyle name="Percent 3 7 14 7 2" xfId="15190"/>
    <cellStyle name="Percent 3 7 14 7 2 2" xfId="15191"/>
    <cellStyle name="Percent 3 7 14 7 2 3" xfId="15192"/>
    <cellStyle name="Percent 3 7 14 7 3" xfId="15193"/>
    <cellStyle name="Percent 3 7 14 7 4" xfId="15194"/>
    <cellStyle name="Percent 3 7 14 8" xfId="15195"/>
    <cellStyle name="Percent 3 7 14 8 2" xfId="15196"/>
    <cellStyle name="Percent 3 7 14 8 2 2" xfId="15197"/>
    <cellStyle name="Percent 3 7 14 8 2 3" xfId="15198"/>
    <cellStyle name="Percent 3 7 14 8 3" xfId="15199"/>
    <cellStyle name="Percent 3 7 14 8 4" xfId="15200"/>
    <cellStyle name="Percent 3 7 14 9" xfId="15201"/>
    <cellStyle name="Percent 3 7 14 9 2" xfId="15202"/>
    <cellStyle name="Percent 3 7 14 9 2 2" xfId="15203"/>
    <cellStyle name="Percent 3 7 14 9 2 3" xfId="15204"/>
    <cellStyle name="Percent 3 7 14 9 3" xfId="15205"/>
    <cellStyle name="Percent 3 7 14 9 4" xfId="15206"/>
    <cellStyle name="Percent 3 7 15" xfId="15207"/>
    <cellStyle name="Percent 3 7 15 10" xfId="15208"/>
    <cellStyle name="Percent 3 7 15 10 2" xfId="15209"/>
    <cellStyle name="Percent 3 7 15 10 3" xfId="15210"/>
    <cellStyle name="Percent 3 7 15 11" xfId="15211"/>
    <cellStyle name="Percent 3 7 15 11 2" xfId="15212"/>
    <cellStyle name="Percent 3 7 15 11 3" xfId="15213"/>
    <cellStyle name="Percent 3 7 15 12" xfId="15214"/>
    <cellStyle name="Percent 3 7 15 12 2" xfId="15215"/>
    <cellStyle name="Percent 3 7 15 12 3" xfId="15216"/>
    <cellStyle name="Percent 3 7 15 13" xfId="15217"/>
    <cellStyle name="Percent 3 7 15 2" xfId="15218"/>
    <cellStyle name="Percent 3 7 15 2 2" xfId="15219"/>
    <cellStyle name="Percent 3 7 15 2 2 2" xfId="15220"/>
    <cellStyle name="Percent 3 7 15 2 2 2 2" xfId="15221"/>
    <cellStyle name="Percent 3 7 15 2 2 2 3" xfId="15222"/>
    <cellStyle name="Percent 3 7 15 2 2 3" xfId="15223"/>
    <cellStyle name="Percent 3 7 15 2 2 4" xfId="15224"/>
    <cellStyle name="Percent 3 7 15 2 3" xfId="15225"/>
    <cellStyle name="Percent 3 7 15 2 3 2" xfId="15226"/>
    <cellStyle name="Percent 3 7 15 2 3 2 2" xfId="15227"/>
    <cellStyle name="Percent 3 7 15 2 3 2 3" xfId="15228"/>
    <cellStyle name="Percent 3 7 15 2 3 3" xfId="15229"/>
    <cellStyle name="Percent 3 7 15 2 3 4" xfId="15230"/>
    <cellStyle name="Percent 3 7 15 2 4" xfId="15231"/>
    <cellStyle name="Percent 3 7 15 2 4 2" xfId="15232"/>
    <cellStyle name="Percent 3 7 15 2 4 3" xfId="15233"/>
    <cellStyle name="Percent 3 7 15 2 5" xfId="15234"/>
    <cellStyle name="Percent 3 7 15 2 5 2" xfId="15235"/>
    <cellStyle name="Percent 3 7 15 2 5 3" xfId="15236"/>
    <cellStyle name="Percent 3 7 15 2 6" xfId="15237"/>
    <cellStyle name="Percent 3 7 15 2 7" xfId="15238"/>
    <cellStyle name="Percent 3 7 15 3" xfId="15239"/>
    <cellStyle name="Percent 3 7 15 3 2" xfId="15240"/>
    <cellStyle name="Percent 3 7 15 3 2 2" xfId="15241"/>
    <cellStyle name="Percent 3 7 15 3 2 2 2" xfId="15242"/>
    <cellStyle name="Percent 3 7 15 3 2 2 3" xfId="15243"/>
    <cellStyle name="Percent 3 7 15 3 2 3" xfId="15244"/>
    <cellStyle name="Percent 3 7 15 3 2 4" xfId="15245"/>
    <cellStyle name="Percent 3 7 15 3 3" xfId="15246"/>
    <cellStyle name="Percent 3 7 15 3 3 2" xfId="15247"/>
    <cellStyle name="Percent 3 7 15 3 3 2 2" xfId="15248"/>
    <cellStyle name="Percent 3 7 15 3 3 2 3" xfId="15249"/>
    <cellStyle name="Percent 3 7 15 3 3 3" xfId="15250"/>
    <cellStyle name="Percent 3 7 15 3 3 4" xfId="15251"/>
    <cellStyle name="Percent 3 7 15 3 4" xfId="15252"/>
    <cellStyle name="Percent 3 7 15 3 4 2" xfId="15253"/>
    <cellStyle name="Percent 3 7 15 3 4 3" xfId="15254"/>
    <cellStyle name="Percent 3 7 15 3 5" xfId="15255"/>
    <cellStyle name="Percent 3 7 15 3 6" xfId="15256"/>
    <cellStyle name="Percent 3 7 15 4" xfId="15257"/>
    <cellStyle name="Percent 3 7 15 4 2" xfId="15258"/>
    <cellStyle name="Percent 3 7 15 4 2 2" xfId="15259"/>
    <cellStyle name="Percent 3 7 15 4 2 2 2" xfId="15260"/>
    <cellStyle name="Percent 3 7 15 4 2 2 3" xfId="15261"/>
    <cellStyle name="Percent 3 7 15 4 2 3" xfId="15262"/>
    <cellStyle name="Percent 3 7 15 4 2 4" xfId="15263"/>
    <cellStyle name="Percent 3 7 15 4 3" xfId="15264"/>
    <cellStyle name="Percent 3 7 15 4 3 2" xfId="15265"/>
    <cellStyle name="Percent 3 7 15 4 3 2 2" xfId="15266"/>
    <cellStyle name="Percent 3 7 15 4 3 2 3" xfId="15267"/>
    <cellStyle name="Percent 3 7 15 4 3 3" xfId="15268"/>
    <cellStyle name="Percent 3 7 15 4 3 4" xfId="15269"/>
    <cellStyle name="Percent 3 7 15 4 4" xfId="15270"/>
    <cellStyle name="Percent 3 7 15 4 4 2" xfId="15271"/>
    <cellStyle name="Percent 3 7 15 4 4 3" xfId="15272"/>
    <cellStyle name="Percent 3 7 15 4 5" xfId="15273"/>
    <cellStyle name="Percent 3 7 15 4 6" xfId="15274"/>
    <cellStyle name="Percent 3 7 15 5" xfId="15275"/>
    <cellStyle name="Percent 3 7 15 5 2" xfId="15276"/>
    <cellStyle name="Percent 3 7 15 5 2 2" xfId="15277"/>
    <cellStyle name="Percent 3 7 15 5 2 2 2" xfId="15278"/>
    <cellStyle name="Percent 3 7 15 5 2 2 3" xfId="15279"/>
    <cellStyle name="Percent 3 7 15 5 2 3" xfId="15280"/>
    <cellStyle name="Percent 3 7 15 5 2 4" xfId="15281"/>
    <cellStyle name="Percent 3 7 15 5 3" xfId="15282"/>
    <cellStyle name="Percent 3 7 15 5 3 2" xfId="15283"/>
    <cellStyle name="Percent 3 7 15 5 3 2 2" xfId="15284"/>
    <cellStyle name="Percent 3 7 15 5 3 2 3" xfId="15285"/>
    <cellStyle name="Percent 3 7 15 5 3 3" xfId="15286"/>
    <cellStyle name="Percent 3 7 15 5 3 4" xfId="15287"/>
    <cellStyle name="Percent 3 7 15 5 4" xfId="15288"/>
    <cellStyle name="Percent 3 7 15 5 4 2" xfId="15289"/>
    <cellStyle name="Percent 3 7 15 5 4 2 2" xfId="15290"/>
    <cellStyle name="Percent 3 7 15 5 4 2 3" xfId="15291"/>
    <cellStyle name="Percent 3 7 15 5 4 3" xfId="15292"/>
    <cellStyle name="Percent 3 7 15 5 4 4" xfId="15293"/>
    <cellStyle name="Percent 3 7 15 5 5" xfId="15294"/>
    <cellStyle name="Percent 3 7 15 5 5 2" xfId="15295"/>
    <cellStyle name="Percent 3 7 15 5 5 3" xfId="15296"/>
    <cellStyle name="Percent 3 7 15 5 6" xfId="15297"/>
    <cellStyle name="Percent 3 7 15 5 7" xfId="15298"/>
    <cellStyle name="Percent 3 7 15 6" xfId="15299"/>
    <cellStyle name="Percent 3 7 15 6 2" xfId="15300"/>
    <cellStyle name="Percent 3 7 15 6 2 2" xfId="15301"/>
    <cellStyle name="Percent 3 7 15 6 2 2 2" xfId="15302"/>
    <cellStyle name="Percent 3 7 15 6 2 2 3" xfId="15303"/>
    <cellStyle name="Percent 3 7 15 6 2 3" xfId="15304"/>
    <cellStyle name="Percent 3 7 15 6 2 4" xfId="15305"/>
    <cellStyle name="Percent 3 7 15 6 3" xfId="15306"/>
    <cellStyle name="Percent 3 7 15 6 3 2" xfId="15307"/>
    <cellStyle name="Percent 3 7 15 6 3 2 2" xfId="15308"/>
    <cellStyle name="Percent 3 7 15 6 3 2 3" xfId="15309"/>
    <cellStyle name="Percent 3 7 15 6 3 3" xfId="15310"/>
    <cellStyle name="Percent 3 7 15 6 3 4" xfId="15311"/>
    <cellStyle name="Percent 3 7 15 6 4" xfId="15312"/>
    <cellStyle name="Percent 3 7 15 6 4 2" xfId="15313"/>
    <cellStyle name="Percent 3 7 15 6 4 3" xfId="15314"/>
    <cellStyle name="Percent 3 7 15 6 5" xfId="15315"/>
    <cellStyle name="Percent 3 7 15 6 6" xfId="15316"/>
    <cellStyle name="Percent 3 7 15 7" xfId="15317"/>
    <cellStyle name="Percent 3 7 15 7 2" xfId="15318"/>
    <cellStyle name="Percent 3 7 15 7 2 2" xfId="15319"/>
    <cellStyle name="Percent 3 7 15 7 2 3" xfId="15320"/>
    <cellStyle name="Percent 3 7 15 7 3" xfId="15321"/>
    <cellStyle name="Percent 3 7 15 7 4" xfId="15322"/>
    <cellStyle name="Percent 3 7 15 8" xfId="15323"/>
    <cellStyle name="Percent 3 7 15 8 2" xfId="15324"/>
    <cellStyle name="Percent 3 7 15 8 2 2" xfId="15325"/>
    <cellStyle name="Percent 3 7 15 8 2 3" xfId="15326"/>
    <cellStyle name="Percent 3 7 15 8 3" xfId="15327"/>
    <cellStyle name="Percent 3 7 15 8 4" xfId="15328"/>
    <cellStyle name="Percent 3 7 15 9" xfId="15329"/>
    <cellStyle name="Percent 3 7 15 9 2" xfId="15330"/>
    <cellStyle name="Percent 3 7 15 9 2 2" xfId="15331"/>
    <cellStyle name="Percent 3 7 15 9 2 3" xfId="15332"/>
    <cellStyle name="Percent 3 7 15 9 3" xfId="15333"/>
    <cellStyle name="Percent 3 7 15 9 4" xfId="15334"/>
    <cellStyle name="Percent 3 7 16" xfId="15335"/>
    <cellStyle name="Percent 3 7 16 2" xfId="15336"/>
    <cellStyle name="Percent 3 7 16 2 2" xfId="15337"/>
    <cellStyle name="Percent 3 7 16 2 2 2" xfId="15338"/>
    <cellStyle name="Percent 3 7 16 2 2 3" xfId="15339"/>
    <cellStyle name="Percent 3 7 16 2 3" xfId="15340"/>
    <cellStyle name="Percent 3 7 16 2 4" xfId="15341"/>
    <cellStyle name="Percent 3 7 16 3" xfId="15342"/>
    <cellStyle name="Percent 3 7 16 3 2" xfId="15343"/>
    <cellStyle name="Percent 3 7 16 3 2 2" xfId="15344"/>
    <cellStyle name="Percent 3 7 16 3 2 3" xfId="15345"/>
    <cellStyle name="Percent 3 7 16 3 3" xfId="15346"/>
    <cellStyle name="Percent 3 7 16 3 4" xfId="15347"/>
    <cellStyle name="Percent 3 7 16 4" xfId="15348"/>
    <cellStyle name="Percent 3 7 16 4 2" xfId="15349"/>
    <cellStyle name="Percent 3 7 16 4 3" xfId="15350"/>
    <cellStyle name="Percent 3 7 16 5" xfId="15351"/>
    <cellStyle name="Percent 3 7 16 5 2" xfId="15352"/>
    <cellStyle name="Percent 3 7 16 5 3" xfId="15353"/>
    <cellStyle name="Percent 3 7 16 6" xfId="15354"/>
    <cellStyle name="Percent 3 7 16 7" xfId="15355"/>
    <cellStyle name="Percent 3 7 17" xfId="15356"/>
    <cellStyle name="Percent 3 7 17 2" xfId="15357"/>
    <cellStyle name="Percent 3 7 17 2 2" xfId="15358"/>
    <cellStyle name="Percent 3 7 17 2 2 2" xfId="15359"/>
    <cellStyle name="Percent 3 7 17 2 2 3" xfId="15360"/>
    <cellStyle name="Percent 3 7 17 2 3" xfId="15361"/>
    <cellStyle name="Percent 3 7 17 2 4" xfId="15362"/>
    <cellStyle name="Percent 3 7 17 3" xfId="15363"/>
    <cellStyle name="Percent 3 7 17 3 2" xfId="15364"/>
    <cellStyle name="Percent 3 7 17 3 2 2" xfId="15365"/>
    <cellStyle name="Percent 3 7 17 3 2 3" xfId="15366"/>
    <cellStyle name="Percent 3 7 17 3 3" xfId="15367"/>
    <cellStyle name="Percent 3 7 17 3 4" xfId="15368"/>
    <cellStyle name="Percent 3 7 17 4" xfId="15369"/>
    <cellStyle name="Percent 3 7 17 4 2" xfId="15370"/>
    <cellStyle name="Percent 3 7 17 4 3" xfId="15371"/>
    <cellStyle name="Percent 3 7 17 5" xfId="15372"/>
    <cellStyle name="Percent 3 7 17 6" xfId="15373"/>
    <cellStyle name="Percent 3 7 18" xfId="15374"/>
    <cellStyle name="Percent 3 7 18 2" xfId="15375"/>
    <cellStyle name="Percent 3 7 18 2 2" xfId="15376"/>
    <cellStyle name="Percent 3 7 18 2 2 2" xfId="15377"/>
    <cellStyle name="Percent 3 7 18 2 2 3" xfId="15378"/>
    <cellStyle name="Percent 3 7 18 2 3" xfId="15379"/>
    <cellStyle name="Percent 3 7 18 2 4" xfId="15380"/>
    <cellStyle name="Percent 3 7 18 3" xfId="15381"/>
    <cellStyle name="Percent 3 7 18 3 2" xfId="15382"/>
    <cellStyle name="Percent 3 7 18 3 2 2" xfId="15383"/>
    <cellStyle name="Percent 3 7 18 3 2 3" xfId="15384"/>
    <cellStyle name="Percent 3 7 18 3 3" xfId="15385"/>
    <cellStyle name="Percent 3 7 18 3 4" xfId="15386"/>
    <cellStyle name="Percent 3 7 18 4" xfId="15387"/>
    <cellStyle name="Percent 3 7 18 4 2" xfId="15388"/>
    <cellStyle name="Percent 3 7 18 4 3" xfId="15389"/>
    <cellStyle name="Percent 3 7 18 5" xfId="15390"/>
    <cellStyle name="Percent 3 7 18 6" xfId="15391"/>
    <cellStyle name="Percent 3 7 19" xfId="15392"/>
    <cellStyle name="Percent 3 7 19 2" xfId="15393"/>
    <cellStyle name="Percent 3 7 19 2 2" xfId="15394"/>
    <cellStyle name="Percent 3 7 19 2 2 2" xfId="15395"/>
    <cellStyle name="Percent 3 7 19 2 2 3" xfId="15396"/>
    <cellStyle name="Percent 3 7 19 2 3" xfId="15397"/>
    <cellStyle name="Percent 3 7 19 2 4" xfId="15398"/>
    <cellStyle name="Percent 3 7 19 3" xfId="15399"/>
    <cellStyle name="Percent 3 7 19 3 2" xfId="15400"/>
    <cellStyle name="Percent 3 7 19 3 2 2" xfId="15401"/>
    <cellStyle name="Percent 3 7 19 3 2 3" xfId="15402"/>
    <cellStyle name="Percent 3 7 19 3 3" xfId="15403"/>
    <cellStyle name="Percent 3 7 19 3 4" xfId="15404"/>
    <cellStyle name="Percent 3 7 19 4" xfId="15405"/>
    <cellStyle name="Percent 3 7 19 4 2" xfId="15406"/>
    <cellStyle name="Percent 3 7 19 4 2 2" xfId="15407"/>
    <cellStyle name="Percent 3 7 19 4 2 3" xfId="15408"/>
    <cellStyle name="Percent 3 7 19 4 3" xfId="15409"/>
    <cellStyle name="Percent 3 7 19 4 4" xfId="15410"/>
    <cellStyle name="Percent 3 7 19 5" xfId="15411"/>
    <cellStyle name="Percent 3 7 19 5 2" xfId="15412"/>
    <cellStyle name="Percent 3 7 19 5 3" xfId="15413"/>
    <cellStyle name="Percent 3 7 19 6" xfId="15414"/>
    <cellStyle name="Percent 3 7 19 7" xfId="15415"/>
    <cellStyle name="Percent 3 7 2" xfId="15416"/>
    <cellStyle name="Percent 3 7 2 10" xfId="15417"/>
    <cellStyle name="Percent 3 7 2 10 2" xfId="15418"/>
    <cellStyle name="Percent 3 7 2 10 3" xfId="15419"/>
    <cellStyle name="Percent 3 7 2 11" xfId="15420"/>
    <cellStyle name="Percent 3 7 2 11 2" xfId="15421"/>
    <cellStyle name="Percent 3 7 2 11 3" xfId="15422"/>
    <cellStyle name="Percent 3 7 2 12" xfId="15423"/>
    <cellStyle name="Percent 3 7 2 12 2" xfId="15424"/>
    <cellStyle name="Percent 3 7 2 12 3" xfId="15425"/>
    <cellStyle name="Percent 3 7 2 13" xfId="15426"/>
    <cellStyle name="Percent 3 7 2 2" xfId="15427"/>
    <cellStyle name="Percent 3 7 2 2 2" xfId="15428"/>
    <cellStyle name="Percent 3 7 2 2 2 2" xfId="15429"/>
    <cellStyle name="Percent 3 7 2 2 2 2 2" xfId="15430"/>
    <cellStyle name="Percent 3 7 2 2 2 2 3" xfId="15431"/>
    <cellStyle name="Percent 3 7 2 2 2 3" xfId="15432"/>
    <cellStyle name="Percent 3 7 2 2 2 4" xfId="15433"/>
    <cellStyle name="Percent 3 7 2 2 3" xfId="15434"/>
    <cellStyle name="Percent 3 7 2 2 3 2" xfId="15435"/>
    <cellStyle name="Percent 3 7 2 2 3 2 2" xfId="15436"/>
    <cellStyle name="Percent 3 7 2 2 3 2 3" xfId="15437"/>
    <cellStyle name="Percent 3 7 2 2 3 3" xfId="15438"/>
    <cellStyle name="Percent 3 7 2 2 3 4" xfId="15439"/>
    <cellStyle name="Percent 3 7 2 2 4" xfId="15440"/>
    <cellStyle name="Percent 3 7 2 2 4 2" xfId="15441"/>
    <cellStyle name="Percent 3 7 2 2 4 3" xfId="15442"/>
    <cellStyle name="Percent 3 7 2 2 5" xfId="15443"/>
    <cellStyle name="Percent 3 7 2 2 5 2" xfId="15444"/>
    <cellStyle name="Percent 3 7 2 2 5 3" xfId="15445"/>
    <cellStyle name="Percent 3 7 2 2 6" xfId="15446"/>
    <cellStyle name="Percent 3 7 2 2 7" xfId="15447"/>
    <cellStyle name="Percent 3 7 2 3" xfId="15448"/>
    <cellStyle name="Percent 3 7 2 3 2" xfId="15449"/>
    <cellStyle name="Percent 3 7 2 3 2 2" xfId="15450"/>
    <cellStyle name="Percent 3 7 2 3 2 2 2" xfId="15451"/>
    <cellStyle name="Percent 3 7 2 3 2 2 3" xfId="15452"/>
    <cellStyle name="Percent 3 7 2 3 2 3" xfId="15453"/>
    <cellStyle name="Percent 3 7 2 3 2 4" xfId="15454"/>
    <cellStyle name="Percent 3 7 2 3 3" xfId="15455"/>
    <cellStyle name="Percent 3 7 2 3 3 2" xfId="15456"/>
    <cellStyle name="Percent 3 7 2 3 3 2 2" xfId="15457"/>
    <cellStyle name="Percent 3 7 2 3 3 2 3" xfId="15458"/>
    <cellStyle name="Percent 3 7 2 3 3 3" xfId="15459"/>
    <cellStyle name="Percent 3 7 2 3 3 4" xfId="15460"/>
    <cellStyle name="Percent 3 7 2 3 4" xfId="15461"/>
    <cellStyle name="Percent 3 7 2 3 4 2" xfId="15462"/>
    <cellStyle name="Percent 3 7 2 3 4 3" xfId="15463"/>
    <cellStyle name="Percent 3 7 2 3 5" xfId="15464"/>
    <cellStyle name="Percent 3 7 2 3 6" xfId="15465"/>
    <cellStyle name="Percent 3 7 2 4" xfId="15466"/>
    <cellStyle name="Percent 3 7 2 4 2" xfId="15467"/>
    <cellStyle name="Percent 3 7 2 4 2 2" xfId="15468"/>
    <cellStyle name="Percent 3 7 2 4 2 2 2" xfId="15469"/>
    <cellStyle name="Percent 3 7 2 4 2 2 3" xfId="15470"/>
    <cellStyle name="Percent 3 7 2 4 2 3" xfId="15471"/>
    <cellStyle name="Percent 3 7 2 4 2 4" xfId="15472"/>
    <cellStyle name="Percent 3 7 2 4 3" xfId="15473"/>
    <cellStyle name="Percent 3 7 2 4 3 2" xfId="15474"/>
    <cellStyle name="Percent 3 7 2 4 3 2 2" xfId="15475"/>
    <cellStyle name="Percent 3 7 2 4 3 2 3" xfId="15476"/>
    <cellStyle name="Percent 3 7 2 4 3 3" xfId="15477"/>
    <cellStyle name="Percent 3 7 2 4 3 4" xfId="15478"/>
    <cellStyle name="Percent 3 7 2 4 4" xfId="15479"/>
    <cellStyle name="Percent 3 7 2 4 4 2" xfId="15480"/>
    <cellStyle name="Percent 3 7 2 4 4 3" xfId="15481"/>
    <cellStyle name="Percent 3 7 2 4 5" xfId="15482"/>
    <cellStyle name="Percent 3 7 2 4 6" xfId="15483"/>
    <cellStyle name="Percent 3 7 2 5" xfId="15484"/>
    <cellStyle name="Percent 3 7 2 5 2" xfId="15485"/>
    <cellStyle name="Percent 3 7 2 5 2 2" xfId="15486"/>
    <cellStyle name="Percent 3 7 2 5 2 2 2" xfId="15487"/>
    <cellStyle name="Percent 3 7 2 5 2 2 3" xfId="15488"/>
    <cellStyle name="Percent 3 7 2 5 2 3" xfId="15489"/>
    <cellStyle name="Percent 3 7 2 5 2 4" xfId="15490"/>
    <cellStyle name="Percent 3 7 2 5 3" xfId="15491"/>
    <cellStyle name="Percent 3 7 2 5 3 2" xfId="15492"/>
    <cellStyle name="Percent 3 7 2 5 3 2 2" xfId="15493"/>
    <cellStyle name="Percent 3 7 2 5 3 2 3" xfId="15494"/>
    <cellStyle name="Percent 3 7 2 5 3 3" xfId="15495"/>
    <cellStyle name="Percent 3 7 2 5 3 4" xfId="15496"/>
    <cellStyle name="Percent 3 7 2 5 4" xfId="15497"/>
    <cellStyle name="Percent 3 7 2 5 4 2" xfId="15498"/>
    <cellStyle name="Percent 3 7 2 5 4 2 2" xfId="15499"/>
    <cellStyle name="Percent 3 7 2 5 4 2 3" xfId="15500"/>
    <cellStyle name="Percent 3 7 2 5 4 3" xfId="15501"/>
    <cellStyle name="Percent 3 7 2 5 4 4" xfId="15502"/>
    <cellStyle name="Percent 3 7 2 5 5" xfId="15503"/>
    <cellStyle name="Percent 3 7 2 5 5 2" xfId="15504"/>
    <cellStyle name="Percent 3 7 2 5 5 3" xfId="15505"/>
    <cellStyle name="Percent 3 7 2 5 6" xfId="15506"/>
    <cellStyle name="Percent 3 7 2 5 7" xfId="15507"/>
    <cellStyle name="Percent 3 7 2 6" xfId="15508"/>
    <cellStyle name="Percent 3 7 2 6 2" xfId="15509"/>
    <cellStyle name="Percent 3 7 2 6 2 2" xfId="15510"/>
    <cellStyle name="Percent 3 7 2 6 2 2 2" xfId="15511"/>
    <cellStyle name="Percent 3 7 2 6 2 2 3" xfId="15512"/>
    <cellStyle name="Percent 3 7 2 6 2 3" xfId="15513"/>
    <cellStyle name="Percent 3 7 2 6 2 4" xfId="15514"/>
    <cellStyle name="Percent 3 7 2 6 3" xfId="15515"/>
    <cellStyle name="Percent 3 7 2 6 3 2" xfId="15516"/>
    <cellStyle name="Percent 3 7 2 6 3 2 2" xfId="15517"/>
    <cellStyle name="Percent 3 7 2 6 3 2 3" xfId="15518"/>
    <cellStyle name="Percent 3 7 2 6 3 3" xfId="15519"/>
    <cellStyle name="Percent 3 7 2 6 3 4" xfId="15520"/>
    <cellStyle name="Percent 3 7 2 6 4" xfId="15521"/>
    <cellStyle name="Percent 3 7 2 6 4 2" xfId="15522"/>
    <cellStyle name="Percent 3 7 2 6 4 3" xfId="15523"/>
    <cellStyle name="Percent 3 7 2 6 5" xfId="15524"/>
    <cellStyle name="Percent 3 7 2 6 6" xfId="15525"/>
    <cellStyle name="Percent 3 7 2 7" xfId="15526"/>
    <cellStyle name="Percent 3 7 2 7 2" xfId="15527"/>
    <cellStyle name="Percent 3 7 2 7 2 2" xfId="15528"/>
    <cellStyle name="Percent 3 7 2 7 2 3" xfId="15529"/>
    <cellStyle name="Percent 3 7 2 7 3" xfId="15530"/>
    <cellStyle name="Percent 3 7 2 7 4" xfId="15531"/>
    <cellStyle name="Percent 3 7 2 8" xfId="15532"/>
    <cellStyle name="Percent 3 7 2 8 2" xfId="15533"/>
    <cellStyle name="Percent 3 7 2 8 2 2" xfId="15534"/>
    <cellStyle name="Percent 3 7 2 8 2 3" xfId="15535"/>
    <cellStyle name="Percent 3 7 2 8 3" xfId="15536"/>
    <cellStyle name="Percent 3 7 2 8 4" xfId="15537"/>
    <cellStyle name="Percent 3 7 2 9" xfId="15538"/>
    <cellStyle name="Percent 3 7 2 9 2" xfId="15539"/>
    <cellStyle name="Percent 3 7 2 9 2 2" xfId="15540"/>
    <cellStyle name="Percent 3 7 2 9 2 3" xfId="15541"/>
    <cellStyle name="Percent 3 7 2 9 3" xfId="15542"/>
    <cellStyle name="Percent 3 7 2 9 4" xfId="15543"/>
    <cellStyle name="Percent 3 7 20" xfId="15544"/>
    <cellStyle name="Percent 3 7 20 2" xfId="15545"/>
    <cellStyle name="Percent 3 7 20 2 2" xfId="15546"/>
    <cellStyle name="Percent 3 7 20 2 2 2" xfId="15547"/>
    <cellStyle name="Percent 3 7 20 2 2 3" xfId="15548"/>
    <cellStyle name="Percent 3 7 20 2 3" xfId="15549"/>
    <cellStyle name="Percent 3 7 20 2 4" xfId="15550"/>
    <cellStyle name="Percent 3 7 20 3" xfId="15551"/>
    <cellStyle name="Percent 3 7 20 3 2" xfId="15552"/>
    <cellStyle name="Percent 3 7 20 3 2 2" xfId="15553"/>
    <cellStyle name="Percent 3 7 20 3 2 3" xfId="15554"/>
    <cellStyle name="Percent 3 7 20 3 3" xfId="15555"/>
    <cellStyle name="Percent 3 7 20 3 4" xfId="15556"/>
    <cellStyle name="Percent 3 7 20 4" xfId="15557"/>
    <cellStyle name="Percent 3 7 20 4 2" xfId="15558"/>
    <cellStyle name="Percent 3 7 20 4 3" xfId="15559"/>
    <cellStyle name="Percent 3 7 20 5" xfId="15560"/>
    <cellStyle name="Percent 3 7 20 6" xfId="15561"/>
    <cellStyle name="Percent 3 7 21" xfId="15562"/>
    <cellStyle name="Percent 3 7 21 2" xfId="15563"/>
    <cellStyle name="Percent 3 7 21 2 2" xfId="15564"/>
    <cellStyle name="Percent 3 7 21 2 3" xfId="15565"/>
    <cellStyle name="Percent 3 7 21 3" xfId="15566"/>
    <cellStyle name="Percent 3 7 21 4" xfId="15567"/>
    <cellStyle name="Percent 3 7 22" xfId="15568"/>
    <cellStyle name="Percent 3 7 22 2" xfId="15569"/>
    <cellStyle name="Percent 3 7 22 2 2" xfId="15570"/>
    <cellStyle name="Percent 3 7 22 2 3" xfId="15571"/>
    <cellStyle name="Percent 3 7 22 3" xfId="15572"/>
    <cellStyle name="Percent 3 7 22 4" xfId="15573"/>
    <cellStyle name="Percent 3 7 23" xfId="15574"/>
    <cellStyle name="Percent 3 7 23 2" xfId="15575"/>
    <cellStyle name="Percent 3 7 23 2 2" xfId="15576"/>
    <cellStyle name="Percent 3 7 23 2 3" xfId="15577"/>
    <cellStyle name="Percent 3 7 23 3" xfId="15578"/>
    <cellStyle name="Percent 3 7 23 4" xfId="15579"/>
    <cellStyle name="Percent 3 7 24" xfId="15580"/>
    <cellStyle name="Percent 3 7 24 2" xfId="15581"/>
    <cellStyle name="Percent 3 7 24 3" xfId="15582"/>
    <cellStyle name="Percent 3 7 25" xfId="15583"/>
    <cellStyle name="Percent 3 7 25 2" xfId="15584"/>
    <cellStyle name="Percent 3 7 25 3" xfId="15585"/>
    <cellStyle name="Percent 3 7 26" xfId="15586"/>
    <cellStyle name="Percent 3 7 26 2" xfId="15587"/>
    <cellStyle name="Percent 3 7 26 3" xfId="15588"/>
    <cellStyle name="Percent 3 7 27" xfId="15589"/>
    <cellStyle name="Percent 3 7 3" xfId="15590"/>
    <cellStyle name="Percent 3 7 3 10" xfId="15591"/>
    <cellStyle name="Percent 3 7 3 10 2" xfId="15592"/>
    <cellStyle name="Percent 3 7 3 10 3" xfId="15593"/>
    <cellStyle name="Percent 3 7 3 11" xfId="15594"/>
    <cellStyle name="Percent 3 7 3 11 2" xfId="15595"/>
    <cellStyle name="Percent 3 7 3 11 3" xfId="15596"/>
    <cellStyle name="Percent 3 7 3 12" xfId="15597"/>
    <cellStyle name="Percent 3 7 3 12 2" xfId="15598"/>
    <cellStyle name="Percent 3 7 3 12 3" xfId="15599"/>
    <cellStyle name="Percent 3 7 3 13" xfId="15600"/>
    <cellStyle name="Percent 3 7 3 2" xfId="15601"/>
    <cellStyle name="Percent 3 7 3 2 2" xfId="15602"/>
    <cellStyle name="Percent 3 7 3 2 2 2" xfId="15603"/>
    <cellStyle name="Percent 3 7 3 2 2 2 2" xfId="15604"/>
    <cellStyle name="Percent 3 7 3 2 2 2 3" xfId="15605"/>
    <cellStyle name="Percent 3 7 3 2 2 3" xfId="15606"/>
    <cellStyle name="Percent 3 7 3 2 2 4" xfId="15607"/>
    <cellStyle name="Percent 3 7 3 2 3" xfId="15608"/>
    <cellStyle name="Percent 3 7 3 2 3 2" xfId="15609"/>
    <cellStyle name="Percent 3 7 3 2 3 2 2" xfId="15610"/>
    <cellStyle name="Percent 3 7 3 2 3 2 3" xfId="15611"/>
    <cellStyle name="Percent 3 7 3 2 3 3" xfId="15612"/>
    <cellStyle name="Percent 3 7 3 2 3 4" xfId="15613"/>
    <cellStyle name="Percent 3 7 3 2 4" xfId="15614"/>
    <cellStyle name="Percent 3 7 3 2 4 2" xfId="15615"/>
    <cellStyle name="Percent 3 7 3 2 4 3" xfId="15616"/>
    <cellStyle name="Percent 3 7 3 2 5" xfId="15617"/>
    <cellStyle name="Percent 3 7 3 2 5 2" xfId="15618"/>
    <cellStyle name="Percent 3 7 3 2 5 3" xfId="15619"/>
    <cellStyle name="Percent 3 7 3 2 6" xfId="15620"/>
    <cellStyle name="Percent 3 7 3 2 7" xfId="15621"/>
    <cellStyle name="Percent 3 7 3 3" xfId="15622"/>
    <cellStyle name="Percent 3 7 3 3 2" xfId="15623"/>
    <cellStyle name="Percent 3 7 3 3 2 2" xfId="15624"/>
    <cellStyle name="Percent 3 7 3 3 2 2 2" xfId="15625"/>
    <cellStyle name="Percent 3 7 3 3 2 2 3" xfId="15626"/>
    <cellStyle name="Percent 3 7 3 3 2 3" xfId="15627"/>
    <cellStyle name="Percent 3 7 3 3 2 4" xfId="15628"/>
    <cellStyle name="Percent 3 7 3 3 3" xfId="15629"/>
    <cellStyle name="Percent 3 7 3 3 3 2" xfId="15630"/>
    <cellStyle name="Percent 3 7 3 3 3 2 2" xfId="15631"/>
    <cellStyle name="Percent 3 7 3 3 3 2 3" xfId="15632"/>
    <cellStyle name="Percent 3 7 3 3 3 3" xfId="15633"/>
    <cellStyle name="Percent 3 7 3 3 3 4" xfId="15634"/>
    <cellStyle name="Percent 3 7 3 3 4" xfId="15635"/>
    <cellStyle name="Percent 3 7 3 3 4 2" xfId="15636"/>
    <cellStyle name="Percent 3 7 3 3 4 3" xfId="15637"/>
    <cellStyle name="Percent 3 7 3 3 5" xfId="15638"/>
    <cellStyle name="Percent 3 7 3 3 6" xfId="15639"/>
    <cellStyle name="Percent 3 7 3 4" xfId="15640"/>
    <cellStyle name="Percent 3 7 3 4 2" xfId="15641"/>
    <cellStyle name="Percent 3 7 3 4 2 2" xfId="15642"/>
    <cellStyle name="Percent 3 7 3 4 2 2 2" xfId="15643"/>
    <cellStyle name="Percent 3 7 3 4 2 2 3" xfId="15644"/>
    <cellStyle name="Percent 3 7 3 4 2 3" xfId="15645"/>
    <cellStyle name="Percent 3 7 3 4 2 4" xfId="15646"/>
    <cellStyle name="Percent 3 7 3 4 3" xfId="15647"/>
    <cellStyle name="Percent 3 7 3 4 3 2" xfId="15648"/>
    <cellStyle name="Percent 3 7 3 4 3 2 2" xfId="15649"/>
    <cellStyle name="Percent 3 7 3 4 3 2 3" xfId="15650"/>
    <cellStyle name="Percent 3 7 3 4 3 3" xfId="15651"/>
    <cellStyle name="Percent 3 7 3 4 3 4" xfId="15652"/>
    <cellStyle name="Percent 3 7 3 4 4" xfId="15653"/>
    <cellStyle name="Percent 3 7 3 4 4 2" xfId="15654"/>
    <cellStyle name="Percent 3 7 3 4 4 3" xfId="15655"/>
    <cellStyle name="Percent 3 7 3 4 5" xfId="15656"/>
    <cellStyle name="Percent 3 7 3 4 6" xfId="15657"/>
    <cellStyle name="Percent 3 7 3 5" xfId="15658"/>
    <cellStyle name="Percent 3 7 3 5 2" xfId="15659"/>
    <cellStyle name="Percent 3 7 3 5 2 2" xfId="15660"/>
    <cellStyle name="Percent 3 7 3 5 2 2 2" xfId="15661"/>
    <cellStyle name="Percent 3 7 3 5 2 2 3" xfId="15662"/>
    <cellStyle name="Percent 3 7 3 5 2 3" xfId="15663"/>
    <cellStyle name="Percent 3 7 3 5 2 4" xfId="15664"/>
    <cellStyle name="Percent 3 7 3 5 3" xfId="15665"/>
    <cellStyle name="Percent 3 7 3 5 3 2" xfId="15666"/>
    <cellStyle name="Percent 3 7 3 5 3 2 2" xfId="15667"/>
    <cellStyle name="Percent 3 7 3 5 3 2 3" xfId="15668"/>
    <cellStyle name="Percent 3 7 3 5 3 3" xfId="15669"/>
    <cellStyle name="Percent 3 7 3 5 3 4" xfId="15670"/>
    <cellStyle name="Percent 3 7 3 5 4" xfId="15671"/>
    <cellStyle name="Percent 3 7 3 5 4 2" xfId="15672"/>
    <cellStyle name="Percent 3 7 3 5 4 2 2" xfId="15673"/>
    <cellStyle name="Percent 3 7 3 5 4 2 3" xfId="15674"/>
    <cellStyle name="Percent 3 7 3 5 4 3" xfId="15675"/>
    <cellStyle name="Percent 3 7 3 5 4 4" xfId="15676"/>
    <cellStyle name="Percent 3 7 3 5 5" xfId="15677"/>
    <cellStyle name="Percent 3 7 3 5 5 2" xfId="15678"/>
    <cellStyle name="Percent 3 7 3 5 5 3" xfId="15679"/>
    <cellStyle name="Percent 3 7 3 5 6" xfId="15680"/>
    <cellStyle name="Percent 3 7 3 5 7" xfId="15681"/>
    <cellStyle name="Percent 3 7 3 6" xfId="15682"/>
    <cellStyle name="Percent 3 7 3 6 2" xfId="15683"/>
    <cellStyle name="Percent 3 7 3 6 2 2" xfId="15684"/>
    <cellStyle name="Percent 3 7 3 6 2 2 2" xfId="15685"/>
    <cellStyle name="Percent 3 7 3 6 2 2 3" xfId="15686"/>
    <cellStyle name="Percent 3 7 3 6 2 3" xfId="15687"/>
    <cellStyle name="Percent 3 7 3 6 2 4" xfId="15688"/>
    <cellStyle name="Percent 3 7 3 6 3" xfId="15689"/>
    <cellStyle name="Percent 3 7 3 6 3 2" xfId="15690"/>
    <cellStyle name="Percent 3 7 3 6 3 2 2" xfId="15691"/>
    <cellStyle name="Percent 3 7 3 6 3 2 3" xfId="15692"/>
    <cellStyle name="Percent 3 7 3 6 3 3" xfId="15693"/>
    <cellStyle name="Percent 3 7 3 6 3 4" xfId="15694"/>
    <cellStyle name="Percent 3 7 3 6 4" xfId="15695"/>
    <cellStyle name="Percent 3 7 3 6 4 2" xfId="15696"/>
    <cellStyle name="Percent 3 7 3 6 4 3" xfId="15697"/>
    <cellStyle name="Percent 3 7 3 6 5" xfId="15698"/>
    <cellStyle name="Percent 3 7 3 6 6" xfId="15699"/>
    <cellStyle name="Percent 3 7 3 7" xfId="15700"/>
    <cellStyle name="Percent 3 7 3 7 2" xfId="15701"/>
    <cellStyle name="Percent 3 7 3 7 2 2" xfId="15702"/>
    <cellStyle name="Percent 3 7 3 7 2 3" xfId="15703"/>
    <cellStyle name="Percent 3 7 3 7 3" xfId="15704"/>
    <cellStyle name="Percent 3 7 3 7 4" xfId="15705"/>
    <cellStyle name="Percent 3 7 3 8" xfId="15706"/>
    <cellStyle name="Percent 3 7 3 8 2" xfId="15707"/>
    <cellStyle name="Percent 3 7 3 8 2 2" xfId="15708"/>
    <cellStyle name="Percent 3 7 3 8 2 3" xfId="15709"/>
    <cellStyle name="Percent 3 7 3 8 3" xfId="15710"/>
    <cellStyle name="Percent 3 7 3 8 4" xfId="15711"/>
    <cellStyle name="Percent 3 7 3 9" xfId="15712"/>
    <cellStyle name="Percent 3 7 3 9 2" xfId="15713"/>
    <cellStyle name="Percent 3 7 3 9 2 2" xfId="15714"/>
    <cellStyle name="Percent 3 7 3 9 2 3" xfId="15715"/>
    <cellStyle name="Percent 3 7 3 9 3" xfId="15716"/>
    <cellStyle name="Percent 3 7 3 9 4" xfId="15717"/>
    <cellStyle name="Percent 3 7 4" xfId="15718"/>
    <cellStyle name="Percent 3 7 4 10" xfId="15719"/>
    <cellStyle name="Percent 3 7 4 10 2" xfId="15720"/>
    <cellStyle name="Percent 3 7 4 10 3" xfId="15721"/>
    <cellStyle name="Percent 3 7 4 11" xfId="15722"/>
    <cellStyle name="Percent 3 7 4 11 2" xfId="15723"/>
    <cellStyle name="Percent 3 7 4 11 3" xfId="15724"/>
    <cellStyle name="Percent 3 7 4 12" xfId="15725"/>
    <cellStyle name="Percent 3 7 4 12 2" xfId="15726"/>
    <cellStyle name="Percent 3 7 4 12 3" xfId="15727"/>
    <cellStyle name="Percent 3 7 4 13" xfId="15728"/>
    <cellStyle name="Percent 3 7 4 2" xfId="15729"/>
    <cellStyle name="Percent 3 7 4 2 2" xfId="15730"/>
    <cellStyle name="Percent 3 7 4 2 2 2" xfId="15731"/>
    <cellStyle name="Percent 3 7 4 2 2 2 2" xfId="15732"/>
    <cellStyle name="Percent 3 7 4 2 2 2 3" xfId="15733"/>
    <cellStyle name="Percent 3 7 4 2 2 3" xfId="15734"/>
    <cellStyle name="Percent 3 7 4 2 2 4" xfId="15735"/>
    <cellStyle name="Percent 3 7 4 2 3" xfId="15736"/>
    <cellStyle name="Percent 3 7 4 2 3 2" xfId="15737"/>
    <cellStyle name="Percent 3 7 4 2 3 2 2" xfId="15738"/>
    <cellStyle name="Percent 3 7 4 2 3 2 3" xfId="15739"/>
    <cellStyle name="Percent 3 7 4 2 3 3" xfId="15740"/>
    <cellStyle name="Percent 3 7 4 2 3 4" xfId="15741"/>
    <cellStyle name="Percent 3 7 4 2 4" xfId="15742"/>
    <cellStyle name="Percent 3 7 4 2 4 2" xfId="15743"/>
    <cellStyle name="Percent 3 7 4 2 4 3" xfId="15744"/>
    <cellStyle name="Percent 3 7 4 2 5" xfId="15745"/>
    <cellStyle name="Percent 3 7 4 2 5 2" xfId="15746"/>
    <cellStyle name="Percent 3 7 4 2 5 3" xfId="15747"/>
    <cellStyle name="Percent 3 7 4 2 6" xfId="15748"/>
    <cellStyle name="Percent 3 7 4 2 7" xfId="15749"/>
    <cellStyle name="Percent 3 7 4 3" xfId="15750"/>
    <cellStyle name="Percent 3 7 4 3 2" xfId="15751"/>
    <cellStyle name="Percent 3 7 4 3 2 2" xfId="15752"/>
    <cellStyle name="Percent 3 7 4 3 2 2 2" xfId="15753"/>
    <cellStyle name="Percent 3 7 4 3 2 2 3" xfId="15754"/>
    <cellStyle name="Percent 3 7 4 3 2 3" xfId="15755"/>
    <cellStyle name="Percent 3 7 4 3 2 4" xfId="15756"/>
    <cellStyle name="Percent 3 7 4 3 3" xfId="15757"/>
    <cellStyle name="Percent 3 7 4 3 3 2" xfId="15758"/>
    <cellStyle name="Percent 3 7 4 3 3 2 2" xfId="15759"/>
    <cellStyle name="Percent 3 7 4 3 3 2 3" xfId="15760"/>
    <cellStyle name="Percent 3 7 4 3 3 3" xfId="15761"/>
    <cellStyle name="Percent 3 7 4 3 3 4" xfId="15762"/>
    <cellStyle name="Percent 3 7 4 3 4" xfId="15763"/>
    <cellStyle name="Percent 3 7 4 3 4 2" xfId="15764"/>
    <cellStyle name="Percent 3 7 4 3 4 3" xfId="15765"/>
    <cellStyle name="Percent 3 7 4 3 5" xfId="15766"/>
    <cellStyle name="Percent 3 7 4 3 6" xfId="15767"/>
    <cellStyle name="Percent 3 7 4 4" xfId="15768"/>
    <cellStyle name="Percent 3 7 4 4 2" xfId="15769"/>
    <cellStyle name="Percent 3 7 4 4 2 2" xfId="15770"/>
    <cellStyle name="Percent 3 7 4 4 2 2 2" xfId="15771"/>
    <cellStyle name="Percent 3 7 4 4 2 2 3" xfId="15772"/>
    <cellStyle name="Percent 3 7 4 4 2 3" xfId="15773"/>
    <cellStyle name="Percent 3 7 4 4 2 4" xfId="15774"/>
    <cellStyle name="Percent 3 7 4 4 3" xfId="15775"/>
    <cellStyle name="Percent 3 7 4 4 3 2" xfId="15776"/>
    <cellStyle name="Percent 3 7 4 4 3 2 2" xfId="15777"/>
    <cellStyle name="Percent 3 7 4 4 3 2 3" xfId="15778"/>
    <cellStyle name="Percent 3 7 4 4 3 3" xfId="15779"/>
    <cellStyle name="Percent 3 7 4 4 3 4" xfId="15780"/>
    <cellStyle name="Percent 3 7 4 4 4" xfId="15781"/>
    <cellStyle name="Percent 3 7 4 4 4 2" xfId="15782"/>
    <cellStyle name="Percent 3 7 4 4 4 3" xfId="15783"/>
    <cellStyle name="Percent 3 7 4 4 5" xfId="15784"/>
    <cellStyle name="Percent 3 7 4 4 6" xfId="15785"/>
    <cellStyle name="Percent 3 7 4 5" xfId="15786"/>
    <cellStyle name="Percent 3 7 4 5 2" xfId="15787"/>
    <cellStyle name="Percent 3 7 4 5 2 2" xfId="15788"/>
    <cellStyle name="Percent 3 7 4 5 2 2 2" xfId="15789"/>
    <cellStyle name="Percent 3 7 4 5 2 2 3" xfId="15790"/>
    <cellStyle name="Percent 3 7 4 5 2 3" xfId="15791"/>
    <cellStyle name="Percent 3 7 4 5 2 4" xfId="15792"/>
    <cellStyle name="Percent 3 7 4 5 3" xfId="15793"/>
    <cellStyle name="Percent 3 7 4 5 3 2" xfId="15794"/>
    <cellStyle name="Percent 3 7 4 5 3 2 2" xfId="15795"/>
    <cellStyle name="Percent 3 7 4 5 3 2 3" xfId="15796"/>
    <cellStyle name="Percent 3 7 4 5 3 3" xfId="15797"/>
    <cellStyle name="Percent 3 7 4 5 3 4" xfId="15798"/>
    <cellStyle name="Percent 3 7 4 5 4" xfId="15799"/>
    <cellStyle name="Percent 3 7 4 5 4 2" xfId="15800"/>
    <cellStyle name="Percent 3 7 4 5 4 2 2" xfId="15801"/>
    <cellStyle name="Percent 3 7 4 5 4 2 3" xfId="15802"/>
    <cellStyle name="Percent 3 7 4 5 4 3" xfId="15803"/>
    <cellStyle name="Percent 3 7 4 5 4 4" xfId="15804"/>
    <cellStyle name="Percent 3 7 4 5 5" xfId="15805"/>
    <cellStyle name="Percent 3 7 4 5 5 2" xfId="15806"/>
    <cellStyle name="Percent 3 7 4 5 5 3" xfId="15807"/>
    <cellStyle name="Percent 3 7 4 5 6" xfId="15808"/>
    <cellStyle name="Percent 3 7 4 5 7" xfId="15809"/>
    <cellStyle name="Percent 3 7 4 6" xfId="15810"/>
    <cellStyle name="Percent 3 7 4 6 2" xfId="15811"/>
    <cellStyle name="Percent 3 7 4 6 2 2" xfId="15812"/>
    <cellStyle name="Percent 3 7 4 6 2 2 2" xfId="15813"/>
    <cellStyle name="Percent 3 7 4 6 2 2 3" xfId="15814"/>
    <cellStyle name="Percent 3 7 4 6 2 3" xfId="15815"/>
    <cellStyle name="Percent 3 7 4 6 2 4" xfId="15816"/>
    <cellStyle name="Percent 3 7 4 6 3" xfId="15817"/>
    <cellStyle name="Percent 3 7 4 6 3 2" xfId="15818"/>
    <cellStyle name="Percent 3 7 4 6 3 2 2" xfId="15819"/>
    <cellStyle name="Percent 3 7 4 6 3 2 3" xfId="15820"/>
    <cellStyle name="Percent 3 7 4 6 3 3" xfId="15821"/>
    <cellStyle name="Percent 3 7 4 6 3 4" xfId="15822"/>
    <cellStyle name="Percent 3 7 4 6 4" xfId="15823"/>
    <cellStyle name="Percent 3 7 4 6 4 2" xfId="15824"/>
    <cellStyle name="Percent 3 7 4 6 4 3" xfId="15825"/>
    <cellStyle name="Percent 3 7 4 6 5" xfId="15826"/>
    <cellStyle name="Percent 3 7 4 6 6" xfId="15827"/>
    <cellStyle name="Percent 3 7 4 7" xfId="15828"/>
    <cellStyle name="Percent 3 7 4 7 2" xfId="15829"/>
    <cellStyle name="Percent 3 7 4 7 2 2" xfId="15830"/>
    <cellStyle name="Percent 3 7 4 7 2 3" xfId="15831"/>
    <cellStyle name="Percent 3 7 4 7 3" xfId="15832"/>
    <cellStyle name="Percent 3 7 4 7 4" xfId="15833"/>
    <cellStyle name="Percent 3 7 4 8" xfId="15834"/>
    <cellStyle name="Percent 3 7 4 8 2" xfId="15835"/>
    <cellStyle name="Percent 3 7 4 8 2 2" xfId="15836"/>
    <cellStyle name="Percent 3 7 4 8 2 3" xfId="15837"/>
    <cellStyle name="Percent 3 7 4 8 3" xfId="15838"/>
    <cellStyle name="Percent 3 7 4 8 4" xfId="15839"/>
    <cellStyle name="Percent 3 7 4 9" xfId="15840"/>
    <cellStyle name="Percent 3 7 4 9 2" xfId="15841"/>
    <cellStyle name="Percent 3 7 4 9 2 2" xfId="15842"/>
    <cellStyle name="Percent 3 7 4 9 2 3" xfId="15843"/>
    <cellStyle name="Percent 3 7 4 9 3" xfId="15844"/>
    <cellStyle name="Percent 3 7 4 9 4" xfId="15845"/>
    <cellStyle name="Percent 3 7 5" xfId="15846"/>
    <cellStyle name="Percent 3 7 5 10" xfId="15847"/>
    <cellStyle name="Percent 3 7 5 10 2" xfId="15848"/>
    <cellStyle name="Percent 3 7 5 10 3" xfId="15849"/>
    <cellStyle name="Percent 3 7 5 11" xfId="15850"/>
    <cellStyle name="Percent 3 7 5 11 2" xfId="15851"/>
    <cellStyle name="Percent 3 7 5 11 3" xfId="15852"/>
    <cellStyle name="Percent 3 7 5 12" xfId="15853"/>
    <cellStyle name="Percent 3 7 5 12 2" xfId="15854"/>
    <cellStyle name="Percent 3 7 5 12 3" xfId="15855"/>
    <cellStyle name="Percent 3 7 5 13" xfId="15856"/>
    <cellStyle name="Percent 3 7 5 2" xfId="15857"/>
    <cellStyle name="Percent 3 7 5 2 2" xfId="15858"/>
    <cellStyle name="Percent 3 7 5 2 2 2" xfId="15859"/>
    <cellStyle name="Percent 3 7 5 2 2 2 2" xfId="15860"/>
    <cellStyle name="Percent 3 7 5 2 2 2 3" xfId="15861"/>
    <cellStyle name="Percent 3 7 5 2 2 3" xfId="15862"/>
    <cellStyle name="Percent 3 7 5 2 2 4" xfId="15863"/>
    <cellStyle name="Percent 3 7 5 2 3" xfId="15864"/>
    <cellStyle name="Percent 3 7 5 2 3 2" xfId="15865"/>
    <cellStyle name="Percent 3 7 5 2 3 2 2" xfId="15866"/>
    <cellStyle name="Percent 3 7 5 2 3 2 3" xfId="15867"/>
    <cellStyle name="Percent 3 7 5 2 3 3" xfId="15868"/>
    <cellStyle name="Percent 3 7 5 2 3 4" xfId="15869"/>
    <cellStyle name="Percent 3 7 5 2 4" xfId="15870"/>
    <cellStyle name="Percent 3 7 5 2 4 2" xfId="15871"/>
    <cellStyle name="Percent 3 7 5 2 4 3" xfId="15872"/>
    <cellStyle name="Percent 3 7 5 2 5" xfId="15873"/>
    <cellStyle name="Percent 3 7 5 2 5 2" xfId="15874"/>
    <cellStyle name="Percent 3 7 5 2 5 3" xfId="15875"/>
    <cellStyle name="Percent 3 7 5 2 6" xfId="15876"/>
    <cellStyle name="Percent 3 7 5 2 7" xfId="15877"/>
    <cellStyle name="Percent 3 7 5 3" xfId="15878"/>
    <cellStyle name="Percent 3 7 5 3 2" xfId="15879"/>
    <cellStyle name="Percent 3 7 5 3 2 2" xfId="15880"/>
    <cellStyle name="Percent 3 7 5 3 2 2 2" xfId="15881"/>
    <cellStyle name="Percent 3 7 5 3 2 2 3" xfId="15882"/>
    <cellStyle name="Percent 3 7 5 3 2 3" xfId="15883"/>
    <cellStyle name="Percent 3 7 5 3 2 4" xfId="15884"/>
    <cellStyle name="Percent 3 7 5 3 3" xfId="15885"/>
    <cellStyle name="Percent 3 7 5 3 3 2" xfId="15886"/>
    <cellStyle name="Percent 3 7 5 3 3 2 2" xfId="15887"/>
    <cellStyle name="Percent 3 7 5 3 3 2 3" xfId="15888"/>
    <cellStyle name="Percent 3 7 5 3 3 3" xfId="15889"/>
    <cellStyle name="Percent 3 7 5 3 3 4" xfId="15890"/>
    <cellStyle name="Percent 3 7 5 3 4" xfId="15891"/>
    <cellStyle name="Percent 3 7 5 3 4 2" xfId="15892"/>
    <cellStyle name="Percent 3 7 5 3 4 3" xfId="15893"/>
    <cellStyle name="Percent 3 7 5 3 5" xfId="15894"/>
    <cellStyle name="Percent 3 7 5 3 6" xfId="15895"/>
    <cellStyle name="Percent 3 7 5 4" xfId="15896"/>
    <cellStyle name="Percent 3 7 5 4 2" xfId="15897"/>
    <cellStyle name="Percent 3 7 5 4 2 2" xfId="15898"/>
    <cellStyle name="Percent 3 7 5 4 2 2 2" xfId="15899"/>
    <cellStyle name="Percent 3 7 5 4 2 2 3" xfId="15900"/>
    <cellStyle name="Percent 3 7 5 4 2 3" xfId="15901"/>
    <cellStyle name="Percent 3 7 5 4 2 4" xfId="15902"/>
    <cellStyle name="Percent 3 7 5 4 3" xfId="15903"/>
    <cellStyle name="Percent 3 7 5 4 3 2" xfId="15904"/>
    <cellStyle name="Percent 3 7 5 4 3 2 2" xfId="15905"/>
    <cellStyle name="Percent 3 7 5 4 3 2 3" xfId="15906"/>
    <cellStyle name="Percent 3 7 5 4 3 3" xfId="15907"/>
    <cellStyle name="Percent 3 7 5 4 3 4" xfId="15908"/>
    <cellStyle name="Percent 3 7 5 4 4" xfId="15909"/>
    <cellStyle name="Percent 3 7 5 4 4 2" xfId="15910"/>
    <cellStyle name="Percent 3 7 5 4 4 3" xfId="15911"/>
    <cellStyle name="Percent 3 7 5 4 5" xfId="15912"/>
    <cellStyle name="Percent 3 7 5 4 6" xfId="15913"/>
    <cellStyle name="Percent 3 7 5 5" xfId="15914"/>
    <cellStyle name="Percent 3 7 5 5 2" xfId="15915"/>
    <cellStyle name="Percent 3 7 5 5 2 2" xfId="15916"/>
    <cellStyle name="Percent 3 7 5 5 2 2 2" xfId="15917"/>
    <cellStyle name="Percent 3 7 5 5 2 2 3" xfId="15918"/>
    <cellStyle name="Percent 3 7 5 5 2 3" xfId="15919"/>
    <cellStyle name="Percent 3 7 5 5 2 4" xfId="15920"/>
    <cellStyle name="Percent 3 7 5 5 3" xfId="15921"/>
    <cellStyle name="Percent 3 7 5 5 3 2" xfId="15922"/>
    <cellStyle name="Percent 3 7 5 5 3 2 2" xfId="15923"/>
    <cellStyle name="Percent 3 7 5 5 3 2 3" xfId="15924"/>
    <cellStyle name="Percent 3 7 5 5 3 3" xfId="15925"/>
    <cellStyle name="Percent 3 7 5 5 3 4" xfId="15926"/>
    <cellStyle name="Percent 3 7 5 5 4" xfId="15927"/>
    <cellStyle name="Percent 3 7 5 5 4 2" xfId="15928"/>
    <cellStyle name="Percent 3 7 5 5 4 2 2" xfId="15929"/>
    <cellStyle name="Percent 3 7 5 5 4 2 3" xfId="15930"/>
    <cellStyle name="Percent 3 7 5 5 4 3" xfId="15931"/>
    <cellStyle name="Percent 3 7 5 5 4 4" xfId="15932"/>
    <cellStyle name="Percent 3 7 5 5 5" xfId="15933"/>
    <cellStyle name="Percent 3 7 5 5 5 2" xfId="15934"/>
    <cellStyle name="Percent 3 7 5 5 5 3" xfId="15935"/>
    <cellStyle name="Percent 3 7 5 5 6" xfId="15936"/>
    <cellStyle name="Percent 3 7 5 5 7" xfId="15937"/>
    <cellStyle name="Percent 3 7 5 6" xfId="15938"/>
    <cellStyle name="Percent 3 7 5 6 2" xfId="15939"/>
    <cellStyle name="Percent 3 7 5 6 2 2" xfId="15940"/>
    <cellStyle name="Percent 3 7 5 6 2 2 2" xfId="15941"/>
    <cellStyle name="Percent 3 7 5 6 2 2 3" xfId="15942"/>
    <cellStyle name="Percent 3 7 5 6 2 3" xfId="15943"/>
    <cellStyle name="Percent 3 7 5 6 2 4" xfId="15944"/>
    <cellStyle name="Percent 3 7 5 6 3" xfId="15945"/>
    <cellStyle name="Percent 3 7 5 6 3 2" xfId="15946"/>
    <cellStyle name="Percent 3 7 5 6 3 2 2" xfId="15947"/>
    <cellStyle name="Percent 3 7 5 6 3 2 3" xfId="15948"/>
    <cellStyle name="Percent 3 7 5 6 3 3" xfId="15949"/>
    <cellStyle name="Percent 3 7 5 6 3 4" xfId="15950"/>
    <cellStyle name="Percent 3 7 5 6 4" xfId="15951"/>
    <cellStyle name="Percent 3 7 5 6 4 2" xfId="15952"/>
    <cellStyle name="Percent 3 7 5 6 4 3" xfId="15953"/>
    <cellStyle name="Percent 3 7 5 6 5" xfId="15954"/>
    <cellStyle name="Percent 3 7 5 6 6" xfId="15955"/>
    <cellStyle name="Percent 3 7 5 7" xfId="15956"/>
    <cellStyle name="Percent 3 7 5 7 2" xfId="15957"/>
    <cellStyle name="Percent 3 7 5 7 2 2" xfId="15958"/>
    <cellStyle name="Percent 3 7 5 7 2 3" xfId="15959"/>
    <cellStyle name="Percent 3 7 5 7 3" xfId="15960"/>
    <cellStyle name="Percent 3 7 5 7 4" xfId="15961"/>
    <cellStyle name="Percent 3 7 5 8" xfId="15962"/>
    <cellStyle name="Percent 3 7 5 8 2" xfId="15963"/>
    <cellStyle name="Percent 3 7 5 8 2 2" xfId="15964"/>
    <cellStyle name="Percent 3 7 5 8 2 3" xfId="15965"/>
    <cellStyle name="Percent 3 7 5 8 3" xfId="15966"/>
    <cellStyle name="Percent 3 7 5 8 4" xfId="15967"/>
    <cellStyle name="Percent 3 7 5 9" xfId="15968"/>
    <cellStyle name="Percent 3 7 5 9 2" xfId="15969"/>
    <cellStyle name="Percent 3 7 5 9 2 2" xfId="15970"/>
    <cellStyle name="Percent 3 7 5 9 2 3" xfId="15971"/>
    <cellStyle name="Percent 3 7 5 9 3" xfId="15972"/>
    <cellStyle name="Percent 3 7 5 9 4" xfId="15973"/>
    <cellStyle name="Percent 3 7 6" xfId="15974"/>
    <cellStyle name="Percent 3 7 6 10" xfId="15975"/>
    <cellStyle name="Percent 3 7 6 10 2" xfId="15976"/>
    <cellStyle name="Percent 3 7 6 10 3" xfId="15977"/>
    <cellStyle name="Percent 3 7 6 11" xfId="15978"/>
    <cellStyle name="Percent 3 7 6 11 2" xfId="15979"/>
    <cellStyle name="Percent 3 7 6 11 3" xfId="15980"/>
    <cellStyle name="Percent 3 7 6 12" xfId="15981"/>
    <cellStyle name="Percent 3 7 6 12 2" xfId="15982"/>
    <cellStyle name="Percent 3 7 6 12 3" xfId="15983"/>
    <cellStyle name="Percent 3 7 6 13" xfId="15984"/>
    <cellStyle name="Percent 3 7 6 2" xfId="15985"/>
    <cellStyle name="Percent 3 7 6 2 2" xfId="15986"/>
    <cellStyle name="Percent 3 7 6 2 2 2" xfId="15987"/>
    <cellStyle name="Percent 3 7 6 2 2 2 2" xfId="15988"/>
    <cellStyle name="Percent 3 7 6 2 2 2 3" xfId="15989"/>
    <cellStyle name="Percent 3 7 6 2 2 3" xfId="15990"/>
    <cellStyle name="Percent 3 7 6 2 2 4" xfId="15991"/>
    <cellStyle name="Percent 3 7 6 2 3" xfId="15992"/>
    <cellStyle name="Percent 3 7 6 2 3 2" xfId="15993"/>
    <cellStyle name="Percent 3 7 6 2 3 2 2" xfId="15994"/>
    <cellStyle name="Percent 3 7 6 2 3 2 3" xfId="15995"/>
    <cellStyle name="Percent 3 7 6 2 3 3" xfId="15996"/>
    <cellStyle name="Percent 3 7 6 2 3 4" xfId="15997"/>
    <cellStyle name="Percent 3 7 6 2 4" xfId="15998"/>
    <cellStyle name="Percent 3 7 6 2 4 2" xfId="15999"/>
    <cellStyle name="Percent 3 7 6 2 4 3" xfId="16000"/>
    <cellStyle name="Percent 3 7 6 2 5" xfId="16001"/>
    <cellStyle name="Percent 3 7 6 2 5 2" xfId="16002"/>
    <cellStyle name="Percent 3 7 6 2 5 3" xfId="16003"/>
    <cellStyle name="Percent 3 7 6 2 6" xfId="16004"/>
    <cellStyle name="Percent 3 7 6 2 7" xfId="16005"/>
    <cellStyle name="Percent 3 7 6 3" xfId="16006"/>
    <cellStyle name="Percent 3 7 6 3 2" xfId="16007"/>
    <cellStyle name="Percent 3 7 6 3 2 2" xfId="16008"/>
    <cellStyle name="Percent 3 7 6 3 2 2 2" xfId="16009"/>
    <cellStyle name="Percent 3 7 6 3 2 2 3" xfId="16010"/>
    <cellStyle name="Percent 3 7 6 3 2 3" xfId="16011"/>
    <cellStyle name="Percent 3 7 6 3 2 4" xfId="16012"/>
    <cellStyle name="Percent 3 7 6 3 3" xfId="16013"/>
    <cellStyle name="Percent 3 7 6 3 3 2" xfId="16014"/>
    <cellStyle name="Percent 3 7 6 3 3 2 2" xfId="16015"/>
    <cellStyle name="Percent 3 7 6 3 3 2 3" xfId="16016"/>
    <cellStyle name="Percent 3 7 6 3 3 3" xfId="16017"/>
    <cellStyle name="Percent 3 7 6 3 3 4" xfId="16018"/>
    <cellStyle name="Percent 3 7 6 3 4" xfId="16019"/>
    <cellStyle name="Percent 3 7 6 3 4 2" xfId="16020"/>
    <cellStyle name="Percent 3 7 6 3 4 3" xfId="16021"/>
    <cellStyle name="Percent 3 7 6 3 5" xfId="16022"/>
    <cellStyle name="Percent 3 7 6 3 6" xfId="16023"/>
    <cellStyle name="Percent 3 7 6 4" xfId="16024"/>
    <cellStyle name="Percent 3 7 6 4 2" xfId="16025"/>
    <cellStyle name="Percent 3 7 6 4 2 2" xfId="16026"/>
    <cellStyle name="Percent 3 7 6 4 2 2 2" xfId="16027"/>
    <cellStyle name="Percent 3 7 6 4 2 2 3" xfId="16028"/>
    <cellStyle name="Percent 3 7 6 4 2 3" xfId="16029"/>
    <cellStyle name="Percent 3 7 6 4 2 4" xfId="16030"/>
    <cellStyle name="Percent 3 7 6 4 3" xfId="16031"/>
    <cellStyle name="Percent 3 7 6 4 3 2" xfId="16032"/>
    <cellStyle name="Percent 3 7 6 4 3 2 2" xfId="16033"/>
    <cellStyle name="Percent 3 7 6 4 3 2 3" xfId="16034"/>
    <cellStyle name="Percent 3 7 6 4 3 3" xfId="16035"/>
    <cellStyle name="Percent 3 7 6 4 3 4" xfId="16036"/>
    <cellStyle name="Percent 3 7 6 4 4" xfId="16037"/>
    <cellStyle name="Percent 3 7 6 4 4 2" xfId="16038"/>
    <cellStyle name="Percent 3 7 6 4 4 3" xfId="16039"/>
    <cellStyle name="Percent 3 7 6 4 5" xfId="16040"/>
    <cellStyle name="Percent 3 7 6 4 6" xfId="16041"/>
    <cellStyle name="Percent 3 7 6 5" xfId="16042"/>
    <cellStyle name="Percent 3 7 6 5 2" xfId="16043"/>
    <cellStyle name="Percent 3 7 6 5 2 2" xfId="16044"/>
    <cellStyle name="Percent 3 7 6 5 2 2 2" xfId="16045"/>
    <cellStyle name="Percent 3 7 6 5 2 2 3" xfId="16046"/>
    <cellStyle name="Percent 3 7 6 5 2 3" xfId="16047"/>
    <cellStyle name="Percent 3 7 6 5 2 4" xfId="16048"/>
    <cellStyle name="Percent 3 7 6 5 3" xfId="16049"/>
    <cellStyle name="Percent 3 7 6 5 3 2" xfId="16050"/>
    <cellStyle name="Percent 3 7 6 5 3 2 2" xfId="16051"/>
    <cellStyle name="Percent 3 7 6 5 3 2 3" xfId="16052"/>
    <cellStyle name="Percent 3 7 6 5 3 3" xfId="16053"/>
    <cellStyle name="Percent 3 7 6 5 3 4" xfId="16054"/>
    <cellStyle name="Percent 3 7 6 5 4" xfId="16055"/>
    <cellStyle name="Percent 3 7 6 5 4 2" xfId="16056"/>
    <cellStyle name="Percent 3 7 6 5 4 2 2" xfId="16057"/>
    <cellStyle name="Percent 3 7 6 5 4 2 3" xfId="16058"/>
    <cellStyle name="Percent 3 7 6 5 4 3" xfId="16059"/>
    <cellStyle name="Percent 3 7 6 5 4 4" xfId="16060"/>
    <cellStyle name="Percent 3 7 6 5 5" xfId="16061"/>
    <cellStyle name="Percent 3 7 6 5 5 2" xfId="16062"/>
    <cellStyle name="Percent 3 7 6 5 5 3" xfId="16063"/>
    <cellStyle name="Percent 3 7 6 5 6" xfId="16064"/>
    <cellStyle name="Percent 3 7 6 5 7" xfId="16065"/>
    <cellStyle name="Percent 3 7 6 6" xfId="16066"/>
    <cellStyle name="Percent 3 7 6 6 2" xfId="16067"/>
    <cellStyle name="Percent 3 7 6 6 2 2" xfId="16068"/>
    <cellStyle name="Percent 3 7 6 6 2 2 2" xfId="16069"/>
    <cellStyle name="Percent 3 7 6 6 2 2 3" xfId="16070"/>
    <cellStyle name="Percent 3 7 6 6 2 3" xfId="16071"/>
    <cellStyle name="Percent 3 7 6 6 2 4" xfId="16072"/>
    <cellStyle name="Percent 3 7 6 6 3" xfId="16073"/>
    <cellStyle name="Percent 3 7 6 6 3 2" xfId="16074"/>
    <cellStyle name="Percent 3 7 6 6 3 2 2" xfId="16075"/>
    <cellStyle name="Percent 3 7 6 6 3 2 3" xfId="16076"/>
    <cellStyle name="Percent 3 7 6 6 3 3" xfId="16077"/>
    <cellStyle name="Percent 3 7 6 6 3 4" xfId="16078"/>
    <cellStyle name="Percent 3 7 6 6 4" xfId="16079"/>
    <cellStyle name="Percent 3 7 6 6 4 2" xfId="16080"/>
    <cellStyle name="Percent 3 7 6 6 4 3" xfId="16081"/>
    <cellStyle name="Percent 3 7 6 6 5" xfId="16082"/>
    <cellStyle name="Percent 3 7 6 6 6" xfId="16083"/>
    <cellStyle name="Percent 3 7 6 7" xfId="16084"/>
    <cellStyle name="Percent 3 7 6 7 2" xfId="16085"/>
    <cellStyle name="Percent 3 7 6 7 2 2" xfId="16086"/>
    <cellStyle name="Percent 3 7 6 7 2 3" xfId="16087"/>
    <cellStyle name="Percent 3 7 6 7 3" xfId="16088"/>
    <cellStyle name="Percent 3 7 6 7 4" xfId="16089"/>
    <cellStyle name="Percent 3 7 6 8" xfId="16090"/>
    <cellStyle name="Percent 3 7 6 8 2" xfId="16091"/>
    <cellStyle name="Percent 3 7 6 8 2 2" xfId="16092"/>
    <cellStyle name="Percent 3 7 6 8 2 3" xfId="16093"/>
    <cellStyle name="Percent 3 7 6 8 3" xfId="16094"/>
    <cellStyle name="Percent 3 7 6 8 4" xfId="16095"/>
    <cellStyle name="Percent 3 7 6 9" xfId="16096"/>
    <cellStyle name="Percent 3 7 6 9 2" xfId="16097"/>
    <cellStyle name="Percent 3 7 6 9 2 2" xfId="16098"/>
    <cellStyle name="Percent 3 7 6 9 2 3" xfId="16099"/>
    <cellStyle name="Percent 3 7 6 9 3" xfId="16100"/>
    <cellStyle name="Percent 3 7 6 9 4" xfId="16101"/>
    <cellStyle name="Percent 3 7 7" xfId="16102"/>
    <cellStyle name="Percent 3 7 7 10" xfId="16103"/>
    <cellStyle name="Percent 3 7 7 10 2" xfId="16104"/>
    <cellStyle name="Percent 3 7 7 10 3" xfId="16105"/>
    <cellStyle name="Percent 3 7 7 11" xfId="16106"/>
    <cellStyle name="Percent 3 7 7 11 2" xfId="16107"/>
    <cellStyle name="Percent 3 7 7 11 3" xfId="16108"/>
    <cellStyle name="Percent 3 7 7 12" xfId="16109"/>
    <cellStyle name="Percent 3 7 7 12 2" xfId="16110"/>
    <cellStyle name="Percent 3 7 7 12 3" xfId="16111"/>
    <cellStyle name="Percent 3 7 7 13" xfId="16112"/>
    <cellStyle name="Percent 3 7 7 2" xfId="16113"/>
    <cellStyle name="Percent 3 7 7 2 2" xfId="16114"/>
    <cellStyle name="Percent 3 7 7 2 2 2" xfId="16115"/>
    <cellStyle name="Percent 3 7 7 2 2 2 2" xfId="16116"/>
    <cellStyle name="Percent 3 7 7 2 2 2 3" xfId="16117"/>
    <cellStyle name="Percent 3 7 7 2 2 3" xfId="16118"/>
    <cellStyle name="Percent 3 7 7 2 2 4" xfId="16119"/>
    <cellStyle name="Percent 3 7 7 2 3" xfId="16120"/>
    <cellStyle name="Percent 3 7 7 2 3 2" xfId="16121"/>
    <cellStyle name="Percent 3 7 7 2 3 2 2" xfId="16122"/>
    <cellStyle name="Percent 3 7 7 2 3 2 3" xfId="16123"/>
    <cellStyle name="Percent 3 7 7 2 3 3" xfId="16124"/>
    <cellStyle name="Percent 3 7 7 2 3 4" xfId="16125"/>
    <cellStyle name="Percent 3 7 7 2 4" xfId="16126"/>
    <cellStyle name="Percent 3 7 7 2 4 2" xfId="16127"/>
    <cellStyle name="Percent 3 7 7 2 4 3" xfId="16128"/>
    <cellStyle name="Percent 3 7 7 2 5" xfId="16129"/>
    <cellStyle name="Percent 3 7 7 2 5 2" xfId="16130"/>
    <cellStyle name="Percent 3 7 7 2 5 3" xfId="16131"/>
    <cellStyle name="Percent 3 7 7 2 6" xfId="16132"/>
    <cellStyle name="Percent 3 7 7 2 7" xfId="16133"/>
    <cellStyle name="Percent 3 7 7 3" xfId="16134"/>
    <cellStyle name="Percent 3 7 7 3 2" xfId="16135"/>
    <cellStyle name="Percent 3 7 7 3 2 2" xfId="16136"/>
    <cellStyle name="Percent 3 7 7 3 2 2 2" xfId="16137"/>
    <cellStyle name="Percent 3 7 7 3 2 2 3" xfId="16138"/>
    <cellStyle name="Percent 3 7 7 3 2 3" xfId="16139"/>
    <cellStyle name="Percent 3 7 7 3 2 4" xfId="16140"/>
    <cellStyle name="Percent 3 7 7 3 3" xfId="16141"/>
    <cellStyle name="Percent 3 7 7 3 3 2" xfId="16142"/>
    <cellStyle name="Percent 3 7 7 3 3 2 2" xfId="16143"/>
    <cellStyle name="Percent 3 7 7 3 3 2 3" xfId="16144"/>
    <cellStyle name="Percent 3 7 7 3 3 3" xfId="16145"/>
    <cellStyle name="Percent 3 7 7 3 3 4" xfId="16146"/>
    <cellStyle name="Percent 3 7 7 3 4" xfId="16147"/>
    <cellStyle name="Percent 3 7 7 3 4 2" xfId="16148"/>
    <cellStyle name="Percent 3 7 7 3 4 3" xfId="16149"/>
    <cellStyle name="Percent 3 7 7 3 5" xfId="16150"/>
    <cellStyle name="Percent 3 7 7 3 6" xfId="16151"/>
    <cellStyle name="Percent 3 7 7 4" xfId="16152"/>
    <cellStyle name="Percent 3 7 7 4 2" xfId="16153"/>
    <cellStyle name="Percent 3 7 7 4 2 2" xfId="16154"/>
    <cellStyle name="Percent 3 7 7 4 2 2 2" xfId="16155"/>
    <cellStyle name="Percent 3 7 7 4 2 2 3" xfId="16156"/>
    <cellStyle name="Percent 3 7 7 4 2 3" xfId="16157"/>
    <cellStyle name="Percent 3 7 7 4 2 4" xfId="16158"/>
    <cellStyle name="Percent 3 7 7 4 3" xfId="16159"/>
    <cellStyle name="Percent 3 7 7 4 3 2" xfId="16160"/>
    <cellStyle name="Percent 3 7 7 4 3 2 2" xfId="16161"/>
    <cellStyle name="Percent 3 7 7 4 3 2 3" xfId="16162"/>
    <cellStyle name="Percent 3 7 7 4 3 3" xfId="16163"/>
    <cellStyle name="Percent 3 7 7 4 3 4" xfId="16164"/>
    <cellStyle name="Percent 3 7 7 4 4" xfId="16165"/>
    <cellStyle name="Percent 3 7 7 4 4 2" xfId="16166"/>
    <cellStyle name="Percent 3 7 7 4 4 3" xfId="16167"/>
    <cellStyle name="Percent 3 7 7 4 5" xfId="16168"/>
    <cellStyle name="Percent 3 7 7 4 6" xfId="16169"/>
    <cellStyle name="Percent 3 7 7 5" xfId="16170"/>
    <cellStyle name="Percent 3 7 7 5 2" xfId="16171"/>
    <cellStyle name="Percent 3 7 7 5 2 2" xfId="16172"/>
    <cellStyle name="Percent 3 7 7 5 2 2 2" xfId="16173"/>
    <cellStyle name="Percent 3 7 7 5 2 2 3" xfId="16174"/>
    <cellStyle name="Percent 3 7 7 5 2 3" xfId="16175"/>
    <cellStyle name="Percent 3 7 7 5 2 4" xfId="16176"/>
    <cellStyle name="Percent 3 7 7 5 3" xfId="16177"/>
    <cellStyle name="Percent 3 7 7 5 3 2" xfId="16178"/>
    <cellStyle name="Percent 3 7 7 5 3 2 2" xfId="16179"/>
    <cellStyle name="Percent 3 7 7 5 3 2 3" xfId="16180"/>
    <cellStyle name="Percent 3 7 7 5 3 3" xfId="16181"/>
    <cellStyle name="Percent 3 7 7 5 3 4" xfId="16182"/>
    <cellStyle name="Percent 3 7 7 5 4" xfId="16183"/>
    <cellStyle name="Percent 3 7 7 5 4 2" xfId="16184"/>
    <cellStyle name="Percent 3 7 7 5 4 2 2" xfId="16185"/>
    <cellStyle name="Percent 3 7 7 5 4 2 3" xfId="16186"/>
    <cellStyle name="Percent 3 7 7 5 4 3" xfId="16187"/>
    <cellStyle name="Percent 3 7 7 5 4 4" xfId="16188"/>
    <cellStyle name="Percent 3 7 7 5 5" xfId="16189"/>
    <cellStyle name="Percent 3 7 7 5 5 2" xfId="16190"/>
    <cellStyle name="Percent 3 7 7 5 5 3" xfId="16191"/>
    <cellStyle name="Percent 3 7 7 5 6" xfId="16192"/>
    <cellStyle name="Percent 3 7 7 5 7" xfId="16193"/>
    <cellStyle name="Percent 3 7 7 6" xfId="16194"/>
    <cellStyle name="Percent 3 7 7 6 2" xfId="16195"/>
    <cellStyle name="Percent 3 7 7 6 2 2" xfId="16196"/>
    <cellStyle name="Percent 3 7 7 6 2 2 2" xfId="16197"/>
    <cellStyle name="Percent 3 7 7 6 2 2 3" xfId="16198"/>
    <cellStyle name="Percent 3 7 7 6 2 3" xfId="16199"/>
    <cellStyle name="Percent 3 7 7 6 2 4" xfId="16200"/>
    <cellStyle name="Percent 3 7 7 6 3" xfId="16201"/>
    <cellStyle name="Percent 3 7 7 6 3 2" xfId="16202"/>
    <cellStyle name="Percent 3 7 7 6 3 2 2" xfId="16203"/>
    <cellStyle name="Percent 3 7 7 6 3 2 3" xfId="16204"/>
    <cellStyle name="Percent 3 7 7 6 3 3" xfId="16205"/>
    <cellStyle name="Percent 3 7 7 6 3 4" xfId="16206"/>
    <cellStyle name="Percent 3 7 7 6 4" xfId="16207"/>
    <cellStyle name="Percent 3 7 7 6 4 2" xfId="16208"/>
    <cellStyle name="Percent 3 7 7 6 4 3" xfId="16209"/>
    <cellStyle name="Percent 3 7 7 6 5" xfId="16210"/>
    <cellStyle name="Percent 3 7 7 6 6" xfId="16211"/>
    <cellStyle name="Percent 3 7 7 7" xfId="16212"/>
    <cellStyle name="Percent 3 7 7 7 2" xfId="16213"/>
    <cellStyle name="Percent 3 7 7 7 2 2" xfId="16214"/>
    <cellStyle name="Percent 3 7 7 7 2 3" xfId="16215"/>
    <cellStyle name="Percent 3 7 7 7 3" xfId="16216"/>
    <cellStyle name="Percent 3 7 7 7 4" xfId="16217"/>
    <cellStyle name="Percent 3 7 7 8" xfId="16218"/>
    <cellStyle name="Percent 3 7 7 8 2" xfId="16219"/>
    <cellStyle name="Percent 3 7 7 8 2 2" xfId="16220"/>
    <cellStyle name="Percent 3 7 7 8 2 3" xfId="16221"/>
    <cellStyle name="Percent 3 7 7 8 3" xfId="16222"/>
    <cellStyle name="Percent 3 7 7 8 4" xfId="16223"/>
    <cellStyle name="Percent 3 7 7 9" xfId="16224"/>
    <cellStyle name="Percent 3 7 7 9 2" xfId="16225"/>
    <cellStyle name="Percent 3 7 7 9 2 2" xfId="16226"/>
    <cellStyle name="Percent 3 7 7 9 2 3" xfId="16227"/>
    <cellStyle name="Percent 3 7 7 9 3" xfId="16228"/>
    <cellStyle name="Percent 3 7 7 9 4" xfId="16229"/>
    <cellStyle name="Percent 3 7 8" xfId="16230"/>
    <cellStyle name="Percent 3 7 8 10" xfId="16231"/>
    <cellStyle name="Percent 3 7 8 10 2" xfId="16232"/>
    <cellStyle name="Percent 3 7 8 10 3" xfId="16233"/>
    <cellStyle name="Percent 3 7 8 11" xfId="16234"/>
    <cellStyle name="Percent 3 7 8 11 2" xfId="16235"/>
    <cellStyle name="Percent 3 7 8 11 3" xfId="16236"/>
    <cellStyle name="Percent 3 7 8 12" xfId="16237"/>
    <cellStyle name="Percent 3 7 8 12 2" xfId="16238"/>
    <cellStyle name="Percent 3 7 8 12 3" xfId="16239"/>
    <cellStyle name="Percent 3 7 8 13" xfId="16240"/>
    <cellStyle name="Percent 3 7 8 2" xfId="16241"/>
    <cellStyle name="Percent 3 7 8 2 2" xfId="16242"/>
    <cellStyle name="Percent 3 7 8 2 2 2" xfId="16243"/>
    <cellStyle name="Percent 3 7 8 2 2 2 2" xfId="16244"/>
    <cellStyle name="Percent 3 7 8 2 2 2 3" xfId="16245"/>
    <cellStyle name="Percent 3 7 8 2 2 3" xfId="16246"/>
    <cellStyle name="Percent 3 7 8 2 2 4" xfId="16247"/>
    <cellStyle name="Percent 3 7 8 2 3" xfId="16248"/>
    <cellStyle name="Percent 3 7 8 2 3 2" xfId="16249"/>
    <cellStyle name="Percent 3 7 8 2 3 2 2" xfId="16250"/>
    <cellStyle name="Percent 3 7 8 2 3 2 3" xfId="16251"/>
    <cellStyle name="Percent 3 7 8 2 3 3" xfId="16252"/>
    <cellStyle name="Percent 3 7 8 2 3 4" xfId="16253"/>
    <cellStyle name="Percent 3 7 8 2 4" xfId="16254"/>
    <cellStyle name="Percent 3 7 8 2 4 2" xfId="16255"/>
    <cellStyle name="Percent 3 7 8 2 4 3" xfId="16256"/>
    <cellStyle name="Percent 3 7 8 2 5" xfId="16257"/>
    <cellStyle name="Percent 3 7 8 2 5 2" xfId="16258"/>
    <cellStyle name="Percent 3 7 8 2 5 3" xfId="16259"/>
    <cellStyle name="Percent 3 7 8 2 6" xfId="16260"/>
    <cellStyle name="Percent 3 7 8 2 7" xfId="16261"/>
    <cellStyle name="Percent 3 7 8 3" xfId="16262"/>
    <cellStyle name="Percent 3 7 8 3 2" xfId="16263"/>
    <cellStyle name="Percent 3 7 8 3 2 2" xfId="16264"/>
    <cellStyle name="Percent 3 7 8 3 2 2 2" xfId="16265"/>
    <cellStyle name="Percent 3 7 8 3 2 2 3" xfId="16266"/>
    <cellStyle name="Percent 3 7 8 3 2 3" xfId="16267"/>
    <cellStyle name="Percent 3 7 8 3 2 4" xfId="16268"/>
    <cellStyle name="Percent 3 7 8 3 3" xfId="16269"/>
    <cellStyle name="Percent 3 7 8 3 3 2" xfId="16270"/>
    <cellStyle name="Percent 3 7 8 3 3 2 2" xfId="16271"/>
    <cellStyle name="Percent 3 7 8 3 3 2 3" xfId="16272"/>
    <cellStyle name="Percent 3 7 8 3 3 3" xfId="16273"/>
    <cellStyle name="Percent 3 7 8 3 3 4" xfId="16274"/>
    <cellStyle name="Percent 3 7 8 3 4" xfId="16275"/>
    <cellStyle name="Percent 3 7 8 3 4 2" xfId="16276"/>
    <cellStyle name="Percent 3 7 8 3 4 3" xfId="16277"/>
    <cellStyle name="Percent 3 7 8 3 5" xfId="16278"/>
    <cellStyle name="Percent 3 7 8 3 6" xfId="16279"/>
    <cellStyle name="Percent 3 7 8 4" xfId="16280"/>
    <cellStyle name="Percent 3 7 8 4 2" xfId="16281"/>
    <cellStyle name="Percent 3 7 8 4 2 2" xfId="16282"/>
    <cellStyle name="Percent 3 7 8 4 2 2 2" xfId="16283"/>
    <cellStyle name="Percent 3 7 8 4 2 2 3" xfId="16284"/>
    <cellStyle name="Percent 3 7 8 4 2 3" xfId="16285"/>
    <cellStyle name="Percent 3 7 8 4 2 4" xfId="16286"/>
    <cellStyle name="Percent 3 7 8 4 3" xfId="16287"/>
    <cellStyle name="Percent 3 7 8 4 3 2" xfId="16288"/>
    <cellStyle name="Percent 3 7 8 4 3 2 2" xfId="16289"/>
    <cellStyle name="Percent 3 7 8 4 3 2 3" xfId="16290"/>
    <cellStyle name="Percent 3 7 8 4 3 3" xfId="16291"/>
    <cellStyle name="Percent 3 7 8 4 3 4" xfId="16292"/>
    <cellStyle name="Percent 3 7 8 4 4" xfId="16293"/>
    <cellStyle name="Percent 3 7 8 4 4 2" xfId="16294"/>
    <cellStyle name="Percent 3 7 8 4 4 3" xfId="16295"/>
    <cellStyle name="Percent 3 7 8 4 5" xfId="16296"/>
    <cellStyle name="Percent 3 7 8 4 6" xfId="16297"/>
    <cellStyle name="Percent 3 7 8 5" xfId="16298"/>
    <cellStyle name="Percent 3 7 8 5 2" xfId="16299"/>
    <cellStyle name="Percent 3 7 8 5 2 2" xfId="16300"/>
    <cellStyle name="Percent 3 7 8 5 2 2 2" xfId="16301"/>
    <cellStyle name="Percent 3 7 8 5 2 2 3" xfId="16302"/>
    <cellStyle name="Percent 3 7 8 5 2 3" xfId="16303"/>
    <cellStyle name="Percent 3 7 8 5 2 4" xfId="16304"/>
    <cellStyle name="Percent 3 7 8 5 3" xfId="16305"/>
    <cellStyle name="Percent 3 7 8 5 3 2" xfId="16306"/>
    <cellStyle name="Percent 3 7 8 5 3 2 2" xfId="16307"/>
    <cellStyle name="Percent 3 7 8 5 3 2 3" xfId="16308"/>
    <cellStyle name="Percent 3 7 8 5 3 3" xfId="16309"/>
    <cellStyle name="Percent 3 7 8 5 3 4" xfId="16310"/>
    <cellStyle name="Percent 3 7 8 5 4" xfId="16311"/>
    <cellStyle name="Percent 3 7 8 5 4 2" xfId="16312"/>
    <cellStyle name="Percent 3 7 8 5 4 2 2" xfId="16313"/>
    <cellStyle name="Percent 3 7 8 5 4 2 3" xfId="16314"/>
    <cellStyle name="Percent 3 7 8 5 4 3" xfId="16315"/>
    <cellStyle name="Percent 3 7 8 5 4 4" xfId="16316"/>
    <cellStyle name="Percent 3 7 8 5 5" xfId="16317"/>
    <cellStyle name="Percent 3 7 8 5 5 2" xfId="16318"/>
    <cellStyle name="Percent 3 7 8 5 5 3" xfId="16319"/>
    <cellStyle name="Percent 3 7 8 5 6" xfId="16320"/>
    <cellStyle name="Percent 3 7 8 5 7" xfId="16321"/>
    <cellStyle name="Percent 3 7 8 6" xfId="16322"/>
    <cellStyle name="Percent 3 7 8 6 2" xfId="16323"/>
    <cellStyle name="Percent 3 7 8 6 2 2" xfId="16324"/>
    <cellStyle name="Percent 3 7 8 6 2 2 2" xfId="16325"/>
    <cellStyle name="Percent 3 7 8 6 2 2 3" xfId="16326"/>
    <cellStyle name="Percent 3 7 8 6 2 3" xfId="16327"/>
    <cellStyle name="Percent 3 7 8 6 2 4" xfId="16328"/>
    <cellStyle name="Percent 3 7 8 6 3" xfId="16329"/>
    <cellStyle name="Percent 3 7 8 6 3 2" xfId="16330"/>
    <cellStyle name="Percent 3 7 8 6 3 2 2" xfId="16331"/>
    <cellStyle name="Percent 3 7 8 6 3 2 3" xfId="16332"/>
    <cellStyle name="Percent 3 7 8 6 3 3" xfId="16333"/>
    <cellStyle name="Percent 3 7 8 6 3 4" xfId="16334"/>
    <cellStyle name="Percent 3 7 8 6 4" xfId="16335"/>
    <cellStyle name="Percent 3 7 8 6 4 2" xfId="16336"/>
    <cellStyle name="Percent 3 7 8 6 4 3" xfId="16337"/>
    <cellStyle name="Percent 3 7 8 6 5" xfId="16338"/>
    <cellStyle name="Percent 3 7 8 6 6" xfId="16339"/>
    <cellStyle name="Percent 3 7 8 7" xfId="16340"/>
    <cellStyle name="Percent 3 7 8 7 2" xfId="16341"/>
    <cellStyle name="Percent 3 7 8 7 2 2" xfId="16342"/>
    <cellStyle name="Percent 3 7 8 7 2 3" xfId="16343"/>
    <cellStyle name="Percent 3 7 8 7 3" xfId="16344"/>
    <cellStyle name="Percent 3 7 8 7 4" xfId="16345"/>
    <cellStyle name="Percent 3 7 8 8" xfId="16346"/>
    <cellStyle name="Percent 3 7 8 8 2" xfId="16347"/>
    <cellStyle name="Percent 3 7 8 8 2 2" xfId="16348"/>
    <cellStyle name="Percent 3 7 8 8 2 3" xfId="16349"/>
    <cellStyle name="Percent 3 7 8 8 3" xfId="16350"/>
    <cellStyle name="Percent 3 7 8 8 4" xfId="16351"/>
    <cellStyle name="Percent 3 7 8 9" xfId="16352"/>
    <cellStyle name="Percent 3 7 8 9 2" xfId="16353"/>
    <cellStyle name="Percent 3 7 8 9 2 2" xfId="16354"/>
    <cellStyle name="Percent 3 7 8 9 2 3" xfId="16355"/>
    <cellStyle name="Percent 3 7 8 9 3" xfId="16356"/>
    <cellStyle name="Percent 3 7 8 9 4" xfId="16357"/>
    <cellStyle name="Percent 3 7 9" xfId="16358"/>
    <cellStyle name="Percent 3 7 9 10" xfId="16359"/>
    <cellStyle name="Percent 3 7 9 10 2" xfId="16360"/>
    <cellStyle name="Percent 3 7 9 10 3" xfId="16361"/>
    <cellStyle name="Percent 3 7 9 11" xfId="16362"/>
    <cellStyle name="Percent 3 7 9 11 2" xfId="16363"/>
    <cellStyle name="Percent 3 7 9 11 3" xfId="16364"/>
    <cellStyle name="Percent 3 7 9 12" xfId="16365"/>
    <cellStyle name="Percent 3 7 9 12 2" xfId="16366"/>
    <cellStyle name="Percent 3 7 9 12 3" xfId="16367"/>
    <cellStyle name="Percent 3 7 9 13" xfId="16368"/>
    <cellStyle name="Percent 3 7 9 2" xfId="16369"/>
    <cellStyle name="Percent 3 7 9 2 2" xfId="16370"/>
    <cellStyle name="Percent 3 7 9 2 2 2" xfId="16371"/>
    <cellStyle name="Percent 3 7 9 2 2 2 2" xfId="16372"/>
    <cellStyle name="Percent 3 7 9 2 2 2 3" xfId="16373"/>
    <cellStyle name="Percent 3 7 9 2 2 3" xfId="16374"/>
    <cellStyle name="Percent 3 7 9 2 2 4" xfId="16375"/>
    <cellStyle name="Percent 3 7 9 2 3" xfId="16376"/>
    <cellStyle name="Percent 3 7 9 2 3 2" xfId="16377"/>
    <cellStyle name="Percent 3 7 9 2 3 2 2" xfId="16378"/>
    <cellStyle name="Percent 3 7 9 2 3 2 3" xfId="16379"/>
    <cellStyle name="Percent 3 7 9 2 3 3" xfId="16380"/>
    <cellStyle name="Percent 3 7 9 2 3 4" xfId="16381"/>
    <cellStyle name="Percent 3 7 9 2 4" xfId="16382"/>
    <cellStyle name="Percent 3 7 9 2 4 2" xfId="16383"/>
    <cellStyle name="Percent 3 7 9 2 4 3" xfId="16384"/>
    <cellStyle name="Percent 3 7 9 2 5" xfId="16385"/>
    <cellStyle name="Percent 3 7 9 2 5 2" xfId="16386"/>
    <cellStyle name="Percent 3 7 9 2 5 3" xfId="16387"/>
    <cellStyle name="Percent 3 7 9 2 6" xfId="16388"/>
    <cellStyle name="Percent 3 7 9 2 7" xfId="16389"/>
    <cellStyle name="Percent 3 7 9 3" xfId="16390"/>
    <cellStyle name="Percent 3 7 9 3 2" xfId="16391"/>
    <cellStyle name="Percent 3 7 9 3 2 2" xfId="16392"/>
    <cellStyle name="Percent 3 7 9 3 2 2 2" xfId="16393"/>
    <cellStyle name="Percent 3 7 9 3 2 2 3" xfId="16394"/>
    <cellStyle name="Percent 3 7 9 3 2 3" xfId="16395"/>
    <cellStyle name="Percent 3 7 9 3 2 4" xfId="16396"/>
    <cellStyle name="Percent 3 7 9 3 3" xfId="16397"/>
    <cellStyle name="Percent 3 7 9 3 3 2" xfId="16398"/>
    <cellStyle name="Percent 3 7 9 3 3 2 2" xfId="16399"/>
    <cellStyle name="Percent 3 7 9 3 3 2 3" xfId="16400"/>
    <cellStyle name="Percent 3 7 9 3 3 3" xfId="16401"/>
    <cellStyle name="Percent 3 7 9 3 3 4" xfId="16402"/>
    <cellStyle name="Percent 3 7 9 3 4" xfId="16403"/>
    <cellStyle name="Percent 3 7 9 3 4 2" xfId="16404"/>
    <cellStyle name="Percent 3 7 9 3 4 3" xfId="16405"/>
    <cellStyle name="Percent 3 7 9 3 5" xfId="16406"/>
    <cellStyle name="Percent 3 7 9 3 6" xfId="16407"/>
    <cellStyle name="Percent 3 7 9 4" xfId="16408"/>
    <cellStyle name="Percent 3 7 9 4 2" xfId="16409"/>
    <cellStyle name="Percent 3 7 9 4 2 2" xfId="16410"/>
    <cellStyle name="Percent 3 7 9 4 2 2 2" xfId="16411"/>
    <cellStyle name="Percent 3 7 9 4 2 2 3" xfId="16412"/>
    <cellStyle name="Percent 3 7 9 4 2 3" xfId="16413"/>
    <cellStyle name="Percent 3 7 9 4 2 4" xfId="16414"/>
    <cellStyle name="Percent 3 7 9 4 3" xfId="16415"/>
    <cellStyle name="Percent 3 7 9 4 3 2" xfId="16416"/>
    <cellStyle name="Percent 3 7 9 4 3 2 2" xfId="16417"/>
    <cellStyle name="Percent 3 7 9 4 3 2 3" xfId="16418"/>
    <cellStyle name="Percent 3 7 9 4 3 3" xfId="16419"/>
    <cellStyle name="Percent 3 7 9 4 3 4" xfId="16420"/>
    <cellStyle name="Percent 3 7 9 4 4" xfId="16421"/>
    <cellStyle name="Percent 3 7 9 4 4 2" xfId="16422"/>
    <cellStyle name="Percent 3 7 9 4 4 3" xfId="16423"/>
    <cellStyle name="Percent 3 7 9 4 5" xfId="16424"/>
    <cellStyle name="Percent 3 7 9 4 6" xfId="16425"/>
    <cellStyle name="Percent 3 7 9 5" xfId="16426"/>
    <cellStyle name="Percent 3 7 9 5 2" xfId="16427"/>
    <cellStyle name="Percent 3 7 9 5 2 2" xfId="16428"/>
    <cellStyle name="Percent 3 7 9 5 2 2 2" xfId="16429"/>
    <cellStyle name="Percent 3 7 9 5 2 2 3" xfId="16430"/>
    <cellStyle name="Percent 3 7 9 5 2 3" xfId="16431"/>
    <cellStyle name="Percent 3 7 9 5 2 4" xfId="16432"/>
    <cellStyle name="Percent 3 7 9 5 3" xfId="16433"/>
    <cellStyle name="Percent 3 7 9 5 3 2" xfId="16434"/>
    <cellStyle name="Percent 3 7 9 5 3 2 2" xfId="16435"/>
    <cellStyle name="Percent 3 7 9 5 3 2 3" xfId="16436"/>
    <cellStyle name="Percent 3 7 9 5 3 3" xfId="16437"/>
    <cellStyle name="Percent 3 7 9 5 3 4" xfId="16438"/>
    <cellStyle name="Percent 3 7 9 5 4" xfId="16439"/>
    <cellStyle name="Percent 3 7 9 5 4 2" xfId="16440"/>
    <cellStyle name="Percent 3 7 9 5 4 2 2" xfId="16441"/>
    <cellStyle name="Percent 3 7 9 5 4 2 3" xfId="16442"/>
    <cellStyle name="Percent 3 7 9 5 4 3" xfId="16443"/>
    <cellStyle name="Percent 3 7 9 5 4 4" xfId="16444"/>
    <cellStyle name="Percent 3 7 9 5 5" xfId="16445"/>
    <cellStyle name="Percent 3 7 9 5 5 2" xfId="16446"/>
    <cellStyle name="Percent 3 7 9 5 5 3" xfId="16447"/>
    <cellStyle name="Percent 3 7 9 5 6" xfId="16448"/>
    <cellStyle name="Percent 3 7 9 5 7" xfId="16449"/>
    <cellStyle name="Percent 3 7 9 6" xfId="16450"/>
    <cellStyle name="Percent 3 7 9 6 2" xfId="16451"/>
    <cellStyle name="Percent 3 7 9 6 2 2" xfId="16452"/>
    <cellStyle name="Percent 3 7 9 6 2 2 2" xfId="16453"/>
    <cellStyle name="Percent 3 7 9 6 2 2 3" xfId="16454"/>
    <cellStyle name="Percent 3 7 9 6 2 3" xfId="16455"/>
    <cellStyle name="Percent 3 7 9 6 2 4" xfId="16456"/>
    <cellStyle name="Percent 3 7 9 6 3" xfId="16457"/>
    <cellStyle name="Percent 3 7 9 6 3 2" xfId="16458"/>
    <cellStyle name="Percent 3 7 9 6 3 2 2" xfId="16459"/>
    <cellStyle name="Percent 3 7 9 6 3 2 3" xfId="16460"/>
    <cellStyle name="Percent 3 7 9 6 3 3" xfId="16461"/>
    <cellStyle name="Percent 3 7 9 6 3 4" xfId="16462"/>
    <cellStyle name="Percent 3 7 9 6 4" xfId="16463"/>
    <cellStyle name="Percent 3 7 9 6 4 2" xfId="16464"/>
    <cellStyle name="Percent 3 7 9 6 4 3" xfId="16465"/>
    <cellStyle name="Percent 3 7 9 6 5" xfId="16466"/>
    <cellStyle name="Percent 3 7 9 6 6" xfId="16467"/>
    <cellStyle name="Percent 3 7 9 7" xfId="16468"/>
    <cellStyle name="Percent 3 7 9 7 2" xfId="16469"/>
    <cellStyle name="Percent 3 7 9 7 2 2" xfId="16470"/>
    <cellStyle name="Percent 3 7 9 7 2 3" xfId="16471"/>
    <cellStyle name="Percent 3 7 9 7 3" xfId="16472"/>
    <cellStyle name="Percent 3 7 9 7 4" xfId="16473"/>
    <cellStyle name="Percent 3 7 9 8" xfId="16474"/>
    <cellStyle name="Percent 3 7 9 8 2" xfId="16475"/>
    <cellStyle name="Percent 3 7 9 8 2 2" xfId="16476"/>
    <cellStyle name="Percent 3 7 9 8 2 3" xfId="16477"/>
    <cellStyle name="Percent 3 7 9 8 3" xfId="16478"/>
    <cellStyle name="Percent 3 7 9 8 4" xfId="16479"/>
    <cellStyle name="Percent 3 7 9 9" xfId="16480"/>
    <cellStyle name="Percent 3 7 9 9 2" xfId="16481"/>
    <cellStyle name="Percent 3 7 9 9 2 2" xfId="16482"/>
    <cellStyle name="Percent 3 7 9 9 2 3" xfId="16483"/>
    <cellStyle name="Percent 3 7 9 9 3" xfId="16484"/>
    <cellStyle name="Percent 3 7 9 9 4" xfId="16485"/>
    <cellStyle name="Percent 3 8" xfId="16486"/>
    <cellStyle name="Percent 3 8 10" xfId="16487"/>
    <cellStyle name="Percent 3 8 10 10" xfId="16488"/>
    <cellStyle name="Percent 3 8 10 10 2" xfId="16489"/>
    <cellStyle name="Percent 3 8 10 10 3" xfId="16490"/>
    <cellStyle name="Percent 3 8 10 11" xfId="16491"/>
    <cellStyle name="Percent 3 8 10 11 2" xfId="16492"/>
    <cellStyle name="Percent 3 8 10 11 3" xfId="16493"/>
    <cellStyle name="Percent 3 8 10 12" xfId="16494"/>
    <cellStyle name="Percent 3 8 10 12 2" xfId="16495"/>
    <cellStyle name="Percent 3 8 10 12 3" xfId="16496"/>
    <cellStyle name="Percent 3 8 10 13" xfId="16497"/>
    <cellStyle name="Percent 3 8 10 2" xfId="16498"/>
    <cellStyle name="Percent 3 8 10 2 2" xfId="16499"/>
    <cellStyle name="Percent 3 8 10 2 2 2" xfId="16500"/>
    <cellStyle name="Percent 3 8 10 2 2 2 2" xfId="16501"/>
    <cellStyle name="Percent 3 8 10 2 2 2 3" xfId="16502"/>
    <cellStyle name="Percent 3 8 10 2 2 3" xfId="16503"/>
    <cellStyle name="Percent 3 8 10 2 2 4" xfId="16504"/>
    <cellStyle name="Percent 3 8 10 2 3" xfId="16505"/>
    <cellStyle name="Percent 3 8 10 2 3 2" xfId="16506"/>
    <cellStyle name="Percent 3 8 10 2 3 2 2" xfId="16507"/>
    <cellStyle name="Percent 3 8 10 2 3 2 3" xfId="16508"/>
    <cellStyle name="Percent 3 8 10 2 3 3" xfId="16509"/>
    <cellStyle name="Percent 3 8 10 2 3 4" xfId="16510"/>
    <cellStyle name="Percent 3 8 10 2 4" xfId="16511"/>
    <cellStyle name="Percent 3 8 10 2 4 2" xfId="16512"/>
    <cellStyle name="Percent 3 8 10 2 4 3" xfId="16513"/>
    <cellStyle name="Percent 3 8 10 2 5" xfId="16514"/>
    <cellStyle name="Percent 3 8 10 2 5 2" xfId="16515"/>
    <cellStyle name="Percent 3 8 10 2 5 3" xfId="16516"/>
    <cellStyle name="Percent 3 8 10 2 6" xfId="16517"/>
    <cellStyle name="Percent 3 8 10 2 7" xfId="16518"/>
    <cellStyle name="Percent 3 8 10 3" xfId="16519"/>
    <cellStyle name="Percent 3 8 10 3 2" xfId="16520"/>
    <cellStyle name="Percent 3 8 10 3 2 2" xfId="16521"/>
    <cellStyle name="Percent 3 8 10 3 2 2 2" xfId="16522"/>
    <cellStyle name="Percent 3 8 10 3 2 2 3" xfId="16523"/>
    <cellStyle name="Percent 3 8 10 3 2 3" xfId="16524"/>
    <cellStyle name="Percent 3 8 10 3 2 4" xfId="16525"/>
    <cellStyle name="Percent 3 8 10 3 3" xfId="16526"/>
    <cellStyle name="Percent 3 8 10 3 3 2" xfId="16527"/>
    <cellStyle name="Percent 3 8 10 3 3 2 2" xfId="16528"/>
    <cellStyle name="Percent 3 8 10 3 3 2 3" xfId="16529"/>
    <cellStyle name="Percent 3 8 10 3 3 3" xfId="16530"/>
    <cellStyle name="Percent 3 8 10 3 3 4" xfId="16531"/>
    <cellStyle name="Percent 3 8 10 3 4" xfId="16532"/>
    <cellStyle name="Percent 3 8 10 3 4 2" xfId="16533"/>
    <cellStyle name="Percent 3 8 10 3 4 3" xfId="16534"/>
    <cellStyle name="Percent 3 8 10 3 5" xfId="16535"/>
    <cellStyle name="Percent 3 8 10 3 6" xfId="16536"/>
    <cellStyle name="Percent 3 8 10 4" xfId="16537"/>
    <cellStyle name="Percent 3 8 10 4 2" xfId="16538"/>
    <cellStyle name="Percent 3 8 10 4 2 2" xfId="16539"/>
    <cellStyle name="Percent 3 8 10 4 2 2 2" xfId="16540"/>
    <cellStyle name="Percent 3 8 10 4 2 2 3" xfId="16541"/>
    <cellStyle name="Percent 3 8 10 4 2 3" xfId="16542"/>
    <cellStyle name="Percent 3 8 10 4 2 4" xfId="16543"/>
    <cellStyle name="Percent 3 8 10 4 3" xfId="16544"/>
    <cellStyle name="Percent 3 8 10 4 3 2" xfId="16545"/>
    <cellStyle name="Percent 3 8 10 4 3 2 2" xfId="16546"/>
    <cellStyle name="Percent 3 8 10 4 3 2 3" xfId="16547"/>
    <cellStyle name="Percent 3 8 10 4 3 3" xfId="16548"/>
    <cellStyle name="Percent 3 8 10 4 3 4" xfId="16549"/>
    <cellStyle name="Percent 3 8 10 4 4" xfId="16550"/>
    <cellStyle name="Percent 3 8 10 4 4 2" xfId="16551"/>
    <cellStyle name="Percent 3 8 10 4 4 3" xfId="16552"/>
    <cellStyle name="Percent 3 8 10 4 5" xfId="16553"/>
    <cellStyle name="Percent 3 8 10 4 6" xfId="16554"/>
    <cellStyle name="Percent 3 8 10 5" xfId="16555"/>
    <cellStyle name="Percent 3 8 10 5 2" xfId="16556"/>
    <cellStyle name="Percent 3 8 10 5 2 2" xfId="16557"/>
    <cellStyle name="Percent 3 8 10 5 2 2 2" xfId="16558"/>
    <cellStyle name="Percent 3 8 10 5 2 2 3" xfId="16559"/>
    <cellStyle name="Percent 3 8 10 5 2 3" xfId="16560"/>
    <cellStyle name="Percent 3 8 10 5 2 4" xfId="16561"/>
    <cellStyle name="Percent 3 8 10 5 3" xfId="16562"/>
    <cellStyle name="Percent 3 8 10 5 3 2" xfId="16563"/>
    <cellStyle name="Percent 3 8 10 5 3 2 2" xfId="16564"/>
    <cellStyle name="Percent 3 8 10 5 3 2 3" xfId="16565"/>
    <cellStyle name="Percent 3 8 10 5 3 3" xfId="16566"/>
    <cellStyle name="Percent 3 8 10 5 3 4" xfId="16567"/>
    <cellStyle name="Percent 3 8 10 5 4" xfId="16568"/>
    <cellStyle name="Percent 3 8 10 5 4 2" xfId="16569"/>
    <cellStyle name="Percent 3 8 10 5 4 2 2" xfId="16570"/>
    <cellStyle name="Percent 3 8 10 5 4 2 3" xfId="16571"/>
    <cellStyle name="Percent 3 8 10 5 4 3" xfId="16572"/>
    <cellStyle name="Percent 3 8 10 5 4 4" xfId="16573"/>
    <cellStyle name="Percent 3 8 10 5 5" xfId="16574"/>
    <cellStyle name="Percent 3 8 10 5 5 2" xfId="16575"/>
    <cellStyle name="Percent 3 8 10 5 5 3" xfId="16576"/>
    <cellStyle name="Percent 3 8 10 5 6" xfId="16577"/>
    <cellStyle name="Percent 3 8 10 5 7" xfId="16578"/>
    <cellStyle name="Percent 3 8 10 6" xfId="16579"/>
    <cellStyle name="Percent 3 8 10 6 2" xfId="16580"/>
    <cellStyle name="Percent 3 8 10 6 2 2" xfId="16581"/>
    <cellStyle name="Percent 3 8 10 6 2 2 2" xfId="16582"/>
    <cellStyle name="Percent 3 8 10 6 2 2 3" xfId="16583"/>
    <cellStyle name="Percent 3 8 10 6 2 3" xfId="16584"/>
    <cellStyle name="Percent 3 8 10 6 2 4" xfId="16585"/>
    <cellStyle name="Percent 3 8 10 6 3" xfId="16586"/>
    <cellStyle name="Percent 3 8 10 6 3 2" xfId="16587"/>
    <cellStyle name="Percent 3 8 10 6 3 2 2" xfId="16588"/>
    <cellStyle name="Percent 3 8 10 6 3 2 3" xfId="16589"/>
    <cellStyle name="Percent 3 8 10 6 3 3" xfId="16590"/>
    <cellStyle name="Percent 3 8 10 6 3 4" xfId="16591"/>
    <cellStyle name="Percent 3 8 10 6 4" xfId="16592"/>
    <cellStyle name="Percent 3 8 10 6 4 2" xfId="16593"/>
    <cellStyle name="Percent 3 8 10 6 4 3" xfId="16594"/>
    <cellStyle name="Percent 3 8 10 6 5" xfId="16595"/>
    <cellStyle name="Percent 3 8 10 6 6" xfId="16596"/>
    <cellStyle name="Percent 3 8 10 7" xfId="16597"/>
    <cellStyle name="Percent 3 8 10 7 2" xfId="16598"/>
    <cellStyle name="Percent 3 8 10 7 2 2" xfId="16599"/>
    <cellStyle name="Percent 3 8 10 7 2 3" xfId="16600"/>
    <cellStyle name="Percent 3 8 10 7 3" xfId="16601"/>
    <cellStyle name="Percent 3 8 10 7 4" xfId="16602"/>
    <cellStyle name="Percent 3 8 10 8" xfId="16603"/>
    <cellStyle name="Percent 3 8 10 8 2" xfId="16604"/>
    <cellStyle name="Percent 3 8 10 8 2 2" xfId="16605"/>
    <cellStyle name="Percent 3 8 10 8 2 3" xfId="16606"/>
    <cellStyle name="Percent 3 8 10 8 3" xfId="16607"/>
    <cellStyle name="Percent 3 8 10 8 4" xfId="16608"/>
    <cellStyle name="Percent 3 8 10 9" xfId="16609"/>
    <cellStyle name="Percent 3 8 10 9 2" xfId="16610"/>
    <cellStyle name="Percent 3 8 10 9 2 2" xfId="16611"/>
    <cellStyle name="Percent 3 8 10 9 2 3" xfId="16612"/>
    <cellStyle name="Percent 3 8 10 9 3" xfId="16613"/>
    <cellStyle name="Percent 3 8 10 9 4" xfId="16614"/>
    <cellStyle name="Percent 3 8 11" xfId="16615"/>
    <cellStyle name="Percent 3 8 11 10" xfId="16616"/>
    <cellStyle name="Percent 3 8 11 10 2" xfId="16617"/>
    <cellStyle name="Percent 3 8 11 10 3" xfId="16618"/>
    <cellStyle name="Percent 3 8 11 11" xfId="16619"/>
    <cellStyle name="Percent 3 8 11 11 2" xfId="16620"/>
    <cellStyle name="Percent 3 8 11 11 3" xfId="16621"/>
    <cellStyle name="Percent 3 8 11 12" xfId="16622"/>
    <cellStyle name="Percent 3 8 11 12 2" xfId="16623"/>
    <cellStyle name="Percent 3 8 11 12 3" xfId="16624"/>
    <cellStyle name="Percent 3 8 11 13" xfId="16625"/>
    <cellStyle name="Percent 3 8 11 2" xfId="16626"/>
    <cellStyle name="Percent 3 8 11 2 2" xfId="16627"/>
    <cellStyle name="Percent 3 8 11 2 2 2" xfId="16628"/>
    <cellStyle name="Percent 3 8 11 2 2 2 2" xfId="16629"/>
    <cellStyle name="Percent 3 8 11 2 2 2 3" xfId="16630"/>
    <cellStyle name="Percent 3 8 11 2 2 3" xfId="16631"/>
    <cellStyle name="Percent 3 8 11 2 2 4" xfId="16632"/>
    <cellStyle name="Percent 3 8 11 2 3" xfId="16633"/>
    <cellStyle name="Percent 3 8 11 2 3 2" xfId="16634"/>
    <cellStyle name="Percent 3 8 11 2 3 2 2" xfId="16635"/>
    <cellStyle name="Percent 3 8 11 2 3 2 3" xfId="16636"/>
    <cellStyle name="Percent 3 8 11 2 3 3" xfId="16637"/>
    <cellStyle name="Percent 3 8 11 2 3 4" xfId="16638"/>
    <cellStyle name="Percent 3 8 11 2 4" xfId="16639"/>
    <cellStyle name="Percent 3 8 11 2 4 2" xfId="16640"/>
    <cellStyle name="Percent 3 8 11 2 4 3" xfId="16641"/>
    <cellStyle name="Percent 3 8 11 2 5" xfId="16642"/>
    <cellStyle name="Percent 3 8 11 2 5 2" xfId="16643"/>
    <cellStyle name="Percent 3 8 11 2 5 3" xfId="16644"/>
    <cellStyle name="Percent 3 8 11 2 6" xfId="16645"/>
    <cellStyle name="Percent 3 8 11 2 7" xfId="16646"/>
    <cellStyle name="Percent 3 8 11 3" xfId="16647"/>
    <cellStyle name="Percent 3 8 11 3 2" xfId="16648"/>
    <cellStyle name="Percent 3 8 11 3 2 2" xfId="16649"/>
    <cellStyle name="Percent 3 8 11 3 2 2 2" xfId="16650"/>
    <cellStyle name="Percent 3 8 11 3 2 2 3" xfId="16651"/>
    <cellStyle name="Percent 3 8 11 3 2 3" xfId="16652"/>
    <cellStyle name="Percent 3 8 11 3 2 4" xfId="16653"/>
    <cellStyle name="Percent 3 8 11 3 3" xfId="16654"/>
    <cellStyle name="Percent 3 8 11 3 3 2" xfId="16655"/>
    <cellStyle name="Percent 3 8 11 3 3 2 2" xfId="16656"/>
    <cellStyle name="Percent 3 8 11 3 3 2 3" xfId="16657"/>
    <cellStyle name="Percent 3 8 11 3 3 3" xfId="16658"/>
    <cellStyle name="Percent 3 8 11 3 3 4" xfId="16659"/>
    <cellStyle name="Percent 3 8 11 3 4" xfId="16660"/>
    <cellStyle name="Percent 3 8 11 3 4 2" xfId="16661"/>
    <cellStyle name="Percent 3 8 11 3 4 3" xfId="16662"/>
    <cellStyle name="Percent 3 8 11 3 5" xfId="16663"/>
    <cellStyle name="Percent 3 8 11 3 6" xfId="16664"/>
    <cellStyle name="Percent 3 8 11 4" xfId="16665"/>
    <cellStyle name="Percent 3 8 11 4 2" xfId="16666"/>
    <cellStyle name="Percent 3 8 11 4 2 2" xfId="16667"/>
    <cellStyle name="Percent 3 8 11 4 2 2 2" xfId="16668"/>
    <cellStyle name="Percent 3 8 11 4 2 2 3" xfId="16669"/>
    <cellStyle name="Percent 3 8 11 4 2 3" xfId="16670"/>
    <cellStyle name="Percent 3 8 11 4 2 4" xfId="16671"/>
    <cellStyle name="Percent 3 8 11 4 3" xfId="16672"/>
    <cellStyle name="Percent 3 8 11 4 3 2" xfId="16673"/>
    <cellStyle name="Percent 3 8 11 4 3 2 2" xfId="16674"/>
    <cellStyle name="Percent 3 8 11 4 3 2 3" xfId="16675"/>
    <cellStyle name="Percent 3 8 11 4 3 3" xfId="16676"/>
    <cellStyle name="Percent 3 8 11 4 3 4" xfId="16677"/>
    <cellStyle name="Percent 3 8 11 4 4" xfId="16678"/>
    <cellStyle name="Percent 3 8 11 4 4 2" xfId="16679"/>
    <cellStyle name="Percent 3 8 11 4 4 3" xfId="16680"/>
    <cellStyle name="Percent 3 8 11 4 5" xfId="16681"/>
    <cellStyle name="Percent 3 8 11 4 6" xfId="16682"/>
    <cellStyle name="Percent 3 8 11 5" xfId="16683"/>
    <cellStyle name="Percent 3 8 11 5 2" xfId="16684"/>
    <cellStyle name="Percent 3 8 11 5 2 2" xfId="16685"/>
    <cellStyle name="Percent 3 8 11 5 2 2 2" xfId="16686"/>
    <cellStyle name="Percent 3 8 11 5 2 2 3" xfId="16687"/>
    <cellStyle name="Percent 3 8 11 5 2 3" xfId="16688"/>
    <cellStyle name="Percent 3 8 11 5 2 4" xfId="16689"/>
    <cellStyle name="Percent 3 8 11 5 3" xfId="16690"/>
    <cellStyle name="Percent 3 8 11 5 3 2" xfId="16691"/>
    <cellStyle name="Percent 3 8 11 5 3 2 2" xfId="16692"/>
    <cellStyle name="Percent 3 8 11 5 3 2 3" xfId="16693"/>
    <cellStyle name="Percent 3 8 11 5 3 3" xfId="16694"/>
    <cellStyle name="Percent 3 8 11 5 3 4" xfId="16695"/>
    <cellStyle name="Percent 3 8 11 5 4" xfId="16696"/>
    <cellStyle name="Percent 3 8 11 5 4 2" xfId="16697"/>
    <cellStyle name="Percent 3 8 11 5 4 2 2" xfId="16698"/>
    <cellStyle name="Percent 3 8 11 5 4 2 3" xfId="16699"/>
    <cellStyle name="Percent 3 8 11 5 4 3" xfId="16700"/>
    <cellStyle name="Percent 3 8 11 5 4 4" xfId="16701"/>
    <cellStyle name="Percent 3 8 11 5 5" xfId="16702"/>
    <cellStyle name="Percent 3 8 11 5 5 2" xfId="16703"/>
    <cellStyle name="Percent 3 8 11 5 5 3" xfId="16704"/>
    <cellStyle name="Percent 3 8 11 5 6" xfId="16705"/>
    <cellStyle name="Percent 3 8 11 5 7" xfId="16706"/>
    <cellStyle name="Percent 3 8 11 6" xfId="16707"/>
    <cellStyle name="Percent 3 8 11 6 2" xfId="16708"/>
    <cellStyle name="Percent 3 8 11 6 2 2" xfId="16709"/>
    <cellStyle name="Percent 3 8 11 6 2 2 2" xfId="16710"/>
    <cellStyle name="Percent 3 8 11 6 2 2 3" xfId="16711"/>
    <cellStyle name="Percent 3 8 11 6 2 3" xfId="16712"/>
    <cellStyle name="Percent 3 8 11 6 2 4" xfId="16713"/>
    <cellStyle name="Percent 3 8 11 6 3" xfId="16714"/>
    <cellStyle name="Percent 3 8 11 6 3 2" xfId="16715"/>
    <cellStyle name="Percent 3 8 11 6 3 2 2" xfId="16716"/>
    <cellStyle name="Percent 3 8 11 6 3 2 3" xfId="16717"/>
    <cellStyle name="Percent 3 8 11 6 3 3" xfId="16718"/>
    <cellStyle name="Percent 3 8 11 6 3 4" xfId="16719"/>
    <cellStyle name="Percent 3 8 11 6 4" xfId="16720"/>
    <cellStyle name="Percent 3 8 11 6 4 2" xfId="16721"/>
    <cellStyle name="Percent 3 8 11 6 4 3" xfId="16722"/>
    <cellStyle name="Percent 3 8 11 6 5" xfId="16723"/>
    <cellStyle name="Percent 3 8 11 6 6" xfId="16724"/>
    <cellStyle name="Percent 3 8 11 7" xfId="16725"/>
    <cellStyle name="Percent 3 8 11 7 2" xfId="16726"/>
    <cellStyle name="Percent 3 8 11 7 2 2" xfId="16727"/>
    <cellStyle name="Percent 3 8 11 7 2 3" xfId="16728"/>
    <cellStyle name="Percent 3 8 11 7 3" xfId="16729"/>
    <cellStyle name="Percent 3 8 11 7 4" xfId="16730"/>
    <cellStyle name="Percent 3 8 11 8" xfId="16731"/>
    <cellStyle name="Percent 3 8 11 8 2" xfId="16732"/>
    <cellStyle name="Percent 3 8 11 8 2 2" xfId="16733"/>
    <cellStyle name="Percent 3 8 11 8 2 3" xfId="16734"/>
    <cellStyle name="Percent 3 8 11 8 3" xfId="16735"/>
    <cellStyle name="Percent 3 8 11 8 4" xfId="16736"/>
    <cellStyle name="Percent 3 8 11 9" xfId="16737"/>
    <cellStyle name="Percent 3 8 11 9 2" xfId="16738"/>
    <cellStyle name="Percent 3 8 11 9 2 2" xfId="16739"/>
    <cellStyle name="Percent 3 8 11 9 2 3" xfId="16740"/>
    <cellStyle name="Percent 3 8 11 9 3" xfId="16741"/>
    <cellStyle name="Percent 3 8 11 9 4" xfId="16742"/>
    <cellStyle name="Percent 3 8 12" xfId="16743"/>
    <cellStyle name="Percent 3 8 12 10" xfId="16744"/>
    <cellStyle name="Percent 3 8 12 10 2" xfId="16745"/>
    <cellStyle name="Percent 3 8 12 10 3" xfId="16746"/>
    <cellStyle name="Percent 3 8 12 11" xfId="16747"/>
    <cellStyle name="Percent 3 8 12 11 2" xfId="16748"/>
    <cellStyle name="Percent 3 8 12 11 3" xfId="16749"/>
    <cellStyle name="Percent 3 8 12 12" xfId="16750"/>
    <cellStyle name="Percent 3 8 12 12 2" xfId="16751"/>
    <cellStyle name="Percent 3 8 12 12 3" xfId="16752"/>
    <cellStyle name="Percent 3 8 12 13" xfId="16753"/>
    <cellStyle name="Percent 3 8 12 2" xfId="16754"/>
    <cellStyle name="Percent 3 8 12 2 2" xfId="16755"/>
    <cellStyle name="Percent 3 8 12 2 2 2" xfId="16756"/>
    <cellStyle name="Percent 3 8 12 2 2 2 2" xfId="16757"/>
    <cellStyle name="Percent 3 8 12 2 2 2 3" xfId="16758"/>
    <cellStyle name="Percent 3 8 12 2 2 3" xfId="16759"/>
    <cellStyle name="Percent 3 8 12 2 2 4" xfId="16760"/>
    <cellStyle name="Percent 3 8 12 2 3" xfId="16761"/>
    <cellStyle name="Percent 3 8 12 2 3 2" xfId="16762"/>
    <cellStyle name="Percent 3 8 12 2 3 2 2" xfId="16763"/>
    <cellStyle name="Percent 3 8 12 2 3 2 3" xfId="16764"/>
    <cellStyle name="Percent 3 8 12 2 3 3" xfId="16765"/>
    <cellStyle name="Percent 3 8 12 2 3 4" xfId="16766"/>
    <cellStyle name="Percent 3 8 12 2 4" xfId="16767"/>
    <cellStyle name="Percent 3 8 12 2 4 2" xfId="16768"/>
    <cellStyle name="Percent 3 8 12 2 4 3" xfId="16769"/>
    <cellStyle name="Percent 3 8 12 2 5" xfId="16770"/>
    <cellStyle name="Percent 3 8 12 2 5 2" xfId="16771"/>
    <cellStyle name="Percent 3 8 12 2 5 3" xfId="16772"/>
    <cellStyle name="Percent 3 8 12 2 6" xfId="16773"/>
    <cellStyle name="Percent 3 8 12 2 7" xfId="16774"/>
    <cellStyle name="Percent 3 8 12 3" xfId="16775"/>
    <cellStyle name="Percent 3 8 12 3 2" xfId="16776"/>
    <cellStyle name="Percent 3 8 12 3 2 2" xfId="16777"/>
    <cellStyle name="Percent 3 8 12 3 2 2 2" xfId="16778"/>
    <cellStyle name="Percent 3 8 12 3 2 2 3" xfId="16779"/>
    <cellStyle name="Percent 3 8 12 3 2 3" xfId="16780"/>
    <cellStyle name="Percent 3 8 12 3 2 4" xfId="16781"/>
    <cellStyle name="Percent 3 8 12 3 3" xfId="16782"/>
    <cellStyle name="Percent 3 8 12 3 3 2" xfId="16783"/>
    <cellStyle name="Percent 3 8 12 3 3 2 2" xfId="16784"/>
    <cellStyle name="Percent 3 8 12 3 3 2 3" xfId="16785"/>
    <cellStyle name="Percent 3 8 12 3 3 3" xfId="16786"/>
    <cellStyle name="Percent 3 8 12 3 3 4" xfId="16787"/>
    <cellStyle name="Percent 3 8 12 3 4" xfId="16788"/>
    <cellStyle name="Percent 3 8 12 3 4 2" xfId="16789"/>
    <cellStyle name="Percent 3 8 12 3 4 3" xfId="16790"/>
    <cellStyle name="Percent 3 8 12 3 5" xfId="16791"/>
    <cellStyle name="Percent 3 8 12 3 6" xfId="16792"/>
    <cellStyle name="Percent 3 8 12 4" xfId="16793"/>
    <cellStyle name="Percent 3 8 12 4 2" xfId="16794"/>
    <cellStyle name="Percent 3 8 12 4 2 2" xfId="16795"/>
    <cellStyle name="Percent 3 8 12 4 2 2 2" xfId="16796"/>
    <cellStyle name="Percent 3 8 12 4 2 2 3" xfId="16797"/>
    <cellStyle name="Percent 3 8 12 4 2 3" xfId="16798"/>
    <cellStyle name="Percent 3 8 12 4 2 4" xfId="16799"/>
    <cellStyle name="Percent 3 8 12 4 3" xfId="16800"/>
    <cellStyle name="Percent 3 8 12 4 3 2" xfId="16801"/>
    <cellStyle name="Percent 3 8 12 4 3 2 2" xfId="16802"/>
    <cellStyle name="Percent 3 8 12 4 3 2 3" xfId="16803"/>
    <cellStyle name="Percent 3 8 12 4 3 3" xfId="16804"/>
    <cellStyle name="Percent 3 8 12 4 3 4" xfId="16805"/>
    <cellStyle name="Percent 3 8 12 4 4" xfId="16806"/>
    <cellStyle name="Percent 3 8 12 4 4 2" xfId="16807"/>
    <cellStyle name="Percent 3 8 12 4 4 3" xfId="16808"/>
    <cellStyle name="Percent 3 8 12 4 5" xfId="16809"/>
    <cellStyle name="Percent 3 8 12 4 6" xfId="16810"/>
    <cellStyle name="Percent 3 8 12 5" xfId="16811"/>
    <cellStyle name="Percent 3 8 12 5 2" xfId="16812"/>
    <cellStyle name="Percent 3 8 12 5 2 2" xfId="16813"/>
    <cellStyle name="Percent 3 8 12 5 2 2 2" xfId="16814"/>
    <cellStyle name="Percent 3 8 12 5 2 2 3" xfId="16815"/>
    <cellStyle name="Percent 3 8 12 5 2 3" xfId="16816"/>
    <cellStyle name="Percent 3 8 12 5 2 4" xfId="16817"/>
    <cellStyle name="Percent 3 8 12 5 3" xfId="16818"/>
    <cellStyle name="Percent 3 8 12 5 3 2" xfId="16819"/>
    <cellStyle name="Percent 3 8 12 5 3 2 2" xfId="16820"/>
    <cellStyle name="Percent 3 8 12 5 3 2 3" xfId="16821"/>
    <cellStyle name="Percent 3 8 12 5 3 3" xfId="16822"/>
    <cellStyle name="Percent 3 8 12 5 3 4" xfId="16823"/>
    <cellStyle name="Percent 3 8 12 5 4" xfId="16824"/>
    <cellStyle name="Percent 3 8 12 5 4 2" xfId="16825"/>
    <cellStyle name="Percent 3 8 12 5 4 2 2" xfId="16826"/>
    <cellStyle name="Percent 3 8 12 5 4 2 3" xfId="16827"/>
    <cellStyle name="Percent 3 8 12 5 4 3" xfId="16828"/>
    <cellStyle name="Percent 3 8 12 5 4 4" xfId="16829"/>
    <cellStyle name="Percent 3 8 12 5 5" xfId="16830"/>
    <cellStyle name="Percent 3 8 12 5 5 2" xfId="16831"/>
    <cellStyle name="Percent 3 8 12 5 5 3" xfId="16832"/>
    <cellStyle name="Percent 3 8 12 5 6" xfId="16833"/>
    <cellStyle name="Percent 3 8 12 5 7" xfId="16834"/>
    <cellStyle name="Percent 3 8 12 6" xfId="16835"/>
    <cellStyle name="Percent 3 8 12 6 2" xfId="16836"/>
    <cellStyle name="Percent 3 8 12 6 2 2" xfId="16837"/>
    <cellStyle name="Percent 3 8 12 6 2 2 2" xfId="16838"/>
    <cellStyle name="Percent 3 8 12 6 2 2 3" xfId="16839"/>
    <cellStyle name="Percent 3 8 12 6 2 3" xfId="16840"/>
    <cellStyle name="Percent 3 8 12 6 2 4" xfId="16841"/>
    <cellStyle name="Percent 3 8 12 6 3" xfId="16842"/>
    <cellStyle name="Percent 3 8 12 6 3 2" xfId="16843"/>
    <cellStyle name="Percent 3 8 12 6 3 2 2" xfId="16844"/>
    <cellStyle name="Percent 3 8 12 6 3 2 3" xfId="16845"/>
    <cellStyle name="Percent 3 8 12 6 3 3" xfId="16846"/>
    <cellStyle name="Percent 3 8 12 6 3 4" xfId="16847"/>
    <cellStyle name="Percent 3 8 12 6 4" xfId="16848"/>
    <cellStyle name="Percent 3 8 12 6 4 2" xfId="16849"/>
    <cellStyle name="Percent 3 8 12 6 4 3" xfId="16850"/>
    <cellStyle name="Percent 3 8 12 6 5" xfId="16851"/>
    <cellStyle name="Percent 3 8 12 6 6" xfId="16852"/>
    <cellStyle name="Percent 3 8 12 7" xfId="16853"/>
    <cellStyle name="Percent 3 8 12 7 2" xfId="16854"/>
    <cellStyle name="Percent 3 8 12 7 2 2" xfId="16855"/>
    <cellStyle name="Percent 3 8 12 7 2 3" xfId="16856"/>
    <cellStyle name="Percent 3 8 12 7 3" xfId="16857"/>
    <cellStyle name="Percent 3 8 12 7 4" xfId="16858"/>
    <cellStyle name="Percent 3 8 12 8" xfId="16859"/>
    <cellStyle name="Percent 3 8 12 8 2" xfId="16860"/>
    <cellStyle name="Percent 3 8 12 8 2 2" xfId="16861"/>
    <cellStyle name="Percent 3 8 12 8 2 3" xfId="16862"/>
    <cellStyle name="Percent 3 8 12 8 3" xfId="16863"/>
    <cellStyle name="Percent 3 8 12 8 4" xfId="16864"/>
    <cellStyle name="Percent 3 8 12 9" xfId="16865"/>
    <cellStyle name="Percent 3 8 12 9 2" xfId="16866"/>
    <cellStyle name="Percent 3 8 12 9 2 2" xfId="16867"/>
    <cellStyle name="Percent 3 8 12 9 2 3" xfId="16868"/>
    <cellStyle name="Percent 3 8 12 9 3" xfId="16869"/>
    <cellStyle name="Percent 3 8 12 9 4" xfId="16870"/>
    <cellStyle name="Percent 3 8 13" xfId="16871"/>
    <cellStyle name="Percent 3 8 13 10" xfId="16872"/>
    <cellStyle name="Percent 3 8 13 10 2" xfId="16873"/>
    <cellStyle name="Percent 3 8 13 10 3" xfId="16874"/>
    <cellStyle name="Percent 3 8 13 11" xfId="16875"/>
    <cellStyle name="Percent 3 8 13 11 2" xfId="16876"/>
    <cellStyle name="Percent 3 8 13 11 3" xfId="16877"/>
    <cellStyle name="Percent 3 8 13 12" xfId="16878"/>
    <cellStyle name="Percent 3 8 13 12 2" xfId="16879"/>
    <cellStyle name="Percent 3 8 13 12 3" xfId="16880"/>
    <cellStyle name="Percent 3 8 13 13" xfId="16881"/>
    <cellStyle name="Percent 3 8 13 2" xfId="16882"/>
    <cellStyle name="Percent 3 8 13 2 2" xfId="16883"/>
    <cellStyle name="Percent 3 8 13 2 2 2" xfId="16884"/>
    <cellStyle name="Percent 3 8 13 2 2 2 2" xfId="16885"/>
    <cellStyle name="Percent 3 8 13 2 2 2 3" xfId="16886"/>
    <cellStyle name="Percent 3 8 13 2 2 3" xfId="16887"/>
    <cellStyle name="Percent 3 8 13 2 2 4" xfId="16888"/>
    <cellStyle name="Percent 3 8 13 2 3" xfId="16889"/>
    <cellStyle name="Percent 3 8 13 2 3 2" xfId="16890"/>
    <cellStyle name="Percent 3 8 13 2 3 2 2" xfId="16891"/>
    <cellStyle name="Percent 3 8 13 2 3 2 3" xfId="16892"/>
    <cellStyle name="Percent 3 8 13 2 3 3" xfId="16893"/>
    <cellStyle name="Percent 3 8 13 2 3 4" xfId="16894"/>
    <cellStyle name="Percent 3 8 13 2 4" xfId="16895"/>
    <cellStyle name="Percent 3 8 13 2 4 2" xfId="16896"/>
    <cellStyle name="Percent 3 8 13 2 4 3" xfId="16897"/>
    <cellStyle name="Percent 3 8 13 2 5" xfId="16898"/>
    <cellStyle name="Percent 3 8 13 2 5 2" xfId="16899"/>
    <cellStyle name="Percent 3 8 13 2 5 3" xfId="16900"/>
    <cellStyle name="Percent 3 8 13 2 6" xfId="16901"/>
    <cellStyle name="Percent 3 8 13 2 7" xfId="16902"/>
    <cellStyle name="Percent 3 8 13 3" xfId="16903"/>
    <cellStyle name="Percent 3 8 13 3 2" xfId="16904"/>
    <cellStyle name="Percent 3 8 13 3 2 2" xfId="16905"/>
    <cellStyle name="Percent 3 8 13 3 2 2 2" xfId="16906"/>
    <cellStyle name="Percent 3 8 13 3 2 2 3" xfId="16907"/>
    <cellStyle name="Percent 3 8 13 3 2 3" xfId="16908"/>
    <cellStyle name="Percent 3 8 13 3 2 4" xfId="16909"/>
    <cellStyle name="Percent 3 8 13 3 3" xfId="16910"/>
    <cellStyle name="Percent 3 8 13 3 3 2" xfId="16911"/>
    <cellStyle name="Percent 3 8 13 3 3 2 2" xfId="16912"/>
    <cellStyle name="Percent 3 8 13 3 3 2 3" xfId="16913"/>
    <cellStyle name="Percent 3 8 13 3 3 3" xfId="16914"/>
    <cellStyle name="Percent 3 8 13 3 3 4" xfId="16915"/>
    <cellStyle name="Percent 3 8 13 3 4" xfId="16916"/>
    <cellStyle name="Percent 3 8 13 3 4 2" xfId="16917"/>
    <cellStyle name="Percent 3 8 13 3 4 3" xfId="16918"/>
    <cellStyle name="Percent 3 8 13 3 5" xfId="16919"/>
    <cellStyle name="Percent 3 8 13 3 6" xfId="16920"/>
    <cellStyle name="Percent 3 8 13 4" xfId="16921"/>
    <cellStyle name="Percent 3 8 13 4 2" xfId="16922"/>
    <cellStyle name="Percent 3 8 13 4 2 2" xfId="16923"/>
    <cellStyle name="Percent 3 8 13 4 2 2 2" xfId="16924"/>
    <cellStyle name="Percent 3 8 13 4 2 2 3" xfId="16925"/>
    <cellStyle name="Percent 3 8 13 4 2 3" xfId="16926"/>
    <cellStyle name="Percent 3 8 13 4 2 4" xfId="16927"/>
    <cellStyle name="Percent 3 8 13 4 3" xfId="16928"/>
    <cellStyle name="Percent 3 8 13 4 3 2" xfId="16929"/>
    <cellStyle name="Percent 3 8 13 4 3 2 2" xfId="16930"/>
    <cellStyle name="Percent 3 8 13 4 3 2 3" xfId="16931"/>
    <cellStyle name="Percent 3 8 13 4 3 3" xfId="16932"/>
    <cellStyle name="Percent 3 8 13 4 3 4" xfId="16933"/>
    <cellStyle name="Percent 3 8 13 4 4" xfId="16934"/>
    <cellStyle name="Percent 3 8 13 4 4 2" xfId="16935"/>
    <cellStyle name="Percent 3 8 13 4 4 3" xfId="16936"/>
    <cellStyle name="Percent 3 8 13 4 5" xfId="16937"/>
    <cellStyle name="Percent 3 8 13 4 6" xfId="16938"/>
    <cellStyle name="Percent 3 8 13 5" xfId="16939"/>
    <cellStyle name="Percent 3 8 13 5 2" xfId="16940"/>
    <cellStyle name="Percent 3 8 13 5 2 2" xfId="16941"/>
    <cellStyle name="Percent 3 8 13 5 2 2 2" xfId="16942"/>
    <cellStyle name="Percent 3 8 13 5 2 2 3" xfId="16943"/>
    <cellStyle name="Percent 3 8 13 5 2 3" xfId="16944"/>
    <cellStyle name="Percent 3 8 13 5 2 4" xfId="16945"/>
    <cellStyle name="Percent 3 8 13 5 3" xfId="16946"/>
    <cellStyle name="Percent 3 8 13 5 3 2" xfId="16947"/>
    <cellStyle name="Percent 3 8 13 5 3 2 2" xfId="16948"/>
    <cellStyle name="Percent 3 8 13 5 3 2 3" xfId="16949"/>
    <cellStyle name="Percent 3 8 13 5 3 3" xfId="16950"/>
    <cellStyle name="Percent 3 8 13 5 3 4" xfId="16951"/>
    <cellStyle name="Percent 3 8 13 5 4" xfId="16952"/>
    <cellStyle name="Percent 3 8 13 5 4 2" xfId="16953"/>
    <cellStyle name="Percent 3 8 13 5 4 2 2" xfId="16954"/>
    <cellStyle name="Percent 3 8 13 5 4 2 3" xfId="16955"/>
    <cellStyle name="Percent 3 8 13 5 4 3" xfId="16956"/>
    <cellStyle name="Percent 3 8 13 5 4 4" xfId="16957"/>
    <cellStyle name="Percent 3 8 13 5 5" xfId="16958"/>
    <cellStyle name="Percent 3 8 13 5 5 2" xfId="16959"/>
    <cellStyle name="Percent 3 8 13 5 5 3" xfId="16960"/>
    <cellStyle name="Percent 3 8 13 5 6" xfId="16961"/>
    <cellStyle name="Percent 3 8 13 5 7" xfId="16962"/>
    <cellStyle name="Percent 3 8 13 6" xfId="16963"/>
    <cellStyle name="Percent 3 8 13 6 2" xfId="16964"/>
    <cellStyle name="Percent 3 8 13 6 2 2" xfId="16965"/>
    <cellStyle name="Percent 3 8 13 6 2 2 2" xfId="16966"/>
    <cellStyle name="Percent 3 8 13 6 2 2 3" xfId="16967"/>
    <cellStyle name="Percent 3 8 13 6 2 3" xfId="16968"/>
    <cellStyle name="Percent 3 8 13 6 2 4" xfId="16969"/>
    <cellStyle name="Percent 3 8 13 6 3" xfId="16970"/>
    <cellStyle name="Percent 3 8 13 6 3 2" xfId="16971"/>
    <cellStyle name="Percent 3 8 13 6 3 2 2" xfId="16972"/>
    <cellStyle name="Percent 3 8 13 6 3 2 3" xfId="16973"/>
    <cellStyle name="Percent 3 8 13 6 3 3" xfId="16974"/>
    <cellStyle name="Percent 3 8 13 6 3 4" xfId="16975"/>
    <cellStyle name="Percent 3 8 13 6 4" xfId="16976"/>
    <cellStyle name="Percent 3 8 13 6 4 2" xfId="16977"/>
    <cellStyle name="Percent 3 8 13 6 4 3" xfId="16978"/>
    <cellStyle name="Percent 3 8 13 6 5" xfId="16979"/>
    <cellStyle name="Percent 3 8 13 6 6" xfId="16980"/>
    <cellStyle name="Percent 3 8 13 7" xfId="16981"/>
    <cellStyle name="Percent 3 8 13 7 2" xfId="16982"/>
    <cellStyle name="Percent 3 8 13 7 2 2" xfId="16983"/>
    <cellStyle name="Percent 3 8 13 7 2 3" xfId="16984"/>
    <cellStyle name="Percent 3 8 13 7 3" xfId="16985"/>
    <cellStyle name="Percent 3 8 13 7 4" xfId="16986"/>
    <cellStyle name="Percent 3 8 13 8" xfId="16987"/>
    <cellStyle name="Percent 3 8 13 8 2" xfId="16988"/>
    <cellStyle name="Percent 3 8 13 8 2 2" xfId="16989"/>
    <cellStyle name="Percent 3 8 13 8 2 3" xfId="16990"/>
    <cellStyle name="Percent 3 8 13 8 3" xfId="16991"/>
    <cellStyle name="Percent 3 8 13 8 4" xfId="16992"/>
    <cellStyle name="Percent 3 8 13 9" xfId="16993"/>
    <cellStyle name="Percent 3 8 13 9 2" xfId="16994"/>
    <cellStyle name="Percent 3 8 13 9 2 2" xfId="16995"/>
    <cellStyle name="Percent 3 8 13 9 2 3" xfId="16996"/>
    <cellStyle name="Percent 3 8 13 9 3" xfId="16997"/>
    <cellStyle name="Percent 3 8 13 9 4" xfId="16998"/>
    <cellStyle name="Percent 3 8 14" xfId="16999"/>
    <cellStyle name="Percent 3 8 14 10" xfId="17000"/>
    <cellStyle name="Percent 3 8 14 10 2" xfId="17001"/>
    <cellStyle name="Percent 3 8 14 10 3" xfId="17002"/>
    <cellStyle name="Percent 3 8 14 11" xfId="17003"/>
    <cellStyle name="Percent 3 8 14 11 2" xfId="17004"/>
    <cellStyle name="Percent 3 8 14 11 3" xfId="17005"/>
    <cellStyle name="Percent 3 8 14 12" xfId="17006"/>
    <cellStyle name="Percent 3 8 14 12 2" xfId="17007"/>
    <cellStyle name="Percent 3 8 14 12 3" xfId="17008"/>
    <cellStyle name="Percent 3 8 14 13" xfId="17009"/>
    <cellStyle name="Percent 3 8 14 2" xfId="17010"/>
    <cellStyle name="Percent 3 8 14 2 2" xfId="17011"/>
    <cellStyle name="Percent 3 8 14 2 2 2" xfId="17012"/>
    <cellStyle name="Percent 3 8 14 2 2 2 2" xfId="17013"/>
    <cellStyle name="Percent 3 8 14 2 2 2 3" xfId="17014"/>
    <cellStyle name="Percent 3 8 14 2 2 3" xfId="17015"/>
    <cellStyle name="Percent 3 8 14 2 2 4" xfId="17016"/>
    <cellStyle name="Percent 3 8 14 2 3" xfId="17017"/>
    <cellStyle name="Percent 3 8 14 2 3 2" xfId="17018"/>
    <cellStyle name="Percent 3 8 14 2 3 2 2" xfId="17019"/>
    <cellStyle name="Percent 3 8 14 2 3 2 3" xfId="17020"/>
    <cellStyle name="Percent 3 8 14 2 3 3" xfId="17021"/>
    <cellStyle name="Percent 3 8 14 2 3 4" xfId="17022"/>
    <cellStyle name="Percent 3 8 14 2 4" xfId="17023"/>
    <cellStyle name="Percent 3 8 14 2 4 2" xfId="17024"/>
    <cellStyle name="Percent 3 8 14 2 4 3" xfId="17025"/>
    <cellStyle name="Percent 3 8 14 2 5" xfId="17026"/>
    <cellStyle name="Percent 3 8 14 2 5 2" xfId="17027"/>
    <cellStyle name="Percent 3 8 14 2 5 3" xfId="17028"/>
    <cellStyle name="Percent 3 8 14 2 6" xfId="17029"/>
    <cellStyle name="Percent 3 8 14 2 7" xfId="17030"/>
    <cellStyle name="Percent 3 8 14 3" xfId="17031"/>
    <cellStyle name="Percent 3 8 14 3 2" xfId="17032"/>
    <cellStyle name="Percent 3 8 14 3 2 2" xfId="17033"/>
    <cellStyle name="Percent 3 8 14 3 2 2 2" xfId="17034"/>
    <cellStyle name="Percent 3 8 14 3 2 2 3" xfId="17035"/>
    <cellStyle name="Percent 3 8 14 3 2 3" xfId="17036"/>
    <cellStyle name="Percent 3 8 14 3 2 4" xfId="17037"/>
    <cellStyle name="Percent 3 8 14 3 3" xfId="17038"/>
    <cellStyle name="Percent 3 8 14 3 3 2" xfId="17039"/>
    <cellStyle name="Percent 3 8 14 3 3 2 2" xfId="17040"/>
    <cellStyle name="Percent 3 8 14 3 3 2 3" xfId="17041"/>
    <cellStyle name="Percent 3 8 14 3 3 3" xfId="17042"/>
    <cellStyle name="Percent 3 8 14 3 3 4" xfId="17043"/>
    <cellStyle name="Percent 3 8 14 3 4" xfId="17044"/>
    <cellStyle name="Percent 3 8 14 3 4 2" xfId="17045"/>
    <cellStyle name="Percent 3 8 14 3 4 3" xfId="17046"/>
    <cellStyle name="Percent 3 8 14 3 5" xfId="17047"/>
    <cellStyle name="Percent 3 8 14 3 6" xfId="17048"/>
    <cellStyle name="Percent 3 8 14 4" xfId="17049"/>
    <cellStyle name="Percent 3 8 14 4 2" xfId="17050"/>
    <cellStyle name="Percent 3 8 14 4 2 2" xfId="17051"/>
    <cellStyle name="Percent 3 8 14 4 2 2 2" xfId="17052"/>
    <cellStyle name="Percent 3 8 14 4 2 2 3" xfId="17053"/>
    <cellStyle name="Percent 3 8 14 4 2 3" xfId="17054"/>
    <cellStyle name="Percent 3 8 14 4 2 4" xfId="17055"/>
    <cellStyle name="Percent 3 8 14 4 3" xfId="17056"/>
    <cellStyle name="Percent 3 8 14 4 3 2" xfId="17057"/>
    <cellStyle name="Percent 3 8 14 4 3 2 2" xfId="17058"/>
    <cellStyle name="Percent 3 8 14 4 3 2 3" xfId="17059"/>
    <cellStyle name="Percent 3 8 14 4 3 3" xfId="17060"/>
    <cellStyle name="Percent 3 8 14 4 3 4" xfId="17061"/>
    <cellStyle name="Percent 3 8 14 4 4" xfId="17062"/>
    <cellStyle name="Percent 3 8 14 4 4 2" xfId="17063"/>
    <cellStyle name="Percent 3 8 14 4 4 3" xfId="17064"/>
    <cellStyle name="Percent 3 8 14 4 5" xfId="17065"/>
    <cellStyle name="Percent 3 8 14 4 6" xfId="17066"/>
    <cellStyle name="Percent 3 8 14 5" xfId="17067"/>
    <cellStyle name="Percent 3 8 14 5 2" xfId="17068"/>
    <cellStyle name="Percent 3 8 14 5 2 2" xfId="17069"/>
    <cellStyle name="Percent 3 8 14 5 2 2 2" xfId="17070"/>
    <cellStyle name="Percent 3 8 14 5 2 2 3" xfId="17071"/>
    <cellStyle name="Percent 3 8 14 5 2 3" xfId="17072"/>
    <cellStyle name="Percent 3 8 14 5 2 4" xfId="17073"/>
    <cellStyle name="Percent 3 8 14 5 3" xfId="17074"/>
    <cellStyle name="Percent 3 8 14 5 3 2" xfId="17075"/>
    <cellStyle name="Percent 3 8 14 5 3 2 2" xfId="17076"/>
    <cellStyle name="Percent 3 8 14 5 3 2 3" xfId="17077"/>
    <cellStyle name="Percent 3 8 14 5 3 3" xfId="17078"/>
    <cellStyle name="Percent 3 8 14 5 3 4" xfId="17079"/>
    <cellStyle name="Percent 3 8 14 5 4" xfId="17080"/>
    <cellStyle name="Percent 3 8 14 5 4 2" xfId="17081"/>
    <cellStyle name="Percent 3 8 14 5 4 2 2" xfId="17082"/>
    <cellStyle name="Percent 3 8 14 5 4 2 3" xfId="17083"/>
    <cellStyle name="Percent 3 8 14 5 4 3" xfId="17084"/>
    <cellStyle name="Percent 3 8 14 5 4 4" xfId="17085"/>
    <cellStyle name="Percent 3 8 14 5 5" xfId="17086"/>
    <cellStyle name="Percent 3 8 14 5 5 2" xfId="17087"/>
    <cellStyle name="Percent 3 8 14 5 5 3" xfId="17088"/>
    <cellStyle name="Percent 3 8 14 5 6" xfId="17089"/>
    <cellStyle name="Percent 3 8 14 5 7" xfId="17090"/>
    <cellStyle name="Percent 3 8 14 6" xfId="17091"/>
    <cellStyle name="Percent 3 8 14 6 2" xfId="17092"/>
    <cellStyle name="Percent 3 8 14 6 2 2" xfId="17093"/>
    <cellStyle name="Percent 3 8 14 6 2 2 2" xfId="17094"/>
    <cellStyle name="Percent 3 8 14 6 2 2 3" xfId="17095"/>
    <cellStyle name="Percent 3 8 14 6 2 3" xfId="17096"/>
    <cellStyle name="Percent 3 8 14 6 2 4" xfId="17097"/>
    <cellStyle name="Percent 3 8 14 6 3" xfId="17098"/>
    <cellStyle name="Percent 3 8 14 6 3 2" xfId="17099"/>
    <cellStyle name="Percent 3 8 14 6 3 2 2" xfId="17100"/>
    <cellStyle name="Percent 3 8 14 6 3 2 3" xfId="17101"/>
    <cellStyle name="Percent 3 8 14 6 3 3" xfId="17102"/>
    <cellStyle name="Percent 3 8 14 6 3 4" xfId="17103"/>
    <cellStyle name="Percent 3 8 14 6 4" xfId="17104"/>
    <cellStyle name="Percent 3 8 14 6 4 2" xfId="17105"/>
    <cellStyle name="Percent 3 8 14 6 4 3" xfId="17106"/>
    <cellStyle name="Percent 3 8 14 6 5" xfId="17107"/>
    <cellStyle name="Percent 3 8 14 6 6" xfId="17108"/>
    <cellStyle name="Percent 3 8 14 7" xfId="17109"/>
    <cellStyle name="Percent 3 8 14 7 2" xfId="17110"/>
    <cellStyle name="Percent 3 8 14 7 2 2" xfId="17111"/>
    <cellStyle name="Percent 3 8 14 7 2 3" xfId="17112"/>
    <cellStyle name="Percent 3 8 14 7 3" xfId="17113"/>
    <cellStyle name="Percent 3 8 14 7 4" xfId="17114"/>
    <cellStyle name="Percent 3 8 14 8" xfId="17115"/>
    <cellStyle name="Percent 3 8 14 8 2" xfId="17116"/>
    <cellStyle name="Percent 3 8 14 8 2 2" xfId="17117"/>
    <cellStyle name="Percent 3 8 14 8 2 3" xfId="17118"/>
    <cellStyle name="Percent 3 8 14 8 3" xfId="17119"/>
    <cellStyle name="Percent 3 8 14 8 4" xfId="17120"/>
    <cellStyle name="Percent 3 8 14 9" xfId="17121"/>
    <cellStyle name="Percent 3 8 14 9 2" xfId="17122"/>
    <cellStyle name="Percent 3 8 14 9 2 2" xfId="17123"/>
    <cellStyle name="Percent 3 8 14 9 2 3" xfId="17124"/>
    <cellStyle name="Percent 3 8 14 9 3" xfId="17125"/>
    <cellStyle name="Percent 3 8 14 9 4" xfId="17126"/>
    <cellStyle name="Percent 3 8 15" xfId="17127"/>
    <cellStyle name="Percent 3 8 15 10" xfId="17128"/>
    <cellStyle name="Percent 3 8 15 10 2" xfId="17129"/>
    <cellStyle name="Percent 3 8 15 10 3" xfId="17130"/>
    <cellStyle name="Percent 3 8 15 11" xfId="17131"/>
    <cellStyle name="Percent 3 8 15 11 2" xfId="17132"/>
    <cellStyle name="Percent 3 8 15 11 3" xfId="17133"/>
    <cellStyle name="Percent 3 8 15 12" xfId="17134"/>
    <cellStyle name="Percent 3 8 15 12 2" xfId="17135"/>
    <cellStyle name="Percent 3 8 15 12 3" xfId="17136"/>
    <cellStyle name="Percent 3 8 15 13" xfId="17137"/>
    <cellStyle name="Percent 3 8 15 2" xfId="17138"/>
    <cellStyle name="Percent 3 8 15 2 2" xfId="17139"/>
    <cellStyle name="Percent 3 8 15 2 2 2" xfId="17140"/>
    <cellStyle name="Percent 3 8 15 2 2 2 2" xfId="17141"/>
    <cellStyle name="Percent 3 8 15 2 2 2 3" xfId="17142"/>
    <cellStyle name="Percent 3 8 15 2 2 3" xfId="17143"/>
    <cellStyle name="Percent 3 8 15 2 2 4" xfId="17144"/>
    <cellStyle name="Percent 3 8 15 2 3" xfId="17145"/>
    <cellStyle name="Percent 3 8 15 2 3 2" xfId="17146"/>
    <cellStyle name="Percent 3 8 15 2 3 2 2" xfId="17147"/>
    <cellStyle name="Percent 3 8 15 2 3 2 3" xfId="17148"/>
    <cellStyle name="Percent 3 8 15 2 3 3" xfId="17149"/>
    <cellStyle name="Percent 3 8 15 2 3 4" xfId="17150"/>
    <cellStyle name="Percent 3 8 15 2 4" xfId="17151"/>
    <cellStyle name="Percent 3 8 15 2 4 2" xfId="17152"/>
    <cellStyle name="Percent 3 8 15 2 4 3" xfId="17153"/>
    <cellStyle name="Percent 3 8 15 2 5" xfId="17154"/>
    <cellStyle name="Percent 3 8 15 2 5 2" xfId="17155"/>
    <cellStyle name="Percent 3 8 15 2 5 3" xfId="17156"/>
    <cellStyle name="Percent 3 8 15 2 6" xfId="17157"/>
    <cellStyle name="Percent 3 8 15 2 7" xfId="17158"/>
    <cellStyle name="Percent 3 8 15 3" xfId="17159"/>
    <cellStyle name="Percent 3 8 15 3 2" xfId="17160"/>
    <cellStyle name="Percent 3 8 15 3 2 2" xfId="17161"/>
    <cellStyle name="Percent 3 8 15 3 2 2 2" xfId="17162"/>
    <cellStyle name="Percent 3 8 15 3 2 2 3" xfId="17163"/>
    <cellStyle name="Percent 3 8 15 3 2 3" xfId="17164"/>
    <cellStyle name="Percent 3 8 15 3 2 4" xfId="17165"/>
    <cellStyle name="Percent 3 8 15 3 3" xfId="17166"/>
    <cellStyle name="Percent 3 8 15 3 3 2" xfId="17167"/>
    <cellStyle name="Percent 3 8 15 3 3 2 2" xfId="17168"/>
    <cellStyle name="Percent 3 8 15 3 3 2 3" xfId="17169"/>
    <cellStyle name="Percent 3 8 15 3 3 3" xfId="17170"/>
    <cellStyle name="Percent 3 8 15 3 3 4" xfId="17171"/>
    <cellStyle name="Percent 3 8 15 3 4" xfId="17172"/>
    <cellStyle name="Percent 3 8 15 3 4 2" xfId="17173"/>
    <cellStyle name="Percent 3 8 15 3 4 3" xfId="17174"/>
    <cellStyle name="Percent 3 8 15 3 5" xfId="17175"/>
    <cellStyle name="Percent 3 8 15 3 6" xfId="17176"/>
    <cellStyle name="Percent 3 8 15 4" xfId="17177"/>
    <cellStyle name="Percent 3 8 15 4 2" xfId="17178"/>
    <cellStyle name="Percent 3 8 15 4 2 2" xfId="17179"/>
    <cellStyle name="Percent 3 8 15 4 2 2 2" xfId="17180"/>
    <cellStyle name="Percent 3 8 15 4 2 2 3" xfId="17181"/>
    <cellStyle name="Percent 3 8 15 4 2 3" xfId="17182"/>
    <cellStyle name="Percent 3 8 15 4 2 4" xfId="17183"/>
    <cellStyle name="Percent 3 8 15 4 3" xfId="17184"/>
    <cellStyle name="Percent 3 8 15 4 3 2" xfId="17185"/>
    <cellStyle name="Percent 3 8 15 4 3 2 2" xfId="17186"/>
    <cellStyle name="Percent 3 8 15 4 3 2 3" xfId="17187"/>
    <cellStyle name="Percent 3 8 15 4 3 3" xfId="17188"/>
    <cellStyle name="Percent 3 8 15 4 3 4" xfId="17189"/>
    <cellStyle name="Percent 3 8 15 4 4" xfId="17190"/>
    <cellStyle name="Percent 3 8 15 4 4 2" xfId="17191"/>
    <cellStyle name="Percent 3 8 15 4 4 3" xfId="17192"/>
    <cellStyle name="Percent 3 8 15 4 5" xfId="17193"/>
    <cellStyle name="Percent 3 8 15 4 6" xfId="17194"/>
    <cellStyle name="Percent 3 8 15 5" xfId="17195"/>
    <cellStyle name="Percent 3 8 15 5 2" xfId="17196"/>
    <cellStyle name="Percent 3 8 15 5 2 2" xfId="17197"/>
    <cellStyle name="Percent 3 8 15 5 2 2 2" xfId="17198"/>
    <cellStyle name="Percent 3 8 15 5 2 2 3" xfId="17199"/>
    <cellStyle name="Percent 3 8 15 5 2 3" xfId="17200"/>
    <cellStyle name="Percent 3 8 15 5 2 4" xfId="17201"/>
    <cellStyle name="Percent 3 8 15 5 3" xfId="17202"/>
    <cellStyle name="Percent 3 8 15 5 3 2" xfId="17203"/>
    <cellStyle name="Percent 3 8 15 5 3 2 2" xfId="17204"/>
    <cellStyle name="Percent 3 8 15 5 3 2 3" xfId="17205"/>
    <cellStyle name="Percent 3 8 15 5 3 3" xfId="17206"/>
    <cellStyle name="Percent 3 8 15 5 3 4" xfId="17207"/>
    <cellStyle name="Percent 3 8 15 5 4" xfId="17208"/>
    <cellStyle name="Percent 3 8 15 5 4 2" xfId="17209"/>
    <cellStyle name="Percent 3 8 15 5 4 2 2" xfId="17210"/>
    <cellStyle name="Percent 3 8 15 5 4 2 3" xfId="17211"/>
    <cellStyle name="Percent 3 8 15 5 4 3" xfId="17212"/>
    <cellStyle name="Percent 3 8 15 5 4 4" xfId="17213"/>
    <cellStyle name="Percent 3 8 15 5 5" xfId="17214"/>
    <cellStyle name="Percent 3 8 15 5 5 2" xfId="17215"/>
    <cellStyle name="Percent 3 8 15 5 5 3" xfId="17216"/>
    <cellStyle name="Percent 3 8 15 5 6" xfId="17217"/>
    <cellStyle name="Percent 3 8 15 5 7" xfId="17218"/>
    <cellStyle name="Percent 3 8 15 6" xfId="17219"/>
    <cellStyle name="Percent 3 8 15 6 2" xfId="17220"/>
    <cellStyle name="Percent 3 8 15 6 2 2" xfId="17221"/>
    <cellStyle name="Percent 3 8 15 6 2 2 2" xfId="17222"/>
    <cellStyle name="Percent 3 8 15 6 2 2 3" xfId="17223"/>
    <cellStyle name="Percent 3 8 15 6 2 3" xfId="17224"/>
    <cellStyle name="Percent 3 8 15 6 2 4" xfId="17225"/>
    <cellStyle name="Percent 3 8 15 6 3" xfId="17226"/>
    <cellStyle name="Percent 3 8 15 6 3 2" xfId="17227"/>
    <cellStyle name="Percent 3 8 15 6 3 2 2" xfId="17228"/>
    <cellStyle name="Percent 3 8 15 6 3 2 3" xfId="17229"/>
    <cellStyle name="Percent 3 8 15 6 3 3" xfId="17230"/>
    <cellStyle name="Percent 3 8 15 6 3 4" xfId="17231"/>
    <cellStyle name="Percent 3 8 15 6 4" xfId="17232"/>
    <cellStyle name="Percent 3 8 15 6 4 2" xfId="17233"/>
    <cellStyle name="Percent 3 8 15 6 4 3" xfId="17234"/>
    <cellStyle name="Percent 3 8 15 6 5" xfId="17235"/>
    <cellStyle name="Percent 3 8 15 6 6" xfId="17236"/>
    <cellStyle name="Percent 3 8 15 7" xfId="17237"/>
    <cellStyle name="Percent 3 8 15 7 2" xfId="17238"/>
    <cellStyle name="Percent 3 8 15 7 2 2" xfId="17239"/>
    <cellStyle name="Percent 3 8 15 7 2 3" xfId="17240"/>
    <cellStyle name="Percent 3 8 15 7 3" xfId="17241"/>
    <cellStyle name="Percent 3 8 15 7 4" xfId="17242"/>
    <cellStyle name="Percent 3 8 15 8" xfId="17243"/>
    <cellStyle name="Percent 3 8 15 8 2" xfId="17244"/>
    <cellStyle name="Percent 3 8 15 8 2 2" xfId="17245"/>
    <cellStyle name="Percent 3 8 15 8 2 3" xfId="17246"/>
    <cellStyle name="Percent 3 8 15 8 3" xfId="17247"/>
    <cellStyle name="Percent 3 8 15 8 4" xfId="17248"/>
    <cellStyle name="Percent 3 8 15 9" xfId="17249"/>
    <cellStyle name="Percent 3 8 15 9 2" xfId="17250"/>
    <cellStyle name="Percent 3 8 15 9 2 2" xfId="17251"/>
    <cellStyle name="Percent 3 8 15 9 2 3" xfId="17252"/>
    <cellStyle name="Percent 3 8 15 9 3" xfId="17253"/>
    <cellStyle name="Percent 3 8 15 9 4" xfId="17254"/>
    <cellStyle name="Percent 3 8 16" xfId="17255"/>
    <cellStyle name="Percent 3 8 16 2" xfId="17256"/>
    <cellStyle name="Percent 3 8 16 2 2" xfId="17257"/>
    <cellStyle name="Percent 3 8 16 2 2 2" xfId="17258"/>
    <cellStyle name="Percent 3 8 16 2 2 3" xfId="17259"/>
    <cellStyle name="Percent 3 8 16 2 3" xfId="17260"/>
    <cellStyle name="Percent 3 8 16 2 4" xfId="17261"/>
    <cellStyle name="Percent 3 8 16 3" xfId="17262"/>
    <cellStyle name="Percent 3 8 16 3 2" xfId="17263"/>
    <cellStyle name="Percent 3 8 16 3 2 2" xfId="17264"/>
    <cellStyle name="Percent 3 8 16 3 2 3" xfId="17265"/>
    <cellStyle name="Percent 3 8 16 3 3" xfId="17266"/>
    <cellStyle name="Percent 3 8 16 3 4" xfId="17267"/>
    <cellStyle name="Percent 3 8 16 4" xfId="17268"/>
    <cellStyle name="Percent 3 8 16 4 2" xfId="17269"/>
    <cellStyle name="Percent 3 8 16 4 3" xfId="17270"/>
    <cellStyle name="Percent 3 8 16 5" xfId="17271"/>
    <cellStyle name="Percent 3 8 16 5 2" xfId="17272"/>
    <cellStyle name="Percent 3 8 16 5 3" xfId="17273"/>
    <cellStyle name="Percent 3 8 16 6" xfId="17274"/>
    <cellStyle name="Percent 3 8 16 7" xfId="17275"/>
    <cellStyle name="Percent 3 8 17" xfId="17276"/>
    <cellStyle name="Percent 3 8 17 2" xfId="17277"/>
    <cellStyle name="Percent 3 8 17 2 2" xfId="17278"/>
    <cellStyle name="Percent 3 8 17 2 2 2" xfId="17279"/>
    <cellStyle name="Percent 3 8 17 2 2 3" xfId="17280"/>
    <cellStyle name="Percent 3 8 17 2 3" xfId="17281"/>
    <cellStyle name="Percent 3 8 17 2 4" xfId="17282"/>
    <cellStyle name="Percent 3 8 17 3" xfId="17283"/>
    <cellStyle name="Percent 3 8 17 3 2" xfId="17284"/>
    <cellStyle name="Percent 3 8 17 3 2 2" xfId="17285"/>
    <cellStyle name="Percent 3 8 17 3 2 3" xfId="17286"/>
    <cellStyle name="Percent 3 8 17 3 3" xfId="17287"/>
    <cellStyle name="Percent 3 8 17 3 4" xfId="17288"/>
    <cellStyle name="Percent 3 8 17 4" xfId="17289"/>
    <cellStyle name="Percent 3 8 17 4 2" xfId="17290"/>
    <cellStyle name="Percent 3 8 17 4 3" xfId="17291"/>
    <cellStyle name="Percent 3 8 17 5" xfId="17292"/>
    <cellStyle name="Percent 3 8 17 6" xfId="17293"/>
    <cellStyle name="Percent 3 8 18" xfId="17294"/>
    <cellStyle name="Percent 3 8 18 2" xfId="17295"/>
    <cellStyle name="Percent 3 8 18 2 2" xfId="17296"/>
    <cellStyle name="Percent 3 8 18 2 2 2" xfId="17297"/>
    <cellStyle name="Percent 3 8 18 2 2 3" xfId="17298"/>
    <cellStyle name="Percent 3 8 18 2 3" xfId="17299"/>
    <cellStyle name="Percent 3 8 18 2 4" xfId="17300"/>
    <cellStyle name="Percent 3 8 18 3" xfId="17301"/>
    <cellStyle name="Percent 3 8 18 3 2" xfId="17302"/>
    <cellStyle name="Percent 3 8 18 3 2 2" xfId="17303"/>
    <cellStyle name="Percent 3 8 18 3 2 3" xfId="17304"/>
    <cellStyle name="Percent 3 8 18 3 3" xfId="17305"/>
    <cellStyle name="Percent 3 8 18 3 4" xfId="17306"/>
    <cellStyle name="Percent 3 8 18 4" xfId="17307"/>
    <cellStyle name="Percent 3 8 18 4 2" xfId="17308"/>
    <cellStyle name="Percent 3 8 18 4 3" xfId="17309"/>
    <cellStyle name="Percent 3 8 18 5" xfId="17310"/>
    <cellStyle name="Percent 3 8 18 6" xfId="17311"/>
    <cellStyle name="Percent 3 8 19" xfId="17312"/>
    <cellStyle name="Percent 3 8 19 2" xfId="17313"/>
    <cellStyle name="Percent 3 8 19 2 2" xfId="17314"/>
    <cellStyle name="Percent 3 8 19 2 2 2" xfId="17315"/>
    <cellStyle name="Percent 3 8 19 2 2 3" xfId="17316"/>
    <cellStyle name="Percent 3 8 19 2 3" xfId="17317"/>
    <cellStyle name="Percent 3 8 19 2 4" xfId="17318"/>
    <cellStyle name="Percent 3 8 19 3" xfId="17319"/>
    <cellStyle name="Percent 3 8 19 3 2" xfId="17320"/>
    <cellStyle name="Percent 3 8 19 3 2 2" xfId="17321"/>
    <cellStyle name="Percent 3 8 19 3 2 3" xfId="17322"/>
    <cellStyle name="Percent 3 8 19 3 3" xfId="17323"/>
    <cellStyle name="Percent 3 8 19 3 4" xfId="17324"/>
    <cellStyle name="Percent 3 8 19 4" xfId="17325"/>
    <cellStyle name="Percent 3 8 19 4 2" xfId="17326"/>
    <cellStyle name="Percent 3 8 19 4 2 2" xfId="17327"/>
    <cellStyle name="Percent 3 8 19 4 2 3" xfId="17328"/>
    <cellStyle name="Percent 3 8 19 4 3" xfId="17329"/>
    <cellStyle name="Percent 3 8 19 4 4" xfId="17330"/>
    <cellStyle name="Percent 3 8 19 5" xfId="17331"/>
    <cellStyle name="Percent 3 8 19 5 2" xfId="17332"/>
    <cellStyle name="Percent 3 8 19 5 3" xfId="17333"/>
    <cellStyle name="Percent 3 8 19 6" xfId="17334"/>
    <cellStyle name="Percent 3 8 19 7" xfId="17335"/>
    <cellStyle name="Percent 3 8 2" xfId="17336"/>
    <cellStyle name="Percent 3 8 2 10" xfId="17337"/>
    <cellStyle name="Percent 3 8 2 10 2" xfId="17338"/>
    <cellStyle name="Percent 3 8 2 10 3" xfId="17339"/>
    <cellStyle name="Percent 3 8 2 11" xfId="17340"/>
    <cellStyle name="Percent 3 8 2 11 2" xfId="17341"/>
    <cellStyle name="Percent 3 8 2 11 3" xfId="17342"/>
    <cellStyle name="Percent 3 8 2 12" xfId="17343"/>
    <cellStyle name="Percent 3 8 2 12 2" xfId="17344"/>
    <cellStyle name="Percent 3 8 2 12 3" xfId="17345"/>
    <cellStyle name="Percent 3 8 2 13" xfId="17346"/>
    <cellStyle name="Percent 3 8 2 2" xfId="17347"/>
    <cellStyle name="Percent 3 8 2 2 2" xfId="17348"/>
    <cellStyle name="Percent 3 8 2 2 2 2" xfId="17349"/>
    <cellStyle name="Percent 3 8 2 2 2 2 2" xfId="17350"/>
    <cellStyle name="Percent 3 8 2 2 2 2 3" xfId="17351"/>
    <cellStyle name="Percent 3 8 2 2 2 3" xfId="17352"/>
    <cellStyle name="Percent 3 8 2 2 2 4" xfId="17353"/>
    <cellStyle name="Percent 3 8 2 2 3" xfId="17354"/>
    <cellStyle name="Percent 3 8 2 2 3 2" xfId="17355"/>
    <cellStyle name="Percent 3 8 2 2 3 2 2" xfId="17356"/>
    <cellStyle name="Percent 3 8 2 2 3 2 3" xfId="17357"/>
    <cellStyle name="Percent 3 8 2 2 3 3" xfId="17358"/>
    <cellStyle name="Percent 3 8 2 2 3 4" xfId="17359"/>
    <cellStyle name="Percent 3 8 2 2 4" xfId="17360"/>
    <cellStyle name="Percent 3 8 2 2 4 2" xfId="17361"/>
    <cellStyle name="Percent 3 8 2 2 4 3" xfId="17362"/>
    <cellStyle name="Percent 3 8 2 2 5" xfId="17363"/>
    <cellStyle name="Percent 3 8 2 2 5 2" xfId="17364"/>
    <cellStyle name="Percent 3 8 2 2 5 3" xfId="17365"/>
    <cellStyle name="Percent 3 8 2 2 6" xfId="17366"/>
    <cellStyle name="Percent 3 8 2 2 7" xfId="17367"/>
    <cellStyle name="Percent 3 8 2 3" xfId="17368"/>
    <cellStyle name="Percent 3 8 2 3 2" xfId="17369"/>
    <cellStyle name="Percent 3 8 2 3 2 2" xfId="17370"/>
    <cellStyle name="Percent 3 8 2 3 2 2 2" xfId="17371"/>
    <cellStyle name="Percent 3 8 2 3 2 2 3" xfId="17372"/>
    <cellStyle name="Percent 3 8 2 3 2 3" xfId="17373"/>
    <cellStyle name="Percent 3 8 2 3 2 4" xfId="17374"/>
    <cellStyle name="Percent 3 8 2 3 3" xfId="17375"/>
    <cellStyle name="Percent 3 8 2 3 3 2" xfId="17376"/>
    <cellStyle name="Percent 3 8 2 3 3 2 2" xfId="17377"/>
    <cellStyle name="Percent 3 8 2 3 3 2 3" xfId="17378"/>
    <cellStyle name="Percent 3 8 2 3 3 3" xfId="17379"/>
    <cellStyle name="Percent 3 8 2 3 3 4" xfId="17380"/>
    <cellStyle name="Percent 3 8 2 3 4" xfId="17381"/>
    <cellStyle name="Percent 3 8 2 3 4 2" xfId="17382"/>
    <cellStyle name="Percent 3 8 2 3 4 3" xfId="17383"/>
    <cellStyle name="Percent 3 8 2 3 5" xfId="17384"/>
    <cellStyle name="Percent 3 8 2 3 6" xfId="17385"/>
    <cellStyle name="Percent 3 8 2 4" xfId="17386"/>
    <cellStyle name="Percent 3 8 2 4 2" xfId="17387"/>
    <cellStyle name="Percent 3 8 2 4 2 2" xfId="17388"/>
    <cellStyle name="Percent 3 8 2 4 2 2 2" xfId="17389"/>
    <cellStyle name="Percent 3 8 2 4 2 2 3" xfId="17390"/>
    <cellStyle name="Percent 3 8 2 4 2 3" xfId="17391"/>
    <cellStyle name="Percent 3 8 2 4 2 4" xfId="17392"/>
    <cellStyle name="Percent 3 8 2 4 3" xfId="17393"/>
    <cellStyle name="Percent 3 8 2 4 3 2" xfId="17394"/>
    <cellStyle name="Percent 3 8 2 4 3 2 2" xfId="17395"/>
    <cellStyle name="Percent 3 8 2 4 3 2 3" xfId="17396"/>
    <cellStyle name="Percent 3 8 2 4 3 3" xfId="17397"/>
    <cellStyle name="Percent 3 8 2 4 3 4" xfId="17398"/>
    <cellStyle name="Percent 3 8 2 4 4" xfId="17399"/>
    <cellStyle name="Percent 3 8 2 4 4 2" xfId="17400"/>
    <cellStyle name="Percent 3 8 2 4 4 3" xfId="17401"/>
    <cellStyle name="Percent 3 8 2 4 5" xfId="17402"/>
    <cellStyle name="Percent 3 8 2 4 6" xfId="17403"/>
    <cellStyle name="Percent 3 8 2 5" xfId="17404"/>
    <cellStyle name="Percent 3 8 2 5 2" xfId="17405"/>
    <cellStyle name="Percent 3 8 2 5 2 2" xfId="17406"/>
    <cellStyle name="Percent 3 8 2 5 2 2 2" xfId="17407"/>
    <cellStyle name="Percent 3 8 2 5 2 2 3" xfId="17408"/>
    <cellStyle name="Percent 3 8 2 5 2 3" xfId="17409"/>
    <cellStyle name="Percent 3 8 2 5 2 4" xfId="17410"/>
    <cellStyle name="Percent 3 8 2 5 3" xfId="17411"/>
    <cellStyle name="Percent 3 8 2 5 3 2" xfId="17412"/>
    <cellStyle name="Percent 3 8 2 5 3 2 2" xfId="17413"/>
    <cellStyle name="Percent 3 8 2 5 3 2 3" xfId="17414"/>
    <cellStyle name="Percent 3 8 2 5 3 3" xfId="17415"/>
    <cellStyle name="Percent 3 8 2 5 3 4" xfId="17416"/>
    <cellStyle name="Percent 3 8 2 5 4" xfId="17417"/>
    <cellStyle name="Percent 3 8 2 5 4 2" xfId="17418"/>
    <cellStyle name="Percent 3 8 2 5 4 2 2" xfId="17419"/>
    <cellStyle name="Percent 3 8 2 5 4 2 3" xfId="17420"/>
    <cellStyle name="Percent 3 8 2 5 4 3" xfId="17421"/>
    <cellStyle name="Percent 3 8 2 5 4 4" xfId="17422"/>
    <cellStyle name="Percent 3 8 2 5 5" xfId="17423"/>
    <cellStyle name="Percent 3 8 2 5 5 2" xfId="17424"/>
    <cellStyle name="Percent 3 8 2 5 5 3" xfId="17425"/>
    <cellStyle name="Percent 3 8 2 5 6" xfId="17426"/>
    <cellStyle name="Percent 3 8 2 5 7" xfId="17427"/>
    <cellStyle name="Percent 3 8 2 6" xfId="17428"/>
    <cellStyle name="Percent 3 8 2 6 2" xfId="17429"/>
    <cellStyle name="Percent 3 8 2 6 2 2" xfId="17430"/>
    <cellStyle name="Percent 3 8 2 6 2 2 2" xfId="17431"/>
    <cellStyle name="Percent 3 8 2 6 2 2 3" xfId="17432"/>
    <cellStyle name="Percent 3 8 2 6 2 3" xfId="17433"/>
    <cellStyle name="Percent 3 8 2 6 2 4" xfId="17434"/>
    <cellStyle name="Percent 3 8 2 6 3" xfId="17435"/>
    <cellStyle name="Percent 3 8 2 6 3 2" xfId="17436"/>
    <cellStyle name="Percent 3 8 2 6 3 2 2" xfId="17437"/>
    <cellStyle name="Percent 3 8 2 6 3 2 3" xfId="17438"/>
    <cellStyle name="Percent 3 8 2 6 3 3" xfId="17439"/>
    <cellStyle name="Percent 3 8 2 6 3 4" xfId="17440"/>
    <cellStyle name="Percent 3 8 2 6 4" xfId="17441"/>
    <cellStyle name="Percent 3 8 2 6 4 2" xfId="17442"/>
    <cellStyle name="Percent 3 8 2 6 4 3" xfId="17443"/>
    <cellStyle name="Percent 3 8 2 6 5" xfId="17444"/>
    <cellStyle name="Percent 3 8 2 6 6" xfId="17445"/>
    <cellStyle name="Percent 3 8 2 7" xfId="17446"/>
    <cellStyle name="Percent 3 8 2 7 2" xfId="17447"/>
    <cellStyle name="Percent 3 8 2 7 2 2" xfId="17448"/>
    <cellStyle name="Percent 3 8 2 7 2 3" xfId="17449"/>
    <cellStyle name="Percent 3 8 2 7 3" xfId="17450"/>
    <cellStyle name="Percent 3 8 2 7 4" xfId="17451"/>
    <cellStyle name="Percent 3 8 2 8" xfId="17452"/>
    <cellStyle name="Percent 3 8 2 8 2" xfId="17453"/>
    <cellStyle name="Percent 3 8 2 8 2 2" xfId="17454"/>
    <cellStyle name="Percent 3 8 2 8 2 3" xfId="17455"/>
    <cellStyle name="Percent 3 8 2 8 3" xfId="17456"/>
    <cellStyle name="Percent 3 8 2 8 4" xfId="17457"/>
    <cellStyle name="Percent 3 8 2 9" xfId="17458"/>
    <cellStyle name="Percent 3 8 2 9 2" xfId="17459"/>
    <cellStyle name="Percent 3 8 2 9 2 2" xfId="17460"/>
    <cellStyle name="Percent 3 8 2 9 2 3" xfId="17461"/>
    <cellStyle name="Percent 3 8 2 9 3" xfId="17462"/>
    <cellStyle name="Percent 3 8 2 9 4" xfId="17463"/>
    <cellStyle name="Percent 3 8 20" xfId="17464"/>
    <cellStyle name="Percent 3 8 20 2" xfId="17465"/>
    <cellStyle name="Percent 3 8 20 2 2" xfId="17466"/>
    <cellStyle name="Percent 3 8 20 2 2 2" xfId="17467"/>
    <cellStyle name="Percent 3 8 20 2 2 3" xfId="17468"/>
    <cellStyle name="Percent 3 8 20 2 3" xfId="17469"/>
    <cellStyle name="Percent 3 8 20 2 4" xfId="17470"/>
    <cellStyle name="Percent 3 8 20 3" xfId="17471"/>
    <cellStyle name="Percent 3 8 20 3 2" xfId="17472"/>
    <cellStyle name="Percent 3 8 20 3 2 2" xfId="17473"/>
    <cellStyle name="Percent 3 8 20 3 2 3" xfId="17474"/>
    <cellStyle name="Percent 3 8 20 3 3" xfId="17475"/>
    <cellStyle name="Percent 3 8 20 3 4" xfId="17476"/>
    <cellStyle name="Percent 3 8 20 4" xfId="17477"/>
    <cellStyle name="Percent 3 8 20 4 2" xfId="17478"/>
    <cellStyle name="Percent 3 8 20 4 3" xfId="17479"/>
    <cellStyle name="Percent 3 8 20 5" xfId="17480"/>
    <cellStyle name="Percent 3 8 20 6" xfId="17481"/>
    <cellStyle name="Percent 3 8 21" xfId="17482"/>
    <cellStyle name="Percent 3 8 21 2" xfId="17483"/>
    <cellStyle name="Percent 3 8 21 2 2" xfId="17484"/>
    <cellStyle name="Percent 3 8 21 2 3" xfId="17485"/>
    <cellStyle name="Percent 3 8 21 3" xfId="17486"/>
    <cellStyle name="Percent 3 8 21 4" xfId="17487"/>
    <cellStyle name="Percent 3 8 22" xfId="17488"/>
    <cellStyle name="Percent 3 8 22 2" xfId="17489"/>
    <cellStyle name="Percent 3 8 22 2 2" xfId="17490"/>
    <cellStyle name="Percent 3 8 22 2 3" xfId="17491"/>
    <cellStyle name="Percent 3 8 22 3" xfId="17492"/>
    <cellStyle name="Percent 3 8 22 4" xfId="17493"/>
    <cellStyle name="Percent 3 8 23" xfId="17494"/>
    <cellStyle name="Percent 3 8 23 2" xfId="17495"/>
    <cellStyle name="Percent 3 8 23 2 2" xfId="17496"/>
    <cellStyle name="Percent 3 8 23 2 3" xfId="17497"/>
    <cellStyle name="Percent 3 8 23 3" xfId="17498"/>
    <cellStyle name="Percent 3 8 23 4" xfId="17499"/>
    <cellStyle name="Percent 3 8 24" xfId="17500"/>
    <cellStyle name="Percent 3 8 24 2" xfId="17501"/>
    <cellStyle name="Percent 3 8 24 3" xfId="17502"/>
    <cellStyle name="Percent 3 8 25" xfId="17503"/>
    <cellStyle name="Percent 3 8 25 2" xfId="17504"/>
    <cellStyle name="Percent 3 8 25 3" xfId="17505"/>
    <cellStyle name="Percent 3 8 26" xfId="17506"/>
    <cellStyle name="Percent 3 8 26 2" xfId="17507"/>
    <cellStyle name="Percent 3 8 26 3" xfId="17508"/>
    <cellStyle name="Percent 3 8 27" xfId="17509"/>
    <cellStyle name="Percent 3 8 3" xfId="17510"/>
    <cellStyle name="Percent 3 8 3 10" xfId="17511"/>
    <cellStyle name="Percent 3 8 3 10 2" xfId="17512"/>
    <cellStyle name="Percent 3 8 3 10 3" xfId="17513"/>
    <cellStyle name="Percent 3 8 3 11" xfId="17514"/>
    <cellStyle name="Percent 3 8 3 11 2" xfId="17515"/>
    <cellStyle name="Percent 3 8 3 11 3" xfId="17516"/>
    <cellStyle name="Percent 3 8 3 12" xfId="17517"/>
    <cellStyle name="Percent 3 8 3 12 2" xfId="17518"/>
    <cellStyle name="Percent 3 8 3 12 3" xfId="17519"/>
    <cellStyle name="Percent 3 8 3 13" xfId="17520"/>
    <cellStyle name="Percent 3 8 3 2" xfId="17521"/>
    <cellStyle name="Percent 3 8 3 2 2" xfId="17522"/>
    <cellStyle name="Percent 3 8 3 2 2 2" xfId="17523"/>
    <cellStyle name="Percent 3 8 3 2 2 2 2" xfId="17524"/>
    <cellStyle name="Percent 3 8 3 2 2 2 3" xfId="17525"/>
    <cellStyle name="Percent 3 8 3 2 2 3" xfId="17526"/>
    <cellStyle name="Percent 3 8 3 2 2 4" xfId="17527"/>
    <cellStyle name="Percent 3 8 3 2 3" xfId="17528"/>
    <cellStyle name="Percent 3 8 3 2 3 2" xfId="17529"/>
    <cellStyle name="Percent 3 8 3 2 3 2 2" xfId="17530"/>
    <cellStyle name="Percent 3 8 3 2 3 2 3" xfId="17531"/>
    <cellStyle name="Percent 3 8 3 2 3 3" xfId="17532"/>
    <cellStyle name="Percent 3 8 3 2 3 4" xfId="17533"/>
    <cellStyle name="Percent 3 8 3 2 4" xfId="17534"/>
    <cellStyle name="Percent 3 8 3 2 4 2" xfId="17535"/>
    <cellStyle name="Percent 3 8 3 2 4 3" xfId="17536"/>
    <cellStyle name="Percent 3 8 3 2 5" xfId="17537"/>
    <cellStyle name="Percent 3 8 3 2 5 2" xfId="17538"/>
    <cellStyle name="Percent 3 8 3 2 5 3" xfId="17539"/>
    <cellStyle name="Percent 3 8 3 2 6" xfId="17540"/>
    <cellStyle name="Percent 3 8 3 2 7" xfId="17541"/>
    <cellStyle name="Percent 3 8 3 3" xfId="17542"/>
    <cellStyle name="Percent 3 8 3 3 2" xfId="17543"/>
    <cellStyle name="Percent 3 8 3 3 2 2" xfId="17544"/>
    <cellStyle name="Percent 3 8 3 3 2 2 2" xfId="17545"/>
    <cellStyle name="Percent 3 8 3 3 2 2 3" xfId="17546"/>
    <cellStyle name="Percent 3 8 3 3 2 3" xfId="17547"/>
    <cellStyle name="Percent 3 8 3 3 2 4" xfId="17548"/>
    <cellStyle name="Percent 3 8 3 3 3" xfId="17549"/>
    <cellStyle name="Percent 3 8 3 3 3 2" xfId="17550"/>
    <cellStyle name="Percent 3 8 3 3 3 2 2" xfId="17551"/>
    <cellStyle name="Percent 3 8 3 3 3 2 3" xfId="17552"/>
    <cellStyle name="Percent 3 8 3 3 3 3" xfId="17553"/>
    <cellStyle name="Percent 3 8 3 3 3 4" xfId="17554"/>
    <cellStyle name="Percent 3 8 3 3 4" xfId="17555"/>
    <cellStyle name="Percent 3 8 3 3 4 2" xfId="17556"/>
    <cellStyle name="Percent 3 8 3 3 4 3" xfId="17557"/>
    <cellStyle name="Percent 3 8 3 3 5" xfId="17558"/>
    <cellStyle name="Percent 3 8 3 3 6" xfId="17559"/>
    <cellStyle name="Percent 3 8 3 4" xfId="17560"/>
    <cellStyle name="Percent 3 8 3 4 2" xfId="17561"/>
    <cellStyle name="Percent 3 8 3 4 2 2" xfId="17562"/>
    <cellStyle name="Percent 3 8 3 4 2 2 2" xfId="17563"/>
    <cellStyle name="Percent 3 8 3 4 2 2 3" xfId="17564"/>
    <cellStyle name="Percent 3 8 3 4 2 3" xfId="17565"/>
    <cellStyle name="Percent 3 8 3 4 2 4" xfId="17566"/>
    <cellStyle name="Percent 3 8 3 4 3" xfId="17567"/>
    <cellStyle name="Percent 3 8 3 4 3 2" xfId="17568"/>
    <cellStyle name="Percent 3 8 3 4 3 2 2" xfId="17569"/>
    <cellStyle name="Percent 3 8 3 4 3 2 3" xfId="17570"/>
    <cellStyle name="Percent 3 8 3 4 3 3" xfId="17571"/>
    <cellStyle name="Percent 3 8 3 4 3 4" xfId="17572"/>
    <cellStyle name="Percent 3 8 3 4 4" xfId="17573"/>
    <cellStyle name="Percent 3 8 3 4 4 2" xfId="17574"/>
    <cellStyle name="Percent 3 8 3 4 4 3" xfId="17575"/>
    <cellStyle name="Percent 3 8 3 4 5" xfId="17576"/>
    <cellStyle name="Percent 3 8 3 4 6" xfId="17577"/>
    <cellStyle name="Percent 3 8 3 5" xfId="17578"/>
    <cellStyle name="Percent 3 8 3 5 2" xfId="17579"/>
    <cellStyle name="Percent 3 8 3 5 2 2" xfId="17580"/>
    <cellStyle name="Percent 3 8 3 5 2 2 2" xfId="17581"/>
    <cellStyle name="Percent 3 8 3 5 2 2 3" xfId="17582"/>
    <cellStyle name="Percent 3 8 3 5 2 3" xfId="17583"/>
    <cellStyle name="Percent 3 8 3 5 2 4" xfId="17584"/>
    <cellStyle name="Percent 3 8 3 5 3" xfId="17585"/>
    <cellStyle name="Percent 3 8 3 5 3 2" xfId="17586"/>
    <cellStyle name="Percent 3 8 3 5 3 2 2" xfId="17587"/>
    <cellStyle name="Percent 3 8 3 5 3 2 3" xfId="17588"/>
    <cellStyle name="Percent 3 8 3 5 3 3" xfId="17589"/>
    <cellStyle name="Percent 3 8 3 5 3 4" xfId="17590"/>
    <cellStyle name="Percent 3 8 3 5 4" xfId="17591"/>
    <cellStyle name="Percent 3 8 3 5 4 2" xfId="17592"/>
    <cellStyle name="Percent 3 8 3 5 4 2 2" xfId="17593"/>
    <cellStyle name="Percent 3 8 3 5 4 2 3" xfId="17594"/>
    <cellStyle name="Percent 3 8 3 5 4 3" xfId="17595"/>
    <cellStyle name="Percent 3 8 3 5 4 4" xfId="17596"/>
    <cellStyle name="Percent 3 8 3 5 5" xfId="17597"/>
    <cellStyle name="Percent 3 8 3 5 5 2" xfId="17598"/>
    <cellStyle name="Percent 3 8 3 5 5 3" xfId="17599"/>
    <cellStyle name="Percent 3 8 3 5 6" xfId="17600"/>
    <cellStyle name="Percent 3 8 3 5 7" xfId="17601"/>
    <cellStyle name="Percent 3 8 3 6" xfId="17602"/>
    <cellStyle name="Percent 3 8 3 6 2" xfId="17603"/>
    <cellStyle name="Percent 3 8 3 6 2 2" xfId="17604"/>
    <cellStyle name="Percent 3 8 3 6 2 2 2" xfId="17605"/>
    <cellStyle name="Percent 3 8 3 6 2 2 3" xfId="17606"/>
    <cellStyle name="Percent 3 8 3 6 2 3" xfId="17607"/>
    <cellStyle name="Percent 3 8 3 6 2 4" xfId="17608"/>
    <cellStyle name="Percent 3 8 3 6 3" xfId="17609"/>
    <cellStyle name="Percent 3 8 3 6 3 2" xfId="17610"/>
    <cellStyle name="Percent 3 8 3 6 3 2 2" xfId="17611"/>
    <cellStyle name="Percent 3 8 3 6 3 2 3" xfId="17612"/>
    <cellStyle name="Percent 3 8 3 6 3 3" xfId="17613"/>
    <cellStyle name="Percent 3 8 3 6 3 4" xfId="17614"/>
    <cellStyle name="Percent 3 8 3 6 4" xfId="17615"/>
    <cellStyle name="Percent 3 8 3 6 4 2" xfId="17616"/>
    <cellStyle name="Percent 3 8 3 6 4 3" xfId="17617"/>
    <cellStyle name="Percent 3 8 3 6 5" xfId="17618"/>
    <cellStyle name="Percent 3 8 3 6 6" xfId="17619"/>
    <cellStyle name="Percent 3 8 3 7" xfId="17620"/>
    <cellStyle name="Percent 3 8 3 7 2" xfId="17621"/>
    <cellStyle name="Percent 3 8 3 7 2 2" xfId="17622"/>
    <cellStyle name="Percent 3 8 3 7 2 3" xfId="17623"/>
    <cellStyle name="Percent 3 8 3 7 3" xfId="17624"/>
    <cellStyle name="Percent 3 8 3 7 4" xfId="17625"/>
    <cellStyle name="Percent 3 8 3 8" xfId="17626"/>
    <cellStyle name="Percent 3 8 3 8 2" xfId="17627"/>
    <cellStyle name="Percent 3 8 3 8 2 2" xfId="17628"/>
    <cellStyle name="Percent 3 8 3 8 2 3" xfId="17629"/>
    <cellStyle name="Percent 3 8 3 8 3" xfId="17630"/>
    <cellStyle name="Percent 3 8 3 8 4" xfId="17631"/>
    <cellStyle name="Percent 3 8 3 9" xfId="17632"/>
    <cellStyle name="Percent 3 8 3 9 2" xfId="17633"/>
    <cellStyle name="Percent 3 8 3 9 2 2" xfId="17634"/>
    <cellStyle name="Percent 3 8 3 9 2 3" xfId="17635"/>
    <cellStyle name="Percent 3 8 3 9 3" xfId="17636"/>
    <cellStyle name="Percent 3 8 3 9 4" xfId="17637"/>
    <cellStyle name="Percent 3 8 4" xfId="17638"/>
    <cellStyle name="Percent 3 8 4 10" xfId="17639"/>
    <cellStyle name="Percent 3 8 4 10 2" xfId="17640"/>
    <cellStyle name="Percent 3 8 4 10 3" xfId="17641"/>
    <cellStyle name="Percent 3 8 4 11" xfId="17642"/>
    <cellStyle name="Percent 3 8 4 11 2" xfId="17643"/>
    <cellStyle name="Percent 3 8 4 11 3" xfId="17644"/>
    <cellStyle name="Percent 3 8 4 12" xfId="17645"/>
    <cellStyle name="Percent 3 8 4 12 2" xfId="17646"/>
    <cellStyle name="Percent 3 8 4 12 3" xfId="17647"/>
    <cellStyle name="Percent 3 8 4 13" xfId="17648"/>
    <cellStyle name="Percent 3 8 4 2" xfId="17649"/>
    <cellStyle name="Percent 3 8 4 2 2" xfId="17650"/>
    <cellStyle name="Percent 3 8 4 2 2 2" xfId="17651"/>
    <cellStyle name="Percent 3 8 4 2 2 2 2" xfId="17652"/>
    <cellStyle name="Percent 3 8 4 2 2 2 3" xfId="17653"/>
    <cellStyle name="Percent 3 8 4 2 2 3" xfId="17654"/>
    <cellStyle name="Percent 3 8 4 2 2 4" xfId="17655"/>
    <cellStyle name="Percent 3 8 4 2 3" xfId="17656"/>
    <cellStyle name="Percent 3 8 4 2 3 2" xfId="17657"/>
    <cellStyle name="Percent 3 8 4 2 3 2 2" xfId="17658"/>
    <cellStyle name="Percent 3 8 4 2 3 2 3" xfId="17659"/>
    <cellStyle name="Percent 3 8 4 2 3 3" xfId="17660"/>
    <cellStyle name="Percent 3 8 4 2 3 4" xfId="17661"/>
    <cellStyle name="Percent 3 8 4 2 4" xfId="17662"/>
    <cellStyle name="Percent 3 8 4 2 4 2" xfId="17663"/>
    <cellStyle name="Percent 3 8 4 2 4 3" xfId="17664"/>
    <cellStyle name="Percent 3 8 4 2 5" xfId="17665"/>
    <cellStyle name="Percent 3 8 4 2 5 2" xfId="17666"/>
    <cellStyle name="Percent 3 8 4 2 5 3" xfId="17667"/>
    <cellStyle name="Percent 3 8 4 2 6" xfId="17668"/>
    <cellStyle name="Percent 3 8 4 2 7" xfId="17669"/>
    <cellStyle name="Percent 3 8 4 3" xfId="17670"/>
    <cellStyle name="Percent 3 8 4 3 2" xfId="17671"/>
    <cellStyle name="Percent 3 8 4 3 2 2" xfId="17672"/>
    <cellStyle name="Percent 3 8 4 3 2 2 2" xfId="17673"/>
    <cellStyle name="Percent 3 8 4 3 2 2 3" xfId="17674"/>
    <cellStyle name="Percent 3 8 4 3 2 3" xfId="17675"/>
    <cellStyle name="Percent 3 8 4 3 2 4" xfId="17676"/>
    <cellStyle name="Percent 3 8 4 3 3" xfId="17677"/>
    <cellStyle name="Percent 3 8 4 3 3 2" xfId="17678"/>
    <cellStyle name="Percent 3 8 4 3 3 2 2" xfId="17679"/>
    <cellStyle name="Percent 3 8 4 3 3 2 3" xfId="17680"/>
    <cellStyle name="Percent 3 8 4 3 3 3" xfId="17681"/>
    <cellStyle name="Percent 3 8 4 3 3 4" xfId="17682"/>
    <cellStyle name="Percent 3 8 4 3 4" xfId="17683"/>
    <cellStyle name="Percent 3 8 4 3 4 2" xfId="17684"/>
    <cellStyle name="Percent 3 8 4 3 4 3" xfId="17685"/>
    <cellStyle name="Percent 3 8 4 3 5" xfId="17686"/>
    <cellStyle name="Percent 3 8 4 3 6" xfId="17687"/>
    <cellStyle name="Percent 3 8 4 4" xfId="17688"/>
    <cellStyle name="Percent 3 8 4 4 2" xfId="17689"/>
    <cellStyle name="Percent 3 8 4 4 2 2" xfId="17690"/>
    <cellStyle name="Percent 3 8 4 4 2 2 2" xfId="17691"/>
    <cellStyle name="Percent 3 8 4 4 2 2 3" xfId="17692"/>
    <cellStyle name="Percent 3 8 4 4 2 3" xfId="17693"/>
    <cellStyle name="Percent 3 8 4 4 2 4" xfId="17694"/>
    <cellStyle name="Percent 3 8 4 4 3" xfId="17695"/>
    <cellStyle name="Percent 3 8 4 4 3 2" xfId="17696"/>
    <cellStyle name="Percent 3 8 4 4 3 2 2" xfId="17697"/>
    <cellStyle name="Percent 3 8 4 4 3 2 3" xfId="17698"/>
    <cellStyle name="Percent 3 8 4 4 3 3" xfId="17699"/>
    <cellStyle name="Percent 3 8 4 4 3 4" xfId="17700"/>
    <cellStyle name="Percent 3 8 4 4 4" xfId="17701"/>
    <cellStyle name="Percent 3 8 4 4 4 2" xfId="17702"/>
    <cellStyle name="Percent 3 8 4 4 4 3" xfId="17703"/>
    <cellStyle name="Percent 3 8 4 4 5" xfId="17704"/>
    <cellStyle name="Percent 3 8 4 4 6" xfId="17705"/>
    <cellStyle name="Percent 3 8 4 5" xfId="17706"/>
    <cellStyle name="Percent 3 8 4 5 2" xfId="17707"/>
    <cellStyle name="Percent 3 8 4 5 2 2" xfId="17708"/>
    <cellStyle name="Percent 3 8 4 5 2 2 2" xfId="17709"/>
    <cellStyle name="Percent 3 8 4 5 2 2 3" xfId="17710"/>
    <cellStyle name="Percent 3 8 4 5 2 3" xfId="17711"/>
    <cellStyle name="Percent 3 8 4 5 2 4" xfId="17712"/>
    <cellStyle name="Percent 3 8 4 5 3" xfId="17713"/>
    <cellStyle name="Percent 3 8 4 5 3 2" xfId="17714"/>
    <cellStyle name="Percent 3 8 4 5 3 2 2" xfId="17715"/>
    <cellStyle name="Percent 3 8 4 5 3 2 3" xfId="17716"/>
    <cellStyle name="Percent 3 8 4 5 3 3" xfId="17717"/>
    <cellStyle name="Percent 3 8 4 5 3 4" xfId="17718"/>
    <cellStyle name="Percent 3 8 4 5 4" xfId="17719"/>
    <cellStyle name="Percent 3 8 4 5 4 2" xfId="17720"/>
    <cellStyle name="Percent 3 8 4 5 4 2 2" xfId="17721"/>
    <cellStyle name="Percent 3 8 4 5 4 2 3" xfId="17722"/>
    <cellStyle name="Percent 3 8 4 5 4 3" xfId="17723"/>
    <cellStyle name="Percent 3 8 4 5 4 4" xfId="17724"/>
    <cellStyle name="Percent 3 8 4 5 5" xfId="17725"/>
    <cellStyle name="Percent 3 8 4 5 5 2" xfId="17726"/>
    <cellStyle name="Percent 3 8 4 5 5 3" xfId="17727"/>
    <cellStyle name="Percent 3 8 4 5 6" xfId="17728"/>
    <cellStyle name="Percent 3 8 4 5 7" xfId="17729"/>
    <cellStyle name="Percent 3 8 4 6" xfId="17730"/>
    <cellStyle name="Percent 3 8 4 6 2" xfId="17731"/>
    <cellStyle name="Percent 3 8 4 6 2 2" xfId="17732"/>
    <cellStyle name="Percent 3 8 4 6 2 2 2" xfId="17733"/>
    <cellStyle name="Percent 3 8 4 6 2 2 3" xfId="17734"/>
    <cellStyle name="Percent 3 8 4 6 2 3" xfId="17735"/>
    <cellStyle name="Percent 3 8 4 6 2 4" xfId="17736"/>
    <cellStyle name="Percent 3 8 4 6 3" xfId="17737"/>
    <cellStyle name="Percent 3 8 4 6 3 2" xfId="17738"/>
    <cellStyle name="Percent 3 8 4 6 3 2 2" xfId="17739"/>
    <cellStyle name="Percent 3 8 4 6 3 2 3" xfId="17740"/>
    <cellStyle name="Percent 3 8 4 6 3 3" xfId="17741"/>
    <cellStyle name="Percent 3 8 4 6 3 4" xfId="17742"/>
    <cellStyle name="Percent 3 8 4 6 4" xfId="17743"/>
    <cellStyle name="Percent 3 8 4 6 4 2" xfId="17744"/>
    <cellStyle name="Percent 3 8 4 6 4 3" xfId="17745"/>
    <cellStyle name="Percent 3 8 4 6 5" xfId="17746"/>
    <cellStyle name="Percent 3 8 4 6 6" xfId="17747"/>
    <cellStyle name="Percent 3 8 4 7" xfId="17748"/>
    <cellStyle name="Percent 3 8 4 7 2" xfId="17749"/>
    <cellStyle name="Percent 3 8 4 7 2 2" xfId="17750"/>
    <cellStyle name="Percent 3 8 4 7 2 3" xfId="17751"/>
    <cellStyle name="Percent 3 8 4 7 3" xfId="17752"/>
    <cellStyle name="Percent 3 8 4 7 4" xfId="17753"/>
    <cellStyle name="Percent 3 8 4 8" xfId="17754"/>
    <cellStyle name="Percent 3 8 4 8 2" xfId="17755"/>
    <cellStyle name="Percent 3 8 4 8 2 2" xfId="17756"/>
    <cellStyle name="Percent 3 8 4 8 2 3" xfId="17757"/>
    <cellStyle name="Percent 3 8 4 8 3" xfId="17758"/>
    <cellStyle name="Percent 3 8 4 8 4" xfId="17759"/>
    <cellStyle name="Percent 3 8 4 9" xfId="17760"/>
    <cellStyle name="Percent 3 8 4 9 2" xfId="17761"/>
    <cellStyle name="Percent 3 8 4 9 2 2" xfId="17762"/>
    <cellStyle name="Percent 3 8 4 9 2 3" xfId="17763"/>
    <cellStyle name="Percent 3 8 4 9 3" xfId="17764"/>
    <cellStyle name="Percent 3 8 4 9 4" xfId="17765"/>
    <cellStyle name="Percent 3 8 5" xfId="17766"/>
    <cellStyle name="Percent 3 8 5 10" xfId="17767"/>
    <cellStyle name="Percent 3 8 5 10 2" xfId="17768"/>
    <cellStyle name="Percent 3 8 5 10 3" xfId="17769"/>
    <cellStyle name="Percent 3 8 5 11" xfId="17770"/>
    <cellStyle name="Percent 3 8 5 11 2" xfId="17771"/>
    <cellStyle name="Percent 3 8 5 11 3" xfId="17772"/>
    <cellStyle name="Percent 3 8 5 12" xfId="17773"/>
    <cellStyle name="Percent 3 8 5 12 2" xfId="17774"/>
    <cellStyle name="Percent 3 8 5 12 3" xfId="17775"/>
    <cellStyle name="Percent 3 8 5 13" xfId="17776"/>
    <cellStyle name="Percent 3 8 5 2" xfId="17777"/>
    <cellStyle name="Percent 3 8 5 2 2" xfId="17778"/>
    <cellStyle name="Percent 3 8 5 2 2 2" xfId="17779"/>
    <cellStyle name="Percent 3 8 5 2 2 2 2" xfId="17780"/>
    <cellStyle name="Percent 3 8 5 2 2 2 3" xfId="17781"/>
    <cellStyle name="Percent 3 8 5 2 2 3" xfId="17782"/>
    <cellStyle name="Percent 3 8 5 2 2 4" xfId="17783"/>
    <cellStyle name="Percent 3 8 5 2 3" xfId="17784"/>
    <cellStyle name="Percent 3 8 5 2 3 2" xfId="17785"/>
    <cellStyle name="Percent 3 8 5 2 3 2 2" xfId="17786"/>
    <cellStyle name="Percent 3 8 5 2 3 2 3" xfId="17787"/>
    <cellStyle name="Percent 3 8 5 2 3 3" xfId="17788"/>
    <cellStyle name="Percent 3 8 5 2 3 4" xfId="17789"/>
    <cellStyle name="Percent 3 8 5 2 4" xfId="17790"/>
    <cellStyle name="Percent 3 8 5 2 4 2" xfId="17791"/>
    <cellStyle name="Percent 3 8 5 2 4 3" xfId="17792"/>
    <cellStyle name="Percent 3 8 5 2 5" xfId="17793"/>
    <cellStyle name="Percent 3 8 5 2 5 2" xfId="17794"/>
    <cellStyle name="Percent 3 8 5 2 5 3" xfId="17795"/>
    <cellStyle name="Percent 3 8 5 2 6" xfId="17796"/>
    <cellStyle name="Percent 3 8 5 2 7" xfId="17797"/>
    <cellStyle name="Percent 3 8 5 3" xfId="17798"/>
    <cellStyle name="Percent 3 8 5 3 2" xfId="17799"/>
    <cellStyle name="Percent 3 8 5 3 2 2" xfId="17800"/>
    <cellStyle name="Percent 3 8 5 3 2 2 2" xfId="17801"/>
    <cellStyle name="Percent 3 8 5 3 2 2 3" xfId="17802"/>
    <cellStyle name="Percent 3 8 5 3 2 3" xfId="17803"/>
    <cellStyle name="Percent 3 8 5 3 2 4" xfId="17804"/>
    <cellStyle name="Percent 3 8 5 3 3" xfId="17805"/>
    <cellStyle name="Percent 3 8 5 3 3 2" xfId="17806"/>
    <cellStyle name="Percent 3 8 5 3 3 2 2" xfId="17807"/>
    <cellStyle name="Percent 3 8 5 3 3 2 3" xfId="17808"/>
    <cellStyle name="Percent 3 8 5 3 3 3" xfId="17809"/>
    <cellStyle name="Percent 3 8 5 3 3 4" xfId="17810"/>
    <cellStyle name="Percent 3 8 5 3 4" xfId="17811"/>
    <cellStyle name="Percent 3 8 5 3 4 2" xfId="17812"/>
    <cellStyle name="Percent 3 8 5 3 4 3" xfId="17813"/>
    <cellStyle name="Percent 3 8 5 3 5" xfId="17814"/>
    <cellStyle name="Percent 3 8 5 3 6" xfId="17815"/>
    <cellStyle name="Percent 3 8 5 4" xfId="17816"/>
    <cellStyle name="Percent 3 8 5 4 2" xfId="17817"/>
    <cellStyle name="Percent 3 8 5 4 2 2" xfId="17818"/>
    <cellStyle name="Percent 3 8 5 4 2 2 2" xfId="17819"/>
    <cellStyle name="Percent 3 8 5 4 2 2 3" xfId="17820"/>
    <cellStyle name="Percent 3 8 5 4 2 3" xfId="17821"/>
    <cellStyle name="Percent 3 8 5 4 2 4" xfId="17822"/>
    <cellStyle name="Percent 3 8 5 4 3" xfId="17823"/>
    <cellStyle name="Percent 3 8 5 4 3 2" xfId="17824"/>
    <cellStyle name="Percent 3 8 5 4 3 2 2" xfId="17825"/>
    <cellStyle name="Percent 3 8 5 4 3 2 3" xfId="17826"/>
    <cellStyle name="Percent 3 8 5 4 3 3" xfId="17827"/>
    <cellStyle name="Percent 3 8 5 4 3 4" xfId="17828"/>
    <cellStyle name="Percent 3 8 5 4 4" xfId="17829"/>
    <cellStyle name="Percent 3 8 5 4 4 2" xfId="17830"/>
    <cellStyle name="Percent 3 8 5 4 4 3" xfId="17831"/>
    <cellStyle name="Percent 3 8 5 4 5" xfId="17832"/>
    <cellStyle name="Percent 3 8 5 4 6" xfId="17833"/>
    <cellStyle name="Percent 3 8 5 5" xfId="17834"/>
    <cellStyle name="Percent 3 8 5 5 2" xfId="17835"/>
    <cellStyle name="Percent 3 8 5 5 2 2" xfId="17836"/>
    <cellStyle name="Percent 3 8 5 5 2 2 2" xfId="17837"/>
    <cellStyle name="Percent 3 8 5 5 2 2 3" xfId="17838"/>
    <cellStyle name="Percent 3 8 5 5 2 3" xfId="17839"/>
    <cellStyle name="Percent 3 8 5 5 2 4" xfId="17840"/>
    <cellStyle name="Percent 3 8 5 5 3" xfId="17841"/>
    <cellStyle name="Percent 3 8 5 5 3 2" xfId="17842"/>
    <cellStyle name="Percent 3 8 5 5 3 2 2" xfId="17843"/>
    <cellStyle name="Percent 3 8 5 5 3 2 3" xfId="17844"/>
    <cellStyle name="Percent 3 8 5 5 3 3" xfId="17845"/>
    <cellStyle name="Percent 3 8 5 5 3 4" xfId="17846"/>
    <cellStyle name="Percent 3 8 5 5 4" xfId="17847"/>
    <cellStyle name="Percent 3 8 5 5 4 2" xfId="17848"/>
    <cellStyle name="Percent 3 8 5 5 4 2 2" xfId="17849"/>
    <cellStyle name="Percent 3 8 5 5 4 2 3" xfId="17850"/>
    <cellStyle name="Percent 3 8 5 5 4 3" xfId="17851"/>
    <cellStyle name="Percent 3 8 5 5 4 4" xfId="17852"/>
    <cellStyle name="Percent 3 8 5 5 5" xfId="17853"/>
    <cellStyle name="Percent 3 8 5 5 5 2" xfId="17854"/>
    <cellStyle name="Percent 3 8 5 5 5 3" xfId="17855"/>
    <cellStyle name="Percent 3 8 5 5 6" xfId="17856"/>
    <cellStyle name="Percent 3 8 5 5 7" xfId="17857"/>
    <cellStyle name="Percent 3 8 5 6" xfId="17858"/>
    <cellStyle name="Percent 3 8 5 6 2" xfId="17859"/>
    <cellStyle name="Percent 3 8 5 6 2 2" xfId="17860"/>
    <cellStyle name="Percent 3 8 5 6 2 2 2" xfId="17861"/>
    <cellStyle name="Percent 3 8 5 6 2 2 3" xfId="17862"/>
    <cellStyle name="Percent 3 8 5 6 2 3" xfId="17863"/>
    <cellStyle name="Percent 3 8 5 6 2 4" xfId="17864"/>
    <cellStyle name="Percent 3 8 5 6 3" xfId="17865"/>
    <cellStyle name="Percent 3 8 5 6 3 2" xfId="17866"/>
    <cellStyle name="Percent 3 8 5 6 3 2 2" xfId="17867"/>
    <cellStyle name="Percent 3 8 5 6 3 2 3" xfId="17868"/>
    <cellStyle name="Percent 3 8 5 6 3 3" xfId="17869"/>
    <cellStyle name="Percent 3 8 5 6 3 4" xfId="17870"/>
    <cellStyle name="Percent 3 8 5 6 4" xfId="17871"/>
    <cellStyle name="Percent 3 8 5 6 4 2" xfId="17872"/>
    <cellStyle name="Percent 3 8 5 6 4 3" xfId="17873"/>
    <cellStyle name="Percent 3 8 5 6 5" xfId="17874"/>
    <cellStyle name="Percent 3 8 5 6 6" xfId="17875"/>
    <cellStyle name="Percent 3 8 5 7" xfId="17876"/>
    <cellStyle name="Percent 3 8 5 7 2" xfId="17877"/>
    <cellStyle name="Percent 3 8 5 7 2 2" xfId="17878"/>
    <cellStyle name="Percent 3 8 5 7 2 3" xfId="17879"/>
    <cellStyle name="Percent 3 8 5 7 3" xfId="17880"/>
    <cellStyle name="Percent 3 8 5 7 4" xfId="17881"/>
    <cellStyle name="Percent 3 8 5 8" xfId="17882"/>
    <cellStyle name="Percent 3 8 5 8 2" xfId="17883"/>
    <cellStyle name="Percent 3 8 5 8 2 2" xfId="17884"/>
    <cellStyle name="Percent 3 8 5 8 2 3" xfId="17885"/>
    <cellStyle name="Percent 3 8 5 8 3" xfId="17886"/>
    <cellStyle name="Percent 3 8 5 8 4" xfId="17887"/>
    <cellStyle name="Percent 3 8 5 9" xfId="17888"/>
    <cellStyle name="Percent 3 8 5 9 2" xfId="17889"/>
    <cellStyle name="Percent 3 8 5 9 2 2" xfId="17890"/>
    <cellStyle name="Percent 3 8 5 9 2 3" xfId="17891"/>
    <cellStyle name="Percent 3 8 5 9 3" xfId="17892"/>
    <cellStyle name="Percent 3 8 5 9 4" xfId="17893"/>
    <cellStyle name="Percent 3 8 6" xfId="17894"/>
    <cellStyle name="Percent 3 8 6 10" xfId="17895"/>
    <cellStyle name="Percent 3 8 6 10 2" xfId="17896"/>
    <cellStyle name="Percent 3 8 6 10 3" xfId="17897"/>
    <cellStyle name="Percent 3 8 6 11" xfId="17898"/>
    <cellStyle name="Percent 3 8 6 11 2" xfId="17899"/>
    <cellStyle name="Percent 3 8 6 11 3" xfId="17900"/>
    <cellStyle name="Percent 3 8 6 12" xfId="17901"/>
    <cellStyle name="Percent 3 8 6 12 2" xfId="17902"/>
    <cellStyle name="Percent 3 8 6 12 3" xfId="17903"/>
    <cellStyle name="Percent 3 8 6 13" xfId="17904"/>
    <cellStyle name="Percent 3 8 6 2" xfId="17905"/>
    <cellStyle name="Percent 3 8 6 2 2" xfId="17906"/>
    <cellStyle name="Percent 3 8 6 2 2 2" xfId="17907"/>
    <cellStyle name="Percent 3 8 6 2 2 2 2" xfId="17908"/>
    <cellStyle name="Percent 3 8 6 2 2 2 3" xfId="17909"/>
    <cellStyle name="Percent 3 8 6 2 2 3" xfId="17910"/>
    <cellStyle name="Percent 3 8 6 2 2 4" xfId="17911"/>
    <cellStyle name="Percent 3 8 6 2 3" xfId="17912"/>
    <cellStyle name="Percent 3 8 6 2 3 2" xfId="17913"/>
    <cellStyle name="Percent 3 8 6 2 3 2 2" xfId="17914"/>
    <cellStyle name="Percent 3 8 6 2 3 2 3" xfId="17915"/>
    <cellStyle name="Percent 3 8 6 2 3 3" xfId="17916"/>
    <cellStyle name="Percent 3 8 6 2 3 4" xfId="17917"/>
    <cellStyle name="Percent 3 8 6 2 4" xfId="17918"/>
    <cellStyle name="Percent 3 8 6 2 4 2" xfId="17919"/>
    <cellStyle name="Percent 3 8 6 2 4 3" xfId="17920"/>
    <cellStyle name="Percent 3 8 6 2 5" xfId="17921"/>
    <cellStyle name="Percent 3 8 6 2 5 2" xfId="17922"/>
    <cellStyle name="Percent 3 8 6 2 5 3" xfId="17923"/>
    <cellStyle name="Percent 3 8 6 2 6" xfId="17924"/>
    <cellStyle name="Percent 3 8 6 2 7" xfId="17925"/>
    <cellStyle name="Percent 3 8 6 3" xfId="17926"/>
    <cellStyle name="Percent 3 8 6 3 2" xfId="17927"/>
    <cellStyle name="Percent 3 8 6 3 2 2" xfId="17928"/>
    <cellStyle name="Percent 3 8 6 3 2 2 2" xfId="17929"/>
    <cellStyle name="Percent 3 8 6 3 2 2 3" xfId="17930"/>
    <cellStyle name="Percent 3 8 6 3 2 3" xfId="17931"/>
    <cellStyle name="Percent 3 8 6 3 2 4" xfId="17932"/>
    <cellStyle name="Percent 3 8 6 3 3" xfId="17933"/>
    <cellStyle name="Percent 3 8 6 3 3 2" xfId="17934"/>
    <cellStyle name="Percent 3 8 6 3 3 2 2" xfId="17935"/>
    <cellStyle name="Percent 3 8 6 3 3 2 3" xfId="17936"/>
    <cellStyle name="Percent 3 8 6 3 3 3" xfId="17937"/>
    <cellStyle name="Percent 3 8 6 3 3 4" xfId="17938"/>
    <cellStyle name="Percent 3 8 6 3 4" xfId="17939"/>
    <cellStyle name="Percent 3 8 6 3 4 2" xfId="17940"/>
    <cellStyle name="Percent 3 8 6 3 4 3" xfId="17941"/>
    <cellStyle name="Percent 3 8 6 3 5" xfId="17942"/>
    <cellStyle name="Percent 3 8 6 3 6" xfId="17943"/>
    <cellStyle name="Percent 3 8 6 4" xfId="17944"/>
    <cellStyle name="Percent 3 8 6 4 2" xfId="17945"/>
    <cellStyle name="Percent 3 8 6 4 2 2" xfId="17946"/>
    <cellStyle name="Percent 3 8 6 4 2 2 2" xfId="17947"/>
    <cellStyle name="Percent 3 8 6 4 2 2 3" xfId="17948"/>
    <cellStyle name="Percent 3 8 6 4 2 3" xfId="17949"/>
    <cellStyle name="Percent 3 8 6 4 2 4" xfId="17950"/>
    <cellStyle name="Percent 3 8 6 4 3" xfId="17951"/>
    <cellStyle name="Percent 3 8 6 4 3 2" xfId="17952"/>
    <cellStyle name="Percent 3 8 6 4 3 2 2" xfId="17953"/>
    <cellStyle name="Percent 3 8 6 4 3 2 3" xfId="17954"/>
    <cellStyle name="Percent 3 8 6 4 3 3" xfId="17955"/>
    <cellStyle name="Percent 3 8 6 4 3 4" xfId="17956"/>
    <cellStyle name="Percent 3 8 6 4 4" xfId="17957"/>
    <cellStyle name="Percent 3 8 6 4 4 2" xfId="17958"/>
    <cellStyle name="Percent 3 8 6 4 4 3" xfId="17959"/>
    <cellStyle name="Percent 3 8 6 4 5" xfId="17960"/>
    <cellStyle name="Percent 3 8 6 4 6" xfId="17961"/>
    <cellStyle name="Percent 3 8 6 5" xfId="17962"/>
    <cellStyle name="Percent 3 8 6 5 2" xfId="17963"/>
    <cellStyle name="Percent 3 8 6 5 2 2" xfId="17964"/>
    <cellStyle name="Percent 3 8 6 5 2 2 2" xfId="17965"/>
    <cellStyle name="Percent 3 8 6 5 2 2 3" xfId="17966"/>
    <cellStyle name="Percent 3 8 6 5 2 3" xfId="17967"/>
    <cellStyle name="Percent 3 8 6 5 2 4" xfId="17968"/>
    <cellStyle name="Percent 3 8 6 5 3" xfId="17969"/>
    <cellStyle name="Percent 3 8 6 5 3 2" xfId="17970"/>
    <cellStyle name="Percent 3 8 6 5 3 2 2" xfId="17971"/>
    <cellStyle name="Percent 3 8 6 5 3 2 3" xfId="17972"/>
    <cellStyle name="Percent 3 8 6 5 3 3" xfId="17973"/>
    <cellStyle name="Percent 3 8 6 5 3 4" xfId="17974"/>
    <cellStyle name="Percent 3 8 6 5 4" xfId="17975"/>
    <cellStyle name="Percent 3 8 6 5 4 2" xfId="17976"/>
    <cellStyle name="Percent 3 8 6 5 4 2 2" xfId="17977"/>
    <cellStyle name="Percent 3 8 6 5 4 2 3" xfId="17978"/>
    <cellStyle name="Percent 3 8 6 5 4 3" xfId="17979"/>
    <cellStyle name="Percent 3 8 6 5 4 4" xfId="17980"/>
    <cellStyle name="Percent 3 8 6 5 5" xfId="17981"/>
    <cellStyle name="Percent 3 8 6 5 5 2" xfId="17982"/>
    <cellStyle name="Percent 3 8 6 5 5 3" xfId="17983"/>
    <cellStyle name="Percent 3 8 6 5 6" xfId="17984"/>
    <cellStyle name="Percent 3 8 6 5 7" xfId="17985"/>
    <cellStyle name="Percent 3 8 6 6" xfId="17986"/>
    <cellStyle name="Percent 3 8 6 6 2" xfId="17987"/>
    <cellStyle name="Percent 3 8 6 6 2 2" xfId="17988"/>
    <cellStyle name="Percent 3 8 6 6 2 2 2" xfId="17989"/>
    <cellStyle name="Percent 3 8 6 6 2 2 3" xfId="17990"/>
    <cellStyle name="Percent 3 8 6 6 2 3" xfId="17991"/>
    <cellStyle name="Percent 3 8 6 6 2 4" xfId="17992"/>
    <cellStyle name="Percent 3 8 6 6 3" xfId="17993"/>
    <cellStyle name="Percent 3 8 6 6 3 2" xfId="17994"/>
    <cellStyle name="Percent 3 8 6 6 3 2 2" xfId="17995"/>
    <cellStyle name="Percent 3 8 6 6 3 2 3" xfId="17996"/>
    <cellStyle name="Percent 3 8 6 6 3 3" xfId="17997"/>
    <cellStyle name="Percent 3 8 6 6 3 4" xfId="17998"/>
    <cellStyle name="Percent 3 8 6 6 4" xfId="17999"/>
    <cellStyle name="Percent 3 8 6 6 4 2" xfId="18000"/>
    <cellStyle name="Percent 3 8 6 6 4 3" xfId="18001"/>
    <cellStyle name="Percent 3 8 6 6 5" xfId="18002"/>
    <cellStyle name="Percent 3 8 6 6 6" xfId="18003"/>
    <cellStyle name="Percent 3 8 6 7" xfId="18004"/>
    <cellStyle name="Percent 3 8 6 7 2" xfId="18005"/>
    <cellStyle name="Percent 3 8 6 7 2 2" xfId="18006"/>
    <cellStyle name="Percent 3 8 6 7 2 3" xfId="18007"/>
    <cellStyle name="Percent 3 8 6 7 3" xfId="18008"/>
    <cellStyle name="Percent 3 8 6 7 4" xfId="18009"/>
    <cellStyle name="Percent 3 8 6 8" xfId="18010"/>
    <cellStyle name="Percent 3 8 6 8 2" xfId="18011"/>
    <cellStyle name="Percent 3 8 6 8 2 2" xfId="18012"/>
    <cellStyle name="Percent 3 8 6 8 2 3" xfId="18013"/>
    <cellStyle name="Percent 3 8 6 8 3" xfId="18014"/>
    <cellStyle name="Percent 3 8 6 8 4" xfId="18015"/>
    <cellStyle name="Percent 3 8 6 9" xfId="18016"/>
    <cellStyle name="Percent 3 8 6 9 2" xfId="18017"/>
    <cellStyle name="Percent 3 8 6 9 2 2" xfId="18018"/>
    <cellStyle name="Percent 3 8 6 9 2 3" xfId="18019"/>
    <cellStyle name="Percent 3 8 6 9 3" xfId="18020"/>
    <cellStyle name="Percent 3 8 6 9 4" xfId="18021"/>
    <cellStyle name="Percent 3 8 7" xfId="18022"/>
    <cellStyle name="Percent 3 8 7 10" xfId="18023"/>
    <cellStyle name="Percent 3 8 7 10 2" xfId="18024"/>
    <cellStyle name="Percent 3 8 7 10 3" xfId="18025"/>
    <cellStyle name="Percent 3 8 7 11" xfId="18026"/>
    <cellStyle name="Percent 3 8 7 11 2" xfId="18027"/>
    <cellStyle name="Percent 3 8 7 11 3" xfId="18028"/>
    <cellStyle name="Percent 3 8 7 12" xfId="18029"/>
    <cellStyle name="Percent 3 8 7 12 2" xfId="18030"/>
    <cellStyle name="Percent 3 8 7 12 3" xfId="18031"/>
    <cellStyle name="Percent 3 8 7 13" xfId="18032"/>
    <cellStyle name="Percent 3 8 7 2" xfId="18033"/>
    <cellStyle name="Percent 3 8 7 2 2" xfId="18034"/>
    <cellStyle name="Percent 3 8 7 2 2 2" xfId="18035"/>
    <cellStyle name="Percent 3 8 7 2 2 2 2" xfId="18036"/>
    <cellStyle name="Percent 3 8 7 2 2 2 3" xfId="18037"/>
    <cellStyle name="Percent 3 8 7 2 2 3" xfId="18038"/>
    <cellStyle name="Percent 3 8 7 2 2 4" xfId="18039"/>
    <cellStyle name="Percent 3 8 7 2 3" xfId="18040"/>
    <cellStyle name="Percent 3 8 7 2 3 2" xfId="18041"/>
    <cellStyle name="Percent 3 8 7 2 3 2 2" xfId="18042"/>
    <cellStyle name="Percent 3 8 7 2 3 2 3" xfId="18043"/>
    <cellStyle name="Percent 3 8 7 2 3 3" xfId="18044"/>
    <cellStyle name="Percent 3 8 7 2 3 4" xfId="18045"/>
    <cellStyle name="Percent 3 8 7 2 4" xfId="18046"/>
    <cellStyle name="Percent 3 8 7 2 4 2" xfId="18047"/>
    <cellStyle name="Percent 3 8 7 2 4 3" xfId="18048"/>
    <cellStyle name="Percent 3 8 7 2 5" xfId="18049"/>
    <cellStyle name="Percent 3 8 7 2 5 2" xfId="18050"/>
    <cellStyle name="Percent 3 8 7 2 5 3" xfId="18051"/>
    <cellStyle name="Percent 3 8 7 2 6" xfId="18052"/>
    <cellStyle name="Percent 3 8 7 2 7" xfId="18053"/>
    <cellStyle name="Percent 3 8 7 3" xfId="18054"/>
    <cellStyle name="Percent 3 8 7 3 2" xfId="18055"/>
    <cellStyle name="Percent 3 8 7 3 2 2" xfId="18056"/>
    <cellStyle name="Percent 3 8 7 3 2 2 2" xfId="18057"/>
    <cellStyle name="Percent 3 8 7 3 2 2 3" xfId="18058"/>
    <cellStyle name="Percent 3 8 7 3 2 3" xfId="18059"/>
    <cellStyle name="Percent 3 8 7 3 2 4" xfId="18060"/>
    <cellStyle name="Percent 3 8 7 3 3" xfId="18061"/>
    <cellStyle name="Percent 3 8 7 3 3 2" xfId="18062"/>
    <cellStyle name="Percent 3 8 7 3 3 2 2" xfId="18063"/>
    <cellStyle name="Percent 3 8 7 3 3 2 3" xfId="18064"/>
    <cellStyle name="Percent 3 8 7 3 3 3" xfId="18065"/>
    <cellStyle name="Percent 3 8 7 3 3 4" xfId="18066"/>
    <cellStyle name="Percent 3 8 7 3 4" xfId="18067"/>
    <cellStyle name="Percent 3 8 7 3 4 2" xfId="18068"/>
    <cellStyle name="Percent 3 8 7 3 4 3" xfId="18069"/>
    <cellStyle name="Percent 3 8 7 3 5" xfId="18070"/>
    <cellStyle name="Percent 3 8 7 3 6" xfId="18071"/>
    <cellStyle name="Percent 3 8 7 4" xfId="18072"/>
    <cellStyle name="Percent 3 8 7 4 2" xfId="18073"/>
    <cellStyle name="Percent 3 8 7 4 2 2" xfId="18074"/>
    <cellStyle name="Percent 3 8 7 4 2 2 2" xfId="18075"/>
    <cellStyle name="Percent 3 8 7 4 2 2 3" xfId="18076"/>
    <cellStyle name="Percent 3 8 7 4 2 3" xfId="18077"/>
    <cellStyle name="Percent 3 8 7 4 2 4" xfId="18078"/>
    <cellStyle name="Percent 3 8 7 4 3" xfId="18079"/>
    <cellStyle name="Percent 3 8 7 4 3 2" xfId="18080"/>
    <cellStyle name="Percent 3 8 7 4 3 2 2" xfId="18081"/>
    <cellStyle name="Percent 3 8 7 4 3 2 3" xfId="18082"/>
    <cellStyle name="Percent 3 8 7 4 3 3" xfId="18083"/>
    <cellStyle name="Percent 3 8 7 4 3 4" xfId="18084"/>
    <cellStyle name="Percent 3 8 7 4 4" xfId="18085"/>
    <cellStyle name="Percent 3 8 7 4 4 2" xfId="18086"/>
    <cellStyle name="Percent 3 8 7 4 4 3" xfId="18087"/>
    <cellStyle name="Percent 3 8 7 4 5" xfId="18088"/>
    <cellStyle name="Percent 3 8 7 4 6" xfId="18089"/>
    <cellStyle name="Percent 3 8 7 5" xfId="18090"/>
    <cellStyle name="Percent 3 8 7 5 2" xfId="18091"/>
    <cellStyle name="Percent 3 8 7 5 2 2" xfId="18092"/>
    <cellStyle name="Percent 3 8 7 5 2 2 2" xfId="18093"/>
    <cellStyle name="Percent 3 8 7 5 2 2 3" xfId="18094"/>
    <cellStyle name="Percent 3 8 7 5 2 3" xfId="18095"/>
    <cellStyle name="Percent 3 8 7 5 2 4" xfId="18096"/>
    <cellStyle name="Percent 3 8 7 5 3" xfId="18097"/>
    <cellStyle name="Percent 3 8 7 5 3 2" xfId="18098"/>
    <cellStyle name="Percent 3 8 7 5 3 2 2" xfId="18099"/>
    <cellStyle name="Percent 3 8 7 5 3 2 3" xfId="18100"/>
    <cellStyle name="Percent 3 8 7 5 3 3" xfId="18101"/>
    <cellStyle name="Percent 3 8 7 5 3 4" xfId="18102"/>
    <cellStyle name="Percent 3 8 7 5 4" xfId="18103"/>
    <cellStyle name="Percent 3 8 7 5 4 2" xfId="18104"/>
    <cellStyle name="Percent 3 8 7 5 4 2 2" xfId="18105"/>
    <cellStyle name="Percent 3 8 7 5 4 2 3" xfId="18106"/>
    <cellStyle name="Percent 3 8 7 5 4 3" xfId="18107"/>
    <cellStyle name="Percent 3 8 7 5 4 4" xfId="18108"/>
    <cellStyle name="Percent 3 8 7 5 5" xfId="18109"/>
    <cellStyle name="Percent 3 8 7 5 5 2" xfId="18110"/>
    <cellStyle name="Percent 3 8 7 5 5 3" xfId="18111"/>
    <cellStyle name="Percent 3 8 7 5 6" xfId="18112"/>
    <cellStyle name="Percent 3 8 7 5 7" xfId="18113"/>
    <cellStyle name="Percent 3 8 7 6" xfId="18114"/>
    <cellStyle name="Percent 3 8 7 6 2" xfId="18115"/>
    <cellStyle name="Percent 3 8 7 6 2 2" xfId="18116"/>
    <cellStyle name="Percent 3 8 7 6 2 2 2" xfId="18117"/>
    <cellStyle name="Percent 3 8 7 6 2 2 3" xfId="18118"/>
    <cellStyle name="Percent 3 8 7 6 2 3" xfId="18119"/>
    <cellStyle name="Percent 3 8 7 6 2 4" xfId="18120"/>
    <cellStyle name="Percent 3 8 7 6 3" xfId="18121"/>
    <cellStyle name="Percent 3 8 7 6 3 2" xfId="18122"/>
    <cellStyle name="Percent 3 8 7 6 3 2 2" xfId="18123"/>
    <cellStyle name="Percent 3 8 7 6 3 2 3" xfId="18124"/>
    <cellStyle name="Percent 3 8 7 6 3 3" xfId="18125"/>
    <cellStyle name="Percent 3 8 7 6 3 4" xfId="18126"/>
    <cellStyle name="Percent 3 8 7 6 4" xfId="18127"/>
    <cellStyle name="Percent 3 8 7 6 4 2" xfId="18128"/>
    <cellStyle name="Percent 3 8 7 6 4 3" xfId="18129"/>
    <cellStyle name="Percent 3 8 7 6 5" xfId="18130"/>
    <cellStyle name="Percent 3 8 7 6 6" xfId="18131"/>
    <cellStyle name="Percent 3 8 7 7" xfId="18132"/>
    <cellStyle name="Percent 3 8 7 7 2" xfId="18133"/>
    <cellStyle name="Percent 3 8 7 7 2 2" xfId="18134"/>
    <cellStyle name="Percent 3 8 7 7 2 3" xfId="18135"/>
    <cellStyle name="Percent 3 8 7 7 3" xfId="18136"/>
    <cellStyle name="Percent 3 8 7 7 4" xfId="18137"/>
    <cellStyle name="Percent 3 8 7 8" xfId="18138"/>
    <cellStyle name="Percent 3 8 7 8 2" xfId="18139"/>
    <cellStyle name="Percent 3 8 7 8 2 2" xfId="18140"/>
    <cellStyle name="Percent 3 8 7 8 2 3" xfId="18141"/>
    <cellStyle name="Percent 3 8 7 8 3" xfId="18142"/>
    <cellStyle name="Percent 3 8 7 8 4" xfId="18143"/>
    <cellStyle name="Percent 3 8 7 9" xfId="18144"/>
    <cellStyle name="Percent 3 8 7 9 2" xfId="18145"/>
    <cellStyle name="Percent 3 8 7 9 2 2" xfId="18146"/>
    <cellStyle name="Percent 3 8 7 9 2 3" xfId="18147"/>
    <cellStyle name="Percent 3 8 7 9 3" xfId="18148"/>
    <cellStyle name="Percent 3 8 7 9 4" xfId="18149"/>
    <cellStyle name="Percent 3 8 8" xfId="18150"/>
    <cellStyle name="Percent 3 8 8 10" xfId="18151"/>
    <cellStyle name="Percent 3 8 8 10 2" xfId="18152"/>
    <cellStyle name="Percent 3 8 8 10 3" xfId="18153"/>
    <cellStyle name="Percent 3 8 8 11" xfId="18154"/>
    <cellStyle name="Percent 3 8 8 11 2" xfId="18155"/>
    <cellStyle name="Percent 3 8 8 11 3" xfId="18156"/>
    <cellStyle name="Percent 3 8 8 12" xfId="18157"/>
    <cellStyle name="Percent 3 8 8 12 2" xfId="18158"/>
    <cellStyle name="Percent 3 8 8 12 3" xfId="18159"/>
    <cellStyle name="Percent 3 8 8 13" xfId="18160"/>
    <cellStyle name="Percent 3 8 8 2" xfId="18161"/>
    <cellStyle name="Percent 3 8 8 2 2" xfId="18162"/>
    <cellStyle name="Percent 3 8 8 2 2 2" xfId="18163"/>
    <cellStyle name="Percent 3 8 8 2 2 2 2" xfId="18164"/>
    <cellStyle name="Percent 3 8 8 2 2 2 3" xfId="18165"/>
    <cellStyle name="Percent 3 8 8 2 2 3" xfId="18166"/>
    <cellStyle name="Percent 3 8 8 2 2 4" xfId="18167"/>
    <cellStyle name="Percent 3 8 8 2 3" xfId="18168"/>
    <cellStyle name="Percent 3 8 8 2 3 2" xfId="18169"/>
    <cellStyle name="Percent 3 8 8 2 3 2 2" xfId="18170"/>
    <cellStyle name="Percent 3 8 8 2 3 2 3" xfId="18171"/>
    <cellStyle name="Percent 3 8 8 2 3 3" xfId="18172"/>
    <cellStyle name="Percent 3 8 8 2 3 4" xfId="18173"/>
    <cellStyle name="Percent 3 8 8 2 4" xfId="18174"/>
    <cellStyle name="Percent 3 8 8 2 4 2" xfId="18175"/>
    <cellStyle name="Percent 3 8 8 2 4 3" xfId="18176"/>
    <cellStyle name="Percent 3 8 8 2 5" xfId="18177"/>
    <cellStyle name="Percent 3 8 8 2 5 2" xfId="18178"/>
    <cellStyle name="Percent 3 8 8 2 5 3" xfId="18179"/>
    <cellStyle name="Percent 3 8 8 2 6" xfId="18180"/>
    <cellStyle name="Percent 3 8 8 2 7" xfId="18181"/>
    <cellStyle name="Percent 3 8 8 3" xfId="18182"/>
    <cellStyle name="Percent 3 8 8 3 2" xfId="18183"/>
    <cellStyle name="Percent 3 8 8 3 2 2" xfId="18184"/>
    <cellStyle name="Percent 3 8 8 3 2 2 2" xfId="18185"/>
    <cellStyle name="Percent 3 8 8 3 2 2 3" xfId="18186"/>
    <cellStyle name="Percent 3 8 8 3 2 3" xfId="18187"/>
    <cellStyle name="Percent 3 8 8 3 2 4" xfId="18188"/>
    <cellStyle name="Percent 3 8 8 3 3" xfId="18189"/>
    <cellStyle name="Percent 3 8 8 3 3 2" xfId="18190"/>
    <cellStyle name="Percent 3 8 8 3 3 2 2" xfId="18191"/>
    <cellStyle name="Percent 3 8 8 3 3 2 3" xfId="18192"/>
    <cellStyle name="Percent 3 8 8 3 3 3" xfId="18193"/>
    <cellStyle name="Percent 3 8 8 3 3 4" xfId="18194"/>
    <cellStyle name="Percent 3 8 8 3 4" xfId="18195"/>
    <cellStyle name="Percent 3 8 8 3 4 2" xfId="18196"/>
    <cellStyle name="Percent 3 8 8 3 4 3" xfId="18197"/>
    <cellStyle name="Percent 3 8 8 3 5" xfId="18198"/>
    <cellStyle name="Percent 3 8 8 3 6" xfId="18199"/>
    <cellStyle name="Percent 3 8 8 4" xfId="18200"/>
    <cellStyle name="Percent 3 8 8 4 2" xfId="18201"/>
    <cellStyle name="Percent 3 8 8 4 2 2" xfId="18202"/>
    <cellStyle name="Percent 3 8 8 4 2 2 2" xfId="18203"/>
    <cellStyle name="Percent 3 8 8 4 2 2 3" xfId="18204"/>
    <cellStyle name="Percent 3 8 8 4 2 3" xfId="18205"/>
    <cellStyle name="Percent 3 8 8 4 2 4" xfId="18206"/>
    <cellStyle name="Percent 3 8 8 4 3" xfId="18207"/>
    <cellStyle name="Percent 3 8 8 4 3 2" xfId="18208"/>
    <cellStyle name="Percent 3 8 8 4 3 2 2" xfId="18209"/>
    <cellStyle name="Percent 3 8 8 4 3 2 3" xfId="18210"/>
    <cellStyle name="Percent 3 8 8 4 3 3" xfId="18211"/>
    <cellStyle name="Percent 3 8 8 4 3 4" xfId="18212"/>
    <cellStyle name="Percent 3 8 8 4 4" xfId="18213"/>
    <cellStyle name="Percent 3 8 8 4 4 2" xfId="18214"/>
    <cellStyle name="Percent 3 8 8 4 4 3" xfId="18215"/>
    <cellStyle name="Percent 3 8 8 4 5" xfId="18216"/>
    <cellStyle name="Percent 3 8 8 4 6" xfId="18217"/>
    <cellStyle name="Percent 3 8 8 5" xfId="18218"/>
    <cellStyle name="Percent 3 8 8 5 2" xfId="18219"/>
    <cellStyle name="Percent 3 8 8 5 2 2" xfId="18220"/>
    <cellStyle name="Percent 3 8 8 5 2 2 2" xfId="18221"/>
    <cellStyle name="Percent 3 8 8 5 2 2 3" xfId="18222"/>
    <cellStyle name="Percent 3 8 8 5 2 3" xfId="18223"/>
    <cellStyle name="Percent 3 8 8 5 2 4" xfId="18224"/>
    <cellStyle name="Percent 3 8 8 5 3" xfId="18225"/>
    <cellStyle name="Percent 3 8 8 5 3 2" xfId="18226"/>
    <cellStyle name="Percent 3 8 8 5 3 2 2" xfId="18227"/>
    <cellStyle name="Percent 3 8 8 5 3 2 3" xfId="18228"/>
    <cellStyle name="Percent 3 8 8 5 3 3" xfId="18229"/>
    <cellStyle name="Percent 3 8 8 5 3 4" xfId="18230"/>
    <cellStyle name="Percent 3 8 8 5 4" xfId="18231"/>
    <cellStyle name="Percent 3 8 8 5 4 2" xfId="18232"/>
    <cellStyle name="Percent 3 8 8 5 4 2 2" xfId="18233"/>
    <cellStyle name="Percent 3 8 8 5 4 2 3" xfId="18234"/>
    <cellStyle name="Percent 3 8 8 5 4 3" xfId="18235"/>
    <cellStyle name="Percent 3 8 8 5 4 4" xfId="18236"/>
    <cellStyle name="Percent 3 8 8 5 5" xfId="18237"/>
    <cellStyle name="Percent 3 8 8 5 5 2" xfId="18238"/>
    <cellStyle name="Percent 3 8 8 5 5 3" xfId="18239"/>
    <cellStyle name="Percent 3 8 8 5 6" xfId="18240"/>
    <cellStyle name="Percent 3 8 8 5 7" xfId="18241"/>
    <cellStyle name="Percent 3 8 8 6" xfId="18242"/>
    <cellStyle name="Percent 3 8 8 6 2" xfId="18243"/>
    <cellStyle name="Percent 3 8 8 6 2 2" xfId="18244"/>
    <cellStyle name="Percent 3 8 8 6 2 2 2" xfId="18245"/>
    <cellStyle name="Percent 3 8 8 6 2 2 3" xfId="18246"/>
    <cellStyle name="Percent 3 8 8 6 2 3" xfId="18247"/>
    <cellStyle name="Percent 3 8 8 6 2 4" xfId="18248"/>
    <cellStyle name="Percent 3 8 8 6 3" xfId="18249"/>
    <cellStyle name="Percent 3 8 8 6 3 2" xfId="18250"/>
    <cellStyle name="Percent 3 8 8 6 3 2 2" xfId="18251"/>
    <cellStyle name="Percent 3 8 8 6 3 2 3" xfId="18252"/>
    <cellStyle name="Percent 3 8 8 6 3 3" xfId="18253"/>
    <cellStyle name="Percent 3 8 8 6 3 4" xfId="18254"/>
    <cellStyle name="Percent 3 8 8 6 4" xfId="18255"/>
    <cellStyle name="Percent 3 8 8 6 4 2" xfId="18256"/>
    <cellStyle name="Percent 3 8 8 6 4 3" xfId="18257"/>
    <cellStyle name="Percent 3 8 8 6 5" xfId="18258"/>
    <cellStyle name="Percent 3 8 8 6 6" xfId="18259"/>
    <cellStyle name="Percent 3 8 8 7" xfId="18260"/>
    <cellStyle name="Percent 3 8 8 7 2" xfId="18261"/>
    <cellStyle name="Percent 3 8 8 7 2 2" xfId="18262"/>
    <cellStyle name="Percent 3 8 8 7 2 3" xfId="18263"/>
    <cellStyle name="Percent 3 8 8 7 3" xfId="18264"/>
    <cellStyle name="Percent 3 8 8 7 4" xfId="18265"/>
    <cellStyle name="Percent 3 8 8 8" xfId="18266"/>
    <cellStyle name="Percent 3 8 8 8 2" xfId="18267"/>
    <cellStyle name="Percent 3 8 8 8 2 2" xfId="18268"/>
    <cellStyle name="Percent 3 8 8 8 2 3" xfId="18269"/>
    <cellStyle name="Percent 3 8 8 8 3" xfId="18270"/>
    <cellStyle name="Percent 3 8 8 8 4" xfId="18271"/>
    <cellStyle name="Percent 3 8 8 9" xfId="18272"/>
    <cellStyle name="Percent 3 8 8 9 2" xfId="18273"/>
    <cellStyle name="Percent 3 8 8 9 2 2" xfId="18274"/>
    <cellStyle name="Percent 3 8 8 9 2 3" xfId="18275"/>
    <cellStyle name="Percent 3 8 8 9 3" xfId="18276"/>
    <cellStyle name="Percent 3 8 8 9 4" xfId="18277"/>
    <cellStyle name="Percent 3 8 9" xfId="18278"/>
    <cellStyle name="Percent 3 8 9 10" xfId="18279"/>
    <cellStyle name="Percent 3 8 9 10 2" xfId="18280"/>
    <cellStyle name="Percent 3 8 9 10 3" xfId="18281"/>
    <cellStyle name="Percent 3 8 9 11" xfId="18282"/>
    <cellStyle name="Percent 3 8 9 11 2" xfId="18283"/>
    <cellStyle name="Percent 3 8 9 11 3" xfId="18284"/>
    <cellStyle name="Percent 3 8 9 12" xfId="18285"/>
    <cellStyle name="Percent 3 8 9 12 2" xfId="18286"/>
    <cellStyle name="Percent 3 8 9 12 3" xfId="18287"/>
    <cellStyle name="Percent 3 8 9 13" xfId="18288"/>
    <cellStyle name="Percent 3 8 9 2" xfId="18289"/>
    <cellStyle name="Percent 3 8 9 2 2" xfId="18290"/>
    <cellStyle name="Percent 3 8 9 2 2 2" xfId="18291"/>
    <cellStyle name="Percent 3 8 9 2 2 2 2" xfId="18292"/>
    <cellStyle name="Percent 3 8 9 2 2 2 3" xfId="18293"/>
    <cellStyle name="Percent 3 8 9 2 2 3" xfId="18294"/>
    <cellStyle name="Percent 3 8 9 2 2 4" xfId="18295"/>
    <cellStyle name="Percent 3 8 9 2 3" xfId="18296"/>
    <cellStyle name="Percent 3 8 9 2 3 2" xfId="18297"/>
    <cellStyle name="Percent 3 8 9 2 3 2 2" xfId="18298"/>
    <cellStyle name="Percent 3 8 9 2 3 2 3" xfId="18299"/>
    <cellStyle name="Percent 3 8 9 2 3 3" xfId="18300"/>
    <cellStyle name="Percent 3 8 9 2 3 4" xfId="18301"/>
    <cellStyle name="Percent 3 8 9 2 4" xfId="18302"/>
    <cellStyle name="Percent 3 8 9 2 4 2" xfId="18303"/>
    <cellStyle name="Percent 3 8 9 2 4 3" xfId="18304"/>
    <cellStyle name="Percent 3 8 9 2 5" xfId="18305"/>
    <cellStyle name="Percent 3 8 9 2 5 2" xfId="18306"/>
    <cellStyle name="Percent 3 8 9 2 5 3" xfId="18307"/>
    <cellStyle name="Percent 3 8 9 2 6" xfId="18308"/>
    <cellStyle name="Percent 3 8 9 2 7" xfId="18309"/>
    <cellStyle name="Percent 3 8 9 3" xfId="18310"/>
    <cellStyle name="Percent 3 8 9 3 2" xfId="18311"/>
    <cellStyle name="Percent 3 8 9 3 2 2" xfId="18312"/>
    <cellStyle name="Percent 3 8 9 3 2 2 2" xfId="18313"/>
    <cellStyle name="Percent 3 8 9 3 2 2 3" xfId="18314"/>
    <cellStyle name="Percent 3 8 9 3 2 3" xfId="18315"/>
    <cellStyle name="Percent 3 8 9 3 2 4" xfId="18316"/>
    <cellStyle name="Percent 3 8 9 3 3" xfId="18317"/>
    <cellStyle name="Percent 3 8 9 3 3 2" xfId="18318"/>
    <cellStyle name="Percent 3 8 9 3 3 2 2" xfId="18319"/>
    <cellStyle name="Percent 3 8 9 3 3 2 3" xfId="18320"/>
    <cellStyle name="Percent 3 8 9 3 3 3" xfId="18321"/>
    <cellStyle name="Percent 3 8 9 3 3 4" xfId="18322"/>
    <cellStyle name="Percent 3 8 9 3 4" xfId="18323"/>
    <cellStyle name="Percent 3 8 9 3 4 2" xfId="18324"/>
    <cellStyle name="Percent 3 8 9 3 4 3" xfId="18325"/>
    <cellStyle name="Percent 3 8 9 3 5" xfId="18326"/>
    <cellStyle name="Percent 3 8 9 3 6" xfId="18327"/>
    <cellStyle name="Percent 3 8 9 4" xfId="18328"/>
    <cellStyle name="Percent 3 8 9 4 2" xfId="18329"/>
    <cellStyle name="Percent 3 8 9 4 2 2" xfId="18330"/>
    <cellStyle name="Percent 3 8 9 4 2 2 2" xfId="18331"/>
    <cellStyle name="Percent 3 8 9 4 2 2 3" xfId="18332"/>
    <cellStyle name="Percent 3 8 9 4 2 3" xfId="18333"/>
    <cellStyle name="Percent 3 8 9 4 2 4" xfId="18334"/>
    <cellStyle name="Percent 3 8 9 4 3" xfId="18335"/>
    <cellStyle name="Percent 3 8 9 4 3 2" xfId="18336"/>
    <cellStyle name="Percent 3 8 9 4 3 2 2" xfId="18337"/>
    <cellStyle name="Percent 3 8 9 4 3 2 3" xfId="18338"/>
    <cellStyle name="Percent 3 8 9 4 3 3" xfId="18339"/>
    <cellStyle name="Percent 3 8 9 4 3 4" xfId="18340"/>
    <cellStyle name="Percent 3 8 9 4 4" xfId="18341"/>
    <cellStyle name="Percent 3 8 9 4 4 2" xfId="18342"/>
    <cellStyle name="Percent 3 8 9 4 4 3" xfId="18343"/>
    <cellStyle name="Percent 3 8 9 4 5" xfId="18344"/>
    <cellStyle name="Percent 3 8 9 4 6" xfId="18345"/>
    <cellStyle name="Percent 3 8 9 5" xfId="18346"/>
    <cellStyle name="Percent 3 8 9 5 2" xfId="18347"/>
    <cellStyle name="Percent 3 8 9 5 2 2" xfId="18348"/>
    <cellStyle name="Percent 3 8 9 5 2 2 2" xfId="18349"/>
    <cellStyle name="Percent 3 8 9 5 2 2 3" xfId="18350"/>
    <cellStyle name="Percent 3 8 9 5 2 3" xfId="18351"/>
    <cellStyle name="Percent 3 8 9 5 2 4" xfId="18352"/>
    <cellStyle name="Percent 3 8 9 5 3" xfId="18353"/>
    <cellStyle name="Percent 3 8 9 5 3 2" xfId="18354"/>
    <cellStyle name="Percent 3 8 9 5 3 2 2" xfId="18355"/>
    <cellStyle name="Percent 3 8 9 5 3 2 3" xfId="18356"/>
    <cellStyle name="Percent 3 8 9 5 3 3" xfId="18357"/>
    <cellStyle name="Percent 3 8 9 5 3 4" xfId="18358"/>
    <cellStyle name="Percent 3 8 9 5 4" xfId="18359"/>
    <cellStyle name="Percent 3 8 9 5 4 2" xfId="18360"/>
    <cellStyle name="Percent 3 8 9 5 4 2 2" xfId="18361"/>
    <cellStyle name="Percent 3 8 9 5 4 2 3" xfId="18362"/>
    <cellStyle name="Percent 3 8 9 5 4 3" xfId="18363"/>
    <cellStyle name="Percent 3 8 9 5 4 4" xfId="18364"/>
    <cellStyle name="Percent 3 8 9 5 5" xfId="18365"/>
    <cellStyle name="Percent 3 8 9 5 5 2" xfId="18366"/>
    <cellStyle name="Percent 3 8 9 5 5 3" xfId="18367"/>
    <cellStyle name="Percent 3 8 9 5 6" xfId="18368"/>
    <cellStyle name="Percent 3 8 9 5 7" xfId="18369"/>
    <cellStyle name="Percent 3 8 9 6" xfId="18370"/>
    <cellStyle name="Percent 3 8 9 6 2" xfId="18371"/>
    <cellStyle name="Percent 3 8 9 6 2 2" xfId="18372"/>
    <cellStyle name="Percent 3 8 9 6 2 2 2" xfId="18373"/>
    <cellStyle name="Percent 3 8 9 6 2 2 3" xfId="18374"/>
    <cellStyle name="Percent 3 8 9 6 2 3" xfId="18375"/>
    <cellStyle name="Percent 3 8 9 6 2 4" xfId="18376"/>
    <cellStyle name="Percent 3 8 9 6 3" xfId="18377"/>
    <cellStyle name="Percent 3 8 9 6 3 2" xfId="18378"/>
    <cellStyle name="Percent 3 8 9 6 3 2 2" xfId="18379"/>
    <cellStyle name="Percent 3 8 9 6 3 2 3" xfId="18380"/>
    <cellStyle name="Percent 3 8 9 6 3 3" xfId="18381"/>
    <cellStyle name="Percent 3 8 9 6 3 4" xfId="18382"/>
    <cellStyle name="Percent 3 8 9 6 4" xfId="18383"/>
    <cellStyle name="Percent 3 8 9 6 4 2" xfId="18384"/>
    <cellStyle name="Percent 3 8 9 6 4 3" xfId="18385"/>
    <cellStyle name="Percent 3 8 9 6 5" xfId="18386"/>
    <cellStyle name="Percent 3 8 9 6 6" xfId="18387"/>
    <cellStyle name="Percent 3 8 9 7" xfId="18388"/>
    <cellStyle name="Percent 3 8 9 7 2" xfId="18389"/>
    <cellStyle name="Percent 3 8 9 7 2 2" xfId="18390"/>
    <cellStyle name="Percent 3 8 9 7 2 3" xfId="18391"/>
    <cellStyle name="Percent 3 8 9 7 3" xfId="18392"/>
    <cellStyle name="Percent 3 8 9 7 4" xfId="18393"/>
    <cellStyle name="Percent 3 8 9 8" xfId="18394"/>
    <cellStyle name="Percent 3 8 9 8 2" xfId="18395"/>
    <cellStyle name="Percent 3 8 9 8 2 2" xfId="18396"/>
    <cellStyle name="Percent 3 8 9 8 2 3" xfId="18397"/>
    <cellStyle name="Percent 3 8 9 8 3" xfId="18398"/>
    <cellStyle name="Percent 3 8 9 8 4" xfId="18399"/>
    <cellStyle name="Percent 3 8 9 9" xfId="18400"/>
    <cellStyle name="Percent 3 8 9 9 2" xfId="18401"/>
    <cellStyle name="Percent 3 8 9 9 2 2" xfId="18402"/>
    <cellStyle name="Percent 3 8 9 9 2 3" xfId="18403"/>
    <cellStyle name="Percent 3 8 9 9 3" xfId="18404"/>
    <cellStyle name="Percent 3 8 9 9 4" xfId="18405"/>
    <cellStyle name="Percent 3 9" xfId="18406"/>
    <cellStyle name="Percent 3 9 10" xfId="18407"/>
    <cellStyle name="Percent 3 9 10 10" xfId="18408"/>
    <cellStyle name="Percent 3 9 10 10 2" xfId="18409"/>
    <cellStyle name="Percent 3 9 10 10 3" xfId="18410"/>
    <cellStyle name="Percent 3 9 10 11" xfId="18411"/>
    <cellStyle name="Percent 3 9 10 11 2" xfId="18412"/>
    <cellStyle name="Percent 3 9 10 11 3" xfId="18413"/>
    <cellStyle name="Percent 3 9 10 12" xfId="18414"/>
    <cellStyle name="Percent 3 9 10 12 2" xfId="18415"/>
    <cellStyle name="Percent 3 9 10 12 3" xfId="18416"/>
    <cellStyle name="Percent 3 9 10 13" xfId="18417"/>
    <cellStyle name="Percent 3 9 10 2" xfId="18418"/>
    <cellStyle name="Percent 3 9 10 2 2" xfId="18419"/>
    <cellStyle name="Percent 3 9 10 2 2 2" xfId="18420"/>
    <cellStyle name="Percent 3 9 10 2 2 2 2" xfId="18421"/>
    <cellStyle name="Percent 3 9 10 2 2 2 3" xfId="18422"/>
    <cellStyle name="Percent 3 9 10 2 2 3" xfId="18423"/>
    <cellStyle name="Percent 3 9 10 2 2 4" xfId="18424"/>
    <cellStyle name="Percent 3 9 10 2 3" xfId="18425"/>
    <cellStyle name="Percent 3 9 10 2 3 2" xfId="18426"/>
    <cellStyle name="Percent 3 9 10 2 3 2 2" xfId="18427"/>
    <cellStyle name="Percent 3 9 10 2 3 2 3" xfId="18428"/>
    <cellStyle name="Percent 3 9 10 2 3 3" xfId="18429"/>
    <cellStyle name="Percent 3 9 10 2 3 4" xfId="18430"/>
    <cellStyle name="Percent 3 9 10 2 4" xfId="18431"/>
    <cellStyle name="Percent 3 9 10 2 4 2" xfId="18432"/>
    <cellStyle name="Percent 3 9 10 2 4 3" xfId="18433"/>
    <cellStyle name="Percent 3 9 10 2 5" xfId="18434"/>
    <cellStyle name="Percent 3 9 10 2 5 2" xfId="18435"/>
    <cellStyle name="Percent 3 9 10 2 5 3" xfId="18436"/>
    <cellStyle name="Percent 3 9 10 2 6" xfId="18437"/>
    <cellStyle name="Percent 3 9 10 2 7" xfId="18438"/>
    <cellStyle name="Percent 3 9 10 3" xfId="18439"/>
    <cellStyle name="Percent 3 9 10 3 2" xfId="18440"/>
    <cellStyle name="Percent 3 9 10 3 2 2" xfId="18441"/>
    <cellStyle name="Percent 3 9 10 3 2 2 2" xfId="18442"/>
    <cellStyle name="Percent 3 9 10 3 2 2 3" xfId="18443"/>
    <cellStyle name="Percent 3 9 10 3 2 3" xfId="18444"/>
    <cellStyle name="Percent 3 9 10 3 2 4" xfId="18445"/>
    <cellStyle name="Percent 3 9 10 3 3" xfId="18446"/>
    <cellStyle name="Percent 3 9 10 3 3 2" xfId="18447"/>
    <cellStyle name="Percent 3 9 10 3 3 2 2" xfId="18448"/>
    <cellStyle name="Percent 3 9 10 3 3 2 3" xfId="18449"/>
    <cellStyle name="Percent 3 9 10 3 3 3" xfId="18450"/>
    <cellStyle name="Percent 3 9 10 3 3 4" xfId="18451"/>
    <cellStyle name="Percent 3 9 10 3 4" xfId="18452"/>
    <cellStyle name="Percent 3 9 10 3 4 2" xfId="18453"/>
    <cellStyle name="Percent 3 9 10 3 4 3" xfId="18454"/>
    <cellStyle name="Percent 3 9 10 3 5" xfId="18455"/>
    <cellStyle name="Percent 3 9 10 3 6" xfId="18456"/>
    <cellStyle name="Percent 3 9 10 4" xfId="18457"/>
    <cellStyle name="Percent 3 9 10 4 2" xfId="18458"/>
    <cellStyle name="Percent 3 9 10 4 2 2" xfId="18459"/>
    <cellStyle name="Percent 3 9 10 4 2 2 2" xfId="18460"/>
    <cellStyle name="Percent 3 9 10 4 2 2 3" xfId="18461"/>
    <cellStyle name="Percent 3 9 10 4 2 3" xfId="18462"/>
    <cellStyle name="Percent 3 9 10 4 2 4" xfId="18463"/>
    <cellStyle name="Percent 3 9 10 4 3" xfId="18464"/>
    <cellStyle name="Percent 3 9 10 4 3 2" xfId="18465"/>
    <cellStyle name="Percent 3 9 10 4 3 2 2" xfId="18466"/>
    <cellStyle name="Percent 3 9 10 4 3 2 3" xfId="18467"/>
    <cellStyle name="Percent 3 9 10 4 3 3" xfId="18468"/>
    <cellStyle name="Percent 3 9 10 4 3 4" xfId="18469"/>
    <cellStyle name="Percent 3 9 10 4 4" xfId="18470"/>
    <cellStyle name="Percent 3 9 10 4 4 2" xfId="18471"/>
    <cellStyle name="Percent 3 9 10 4 4 3" xfId="18472"/>
    <cellStyle name="Percent 3 9 10 4 5" xfId="18473"/>
    <cellStyle name="Percent 3 9 10 4 6" xfId="18474"/>
    <cellStyle name="Percent 3 9 10 5" xfId="18475"/>
    <cellStyle name="Percent 3 9 10 5 2" xfId="18476"/>
    <cellStyle name="Percent 3 9 10 5 2 2" xfId="18477"/>
    <cellStyle name="Percent 3 9 10 5 2 2 2" xfId="18478"/>
    <cellStyle name="Percent 3 9 10 5 2 2 3" xfId="18479"/>
    <cellStyle name="Percent 3 9 10 5 2 3" xfId="18480"/>
    <cellStyle name="Percent 3 9 10 5 2 4" xfId="18481"/>
    <cellStyle name="Percent 3 9 10 5 3" xfId="18482"/>
    <cellStyle name="Percent 3 9 10 5 3 2" xfId="18483"/>
    <cellStyle name="Percent 3 9 10 5 3 2 2" xfId="18484"/>
    <cellStyle name="Percent 3 9 10 5 3 2 3" xfId="18485"/>
    <cellStyle name="Percent 3 9 10 5 3 3" xfId="18486"/>
    <cellStyle name="Percent 3 9 10 5 3 4" xfId="18487"/>
    <cellStyle name="Percent 3 9 10 5 4" xfId="18488"/>
    <cellStyle name="Percent 3 9 10 5 4 2" xfId="18489"/>
    <cellStyle name="Percent 3 9 10 5 4 2 2" xfId="18490"/>
    <cellStyle name="Percent 3 9 10 5 4 2 3" xfId="18491"/>
    <cellStyle name="Percent 3 9 10 5 4 3" xfId="18492"/>
    <cellStyle name="Percent 3 9 10 5 4 4" xfId="18493"/>
    <cellStyle name="Percent 3 9 10 5 5" xfId="18494"/>
    <cellStyle name="Percent 3 9 10 5 5 2" xfId="18495"/>
    <cellStyle name="Percent 3 9 10 5 5 3" xfId="18496"/>
    <cellStyle name="Percent 3 9 10 5 6" xfId="18497"/>
    <cellStyle name="Percent 3 9 10 5 7" xfId="18498"/>
    <cellStyle name="Percent 3 9 10 6" xfId="18499"/>
    <cellStyle name="Percent 3 9 10 6 2" xfId="18500"/>
    <cellStyle name="Percent 3 9 10 6 2 2" xfId="18501"/>
    <cellStyle name="Percent 3 9 10 6 2 2 2" xfId="18502"/>
    <cellStyle name="Percent 3 9 10 6 2 2 3" xfId="18503"/>
    <cellStyle name="Percent 3 9 10 6 2 3" xfId="18504"/>
    <cellStyle name="Percent 3 9 10 6 2 4" xfId="18505"/>
    <cellStyle name="Percent 3 9 10 6 3" xfId="18506"/>
    <cellStyle name="Percent 3 9 10 6 3 2" xfId="18507"/>
    <cellStyle name="Percent 3 9 10 6 3 2 2" xfId="18508"/>
    <cellStyle name="Percent 3 9 10 6 3 2 3" xfId="18509"/>
    <cellStyle name="Percent 3 9 10 6 3 3" xfId="18510"/>
    <cellStyle name="Percent 3 9 10 6 3 4" xfId="18511"/>
    <cellStyle name="Percent 3 9 10 6 4" xfId="18512"/>
    <cellStyle name="Percent 3 9 10 6 4 2" xfId="18513"/>
    <cellStyle name="Percent 3 9 10 6 4 3" xfId="18514"/>
    <cellStyle name="Percent 3 9 10 6 5" xfId="18515"/>
    <cellStyle name="Percent 3 9 10 6 6" xfId="18516"/>
    <cellStyle name="Percent 3 9 10 7" xfId="18517"/>
    <cellStyle name="Percent 3 9 10 7 2" xfId="18518"/>
    <cellStyle name="Percent 3 9 10 7 2 2" xfId="18519"/>
    <cellStyle name="Percent 3 9 10 7 2 3" xfId="18520"/>
    <cellStyle name="Percent 3 9 10 7 3" xfId="18521"/>
    <cellStyle name="Percent 3 9 10 7 4" xfId="18522"/>
    <cellStyle name="Percent 3 9 10 8" xfId="18523"/>
    <cellStyle name="Percent 3 9 10 8 2" xfId="18524"/>
    <cellStyle name="Percent 3 9 10 8 2 2" xfId="18525"/>
    <cellStyle name="Percent 3 9 10 8 2 3" xfId="18526"/>
    <cellStyle name="Percent 3 9 10 8 3" xfId="18527"/>
    <cellStyle name="Percent 3 9 10 8 4" xfId="18528"/>
    <cellStyle name="Percent 3 9 10 9" xfId="18529"/>
    <cellStyle name="Percent 3 9 10 9 2" xfId="18530"/>
    <cellStyle name="Percent 3 9 10 9 2 2" xfId="18531"/>
    <cellStyle name="Percent 3 9 10 9 2 3" xfId="18532"/>
    <cellStyle name="Percent 3 9 10 9 3" xfId="18533"/>
    <cellStyle name="Percent 3 9 10 9 4" xfId="18534"/>
    <cellStyle name="Percent 3 9 11" xfId="18535"/>
    <cellStyle name="Percent 3 9 11 10" xfId="18536"/>
    <cellStyle name="Percent 3 9 11 10 2" xfId="18537"/>
    <cellStyle name="Percent 3 9 11 10 3" xfId="18538"/>
    <cellStyle name="Percent 3 9 11 11" xfId="18539"/>
    <cellStyle name="Percent 3 9 11 11 2" xfId="18540"/>
    <cellStyle name="Percent 3 9 11 11 3" xfId="18541"/>
    <cellStyle name="Percent 3 9 11 12" xfId="18542"/>
    <cellStyle name="Percent 3 9 11 12 2" xfId="18543"/>
    <cellStyle name="Percent 3 9 11 12 3" xfId="18544"/>
    <cellStyle name="Percent 3 9 11 13" xfId="18545"/>
    <cellStyle name="Percent 3 9 11 2" xfId="18546"/>
    <cellStyle name="Percent 3 9 11 2 2" xfId="18547"/>
    <cellStyle name="Percent 3 9 11 2 2 2" xfId="18548"/>
    <cellStyle name="Percent 3 9 11 2 2 2 2" xfId="18549"/>
    <cellStyle name="Percent 3 9 11 2 2 2 3" xfId="18550"/>
    <cellStyle name="Percent 3 9 11 2 2 3" xfId="18551"/>
    <cellStyle name="Percent 3 9 11 2 2 4" xfId="18552"/>
    <cellStyle name="Percent 3 9 11 2 3" xfId="18553"/>
    <cellStyle name="Percent 3 9 11 2 3 2" xfId="18554"/>
    <cellStyle name="Percent 3 9 11 2 3 2 2" xfId="18555"/>
    <cellStyle name="Percent 3 9 11 2 3 2 3" xfId="18556"/>
    <cellStyle name="Percent 3 9 11 2 3 3" xfId="18557"/>
    <cellStyle name="Percent 3 9 11 2 3 4" xfId="18558"/>
    <cellStyle name="Percent 3 9 11 2 4" xfId="18559"/>
    <cellStyle name="Percent 3 9 11 2 4 2" xfId="18560"/>
    <cellStyle name="Percent 3 9 11 2 4 3" xfId="18561"/>
    <cellStyle name="Percent 3 9 11 2 5" xfId="18562"/>
    <cellStyle name="Percent 3 9 11 2 5 2" xfId="18563"/>
    <cellStyle name="Percent 3 9 11 2 5 3" xfId="18564"/>
    <cellStyle name="Percent 3 9 11 2 6" xfId="18565"/>
    <cellStyle name="Percent 3 9 11 2 7" xfId="18566"/>
    <cellStyle name="Percent 3 9 11 3" xfId="18567"/>
    <cellStyle name="Percent 3 9 11 3 2" xfId="18568"/>
    <cellStyle name="Percent 3 9 11 3 2 2" xfId="18569"/>
    <cellStyle name="Percent 3 9 11 3 2 2 2" xfId="18570"/>
    <cellStyle name="Percent 3 9 11 3 2 2 3" xfId="18571"/>
    <cellStyle name="Percent 3 9 11 3 2 3" xfId="18572"/>
    <cellStyle name="Percent 3 9 11 3 2 4" xfId="18573"/>
    <cellStyle name="Percent 3 9 11 3 3" xfId="18574"/>
    <cellStyle name="Percent 3 9 11 3 3 2" xfId="18575"/>
    <cellStyle name="Percent 3 9 11 3 3 2 2" xfId="18576"/>
    <cellStyle name="Percent 3 9 11 3 3 2 3" xfId="18577"/>
    <cellStyle name="Percent 3 9 11 3 3 3" xfId="18578"/>
    <cellStyle name="Percent 3 9 11 3 3 4" xfId="18579"/>
    <cellStyle name="Percent 3 9 11 3 4" xfId="18580"/>
    <cellStyle name="Percent 3 9 11 3 4 2" xfId="18581"/>
    <cellStyle name="Percent 3 9 11 3 4 3" xfId="18582"/>
    <cellStyle name="Percent 3 9 11 3 5" xfId="18583"/>
    <cellStyle name="Percent 3 9 11 3 6" xfId="18584"/>
    <cellStyle name="Percent 3 9 11 4" xfId="18585"/>
    <cellStyle name="Percent 3 9 11 4 2" xfId="18586"/>
    <cellStyle name="Percent 3 9 11 4 2 2" xfId="18587"/>
    <cellStyle name="Percent 3 9 11 4 2 2 2" xfId="18588"/>
    <cellStyle name="Percent 3 9 11 4 2 2 3" xfId="18589"/>
    <cellStyle name="Percent 3 9 11 4 2 3" xfId="18590"/>
    <cellStyle name="Percent 3 9 11 4 2 4" xfId="18591"/>
    <cellStyle name="Percent 3 9 11 4 3" xfId="18592"/>
    <cellStyle name="Percent 3 9 11 4 3 2" xfId="18593"/>
    <cellStyle name="Percent 3 9 11 4 3 2 2" xfId="18594"/>
    <cellStyle name="Percent 3 9 11 4 3 2 3" xfId="18595"/>
    <cellStyle name="Percent 3 9 11 4 3 3" xfId="18596"/>
    <cellStyle name="Percent 3 9 11 4 3 4" xfId="18597"/>
    <cellStyle name="Percent 3 9 11 4 4" xfId="18598"/>
    <cellStyle name="Percent 3 9 11 4 4 2" xfId="18599"/>
    <cellStyle name="Percent 3 9 11 4 4 3" xfId="18600"/>
    <cellStyle name="Percent 3 9 11 4 5" xfId="18601"/>
    <cellStyle name="Percent 3 9 11 4 6" xfId="18602"/>
    <cellStyle name="Percent 3 9 11 5" xfId="18603"/>
    <cellStyle name="Percent 3 9 11 5 2" xfId="18604"/>
    <cellStyle name="Percent 3 9 11 5 2 2" xfId="18605"/>
    <cellStyle name="Percent 3 9 11 5 2 2 2" xfId="18606"/>
    <cellStyle name="Percent 3 9 11 5 2 2 3" xfId="18607"/>
    <cellStyle name="Percent 3 9 11 5 2 3" xfId="18608"/>
    <cellStyle name="Percent 3 9 11 5 2 4" xfId="18609"/>
    <cellStyle name="Percent 3 9 11 5 3" xfId="18610"/>
    <cellStyle name="Percent 3 9 11 5 3 2" xfId="18611"/>
    <cellStyle name="Percent 3 9 11 5 3 2 2" xfId="18612"/>
    <cellStyle name="Percent 3 9 11 5 3 2 3" xfId="18613"/>
    <cellStyle name="Percent 3 9 11 5 3 3" xfId="18614"/>
    <cellStyle name="Percent 3 9 11 5 3 4" xfId="18615"/>
    <cellStyle name="Percent 3 9 11 5 4" xfId="18616"/>
    <cellStyle name="Percent 3 9 11 5 4 2" xfId="18617"/>
    <cellStyle name="Percent 3 9 11 5 4 2 2" xfId="18618"/>
    <cellStyle name="Percent 3 9 11 5 4 2 3" xfId="18619"/>
    <cellStyle name="Percent 3 9 11 5 4 3" xfId="18620"/>
    <cellStyle name="Percent 3 9 11 5 4 4" xfId="18621"/>
    <cellStyle name="Percent 3 9 11 5 5" xfId="18622"/>
    <cellStyle name="Percent 3 9 11 5 5 2" xfId="18623"/>
    <cellStyle name="Percent 3 9 11 5 5 3" xfId="18624"/>
    <cellStyle name="Percent 3 9 11 5 6" xfId="18625"/>
    <cellStyle name="Percent 3 9 11 5 7" xfId="18626"/>
    <cellStyle name="Percent 3 9 11 6" xfId="18627"/>
    <cellStyle name="Percent 3 9 11 6 2" xfId="18628"/>
    <cellStyle name="Percent 3 9 11 6 2 2" xfId="18629"/>
    <cellStyle name="Percent 3 9 11 6 2 2 2" xfId="18630"/>
    <cellStyle name="Percent 3 9 11 6 2 2 3" xfId="18631"/>
    <cellStyle name="Percent 3 9 11 6 2 3" xfId="18632"/>
    <cellStyle name="Percent 3 9 11 6 2 4" xfId="18633"/>
    <cellStyle name="Percent 3 9 11 6 3" xfId="18634"/>
    <cellStyle name="Percent 3 9 11 6 3 2" xfId="18635"/>
    <cellStyle name="Percent 3 9 11 6 3 2 2" xfId="18636"/>
    <cellStyle name="Percent 3 9 11 6 3 2 3" xfId="18637"/>
    <cellStyle name="Percent 3 9 11 6 3 3" xfId="18638"/>
    <cellStyle name="Percent 3 9 11 6 3 4" xfId="18639"/>
    <cellStyle name="Percent 3 9 11 6 4" xfId="18640"/>
    <cellStyle name="Percent 3 9 11 6 4 2" xfId="18641"/>
    <cellStyle name="Percent 3 9 11 6 4 3" xfId="18642"/>
    <cellStyle name="Percent 3 9 11 6 5" xfId="18643"/>
    <cellStyle name="Percent 3 9 11 6 6" xfId="18644"/>
    <cellStyle name="Percent 3 9 11 7" xfId="18645"/>
    <cellStyle name="Percent 3 9 11 7 2" xfId="18646"/>
    <cellStyle name="Percent 3 9 11 7 2 2" xfId="18647"/>
    <cellStyle name="Percent 3 9 11 7 2 3" xfId="18648"/>
    <cellStyle name="Percent 3 9 11 7 3" xfId="18649"/>
    <cellStyle name="Percent 3 9 11 7 4" xfId="18650"/>
    <cellStyle name="Percent 3 9 11 8" xfId="18651"/>
    <cellStyle name="Percent 3 9 11 8 2" xfId="18652"/>
    <cellStyle name="Percent 3 9 11 8 2 2" xfId="18653"/>
    <cellStyle name="Percent 3 9 11 8 2 3" xfId="18654"/>
    <cellStyle name="Percent 3 9 11 8 3" xfId="18655"/>
    <cellStyle name="Percent 3 9 11 8 4" xfId="18656"/>
    <cellStyle name="Percent 3 9 11 9" xfId="18657"/>
    <cellStyle name="Percent 3 9 11 9 2" xfId="18658"/>
    <cellStyle name="Percent 3 9 11 9 2 2" xfId="18659"/>
    <cellStyle name="Percent 3 9 11 9 2 3" xfId="18660"/>
    <cellStyle name="Percent 3 9 11 9 3" xfId="18661"/>
    <cellStyle name="Percent 3 9 11 9 4" xfId="18662"/>
    <cellStyle name="Percent 3 9 12" xfId="18663"/>
    <cellStyle name="Percent 3 9 12 10" xfId="18664"/>
    <cellStyle name="Percent 3 9 12 10 2" xfId="18665"/>
    <cellStyle name="Percent 3 9 12 10 3" xfId="18666"/>
    <cellStyle name="Percent 3 9 12 11" xfId="18667"/>
    <cellStyle name="Percent 3 9 12 11 2" xfId="18668"/>
    <cellStyle name="Percent 3 9 12 11 3" xfId="18669"/>
    <cellStyle name="Percent 3 9 12 12" xfId="18670"/>
    <cellStyle name="Percent 3 9 12 12 2" xfId="18671"/>
    <cellStyle name="Percent 3 9 12 12 3" xfId="18672"/>
    <cellStyle name="Percent 3 9 12 13" xfId="18673"/>
    <cellStyle name="Percent 3 9 12 2" xfId="18674"/>
    <cellStyle name="Percent 3 9 12 2 2" xfId="18675"/>
    <cellStyle name="Percent 3 9 12 2 2 2" xfId="18676"/>
    <cellStyle name="Percent 3 9 12 2 2 2 2" xfId="18677"/>
    <cellStyle name="Percent 3 9 12 2 2 2 3" xfId="18678"/>
    <cellStyle name="Percent 3 9 12 2 2 3" xfId="18679"/>
    <cellStyle name="Percent 3 9 12 2 2 4" xfId="18680"/>
    <cellStyle name="Percent 3 9 12 2 3" xfId="18681"/>
    <cellStyle name="Percent 3 9 12 2 3 2" xfId="18682"/>
    <cellStyle name="Percent 3 9 12 2 3 2 2" xfId="18683"/>
    <cellStyle name="Percent 3 9 12 2 3 2 3" xfId="18684"/>
    <cellStyle name="Percent 3 9 12 2 3 3" xfId="18685"/>
    <cellStyle name="Percent 3 9 12 2 3 4" xfId="18686"/>
    <cellStyle name="Percent 3 9 12 2 4" xfId="18687"/>
    <cellStyle name="Percent 3 9 12 2 4 2" xfId="18688"/>
    <cellStyle name="Percent 3 9 12 2 4 3" xfId="18689"/>
    <cellStyle name="Percent 3 9 12 2 5" xfId="18690"/>
    <cellStyle name="Percent 3 9 12 2 5 2" xfId="18691"/>
    <cellStyle name="Percent 3 9 12 2 5 3" xfId="18692"/>
    <cellStyle name="Percent 3 9 12 2 6" xfId="18693"/>
    <cellStyle name="Percent 3 9 12 2 7" xfId="18694"/>
    <cellStyle name="Percent 3 9 12 3" xfId="18695"/>
    <cellStyle name="Percent 3 9 12 3 2" xfId="18696"/>
    <cellStyle name="Percent 3 9 12 3 2 2" xfId="18697"/>
    <cellStyle name="Percent 3 9 12 3 2 2 2" xfId="18698"/>
    <cellStyle name="Percent 3 9 12 3 2 2 3" xfId="18699"/>
    <cellStyle name="Percent 3 9 12 3 2 3" xfId="18700"/>
    <cellStyle name="Percent 3 9 12 3 2 4" xfId="18701"/>
    <cellStyle name="Percent 3 9 12 3 3" xfId="18702"/>
    <cellStyle name="Percent 3 9 12 3 3 2" xfId="18703"/>
    <cellStyle name="Percent 3 9 12 3 3 2 2" xfId="18704"/>
    <cellStyle name="Percent 3 9 12 3 3 2 3" xfId="18705"/>
    <cellStyle name="Percent 3 9 12 3 3 3" xfId="18706"/>
    <cellStyle name="Percent 3 9 12 3 3 4" xfId="18707"/>
    <cellStyle name="Percent 3 9 12 3 4" xfId="18708"/>
    <cellStyle name="Percent 3 9 12 3 4 2" xfId="18709"/>
    <cellStyle name="Percent 3 9 12 3 4 3" xfId="18710"/>
    <cellStyle name="Percent 3 9 12 3 5" xfId="18711"/>
    <cellStyle name="Percent 3 9 12 3 6" xfId="18712"/>
    <cellStyle name="Percent 3 9 12 4" xfId="18713"/>
    <cellStyle name="Percent 3 9 12 4 2" xfId="18714"/>
    <cellStyle name="Percent 3 9 12 4 2 2" xfId="18715"/>
    <cellStyle name="Percent 3 9 12 4 2 2 2" xfId="18716"/>
    <cellStyle name="Percent 3 9 12 4 2 2 3" xfId="18717"/>
    <cellStyle name="Percent 3 9 12 4 2 3" xfId="18718"/>
    <cellStyle name="Percent 3 9 12 4 2 4" xfId="18719"/>
    <cellStyle name="Percent 3 9 12 4 3" xfId="18720"/>
    <cellStyle name="Percent 3 9 12 4 3 2" xfId="18721"/>
    <cellStyle name="Percent 3 9 12 4 3 2 2" xfId="18722"/>
    <cellStyle name="Percent 3 9 12 4 3 2 3" xfId="18723"/>
    <cellStyle name="Percent 3 9 12 4 3 3" xfId="18724"/>
    <cellStyle name="Percent 3 9 12 4 3 4" xfId="18725"/>
    <cellStyle name="Percent 3 9 12 4 4" xfId="18726"/>
    <cellStyle name="Percent 3 9 12 4 4 2" xfId="18727"/>
    <cellStyle name="Percent 3 9 12 4 4 3" xfId="18728"/>
    <cellStyle name="Percent 3 9 12 4 5" xfId="18729"/>
    <cellStyle name="Percent 3 9 12 4 6" xfId="18730"/>
    <cellStyle name="Percent 3 9 12 5" xfId="18731"/>
    <cellStyle name="Percent 3 9 12 5 2" xfId="18732"/>
    <cellStyle name="Percent 3 9 12 5 2 2" xfId="18733"/>
    <cellStyle name="Percent 3 9 12 5 2 2 2" xfId="18734"/>
    <cellStyle name="Percent 3 9 12 5 2 2 3" xfId="18735"/>
    <cellStyle name="Percent 3 9 12 5 2 3" xfId="18736"/>
    <cellStyle name="Percent 3 9 12 5 2 4" xfId="18737"/>
    <cellStyle name="Percent 3 9 12 5 3" xfId="18738"/>
    <cellStyle name="Percent 3 9 12 5 3 2" xfId="18739"/>
    <cellStyle name="Percent 3 9 12 5 3 2 2" xfId="18740"/>
    <cellStyle name="Percent 3 9 12 5 3 2 3" xfId="18741"/>
    <cellStyle name="Percent 3 9 12 5 3 3" xfId="18742"/>
    <cellStyle name="Percent 3 9 12 5 3 4" xfId="18743"/>
    <cellStyle name="Percent 3 9 12 5 4" xfId="18744"/>
    <cellStyle name="Percent 3 9 12 5 4 2" xfId="18745"/>
    <cellStyle name="Percent 3 9 12 5 4 2 2" xfId="18746"/>
    <cellStyle name="Percent 3 9 12 5 4 2 3" xfId="18747"/>
    <cellStyle name="Percent 3 9 12 5 4 3" xfId="18748"/>
    <cellStyle name="Percent 3 9 12 5 4 4" xfId="18749"/>
    <cellStyle name="Percent 3 9 12 5 5" xfId="18750"/>
    <cellStyle name="Percent 3 9 12 5 5 2" xfId="18751"/>
    <cellStyle name="Percent 3 9 12 5 5 3" xfId="18752"/>
    <cellStyle name="Percent 3 9 12 5 6" xfId="18753"/>
    <cellStyle name="Percent 3 9 12 5 7" xfId="18754"/>
    <cellStyle name="Percent 3 9 12 6" xfId="18755"/>
    <cellStyle name="Percent 3 9 12 6 2" xfId="18756"/>
    <cellStyle name="Percent 3 9 12 6 2 2" xfId="18757"/>
    <cellStyle name="Percent 3 9 12 6 2 2 2" xfId="18758"/>
    <cellStyle name="Percent 3 9 12 6 2 2 3" xfId="18759"/>
    <cellStyle name="Percent 3 9 12 6 2 3" xfId="18760"/>
    <cellStyle name="Percent 3 9 12 6 2 4" xfId="18761"/>
    <cellStyle name="Percent 3 9 12 6 3" xfId="18762"/>
    <cellStyle name="Percent 3 9 12 6 3 2" xfId="18763"/>
    <cellStyle name="Percent 3 9 12 6 3 2 2" xfId="18764"/>
    <cellStyle name="Percent 3 9 12 6 3 2 3" xfId="18765"/>
    <cellStyle name="Percent 3 9 12 6 3 3" xfId="18766"/>
    <cellStyle name="Percent 3 9 12 6 3 4" xfId="18767"/>
    <cellStyle name="Percent 3 9 12 6 4" xfId="18768"/>
    <cellStyle name="Percent 3 9 12 6 4 2" xfId="18769"/>
    <cellStyle name="Percent 3 9 12 6 4 3" xfId="18770"/>
    <cellStyle name="Percent 3 9 12 6 5" xfId="18771"/>
    <cellStyle name="Percent 3 9 12 6 6" xfId="18772"/>
    <cellStyle name="Percent 3 9 12 7" xfId="18773"/>
    <cellStyle name="Percent 3 9 12 7 2" xfId="18774"/>
    <cellStyle name="Percent 3 9 12 7 2 2" xfId="18775"/>
    <cellStyle name="Percent 3 9 12 7 2 3" xfId="18776"/>
    <cellStyle name="Percent 3 9 12 7 3" xfId="18777"/>
    <cellStyle name="Percent 3 9 12 7 4" xfId="18778"/>
    <cellStyle name="Percent 3 9 12 8" xfId="18779"/>
    <cellStyle name="Percent 3 9 12 8 2" xfId="18780"/>
    <cellStyle name="Percent 3 9 12 8 2 2" xfId="18781"/>
    <cellStyle name="Percent 3 9 12 8 2 3" xfId="18782"/>
    <cellStyle name="Percent 3 9 12 8 3" xfId="18783"/>
    <cellStyle name="Percent 3 9 12 8 4" xfId="18784"/>
    <cellStyle name="Percent 3 9 12 9" xfId="18785"/>
    <cellStyle name="Percent 3 9 12 9 2" xfId="18786"/>
    <cellStyle name="Percent 3 9 12 9 2 2" xfId="18787"/>
    <cellStyle name="Percent 3 9 12 9 2 3" xfId="18788"/>
    <cellStyle name="Percent 3 9 12 9 3" xfId="18789"/>
    <cellStyle name="Percent 3 9 12 9 4" xfId="18790"/>
    <cellStyle name="Percent 3 9 13" xfId="18791"/>
    <cellStyle name="Percent 3 9 13 10" xfId="18792"/>
    <cellStyle name="Percent 3 9 13 10 2" xfId="18793"/>
    <cellStyle name="Percent 3 9 13 10 3" xfId="18794"/>
    <cellStyle name="Percent 3 9 13 11" xfId="18795"/>
    <cellStyle name="Percent 3 9 13 11 2" xfId="18796"/>
    <cellStyle name="Percent 3 9 13 11 3" xfId="18797"/>
    <cellStyle name="Percent 3 9 13 12" xfId="18798"/>
    <cellStyle name="Percent 3 9 13 12 2" xfId="18799"/>
    <cellStyle name="Percent 3 9 13 12 3" xfId="18800"/>
    <cellStyle name="Percent 3 9 13 13" xfId="18801"/>
    <cellStyle name="Percent 3 9 13 2" xfId="18802"/>
    <cellStyle name="Percent 3 9 13 2 2" xfId="18803"/>
    <cellStyle name="Percent 3 9 13 2 2 2" xfId="18804"/>
    <cellStyle name="Percent 3 9 13 2 2 2 2" xfId="18805"/>
    <cellStyle name="Percent 3 9 13 2 2 2 3" xfId="18806"/>
    <cellStyle name="Percent 3 9 13 2 2 3" xfId="18807"/>
    <cellStyle name="Percent 3 9 13 2 2 4" xfId="18808"/>
    <cellStyle name="Percent 3 9 13 2 3" xfId="18809"/>
    <cellStyle name="Percent 3 9 13 2 3 2" xfId="18810"/>
    <cellStyle name="Percent 3 9 13 2 3 2 2" xfId="18811"/>
    <cellStyle name="Percent 3 9 13 2 3 2 3" xfId="18812"/>
    <cellStyle name="Percent 3 9 13 2 3 3" xfId="18813"/>
    <cellStyle name="Percent 3 9 13 2 3 4" xfId="18814"/>
    <cellStyle name="Percent 3 9 13 2 4" xfId="18815"/>
    <cellStyle name="Percent 3 9 13 2 4 2" xfId="18816"/>
    <cellStyle name="Percent 3 9 13 2 4 3" xfId="18817"/>
    <cellStyle name="Percent 3 9 13 2 5" xfId="18818"/>
    <cellStyle name="Percent 3 9 13 2 5 2" xfId="18819"/>
    <cellStyle name="Percent 3 9 13 2 5 3" xfId="18820"/>
    <cellStyle name="Percent 3 9 13 2 6" xfId="18821"/>
    <cellStyle name="Percent 3 9 13 2 7" xfId="18822"/>
    <cellStyle name="Percent 3 9 13 3" xfId="18823"/>
    <cellStyle name="Percent 3 9 13 3 2" xfId="18824"/>
    <cellStyle name="Percent 3 9 13 3 2 2" xfId="18825"/>
    <cellStyle name="Percent 3 9 13 3 2 2 2" xfId="18826"/>
    <cellStyle name="Percent 3 9 13 3 2 2 3" xfId="18827"/>
    <cellStyle name="Percent 3 9 13 3 2 3" xfId="18828"/>
    <cellStyle name="Percent 3 9 13 3 2 4" xfId="18829"/>
    <cellStyle name="Percent 3 9 13 3 3" xfId="18830"/>
    <cellStyle name="Percent 3 9 13 3 3 2" xfId="18831"/>
    <cellStyle name="Percent 3 9 13 3 3 2 2" xfId="18832"/>
    <cellStyle name="Percent 3 9 13 3 3 2 3" xfId="18833"/>
    <cellStyle name="Percent 3 9 13 3 3 3" xfId="18834"/>
    <cellStyle name="Percent 3 9 13 3 3 4" xfId="18835"/>
    <cellStyle name="Percent 3 9 13 3 4" xfId="18836"/>
    <cellStyle name="Percent 3 9 13 3 4 2" xfId="18837"/>
    <cellStyle name="Percent 3 9 13 3 4 3" xfId="18838"/>
    <cellStyle name="Percent 3 9 13 3 5" xfId="18839"/>
    <cellStyle name="Percent 3 9 13 3 6" xfId="18840"/>
    <cellStyle name="Percent 3 9 13 4" xfId="18841"/>
    <cellStyle name="Percent 3 9 13 4 2" xfId="18842"/>
    <cellStyle name="Percent 3 9 13 4 2 2" xfId="18843"/>
    <cellStyle name="Percent 3 9 13 4 2 2 2" xfId="18844"/>
    <cellStyle name="Percent 3 9 13 4 2 2 3" xfId="18845"/>
    <cellStyle name="Percent 3 9 13 4 2 3" xfId="18846"/>
    <cellStyle name="Percent 3 9 13 4 2 4" xfId="18847"/>
    <cellStyle name="Percent 3 9 13 4 3" xfId="18848"/>
    <cellStyle name="Percent 3 9 13 4 3 2" xfId="18849"/>
    <cellStyle name="Percent 3 9 13 4 3 2 2" xfId="18850"/>
    <cellStyle name="Percent 3 9 13 4 3 2 3" xfId="18851"/>
    <cellStyle name="Percent 3 9 13 4 3 3" xfId="18852"/>
    <cellStyle name="Percent 3 9 13 4 3 4" xfId="18853"/>
    <cellStyle name="Percent 3 9 13 4 4" xfId="18854"/>
    <cellStyle name="Percent 3 9 13 4 4 2" xfId="18855"/>
    <cellStyle name="Percent 3 9 13 4 4 3" xfId="18856"/>
    <cellStyle name="Percent 3 9 13 4 5" xfId="18857"/>
    <cellStyle name="Percent 3 9 13 4 6" xfId="18858"/>
    <cellStyle name="Percent 3 9 13 5" xfId="18859"/>
    <cellStyle name="Percent 3 9 13 5 2" xfId="18860"/>
    <cellStyle name="Percent 3 9 13 5 2 2" xfId="18861"/>
    <cellStyle name="Percent 3 9 13 5 2 2 2" xfId="18862"/>
    <cellStyle name="Percent 3 9 13 5 2 2 3" xfId="18863"/>
    <cellStyle name="Percent 3 9 13 5 2 3" xfId="18864"/>
    <cellStyle name="Percent 3 9 13 5 2 4" xfId="18865"/>
    <cellStyle name="Percent 3 9 13 5 3" xfId="18866"/>
    <cellStyle name="Percent 3 9 13 5 3 2" xfId="18867"/>
    <cellStyle name="Percent 3 9 13 5 3 2 2" xfId="18868"/>
    <cellStyle name="Percent 3 9 13 5 3 2 3" xfId="18869"/>
    <cellStyle name="Percent 3 9 13 5 3 3" xfId="18870"/>
    <cellStyle name="Percent 3 9 13 5 3 4" xfId="18871"/>
    <cellStyle name="Percent 3 9 13 5 4" xfId="18872"/>
    <cellStyle name="Percent 3 9 13 5 4 2" xfId="18873"/>
    <cellStyle name="Percent 3 9 13 5 4 2 2" xfId="18874"/>
    <cellStyle name="Percent 3 9 13 5 4 2 3" xfId="18875"/>
    <cellStyle name="Percent 3 9 13 5 4 3" xfId="18876"/>
    <cellStyle name="Percent 3 9 13 5 4 4" xfId="18877"/>
    <cellStyle name="Percent 3 9 13 5 5" xfId="18878"/>
    <cellStyle name="Percent 3 9 13 5 5 2" xfId="18879"/>
    <cellStyle name="Percent 3 9 13 5 5 3" xfId="18880"/>
    <cellStyle name="Percent 3 9 13 5 6" xfId="18881"/>
    <cellStyle name="Percent 3 9 13 5 7" xfId="18882"/>
    <cellStyle name="Percent 3 9 13 6" xfId="18883"/>
    <cellStyle name="Percent 3 9 13 6 2" xfId="18884"/>
    <cellStyle name="Percent 3 9 13 6 2 2" xfId="18885"/>
    <cellStyle name="Percent 3 9 13 6 2 2 2" xfId="18886"/>
    <cellStyle name="Percent 3 9 13 6 2 2 3" xfId="18887"/>
    <cellStyle name="Percent 3 9 13 6 2 3" xfId="18888"/>
    <cellStyle name="Percent 3 9 13 6 2 4" xfId="18889"/>
    <cellStyle name="Percent 3 9 13 6 3" xfId="18890"/>
    <cellStyle name="Percent 3 9 13 6 3 2" xfId="18891"/>
    <cellStyle name="Percent 3 9 13 6 3 2 2" xfId="18892"/>
    <cellStyle name="Percent 3 9 13 6 3 2 3" xfId="18893"/>
    <cellStyle name="Percent 3 9 13 6 3 3" xfId="18894"/>
    <cellStyle name="Percent 3 9 13 6 3 4" xfId="18895"/>
    <cellStyle name="Percent 3 9 13 6 4" xfId="18896"/>
    <cellStyle name="Percent 3 9 13 6 4 2" xfId="18897"/>
    <cellStyle name="Percent 3 9 13 6 4 3" xfId="18898"/>
    <cellStyle name="Percent 3 9 13 6 5" xfId="18899"/>
    <cellStyle name="Percent 3 9 13 6 6" xfId="18900"/>
    <cellStyle name="Percent 3 9 13 7" xfId="18901"/>
    <cellStyle name="Percent 3 9 13 7 2" xfId="18902"/>
    <cellStyle name="Percent 3 9 13 7 2 2" xfId="18903"/>
    <cellStyle name="Percent 3 9 13 7 2 3" xfId="18904"/>
    <cellStyle name="Percent 3 9 13 7 3" xfId="18905"/>
    <cellStyle name="Percent 3 9 13 7 4" xfId="18906"/>
    <cellStyle name="Percent 3 9 13 8" xfId="18907"/>
    <cellStyle name="Percent 3 9 13 8 2" xfId="18908"/>
    <cellStyle name="Percent 3 9 13 8 2 2" xfId="18909"/>
    <cellStyle name="Percent 3 9 13 8 2 3" xfId="18910"/>
    <cellStyle name="Percent 3 9 13 8 3" xfId="18911"/>
    <cellStyle name="Percent 3 9 13 8 4" xfId="18912"/>
    <cellStyle name="Percent 3 9 13 9" xfId="18913"/>
    <cellStyle name="Percent 3 9 13 9 2" xfId="18914"/>
    <cellStyle name="Percent 3 9 13 9 2 2" xfId="18915"/>
    <cellStyle name="Percent 3 9 13 9 2 3" xfId="18916"/>
    <cellStyle name="Percent 3 9 13 9 3" xfId="18917"/>
    <cellStyle name="Percent 3 9 13 9 4" xfId="18918"/>
    <cellStyle name="Percent 3 9 14" xfId="18919"/>
    <cellStyle name="Percent 3 9 14 10" xfId="18920"/>
    <cellStyle name="Percent 3 9 14 10 2" xfId="18921"/>
    <cellStyle name="Percent 3 9 14 10 3" xfId="18922"/>
    <cellStyle name="Percent 3 9 14 11" xfId="18923"/>
    <cellStyle name="Percent 3 9 14 11 2" xfId="18924"/>
    <cellStyle name="Percent 3 9 14 11 3" xfId="18925"/>
    <cellStyle name="Percent 3 9 14 12" xfId="18926"/>
    <cellStyle name="Percent 3 9 14 12 2" xfId="18927"/>
    <cellStyle name="Percent 3 9 14 12 3" xfId="18928"/>
    <cellStyle name="Percent 3 9 14 13" xfId="18929"/>
    <cellStyle name="Percent 3 9 14 2" xfId="18930"/>
    <cellStyle name="Percent 3 9 14 2 2" xfId="18931"/>
    <cellStyle name="Percent 3 9 14 2 2 2" xfId="18932"/>
    <cellStyle name="Percent 3 9 14 2 2 2 2" xfId="18933"/>
    <cellStyle name="Percent 3 9 14 2 2 2 3" xfId="18934"/>
    <cellStyle name="Percent 3 9 14 2 2 3" xfId="18935"/>
    <cellStyle name="Percent 3 9 14 2 2 4" xfId="18936"/>
    <cellStyle name="Percent 3 9 14 2 3" xfId="18937"/>
    <cellStyle name="Percent 3 9 14 2 3 2" xfId="18938"/>
    <cellStyle name="Percent 3 9 14 2 3 2 2" xfId="18939"/>
    <cellStyle name="Percent 3 9 14 2 3 2 3" xfId="18940"/>
    <cellStyle name="Percent 3 9 14 2 3 3" xfId="18941"/>
    <cellStyle name="Percent 3 9 14 2 3 4" xfId="18942"/>
    <cellStyle name="Percent 3 9 14 2 4" xfId="18943"/>
    <cellStyle name="Percent 3 9 14 2 4 2" xfId="18944"/>
    <cellStyle name="Percent 3 9 14 2 4 3" xfId="18945"/>
    <cellStyle name="Percent 3 9 14 2 5" xfId="18946"/>
    <cellStyle name="Percent 3 9 14 2 5 2" xfId="18947"/>
    <cellStyle name="Percent 3 9 14 2 5 3" xfId="18948"/>
    <cellStyle name="Percent 3 9 14 2 6" xfId="18949"/>
    <cellStyle name="Percent 3 9 14 2 7" xfId="18950"/>
    <cellStyle name="Percent 3 9 14 3" xfId="18951"/>
    <cellStyle name="Percent 3 9 14 3 2" xfId="18952"/>
    <cellStyle name="Percent 3 9 14 3 2 2" xfId="18953"/>
    <cellStyle name="Percent 3 9 14 3 2 2 2" xfId="18954"/>
    <cellStyle name="Percent 3 9 14 3 2 2 3" xfId="18955"/>
    <cellStyle name="Percent 3 9 14 3 2 3" xfId="18956"/>
    <cellStyle name="Percent 3 9 14 3 2 4" xfId="18957"/>
    <cellStyle name="Percent 3 9 14 3 3" xfId="18958"/>
    <cellStyle name="Percent 3 9 14 3 3 2" xfId="18959"/>
    <cellStyle name="Percent 3 9 14 3 3 2 2" xfId="18960"/>
    <cellStyle name="Percent 3 9 14 3 3 2 3" xfId="18961"/>
    <cellStyle name="Percent 3 9 14 3 3 3" xfId="18962"/>
    <cellStyle name="Percent 3 9 14 3 3 4" xfId="18963"/>
    <cellStyle name="Percent 3 9 14 3 4" xfId="18964"/>
    <cellStyle name="Percent 3 9 14 3 4 2" xfId="18965"/>
    <cellStyle name="Percent 3 9 14 3 4 3" xfId="18966"/>
    <cellStyle name="Percent 3 9 14 3 5" xfId="18967"/>
    <cellStyle name="Percent 3 9 14 3 6" xfId="18968"/>
    <cellStyle name="Percent 3 9 14 4" xfId="18969"/>
    <cellStyle name="Percent 3 9 14 4 2" xfId="18970"/>
    <cellStyle name="Percent 3 9 14 4 2 2" xfId="18971"/>
    <cellStyle name="Percent 3 9 14 4 2 2 2" xfId="18972"/>
    <cellStyle name="Percent 3 9 14 4 2 2 3" xfId="18973"/>
    <cellStyle name="Percent 3 9 14 4 2 3" xfId="18974"/>
    <cellStyle name="Percent 3 9 14 4 2 4" xfId="18975"/>
    <cellStyle name="Percent 3 9 14 4 3" xfId="18976"/>
    <cellStyle name="Percent 3 9 14 4 3 2" xfId="18977"/>
    <cellStyle name="Percent 3 9 14 4 3 2 2" xfId="18978"/>
    <cellStyle name="Percent 3 9 14 4 3 2 3" xfId="18979"/>
    <cellStyle name="Percent 3 9 14 4 3 3" xfId="18980"/>
    <cellStyle name="Percent 3 9 14 4 3 4" xfId="18981"/>
    <cellStyle name="Percent 3 9 14 4 4" xfId="18982"/>
    <cellStyle name="Percent 3 9 14 4 4 2" xfId="18983"/>
    <cellStyle name="Percent 3 9 14 4 4 3" xfId="18984"/>
    <cellStyle name="Percent 3 9 14 4 5" xfId="18985"/>
    <cellStyle name="Percent 3 9 14 4 6" xfId="18986"/>
    <cellStyle name="Percent 3 9 14 5" xfId="18987"/>
    <cellStyle name="Percent 3 9 14 5 2" xfId="18988"/>
    <cellStyle name="Percent 3 9 14 5 2 2" xfId="18989"/>
    <cellStyle name="Percent 3 9 14 5 2 2 2" xfId="18990"/>
    <cellStyle name="Percent 3 9 14 5 2 2 3" xfId="18991"/>
    <cellStyle name="Percent 3 9 14 5 2 3" xfId="18992"/>
    <cellStyle name="Percent 3 9 14 5 2 4" xfId="18993"/>
    <cellStyle name="Percent 3 9 14 5 3" xfId="18994"/>
    <cellStyle name="Percent 3 9 14 5 3 2" xfId="18995"/>
    <cellStyle name="Percent 3 9 14 5 3 2 2" xfId="18996"/>
    <cellStyle name="Percent 3 9 14 5 3 2 3" xfId="18997"/>
    <cellStyle name="Percent 3 9 14 5 3 3" xfId="18998"/>
    <cellStyle name="Percent 3 9 14 5 3 4" xfId="18999"/>
    <cellStyle name="Percent 3 9 14 5 4" xfId="19000"/>
    <cellStyle name="Percent 3 9 14 5 4 2" xfId="19001"/>
    <cellStyle name="Percent 3 9 14 5 4 2 2" xfId="19002"/>
    <cellStyle name="Percent 3 9 14 5 4 2 3" xfId="19003"/>
    <cellStyle name="Percent 3 9 14 5 4 3" xfId="19004"/>
    <cellStyle name="Percent 3 9 14 5 4 4" xfId="19005"/>
    <cellStyle name="Percent 3 9 14 5 5" xfId="19006"/>
    <cellStyle name="Percent 3 9 14 5 5 2" xfId="19007"/>
    <cellStyle name="Percent 3 9 14 5 5 3" xfId="19008"/>
    <cellStyle name="Percent 3 9 14 5 6" xfId="19009"/>
    <cellStyle name="Percent 3 9 14 5 7" xfId="19010"/>
    <cellStyle name="Percent 3 9 14 6" xfId="19011"/>
    <cellStyle name="Percent 3 9 14 6 2" xfId="19012"/>
    <cellStyle name="Percent 3 9 14 6 2 2" xfId="19013"/>
    <cellStyle name="Percent 3 9 14 6 2 2 2" xfId="19014"/>
    <cellStyle name="Percent 3 9 14 6 2 2 3" xfId="19015"/>
    <cellStyle name="Percent 3 9 14 6 2 3" xfId="19016"/>
    <cellStyle name="Percent 3 9 14 6 2 4" xfId="19017"/>
    <cellStyle name="Percent 3 9 14 6 3" xfId="19018"/>
    <cellStyle name="Percent 3 9 14 6 3 2" xfId="19019"/>
    <cellStyle name="Percent 3 9 14 6 3 2 2" xfId="19020"/>
    <cellStyle name="Percent 3 9 14 6 3 2 3" xfId="19021"/>
    <cellStyle name="Percent 3 9 14 6 3 3" xfId="19022"/>
    <cellStyle name="Percent 3 9 14 6 3 4" xfId="19023"/>
    <cellStyle name="Percent 3 9 14 6 4" xfId="19024"/>
    <cellStyle name="Percent 3 9 14 6 4 2" xfId="19025"/>
    <cellStyle name="Percent 3 9 14 6 4 3" xfId="19026"/>
    <cellStyle name="Percent 3 9 14 6 5" xfId="19027"/>
    <cellStyle name="Percent 3 9 14 6 6" xfId="19028"/>
    <cellStyle name="Percent 3 9 14 7" xfId="19029"/>
    <cellStyle name="Percent 3 9 14 7 2" xfId="19030"/>
    <cellStyle name="Percent 3 9 14 7 2 2" xfId="19031"/>
    <cellStyle name="Percent 3 9 14 7 2 3" xfId="19032"/>
    <cellStyle name="Percent 3 9 14 7 3" xfId="19033"/>
    <cellStyle name="Percent 3 9 14 7 4" xfId="19034"/>
    <cellStyle name="Percent 3 9 14 8" xfId="19035"/>
    <cellStyle name="Percent 3 9 14 8 2" xfId="19036"/>
    <cellStyle name="Percent 3 9 14 8 2 2" xfId="19037"/>
    <cellStyle name="Percent 3 9 14 8 2 3" xfId="19038"/>
    <cellStyle name="Percent 3 9 14 8 3" xfId="19039"/>
    <cellStyle name="Percent 3 9 14 8 4" xfId="19040"/>
    <cellStyle name="Percent 3 9 14 9" xfId="19041"/>
    <cellStyle name="Percent 3 9 14 9 2" xfId="19042"/>
    <cellStyle name="Percent 3 9 14 9 2 2" xfId="19043"/>
    <cellStyle name="Percent 3 9 14 9 2 3" xfId="19044"/>
    <cellStyle name="Percent 3 9 14 9 3" xfId="19045"/>
    <cellStyle name="Percent 3 9 14 9 4" xfId="19046"/>
    <cellStyle name="Percent 3 9 15" xfId="19047"/>
    <cellStyle name="Percent 3 9 15 10" xfId="19048"/>
    <cellStyle name="Percent 3 9 15 10 2" xfId="19049"/>
    <cellStyle name="Percent 3 9 15 10 3" xfId="19050"/>
    <cellStyle name="Percent 3 9 15 11" xfId="19051"/>
    <cellStyle name="Percent 3 9 15 11 2" xfId="19052"/>
    <cellStyle name="Percent 3 9 15 11 3" xfId="19053"/>
    <cellStyle name="Percent 3 9 15 12" xfId="19054"/>
    <cellStyle name="Percent 3 9 15 12 2" xfId="19055"/>
    <cellStyle name="Percent 3 9 15 12 3" xfId="19056"/>
    <cellStyle name="Percent 3 9 15 13" xfId="19057"/>
    <cellStyle name="Percent 3 9 15 2" xfId="19058"/>
    <cellStyle name="Percent 3 9 15 2 2" xfId="19059"/>
    <cellStyle name="Percent 3 9 15 2 2 2" xfId="19060"/>
    <cellStyle name="Percent 3 9 15 2 2 2 2" xfId="19061"/>
    <cellStyle name="Percent 3 9 15 2 2 2 3" xfId="19062"/>
    <cellStyle name="Percent 3 9 15 2 2 3" xfId="19063"/>
    <cellStyle name="Percent 3 9 15 2 2 4" xfId="19064"/>
    <cellStyle name="Percent 3 9 15 2 3" xfId="19065"/>
    <cellStyle name="Percent 3 9 15 2 3 2" xfId="19066"/>
    <cellStyle name="Percent 3 9 15 2 3 2 2" xfId="19067"/>
    <cellStyle name="Percent 3 9 15 2 3 2 3" xfId="19068"/>
    <cellStyle name="Percent 3 9 15 2 3 3" xfId="19069"/>
    <cellStyle name="Percent 3 9 15 2 3 4" xfId="19070"/>
    <cellStyle name="Percent 3 9 15 2 4" xfId="19071"/>
    <cellStyle name="Percent 3 9 15 2 4 2" xfId="19072"/>
    <cellStyle name="Percent 3 9 15 2 4 3" xfId="19073"/>
    <cellStyle name="Percent 3 9 15 2 5" xfId="19074"/>
    <cellStyle name="Percent 3 9 15 2 5 2" xfId="19075"/>
    <cellStyle name="Percent 3 9 15 2 5 3" xfId="19076"/>
    <cellStyle name="Percent 3 9 15 2 6" xfId="19077"/>
    <cellStyle name="Percent 3 9 15 2 7" xfId="19078"/>
    <cellStyle name="Percent 3 9 15 3" xfId="19079"/>
    <cellStyle name="Percent 3 9 15 3 2" xfId="19080"/>
    <cellStyle name="Percent 3 9 15 3 2 2" xfId="19081"/>
    <cellStyle name="Percent 3 9 15 3 2 2 2" xfId="19082"/>
    <cellStyle name="Percent 3 9 15 3 2 2 3" xfId="19083"/>
    <cellStyle name="Percent 3 9 15 3 2 3" xfId="19084"/>
    <cellStyle name="Percent 3 9 15 3 2 4" xfId="19085"/>
    <cellStyle name="Percent 3 9 15 3 3" xfId="19086"/>
    <cellStyle name="Percent 3 9 15 3 3 2" xfId="19087"/>
    <cellStyle name="Percent 3 9 15 3 3 2 2" xfId="19088"/>
    <cellStyle name="Percent 3 9 15 3 3 2 3" xfId="19089"/>
    <cellStyle name="Percent 3 9 15 3 3 3" xfId="19090"/>
    <cellStyle name="Percent 3 9 15 3 3 4" xfId="19091"/>
    <cellStyle name="Percent 3 9 15 3 4" xfId="19092"/>
    <cellStyle name="Percent 3 9 15 3 4 2" xfId="19093"/>
    <cellStyle name="Percent 3 9 15 3 4 3" xfId="19094"/>
    <cellStyle name="Percent 3 9 15 3 5" xfId="19095"/>
    <cellStyle name="Percent 3 9 15 3 6" xfId="19096"/>
    <cellStyle name="Percent 3 9 15 4" xfId="19097"/>
    <cellStyle name="Percent 3 9 15 4 2" xfId="19098"/>
    <cellStyle name="Percent 3 9 15 4 2 2" xfId="19099"/>
    <cellStyle name="Percent 3 9 15 4 2 2 2" xfId="19100"/>
    <cellStyle name="Percent 3 9 15 4 2 2 3" xfId="19101"/>
    <cellStyle name="Percent 3 9 15 4 2 3" xfId="19102"/>
    <cellStyle name="Percent 3 9 15 4 2 4" xfId="19103"/>
    <cellStyle name="Percent 3 9 15 4 3" xfId="19104"/>
    <cellStyle name="Percent 3 9 15 4 3 2" xfId="19105"/>
    <cellStyle name="Percent 3 9 15 4 3 2 2" xfId="19106"/>
    <cellStyle name="Percent 3 9 15 4 3 2 3" xfId="19107"/>
    <cellStyle name="Percent 3 9 15 4 3 3" xfId="19108"/>
    <cellStyle name="Percent 3 9 15 4 3 4" xfId="19109"/>
    <cellStyle name="Percent 3 9 15 4 4" xfId="19110"/>
    <cellStyle name="Percent 3 9 15 4 4 2" xfId="19111"/>
    <cellStyle name="Percent 3 9 15 4 4 3" xfId="19112"/>
    <cellStyle name="Percent 3 9 15 4 5" xfId="19113"/>
    <cellStyle name="Percent 3 9 15 4 6" xfId="19114"/>
    <cellStyle name="Percent 3 9 15 5" xfId="19115"/>
    <cellStyle name="Percent 3 9 15 5 2" xfId="19116"/>
    <cellStyle name="Percent 3 9 15 5 2 2" xfId="19117"/>
    <cellStyle name="Percent 3 9 15 5 2 2 2" xfId="19118"/>
    <cellStyle name="Percent 3 9 15 5 2 2 3" xfId="19119"/>
    <cellStyle name="Percent 3 9 15 5 2 3" xfId="19120"/>
    <cellStyle name="Percent 3 9 15 5 2 4" xfId="19121"/>
    <cellStyle name="Percent 3 9 15 5 3" xfId="19122"/>
    <cellStyle name="Percent 3 9 15 5 3 2" xfId="19123"/>
    <cellStyle name="Percent 3 9 15 5 3 2 2" xfId="19124"/>
    <cellStyle name="Percent 3 9 15 5 3 2 3" xfId="19125"/>
    <cellStyle name="Percent 3 9 15 5 3 3" xfId="19126"/>
    <cellStyle name="Percent 3 9 15 5 3 4" xfId="19127"/>
    <cellStyle name="Percent 3 9 15 5 4" xfId="19128"/>
    <cellStyle name="Percent 3 9 15 5 4 2" xfId="19129"/>
    <cellStyle name="Percent 3 9 15 5 4 2 2" xfId="19130"/>
    <cellStyle name="Percent 3 9 15 5 4 2 3" xfId="19131"/>
    <cellStyle name="Percent 3 9 15 5 4 3" xfId="19132"/>
    <cellStyle name="Percent 3 9 15 5 4 4" xfId="19133"/>
    <cellStyle name="Percent 3 9 15 5 5" xfId="19134"/>
    <cellStyle name="Percent 3 9 15 5 5 2" xfId="19135"/>
    <cellStyle name="Percent 3 9 15 5 5 3" xfId="19136"/>
    <cellStyle name="Percent 3 9 15 5 6" xfId="19137"/>
    <cellStyle name="Percent 3 9 15 5 7" xfId="19138"/>
    <cellStyle name="Percent 3 9 15 6" xfId="19139"/>
    <cellStyle name="Percent 3 9 15 6 2" xfId="19140"/>
    <cellStyle name="Percent 3 9 15 6 2 2" xfId="19141"/>
    <cellStyle name="Percent 3 9 15 6 2 2 2" xfId="19142"/>
    <cellStyle name="Percent 3 9 15 6 2 2 3" xfId="19143"/>
    <cellStyle name="Percent 3 9 15 6 2 3" xfId="19144"/>
    <cellStyle name="Percent 3 9 15 6 2 4" xfId="19145"/>
    <cellStyle name="Percent 3 9 15 6 3" xfId="19146"/>
    <cellStyle name="Percent 3 9 15 6 3 2" xfId="19147"/>
    <cellStyle name="Percent 3 9 15 6 3 2 2" xfId="19148"/>
    <cellStyle name="Percent 3 9 15 6 3 2 3" xfId="19149"/>
    <cellStyle name="Percent 3 9 15 6 3 3" xfId="19150"/>
    <cellStyle name="Percent 3 9 15 6 3 4" xfId="19151"/>
    <cellStyle name="Percent 3 9 15 6 4" xfId="19152"/>
    <cellStyle name="Percent 3 9 15 6 4 2" xfId="19153"/>
    <cellStyle name="Percent 3 9 15 6 4 3" xfId="19154"/>
    <cellStyle name="Percent 3 9 15 6 5" xfId="19155"/>
    <cellStyle name="Percent 3 9 15 6 6" xfId="19156"/>
    <cellStyle name="Percent 3 9 15 7" xfId="19157"/>
    <cellStyle name="Percent 3 9 15 7 2" xfId="19158"/>
    <cellStyle name="Percent 3 9 15 7 2 2" xfId="19159"/>
    <cellStyle name="Percent 3 9 15 7 2 3" xfId="19160"/>
    <cellStyle name="Percent 3 9 15 7 3" xfId="19161"/>
    <cellStyle name="Percent 3 9 15 7 4" xfId="19162"/>
    <cellStyle name="Percent 3 9 15 8" xfId="19163"/>
    <cellStyle name="Percent 3 9 15 8 2" xfId="19164"/>
    <cellStyle name="Percent 3 9 15 8 2 2" xfId="19165"/>
    <cellStyle name="Percent 3 9 15 8 2 3" xfId="19166"/>
    <cellStyle name="Percent 3 9 15 8 3" xfId="19167"/>
    <cellStyle name="Percent 3 9 15 8 4" xfId="19168"/>
    <cellStyle name="Percent 3 9 15 9" xfId="19169"/>
    <cellStyle name="Percent 3 9 15 9 2" xfId="19170"/>
    <cellStyle name="Percent 3 9 15 9 2 2" xfId="19171"/>
    <cellStyle name="Percent 3 9 15 9 2 3" xfId="19172"/>
    <cellStyle name="Percent 3 9 15 9 3" xfId="19173"/>
    <cellStyle name="Percent 3 9 15 9 4" xfId="19174"/>
    <cellStyle name="Percent 3 9 16" xfId="19175"/>
    <cellStyle name="Percent 3 9 16 2" xfId="19176"/>
    <cellStyle name="Percent 3 9 16 2 2" xfId="19177"/>
    <cellStyle name="Percent 3 9 16 2 2 2" xfId="19178"/>
    <cellStyle name="Percent 3 9 16 2 2 3" xfId="19179"/>
    <cellStyle name="Percent 3 9 16 2 3" xfId="19180"/>
    <cellStyle name="Percent 3 9 16 2 4" xfId="19181"/>
    <cellStyle name="Percent 3 9 16 3" xfId="19182"/>
    <cellStyle name="Percent 3 9 16 3 2" xfId="19183"/>
    <cellStyle name="Percent 3 9 16 3 2 2" xfId="19184"/>
    <cellStyle name="Percent 3 9 16 3 2 3" xfId="19185"/>
    <cellStyle name="Percent 3 9 16 3 3" xfId="19186"/>
    <cellStyle name="Percent 3 9 16 3 4" xfId="19187"/>
    <cellStyle name="Percent 3 9 16 4" xfId="19188"/>
    <cellStyle name="Percent 3 9 16 4 2" xfId="19189"/>
    <cellStyle name="Percent 3 9 16 4 3" xfId="19190"/>
    <cellStyle name="Percent 3 9 16 5" xfId="19191"/>
    <cellStyle name="Percent 3 9 16 5 2" xfId="19192"/>
    <cellStyle name="Percent 3 9 16 5 3" xfId="19193"/>
    <cellStyle name="Percent 3 9 16 6" xfId="19194"/>
    <cellStyle name="Percent 3 9 16 7" xfId="19195"/>
    <cellStyle name="Percent 3 9 17" xfId="19196"/>
    <cellStyle name="Percent 3 9 17 2" xfId="19197"/>
    <cellStyle name="Percent 3 9 17 2 2" xfId="19198"/>
    <cellStyle name="Percent 3 9 17 2 2 2" xfId="19199"/>
    <cellStyle name="Percent 3 9 17 2 2 3" xfId="19200"/>
    <cellStyle name="Percent 3 9 17 2 3" xfId="19201"/>
    <cellStyle name="Percent 3 9 17 2 4" xfId="19202"/>
    <cellStyle name="Percent 3 9 17 3" xfId="19203"/>
    <cellStyle name="Percent 3 9 17 3 2" xfId="19204"/>
    <cellStyle name="Percent 3 9 17 3 2 2" xfId="19205"/>
    <cellStyle name="Percent 3 9 17 3 2 3" xfId="19206"/>
    <cellStyle name="Percent 3 9 17 3 3" xfId="19207"/>
    <cellStyle name="Percent 3 9 17 3 4" xfId="19208"/>
    <cellStyle name="Percent 3 9 17 4" xfId="19209"/>
    <cellStyle name="Percent 3 9 17 4 2" xfId="19210"/>
    <cellStyle name="Percent 3 9 17 4 3" xfId="19211"/>
    <cellStyle name="Percent 3 9 17 5" xfId="19212"/>
    <cellStyle name="Percent 3 9 17 6" xfId="19213"/>
    <cellStyle name="Percent 3 9 18" xfId="19214"/>
    <cellStyle name="Percent 3 9 18 2" xfId="19215"/>
    <cellStyle name="Percent 3 9 18 2 2" xfId="19216"/>
    <cellStyle name="Percent 3 9 18 2 2 2" xfId="19217"/>
    <cellStyle name="Percent 3 9 18 2 2 3" xfId="19218"/>
    <cellStyle name="Percent 3 9 18 2 3" xfId="19219"/>
    <cellStyle name="Percent 3 9 18 2 4" xfId="19220"/>
    <cellStyle name="Percent 3 9 18 3" xfId="19221"/>
    <cellStyle name="Percent 3 9 18 3 2" xfId="19222"/>
    <cellStyle name="Percent 3 9 18 3 2 2" xfId="19223"/>
    <cellStyle name="Percent 3 9 18 3 2 3" xfId="19224"/>
    <cellStyle name="Percent 3 9 18 3 3" xfId="19225"/>
    <cellStyle name="Percent 3 9 18 3 4" xfId="19226"/>
    <cellStyle name="Percent 3 9 18 4" xfId="19227"/>
    <cellStyle name="Percent 3 9 18 4 2" xfId="19228"/>
    <cellStyle name="Percent 3 9 18 4 3" xfId="19229"/>
    <cellStyle name="Percent 3 9 18 5" xfId="19230"/>
    <cellStyle name="Percent 3 9 18 6" xfId="19231"/>
    <cellStyle name="Percent 3 9 19" xfId="19232"/>
    <cellStyle name="Percent 3 9 19 2" xfId="19233"/>
    <cellStyle name="Percent 3 9 19 2 2" xfId="19234"/>
    <cellStyle name="Percent 3 9 19 2 2 2" xfId="19235"/>
    <cellStyle name="Percent 3 9 19 2 2 3" xfId="19236"/>
    <cellStyle name="Percent 3 9 19 2 3" xfId="19237"/>
    <cellStyle name="Percent 3 9 19 2 4" xfId="19238"/>
    <cellStyle name="Percent 3 9 19 3" xfId="19239"/>
    <cellStyle name="Percent 3 9 19 3 2" xfId="19240"/>
    <cellStyle name="Percent 3 9 19 3 2 2" xfId="19241"/>
    <cellStyle name="Percent 3 9 19 3 2 3" xfId="19242"/>
    <cellStyle name="Percent 3 9 19 3 3" xfId="19243"/>
    <cellStyle name="Percent 3 9 19 3 4" xfId="19244"/>
    <cellStyle name="Percent 3 9 19 4" xfId="19245"/>
    <cellStyle name="Percent 3 9 19 4 2" xfId="19246"/>
    <cellStyle name="Percent 3 9 19 4 2 2" xfId="19247"/>
    <cellStyle name="Percent 3 9 19 4 2 3" xfId="19248"/>
    <cellStyle name="Percent 3 9 19 4 3" xfId="19249"/>
    <cellStyle name="Percent 3 9 19 4 4" xfId="19250"/>
    <cellStyle name="Percent 3 9 19 5" xfId="19251"/>
    <cellStyle name="Percent 3 9 19 5 2" xfId="19252"/>
    <cellStyle name="Percent 3 9 19 5 3" xfId="19253"/>
    <cellStyle name="Percent 3 9 19 6" xfId="19254"/>
    <cellStyle name="Percent 3 9 19 7" xfId="19255"/>
    <cellStyle name="Percent 3 9 2" xfId="19256"/>
    <cellStyle name="Percent 3 9 2 10" xfId="19257"/>
    <cellStyle name="Percent 3 9 2 10 2" xfId="19258"/>
    <cellStyle name="Percent 3 9 2 10 3" xfId="19259"/>
    <cellStyle name="Percent 3 9 2 11" xfId="19260"/>
    <cellStyle name="Percent 3 9 2 11 2" xfId="19261"/>
    <cellStyle name="Percent 3 9 2 11 3" xfId="19262"/>
    <cellStyle name="Percent 3 9 2 12" xfId="19263"/>
    <cellStyle name="Percent 3 9 2 12 2" xfId="19264"/>
    <cellStyle name="Percent 3 9 2 12 3" xfId="19265"/>
    <cellStyle name="Percent 3 9 2 13" xfId="19266"/>
    <cellStyle name="Percent 3 9 2 2" xfId="19267"/>
    <cellStyle name="Percent 3 9 2 2 2" xfId="19268"/>
    <cellStyle name="Percent 3 9 2 2 2 2" xfId="19269"/>
    <cellStyle name="Percent 3 9 2 2 2 2 2" xfId="19270"/>
    <cellStyle name="Percent 3 9 2 2 2 2 3" xfId="19271"/>
    <cellStyle name="Percent 3 9 2 2 2 3" xfId="19272"/>
    <cellStyle name="Percent 3 9 2 2 2 4" xfId="19273"/>
    <cellStyle name="Percent 3 9 2 2 3" xfId="19274"/>
    <cellStyle name="Percent 3 9 2 2 3 2" xfId="19275"/>
    <cellStyle name="Percent 3 9 2 2 3 2 2" xfId="19276"/>
    <cellStyle name="Percent 3 9 2 2 3 2 3" xfId="19277"/>
    <cellStyle name="Percent 3 9 2 2 3 3" xfId="19278"/>
    <cellStyle name="Percent 3 9 2 2 3 4" xfId="19279"/>
    <cellStyle name="Percent 3 9 2 2 4" xfId="19280"/>
    <cellStyle name="Percent 3 9 2 2 4 2" xfId="19281"/>
    <cellStyle name="Percent 3 9 2 2 4 3" xfId="19282"/>
    <cellStyle name="Percent 3 9 2 2 5" xfId="19283"/>
    <cellStyle name="Percent 3 9 2 2 5 2" xfId="19284"/>
    <cellStyle name="Percent 3 9 2 2 5 3" xfId="19285"/>
    <cellStyle name="Percent 3 9 2 2 6" xfId="19286"/>
    <cellStyle name="Percent 3 9 2 2 7" xfId="19287"/>
    <cellStyle name="Percent 3 9 2 3" xfId="19288"/>
    <cellStyle name="Percent 3 9 2 3 2" xfId="19289"/>
    <cellStyle name="Percent 3 9 2 3 2 2" xfId="19290"/>
    <cellStyle name="Percent 3 9 2 3 2 2 2" xfId="19291"/>
    <cellStyle name="Percent 3 9 2 3 2 2 3" xfId="19292"/>
    <cellStyle name="Percent 3 9 2 3 2 3" xfId="19293"/>
    <cellStyle name="Percent 3 9 2 3 2 4" xfId="19294"/>
    <cellStyle name="Percent 3 9 2 3 3" xfId="19295"/>
    <cellStyle name="Percent 3 9 2 3 3 2" xfId="19296"/>
    <cellStyle name="Percent 3 9 2 3 3 2 2" xfId="19297"/>
    <cellStyle name="Percent 3 9 2 3 3 2 3" xfId="19298"/>
    <cellStyle name="Percent 3 9 2 3 3 3" xfId="19299"/>
    <cellStyle name="Percent 3 9 2 3 3 4" xfId="19300"/>
    <cellStyle name="Percent 3 9 2 3 4" xfId="19301"/>
    <cellStyle name="Percent 3 9 2 3 4 2" xfId="19302"/>
    <cellStyle name="Percent 3 9 2 3 4 3" xfId="19303"/>
    <cellStyle name="Percent 3 9 2 3 5" xfId="19304"/>
    <cellStyle name="Percent 3 9 2 3 6" xfId="19305"/>
    <cellStyle name="Percent 3 9 2 4" xfId="19306"/>
    <cellStyle name="Percent 3 9 2 4 2" xfId="19307"/>
    <cellStyle name="Percent 3 9 2 4 2 2" xfId="19308"/>
    <cellStyle name="Percent 3 9 2 4 2 2 2" xfId="19309"/>
    <cellStyle name="Percent 3 9 2 4 2 2 3" xfId="19310"/>
    <cellStyle name="Percent 3 9 2 4 2 3" xfId="19311"/>
    <cellStyle name="Percent 3 9 2 4 2 4" xfId="19312"/>
    <cellStyle name="Percent 3 9 2 4 3" xfId="19313"/>
    <cellStyle name="Percent 3 9 2 4 3 2" xfId="19314"/>
    <cellStyle name="Percent 3 9 2 4 3 2 2" xfId="19315"/>
    <cellStyle name="Percent 3 9 2 4 3 2 3" xfId="19316"/>
    <cellStyle name="Percent 3 9 2 4 3 3" xfId="19317"/>
    <cellStyle name="Percent 3 9 2 4 3 4" xfId="19318"/>
    <cellStyle name="Percent 3 9 2 4 4" xfId="19319"/>
    <cellStyle name="Percent 3 9 2 4 4 2" xfId="19320"/>
    <cellStyle name="Percent 3 9 2 4 4 3" xfId="19321"/>
    <cellStyle name="Percent 3 9 2 4 5" xfId="19322"/>
    <cellStyle name="Percent 3 9 2 4 6" xfId="19323"/>
    <cellStyle name="Percent 3 9 2 5" xfId="19324"/>
    <cellStyle name="Percent 3 9 2 5 2" xfId="19325"/>
    <cellStyle name="Percent 3 9 2 5 2 2" xfId="19326"/>
    <cellStyle name="Percent 3 9 2 5 2 2 2" xfId="19327"/>
    <cellStyle name="Percent 3 9 2 5 2 2 3" xfId="19328"/>
    <cellStyle name="Percent 3 9 2 5 2 3" xfId="19329"/>
    <cellStyle name="Percent 3 9 2 5 2 4" xfId="19330"/>
    <cellStyle name="Percent 3 9 2 5 3" xfId="19331"/>
    <cellStyle name="Percent 3 9 2 5 3 2" xfId="19332"/>
    <cellStyle name="Percent 3 9 2 5 3 2 2" xfId="19333"/>
    <cellStyle name="Percent 3 9 2 5 3 2 3" xfId="19334"/>
    <cellStyle name="Percent 3 9 2 5 3 3" xfId="19335"/>
    <cellStyle name="Percent 3 9 2 5 3 4" xfId="19336"/>
    <cellStyle name="Percent 3 9 2 5 4" xfId="19337"/>
    <cellStyle name="Percent 3 9 2 5 4 2" xfId="19338"/>
    <cellStyle name="Percent 3 9 2 5 4 2 2" xfId="19339"/>
    <cellStyle name="Percent 3 9 2 5 4 2 3" xfId="19340"/>
    <cellStyle name="Percent 3 9 2 5 4 3" xfId="19341"/>
    <cellStyle name="Percent 3 9 2 5 4 4" xfId="19342"/>
    <cellStyle name="Percent 3 9 2 5 5" xfId="19343"/>
    <cellStyle name="Percent 3 9 2 5 5 2" xfId="19344"/>
    <cellStyle name="Percent 3 9 2 5 5 3" xfId="19345"/>
    <cellStyle name="Percent 3 9 2 5 6" xfId="19346"/>
    <cellStyle name="Percent 3 9 2 5 7" xfId="19347"/>
    <cellStyle name="Percent 3 9 2 6" xfId="19348"/>
    <cellStyle name="Percent 3 9 2 6 2" xfId="19349"/>
    <cellStyle name="Percent 3 9 2 6 2 2" xfId="19350"/>
    <cellStyle name="Percent 3 9 2 6 2 2 2" xfId="19351"/>
    <cellStyle name="Percent 3 9 2 6 2 2 3" xfId="19352"/>
    <cellStyle name="Percent 3 9 2 6 2 3" xfId="19353"/>
    <cellStyle name="Percent 3 9 2 6 2 4" xfId="19354"/>
    <cellStyle name="Percent 3 9 2 6 3" xfId="19355"/>
    <cellStyle name="Percent 3 9 2 6 3 2" xfId="19356"/>
    <cellStyle name="Percent 3 9 2 6 3 2 2" xfId="19357"/>
    <cellStyle name="Percent 3 9 2 6 3 2 3" xfId="19358"/>
    <cellStyle name="Percent 3 9 2 6 3 3" xfId="19359"/>
    <cellStyle name="Percent 3 9 2 6 3 4" xfId="19360"/>
    <cellStyle name="Percent 3 9 2 6 4" xfId="19361"/>
    <cellStyle name="Percent 3 9 2 6 4 2" xfId="19362"/>
    <cellStyle name="Percent 3 9 2 6 4 3" xfId="19363"/>
    <cellStyle name="Percent 3 9 2 6 5" xfId="19364"/>
    <cellStyle name="Percent 3 9 2 6 6" xfId="19365"/>
    <cellStyle name="Percent 3 9 2 7" xfId="19366"/>
    <cellStyle name="Percent 3 9 2 7 2" xfId="19367"/>
    <cellStyle name="Percent 3 9 2 7 2 2" xfId="19368"/>
    <cellStyle name="Percent 3 9 2 7 2 3" xfId="19369"/>
    <cellStyle name="Percent 3 9 2 7 3" xfId="19370"/>
    <cellStyle name="Percent 3 9 2 7 4" xfId="19371"/>
    <cellStyle name="Percent 3 9 2 8" xfId="19372"/>
    <cellStyle name="Percent 3 9 2 8 2" xfId="19373"/>
    <cellStyle name="Percent 3 9 2 8 2 2" xfId="19374"/>
    <cellStyle name="Percent 3 9 2 8 2 3" xfId="19375"/>
    <cellStyle name="Percent 3 9 2 8 3" xfId="19376"/>
    <cellStyle name="Percent 3 9 2 8 4" xfId="19377"/>
    <cellStyle name="Percent 3 9 2 9" xfId="19378"/>
    <cellStyle name="Percent 3 9 2 9 2" xfId="19379"/>
    <cellStyle name="Percent 3 9 2 9 2 2" xfId="19380"/>
    <cellStyle name="Percent 3 9 2 9 2 3" xfId="19381"/>
    <cellStyle name="Percent 3 9 2 9 3" xfId="19382"/>
    <cellStyle name="Percent 3 9 2 9 4" xfId="19383"/>
    <cellStyle name="Percent 3 9 20" xfId="19384"/>
    <cellStyle name="Percent 3 9 20 2" xfId="19385"/>
    <cellStyle name="Percent 3 9 20 2 2" xfId="19386"/>
    <cellStyle name="Percent 3 9 20 2 2 2" xfId="19387"/>
    <cellStyle name="Percent 3 9 20 2 2 3" xfId="19388"/>
    <cellStyle name="Percent 3 9 20 2 3" xfId="19389"/>
    <cellStyle name="Percent 3 9 20 2 4" xfId="19390"/>
    <cellStyle name="Percent 3 9 20 3" xfId="19391"/>
    <cellStyle name="Percent 3 9 20 3 2" xfId="19392"/>
    <cellStyle name="Percent 3 9 20 3 2 2" xfId="19393"/>
    <cellStyle name="Percent 3 9 20 3 2 3" xfId="19394"/>
    <cellStyle name="Percent 3 9 20 3 3" xfId="19395"/>
    <cellStyle name="Percent 3 9 20 3 4" xfId="19396"/>
    <cellStyle name="Percent 3 9 20 4" xfId="19397"/>
    <cellStyle name="Percent 3 9 20 4 2" xfId="19398"/>
    <cellStyle name="Percent 3 9 20 4 3" xfId="19399"/>
    <cellStyle name="Percent 3 9 20 5" xfId="19400"/>
    <cellStyle name="Percent 3 9 20 6" xfId="19401"/>
    <cellStyle name="Percent 3 9 21" xfId="19402"/>
    <cellStyle name="Percent 3 9 21 2" xfId="19403"/>
    <cellStyle name="Percent 3 9 21 2 2" xfId="19404"/>
    <cellStyle name="Percent 3 9 21 2 3" xfId="19405"/>
    <cellStyle name="Percent 3 9 21 3" xfId="19406"/>
    <cellStyle name="Percent 3 9 21 4" xfId="19407"/>
    <cellStyle name="Percent 3 9 22" xfId="19408"/>
    <cellStyle name="Percent 3 9 22 2" xfId="19409"/>
    <cellStyle name="Percent 3 9 22 2 2" xfId="19410"/>
    <cellStyle name="Percent 3 9 22 2 3" xfId="19411"/>
    <cellStyle name="Percent 3 9 22 3" xfId="19412"/>
    <cellStyle name="Percent 3 9 22 4" xfId="19413"/>
    <cellStyle name="Percent 3 9 23" xfId="19414"/>
    <cellStyle name="Percent 3 9 23 2" xfId="19415"/>
    <cellStyle name="Percent 3 9 23 2 2" xfId="19416"/>
    <cellStyle name="Percent 3 9 23 2 3" xfId="19417"/>
    <cellStyle name="Percent 3 9 23 3" xfId="19418"/>
    <cellStyle name="Percent 3 9 23 4" xfId="19419"/>
    <cellStyle name="Percent 3 9 24" xfId="19420"/>
    <cellStyle name="Percent 3 9 24 2" xfId="19421"/>
    <cellStyle name="Percent 3 9 24 3" xfId="19422"/>
    <cellStyle name="Percent 3 9 25" xfId="19423"/>
    <cellStyle name="Percent 3 9 25 2" xfId="19424"/>
    <cellStyle name="Percent 3 9 25 3" xfId="19425"/>
    <cellStyle name="Percent 3 9 26" xfId="19426"/>
    <cellStyle name="Percent 3 9 26 2" xfId="19427"/>
    <cellStyle name="Percent 3 9 26 3" xfId="19428"/>
    <cellStyle name="Percent 3 9 27" xfId="19429"/>
    <cellStyle name="Percent 3 9 3" xfId="19430"/>
    <cellStyle name="Percent 3 9 3 10" xfId="19431"/>
    <cellStyle name="Percent 3 9 3 10 2" xfId="19432"/>
    <cellStyle name="Percent 3 9 3 10 3" xfId="19433"/>
    <cellStyle name="Percent 3 9 3 11" xfId="19434"/>
    <cellStyle name="Percent 3 9 3 11 2" xfId="19435"/>
    <cellStyle name="Percent 3 9 3 11 3" xfId="19436"/>
    <cellStyle name="Percent 3 9 3 12" xfId="19437"/>
    <cellStyle name="Percent 3 9 3 12 2" xfId="19438"/>
    <cellStyle name="Percent 3 9 3 12 3" xfId="19439"/>
    <cellStyle name="Percent 3 9 3 13" xfId="19440"/>
    <cellStyle name="Percent 3 9 3 2" xfId="19441"/>
    <cellStyle name="Percent 3 9 3 2 2" xfId="19442"/>
    <cellStyle name="Percent 3 9 3 2 2 2" xfId="19443"/>
    <cellStyle name="Percent 3 9 3 2 2 2 2" xfId="19444"/>
    <cellStyle name="Percent 3 9 3 2 2 2 3" xfId="19445"/>
    <cellStyle name="Percent 3 9 3 2 2 3" xfId="19446"/>
    <cellStyle name="Percent 3 9 3 2 2 4" xfId="19447"/>
    <cellStyle name="Percent 3 9 3 2 3" xfId="19448"/>
    <cellStyle name="Percent 3 9 3 2 3 2" xfId="19449"/>
    <cellStyle name="Percent 3 9 3 2 3 2 2" xfId="19450"/>
    <cellStyle name="Percent 3 9 3 2 3 2 3" xfId="19451"/>
    <cellStyle name="Percent 3 9 3 2 3 3" xfId="19452"/>
    <cellStyle name="Percent 3 9 3 2 3 4" xfId="19453"/>
    <cellStyle name="Percent 3 9 3 2 4" xfId="19454"/>
    <cellStyle name="Percent 3 9 3 2 4 2" xfId="19455"/>
    <cellStyle name="Percent 3 9 3 2 4 3" xfId="19456"/>
    <cellStyle name="Percent 3 9 3 2 5" xfId="19457"/>
    <cellStyle name="Percent 3 9 3 2 5 2" xfId="19458"/>
    <cellStyle name="Percent 3 9 3 2 5 3" xfId="19459"/>
    <cellStyle name="Percent 3 9 3 2 6" xfId="19460"/>
    <cellStyle name="Percent 3 9 3 2 7" xfId="19461"/>
    <cellStyle name="Percent 3 9 3 3" xfId="19462"/>
    <cellStyle name="Percent 3 9 3 3 2" xfId="19463"/>
    <cellStyle name="Percent 3 9 3 3 2 2" xfId="19464"/>
    <cellStyle name="Percent 3 9 3 3 2 2 2" xfId="19465"/>
    <cellStyle name="Percent 3 9 3 3 2 2 3" xfId="19466"/>
    <cellStyle name="Percent 3 9 3 3 2 3" xfId="19467"/>
    <cellStyle name="Percent 3 9 3 3 2 4" xfId="19468"/>
    <cellStyle name="Percent 3 9 3 3 3" xfId="19469"/>
    <cellStyle name="Percent 3 9 3 3 3 2" xfId="19470"/>
    <cellStyle name="Percent 3 9 3 3 3 2 2" xfId="19471"/>
    <cellStyle name="Percent 3 9 3 3 3 2 3" xfId="19472"/>
    <cellStyle name="Percent 3 9 3 3 3 3" xfId="19473"/>
    <cellStyle name="Percent 3 9 3 3 3 4" xfId="19474"/>
    <cellStyle name="Percent 3 9 3 3 4" xfId="19475"/>
    <cellStyle name="Percent 3 9 3 3 4 2" xfId="19476"/>
    <cellStyle name="Percent 3 9 3 3 4 3" xfId="19477"/>
    <cellStyle name="Percent 3 9 3 3 5" xfId="19478"/>
    <cellStyle name="Percent 3 9 3 3 6" xfId="19479"/>
    <cellStyle name="Percent 3 9 3 4" xfId="19480"/>
    <cellStyle name="Percent 3 9 3 4 2" xfId="19481"/>
    <cellStyle name="Percent 3 9 3 4 2 2" xfId="19482"/>
    <cellStyle name="Percent 3 9 3 4 2 2 2" xfId="19483"/>
    <cellStyle name="Percent 3 9 3 4 2 2 3" xfId="19484"/>
    <cellStyle name="Percent 3 9 3 4 2 3" xfId="19485"/>
    <cellStyle name="Percent 3 9 3 4 2 4" xfId="19486"/>
    <cellStyle name="Percent 3 9 3 4 3" xfId="19487"/>
    <cellStyle name="Percent 3 9 3 4 3 2" xfId="19488"/>
    <cellStyle name="Percent 3 9 3 4 3 2 2" xfId="19489"/>
    <cellStyle name="Percent 3 9 3 4 3 2 3" xfId="19490"/>
    <cellStyle name="Percent 3 9 3 4 3 3" xfId="19491"/>
    <cellStyle name="Percent 3 9 3 4 3 4" xfId="19492"/>
    <cellStyle name="Percent 3 9 3 4 4" xfId="19493"/>
    <cellStyle name="Percent 3 9 3 4 4 2" xfId="19494"/>
    <cellStyle name="Percent 3 9 3 4 4 3" xfId="19495"/>
    <cellStyle name="Percent 3 9 3 4 5" xfId="19496"/>
    <cellStyle name="Percent 3 9 3 4 6" xfId="19497"/>
    <cellStyle name="Percent 3 9 3 5" xfId="19498"/>
    <cellStyle name="Percent 3 9 3 5 2" xfId="19499"/>
    <cellStyle name="Percent 3 9 3 5 2 2" xfId="19500"/>
    <cellStyle name="Percent 3 9 3 5 2 2 2" xfId="19501"/>
    <cellStyle name="Percent 3 9 3 5 2 2 3" xfId="19502"/>
    <cellStyle name="Percent 3 9 3 5 2 3" xfId="19503"/>
    <cellStyle name="Percent 3 9 3 5 2 4" xfId="19504"/>
    <cellStyle name="Percent 3 9 3 5 3" xfId="19505"/>
    <cellStyle name="Percent 3 9 3 5 3 2" xfId="19506"/>
    <cellStyle name="Percent 3 9 3 5 3 2 2" xfId="19507"/>
    <cellStyle name="Percent 3 9 3 5 3 2 3" xfId="19508"/>
    <cellStyle name="Percent 3 9 3 5 3 3" xfId="19509"/>
    <cellStyle name="Percent 3 9 3 5 3 4" xfId="19510"/>
    <cellStyle name="Percent 3 9 3 5 4" xfId="19511"/>
    <cellStyle name="Percent 3 9 3 5 4 2" xfId="19512"/>
    <cellStyle name="Percent 3 9 3 5 4 2 2" xfId="19513"/>
    <cellStyle name="Percent 3 9 3 5 4 2 3" xfId="19514"/>
    <cellStyle name="Percent 3 9 3 5 4 3" xfId="19515"/>
    <cellStyle name="Percent 3 9 3 5 4 4" xfId="19516"/>
    <cellStyle name="Percent 3 9 3 5 5" xfId="19517"/>
    <cellStyle name="Percent 3 9 3 5 5 2" xfId="19518"/>
    <cellStyle name="Percent 3 9 3 5 5 3" xfId="19519"/>
    <cellStyle name="Percent 3 9 3 5 6" xfId="19520"/>
    <cellStyle name="Percent 3 9 3 5 7" xfId="19521"/>
    <cellStyle name="Percent 3 9 3 6" xfId="19522"/>
    <cellStyle name="Percent 3 9 3 6 2" xfId="19523"/>
    <cellStyle name="Percent 3 9 3 6 2 2" xfId="19524"/>
    <cellStyle name="Percent 3 9 3 6 2 2 2" xfId="19525"/>
    <cellStyle name="Percent 3 9 3 6 2 2 3" xfId="19526"/>
    <cellStyle name="Percent 3 9 3 6 2 3" xfId="19527"/>
    <cellStyle name="Percent 3 9 3 6 2 4" xfId="19528"/>
    <cellStyle name="Percent 3 9 3 6 3" xfId="19529"/>
    <cellStyle name="Percent 3 9 3 6 3 2" xfId="19530"/>
    <cellStyle name="Percent 3 9 3 6 3 2 2" xfId="19531"/>
    <cellStyle name="Percent 3 9 3 6 3 2 3" xfId="19532"/>
    <cellStyle name="Percent 3 9 3 6 3 3" xfId="19533"/>
    <cellStyle name="Percent 3 9 3 6 3 4" xfId="19534"/>
    <cellStyle name="Percent 3 9 3 6 4" xfId="19535"/>
    <cellStyle name="Percent 3 9 3 6 4 2" xfId="19536"/>
    <cellStyle name="Percent 3 9 3 6 4 3" xfId="19537"/>
    <cellStyle name="Percent 3 9 3 6 5" xfId="19538"/>
    <cellStyle name="Percent 3 9 3 6 6" xfId="19539"/>
    <cellStyle name="Percent 3 9 3 7" xfId="19540"/>
    <cellStyle name="Percent 3 9 3 7 2" xfId="19541"/>
    <cellStyle name="Percent 3 9 3 7 2 2" xfId="19542"/>
    <cellStyle name="Percent 3 9 3 7 2 3" xfId="19543"/>
    <cellStyle name="Percent 3 9 3 7 3" xfId="19544"/>
    <cellStyle name="Percent 3 9 3 7 4" xfId="19545"/>
    <cellStyle name="Percent 3 9 3 8" xfId="19546"/>
    <cellStyle name="Percent 3 9 3 8 2" xfId="19547"/>
    <cellStyle name="Percent 3 9 3 8 2 2" xfId="19548"/>
    <cellStyle name="Percent 3 9 3 8 2 3" xfId="19549"/>
    <cellStyle name="Percent 3 9 3 8 3" xfId="19550"/>
    <cellStyle name="Percent 3 9 3 8 4" xfId="19551"/>
    <cellStyle name="Percent 3 9 3 9" xfId="19552"/>
    <cellStyle name="Percent 3 9 3 9 2" xfId="19553"/>
    <cellStyle name="Percent 3 9 3 9 2 2" xfId="19554"/>
    <cellStyle name="Percent 3 9 3 9 2 3" xfId="19555"/>
    <cellStyle name="Percent 3 9 3 9 3" xfId="19556"/>
    <cellStyle name="Percent 3 9 3 9 4" xfId="19557"/>
    <cellStyle name="Percent 3 9 4" xfId="19558"/>
    <cellStyle name="Percent 3 9 4 10" xfId="19559"/>
    <cellStyle name="Percent 3 9 4 10 2" xfId="19560"/>
    <cellStyle name="Percent 3 9 4 10 3" xfId="19561"/>
    <cellStyle name="Percent 3 9 4 11" xfId="19562"/>
    <cellStyle name="Percent 3 9 4 11 2" xfId="19563"/>
    <cellStyle name="Percent 3 9 4 11 3" xfId="19564"/>
    <cellStyle name="Percent 3 9 4 12" xfId="19565"/>
    <cellStyle name="Percent 3 9 4 12 2" xfId="19566"/>
    <cellStyle name="Percent 3 9 4 12 3" xfId="19567"/>
    <cellStyle name="Percent 3 9 4 13" xfId="19568"/>
    <cellStyle name="Percent 3 9 4 2" xfId="19569"/>
    <cellStyle name="Percent 3 9 4 2 2" xfId="19570"/>
    <cellStyle name="Percent 3 9 4 2 2 2" xfId="19571"/>
    <cellStyle name="Percent 3 9 4 2 2 2 2" xfId="19572"/>
    <cellStyle name="Percent 3 9 4 2 2 2 3" xfId="19573"/>
    <cellStyle name="Percent 3 9 4 2 2 3" xfId="19574"/>
    <cellStyle name="Percent 3 9 4 2 2 4" xfId="19575"/>
    <cellStyle name="Percent 3 9 4 2 3" xfId="19576"/>
    <cellStyle name="Percent 3 9 4 2 3 2" xfId="19577"/>
    <cellStyle name="Percent 3 9 4 2 3 2 2" xfId="19578"/>
    <cellStyle name="Percent 3 9 4 2 3 2 3" xfId="19579"/>
    <cellStyle name="Percent 3 9 4 2 3 3" xfId="19580"/>
    <cellStyle name="Percent 3 9 4 2 3 4" xfId="19581"/>
    <cellStyle name="Percent 3 9 4 2 4" xfId="19582"/>
    <cellStyle name="Percent 3 9 4 2 4 2" xfId="19583"/>
    <cellStyle name="Percent 3 9 4 2 4 3" xfId="19584"/>
    <cellStyle name="Percent 3 9 4 2 5" xfId="19585"/>
    <cellStyle name="Percent 3 9 4 2 5 2" xfId="19586"/>
    <cellStyle name="Percent 3 9 4 2 5 3" xfId="19587"/>
    <cellStyle name="Percent 3 9 4 2 6" xfId="19588"/>
    <cellStyle name="Percent 3 9 4 2 7" xfId="19589"/>
    <cellStyle name="Percent 3 9 4 3" xfId="19590"/>
    <cellStyle name="Percent 3 9 4 3 2" xfId="19591"/>
    <cellStyle name="Percent 3 9 4 3 2 2" xfId="19592"/>
    <cellStyle name="Percent 3 9 4 3 2 2 2" xfId="19593"/>
    <cellStyle name="Percent 3 9 4 3 2 2 3" xfId="19594"/>
    <cellStyle name="Percent 3 9 4 3 2 3" xfId="19595"/>
    <cellStyle name="Percent 3 9 4 3 2 4" xfId="19596"/>
    <cellStyle name="Percent 3 9 4 3 3" xfId="19597"/>
    <cellStyle name="Percent 3 9 4 3 3 2" xfId="19598"/>
    <cellStyle name="Percent 3 9 4 3 3 2 2" xfId="19599"/>
    <cellStyle name="Percent 3 9 4 3 3 2 3" xfId="19600"/>
    <cellStyle name="Percent 3 9 4 3 3 3" xfId="19601"/>
    <cellStyle name="Percent 3 9 4 3 3 4" xfId="19602"/>
    <cellStyle name="Percent 3 9 4 3 4" xfId="19603"/>
    <cellStyle name="Percent 3 9 4 3 4 2" xfId="19604"/>
    <cellStyle name="Percent 3 9 4 3 4 3" xfId="19605"/>
    <cellStyle name="Percent 3 9 4 3 5" xfId="19606"/>
    <cellStyle name="Percent 3 9 4 3 6" xfId="19607"/>
    <cellStyle name="Percent 3 9 4 4" xfId="19608"/>
    <cellStyle name="Percent 3 9 4 4 2" xfId="19609"/>
    <cellStyle name="Percent 3 9 4 4 2 2" xfId="19610"/>
    <cellStyle name="Percent 3 9 4 4 2 2 2" xfId="19611"/>
    <cellStyle name="Percent 3 9 4 4 2 2 3" xfId="19612"/>
    <cellStyle name="Percent 3 9 4 4 2 3" xfId="19613"/>
    <cellStyle name="Percent 3 9 4 4 2 4" xfId="19614"/>
    <cellStyle name="Percent 3 9 4 4 3" xfId="19615"/>
    <cellStyle name="Percent 3 9 4 4 3 2" xfId="19616"/>
    <cellStyle name="Percent 3 9 4 4 3 2 2" xfId="19617"/>
    <cellStyle name="Percent 3 9 4 4 3 2 3" xfId="19618"/>
    <cellStyle name="Percent 3 9 4 4 3 3" xfId="19619"/>
    <cellStyle name="Percent 3 9 4 4 3 4" xfId="19620"/>
    <cellStyle name="Percent 3 9 4 4 4" xfId="19621"/>
    <cellStyle name="Percent 3 9 4 4 4 2" xfId="19622"/>
    <cellStyle name="Percent 3 9 4 4 4 3" xfId="19623"/>
    <cellStyle name="Percent 3 9 4 4 5" xfId="19624"/>
    <cellStyle name="Percent 3 9 4 4 6" xfId="19625"/>
    <cellStyle name="Percent 3 9 4 5" xfId="19626"/>
    <cellStyle name="Percent 3 9 4 5 2" xfId="19627"/>
    <cellStyle name="Percent 3 9 4 5 2 2" xfId="19628"/>
    <cellStyle name="Percent 3 9 4 5 2 2 2" xfId="19629"/>
    <cellStyle name="Percent 3 9 4 5 2 2 3" xfId="19630"/>
    <cellStyle name="Percent 3 9 4 5 2 3" xfId="19631"/>
    <cellStyle name="Percent 3 9 4 5 2 4" xfId="19632"/>
    <cellStyle name="Percent 3 9 4 5 3" xfId="19633"/>
    <cellStyle name="Percent 3 9 4 5 3 2" xfId="19634"/>
    <cellStyle name="Percent 3 9 4 5 3 2 2" xfId="19635"/>
    <cellStyle name="Percent 3 9 4 5 3 2 3" xfId="19636"/>
    <cellStyle name="Percent 3 9 4 5 3 3" xfId="19637"/>
    <cellStyle name="Percent 3 9 4 5 3 4" xfId="19638"/>
    <cellStyle name="Percent 3 9 4 5 4" xfId="19639"/>
    <cellStyle name="Percent 3 9 4 5 4 2" xfId="19640"/>
    <cellStyle name="Percent 3 9 4 5 4 2 2" xfId="19641"/>
    <cellStyle name="Percent 3 9 4 5 4 2 3" xfId="19642"/>
    <cellStyle name="Percent 3 9 4 5 4 3" xfId="19643"/>
    <cellStyle name="Percent 3 9 4 5 4 4" xfId="19644"/>
    <cellStyle name="Percent 3 9 4 5 5" xfId="19645"/>
    <cellStyle name="Percent 3 9 4 5 5 2" xfId="19646"/>
    <cellStyle name="Percent 3 9 4 5 5 3" xfId="19647"/>
    <cellStyle name="Percent 3 9 4 5 6" xfId="19648"/>
    <cellStyle name="Percent 3 9 4 5 7" xfId="19649"/>
    <cellStyle name="Percent 3 9 4 6" xfId="19650"/>
    <cellStyle name="Percent 3 9 4 6 2" xfId="19651"/>
    <cellStyle name="Percent 3 9 4 6 2 2" xfId="19652"/>
    <cellStyle name="Percent 3 9 4 6 2 2 2" xfId="19653"/>
    <cellStyle name="Percent 3 9 4 6 2 2 3" xfId="19654"/>
    <cellStyle name="Percent 3 9 4 6 2 3" xfId="19655"/>
    <cellStyle name="Percent 3 9 4 6 2 4" xfId="19656"/>
    <cellStyle name="Percent 3 9 4 6 3" xfId="19657"/>
    <cellStyle name="Percent 3 9 4 6 3 2" xfId="19658"/>
    <cellStyle name="Percent 3 9 4 6 3 2 2" xfId="19659"/>
    <cellStyle name="Percent 3 9 4 6 3 2 3" xfId="19660"/>
    <cellStyle name="Percent 3 9 4 6 3 3" xfId="19661"/>
    <cellStyle name="Percent 3 9 4 6 3 4" xfId="19662"/>
    <cellStyle name="Percent 3 9 4 6 4" xfId="19663"/>
    <cellStyle name="Percent 3 9 4 6 4 2" xfId="19664"/>
    <cellStyle name="Percent 3 9 4 6 4 3" xfId="19665"/>
    <cellStyle name="Percent 3 9 4 6 5" xfId="19666"/>
    <cellStyle name="Percent 3 9 4 6 6" xfId="19667"/>
    <cellStyle name="Percent 3 9 4 7" xfId="19668"/>
    <cellStyle name="Percent 3 9 4 7 2" xfId="19669"/>
    <cellStyle name="Percent 3 9 4 7 2 2" xfId="19670"/>
    <cellStyle name="Percent 3 9 4 7 2 3" xfId="19671"/>
    <cellStyle name="Percent 3 9 4 7 3" xfId="19672"/>
    <cellStyle name="Percent 3 9 4 7 4" xfId="19673"/>
    <cellStyle name="Percent 3 9 4 8" xfId="19674"/>
    <cellStyle name="Percent 3 9 4 8 2" xfId="19675"/>
    <cellStyle name="Percent 3 9 4 8 2 2" xfId="19676"/>
    <cellStyle name="Percent 3 9 4 8 2 3" xfId="19677"/>
    <cellStyle name="Percent 3 9 4 8 3" xfId="19678"/>
    <cellStyle name="Percent 3 9 4 8 4" xfId="19679"/>
    <cellStyle name="Percent 3 9 4 9" xfId="19680"/>
    <cellStyle name="Percent 3 9 4 9 2" xfId="19681"/>
    <cellStyle name="Percent 3 9 4 9 2 2" xfId="19682"/>
    <cellStyle name="Percent 3 9 4 9 2 3" xfId="19683"/>
    <cellStyle name="Percent 3 9 4 9 3" xfId="19684"/>
    <cellStyle name="Percent 3 9 4 9 4" xfId="19685"/>
    <cellStyle name="Percent 3 9 5" xfId="19686"/>
    <cellStyle name="Percent 3 9 5 10" xfId="19687"/>
    <cellStyle name="Percent 3 9 5 10 2" xfId="19688"/>
    <cellStyle name="Percent 3 9 5 10 3" xfId="19689"/>
    <cellStyle name="Percent 3 9 5 11" xfId="19690"/>
    <cellStyle name="Percent 3 9 5 11 2" xfId="19691"/>
    <cellStyle name="Percent 3 9 5 11 3" xfId="19692"/>
    <cellStyle name="Percent 3 9 5 12" xfId="19693"/>
    <cellStyle name="Percent 3 9 5 12 2" xfId="19694"/>
    <cellStyle name="Percent 3 9 5 12 3" xfId="19695"/>
    <cellStyle name="Percent 3 9 5 13" xfId="19696"/>
    <cellStyle name="Percent 3 9 5 2" xfId="19697"/>
    <cellStyle name="Percent 3 9 5 2 2" xfId="19698"/>
    <cellStyle name="Percent 3 9 5 2 2 2" xfId="19699"/>
    <cellStyle name="Percent 3 9 5 2 2 2 2" xfId="19700"/>
    <cellStyle name="Percent 3 9 5 2 2 2 3" xfId="19701"/>
    <cellStyle name="Percent 3 9 5 2 2 3" xfId="19702"/>
    <cellStyle name="Percent 3 9 5 2 2 4" xfId="19703"/>
    <cellStyle name="Percent 3 9 5 2 3" xfId="19704"/>
    <cellStyle name="Percent 3 9 5 2 3 2" xfId="19705"/>
    <cellStyle name="Percent 3 9 5 2 3 2 2" xfId="19706"/>
    <cellStyle name="Percent 3 9 5 2 3 2 3" xfId="19707"/>
    <cellStyle name="Percent 3 9 5 2 3 3" xfId="19708"/>
    <cellStyle name="Percent 3 9 5 2 3 4" xfId="19709"/>
    <cellStyle name="Percent 3 9 5 2 4" xfId="19710"/>
    <cellStyle name="Percent 3 9 5 2 4 2" xfId="19711"/>
    <cellStyle name="Percent 3 9 5 2 4 3" xfId="19712"/>
    <cellStyle name="Percent 3 9 5 2 5" xfId="19713"/>
    <cellStyle name="Percent 3 9 5 2 5 2" xfId="19714"/>
    <cellStyle name="Percent 3 9 5 2 5 3" xfId="19715"/>
    <cellStyle name="Percent 3 9 5 2 6" xfId="19716"/>
    <cellStyle name="Percent 3 9 5 2 7" xfId="19717"/>
    <cellStyle name="Percent 3 9 5 3" xfId="19718"/>
    <cellStyle name="Percent 3 9 5 3 2" xfId="19719"/>
    <cellStyle name="Percent 3 9 5 3 2 2" xfId="19720"/>
    <cellStyle name="Percent 3 9 5 3 2 2 2" xfId="19721"/>
    <cellStyle name="Percent 3 9 5 3 2 2 3" xfId="19722"/>
    <cellStyle name="Percent 3 9 5 3 2 3" xfId="19723"/>
    <cellStyle name="Percent 3 9 5 3 2 4" xfId="19724"/>
    <cellStyle name="Percent 3 9 5 3 3" xfId="19725"/>
    <cellStyle name="Percent 3 9 5 3 3 2" xfId="19726"/>
    <cellStyle name="Percent 3 9 5 3 3 2 2" xfId="19727"/>
    <cellStyle name="Percent 3 9 5 3 3 2 3" xfId="19728"/>
    <cellStyle name="Percent 3 9 5 3 3 3" xfId="19729"/>
    <cellStyle name="Percent 3 9 5 3 3 4" xfId="19730"/>
    <cellStyle name="Percent 3 9 5 3 4" xfId="19731"/>
    <cellStyle name="Percent 3 9 5 3 4 2" xfId="19732"/>
    <cellStyle name="Percent 3 9 5 3 4 3" xfId="19733"/>
    <cellStyle name="Percent 3 9 5 3 5" xfId="19734"/>
    <cellStyle name="Percent 3 9 5 3 6" xfId="19735"/>
    <cellStyle name="Percent 3 9 5 4" xfId="19736"/>
    <cellStyle name="Percent 3 9 5 4 2" xfId="19737"/>
    <cellStyle name="Percent 3 9 5 4 2 2" xfId="19738"/>
    <cellStyle name="Percent 3 9 5 4 2 2 2" xfId="19739"/>
    <cellStyle name="Percent 3 9 5 4 2 2 3" xfId="19740"/>
    <cellStyle name="Percent 3 9 5 4 2 3" xfId="19741"/>
    <cellStyle name="Percent 3 9 5 4 2 4" xfId="19742"/>
    <cellStyle name="Percent 3 9 5 4 3" xfId="19743"/>
    <cellStyle name="Percent 3 9 5 4 3 2" xfId="19744"/>
    <cellStyle name="Percent 3 9 5 4 3 2 2" xfId="19745"/>
    <cellStyle name="Percent 3 9 5 4 3 2 3" xfId="19746"/>
    <cellStyle name="Percent 3 9 5 4 3 3" xfId="19747"/>
    <cellStyle name="Percent 3 9 5 4 3 4" xfId="19748"/>
    <cellStyle name="Percent 3 9 5 4 4" xfId="19749"/>
    <cellStyle name="Percent 3 9 5 4 4 2" xfId="19750"/>
    <cellStyle name="Percent 3 9 5 4 4 3" xfId="19751"/>
    <cellStyle name="Percent 3 9 5 4 5" xfId="19752"/>
    <cellStyle name="Percent 3 9 5 4 6" xfId="19753"/>
    <cellStyle name="Percent 3 9 5 5" xfId="19754"/>
    <cellStyle name="Percent 3 9 5 5 2" xfId="19755"/>
    <cellStyle name="Percent 3 9 5 5 2 2" xfId="19756"/>
    <cellStyle name="Percent 3 9 5 5 2 2 2" xfId="19757"/>
    <cellStyle name="Percent 3 9 5 5 2 2 3" xfId="19758"/>
    <cellStyle name="Percent 3 9 5 5 2 3" xfId="19759"/>
    <cellStyle name="Percent 3 9 5 5 2 4" xfId="19760"/>
    <cellStyle name="Percent 3 9 5 5 3" xfId="19761"/>
    <cellStyle name="Percent 3 9 5 5 3 2" xfId="19762"/>
    <cellStyle name="Percent 3 9 5 5 3 2 2" xfId="19763"/>
    <cellStyle name="Percent 3 9 5 5 3 2 3" xfId="19764"/>
    <cellStyle name="Percent 3 9 5 5 3 3" xfId="19765"/>
    <cellStyle name="Percent 3 9 5 5 3 4" xfId="19766"/>
    <cellStyle name="Percent 3 9 5 5 4" xfId="19767"/>
    <cellStyle name="Percent 3 9 5 5 4 2" xfId="19768"/>
    <cellStyle name="Percent 3 9 5 5 4 2 2" xfId="19769"/>
    <cellStyle name="Percent 3 9 5 5 4 2 3" xfId="19770"/>
    <cellStyle name="Percent 3 9 5 5 4 3" xfId="19771"/>
    <cellStyle name="Percent 3 9 5 5 4 4" xfId="19772"/>
    <cellStyle name="Percent 3 9 5 5 5" xfId="19773"/>
    <cellStyle name="Percent 3 9 5 5 5 2" xfId="19774"/>
    <cellStyle name="Percent 3 9 5 5 5 3" xfId="19775"/>
    <cellStyle name="Percent 3 9 5 5 6" xfId="19776"/>
    <cellStyle name="Percent 3 9 5 5 7" xfId="19777"/>
    <cellStyle name="Percent 3 9 5 6" xfId="19778"/>
    <cellStyle name="Percent 3 9 5 6 2" xfId="19779"/>
    <cellStyle name="Percent 3 9 5 6 2 2" xfId="19780"/>
    <cellStyle name="Percent 3 9 5 6 2 2 2" xfId="19781"/>
    <cellStyle name="Percent 3 9 5 6 2 2 3" xfId="19782"/>
    <cellStyle name="Percent 3 9 5 6 2 3" xfId="19783"/>
    <cellStyle name="Percent 3 9 5 6 2 4" xfId="19784"/>
    <cellStyle name="Percent 3 9 5 6 3" xfId="19785"/>
    <cellStyle name="Percent 3 9 5 6 3 2" xfId="19786"/>
    <cellStyle name="Percent 3 9 5 6 3 2 2" xfId="19787"/>
    <cellStyle name="Percent 3 9 5 6 3 2 3" xfId="19788"/>
    <cellStyle name="Percent 3 9 5 6 3 3" xfId="19789"/>
    <cellStyle name="Percent 3 9 5 6 3 4" xfId="19790"/>
    <cellStyle name="Percent 3 9 5 6 4" xfId="19791"/>
    <cellStyle name="Percent 3 9 5 6 4 2" xfId="19792"/>
    <cellStyle name="Percent 3 9 5 6 4 3" xfId="19793"/>
    <cellStyle name="Percent 3 9 5 6 5" xfId="19794"/>
    <cellStyle name="Percent 3 9 5 6 6" xfId="19795"/>
    <cellStyle name="Percent 3 9 5 7" xfId="19796"/>
    <cellStyle name="Percent 3 9 5 7 2" xfId="19797"/>
    <cellStyle name="Percent 3 9 5 7 2 2" xfId="19798"/>
    <cellStyle name="Percent 3 9 5 7 2 3" xfId="19799"/>
    <cellStyle name="Percent 3 9 5 7 3" xfId="19800"/>
    <cellStyle name="Percent 3 9 5 7 4" xfId="19801"/>
    <cellStyle name="Percent 3 9 5 8" xfId="19802"/>
    <cellStyle name="Percent 3 9 5 8 2" xfId="19803"/>
    <cellStyle name="Percent 3 9 5 8 2 2" xfId="19804"/>
    <cellStyle name="Percent 3 9 5 8 2 3" xfId="19805"/>
    <cellStyle name="Percent 3 9 5 8 3" xfId="19806"/>
    <cellStyle name="Percent 3 9 5 8 4" xfId="19807"/>
    <cellStyle name="Percent 3 9 5 9" xfId="19808"/>
    <cellStyle name="Percent 3 9 5 9 2" xfId="19809"/>
    <cellStyle name="Percent 3 9 5 9 2 2" xfId="19810"/>
    <cellStyle name="Percent 3 9 5 9 2 3" xfId="19811"/>
    <cellStyle name="Percent 3 9 5 9 3" xfId="19812"/>
    <cellStyle name="Percent 3 9 5 9 4" xfId="19813"/>
    <cellStyle name="Percent 3 9 6" xfId="19814"/>
    <cellStyle name="Percent 3 9 6 10" xfId="19815"/>
    <cellStyle name="Percent 3 9 6 10 2" xfId="19816"/>
    <cellStyle name="Percent 3 9 6 10 3" xfId="19817"/>
    <cellStyle name="Percent 3 9 6 11" xfId="19818"/>
    <cellStyle name="Percent 3 9 6 11 2" xfId="19819"/>
    <cellStyle name="Percent 3 9 6 11 3" xfId="19820"/>
    <cellStyle name="Percent 3 9 6 12" xfId="19821"/>
    <cellStyle name="Percent 3 9 6 12 2" xfId="19822"/>
    <cellStyle name="Percent 3 9 6 12 3" xfId="19823"/>
    <cellStyle name="Percent 3 9 6 13" xfId="19824"/>
    <cellStyle name="Percent 3 9 6 2" xfId="19825"/>
    <cellStyle name="Percent 3 9 6 2 2" xfId="19826"/>
    <cellStyle name="Percent 3 9 6 2 2 2" xfId="19827"/>
    <cellStyle name="Percent 3 9 6 2 2 2 2" xfId="19828"/>
    <cellStyle name="Percent 3 9 6 2 2 2 3" xfId="19829"/>
    <cellStyle name="Percent 3 9 6 2 2 3" xfId="19830"/>
    <cellStyle name="Percent 3 9 6 2 2 4" xfId="19831"/>
    <cellStyle name="Percent 3 9 6 2 3" xfId="19832"/>
    <cellStyle name="Percent 3 9 6 2 3 2" xfId="19833"/>
    <cellStyle name="Percent 3 9 6 2 3 2 2" xfId="19834"/>
    <cellStyle name="Percent 3 9 6 2 3 2 3" xfId="19835"/>
    <cellStyle name="Percent 3 9 6 2 3 3" xfId="19836"/>
    <cellStyle name="Percent 3 9 6 2 3 4" xfId="19837"/>
    <cellStyle name="Percent 3 9 6 2 4" xfId="19838"/>
    <cellStyle name="Percent 3 9 6 2 4 2" xfId="19839"/>
    <cellStyle name="Percent 3 9 6 2 4 3" xfId="19840"/>
    <cellStyle name="Percent 3 9 6 2 5" xfId="19841"/>
    <cellStyle name="Percent 3 9 6 2 5 2" xfId="19842"/>
    <cellStyle name="Percent 3 9 6 2 5 3" xfId="19843"/>
    <cellStyle name="Percent 3 9 6 2 6" xfId="19844"/>
    <cellStyle name="Percent 3 9 6 2 7" xfId="19845"/>
    <cellStyle name="Percent 3 9 6 3" xfId="19846"/>
    <cellStyle name="Percent 3 9 6 3 2" xfId="19847"/>
    <cellStyle name="Percent 3 9 6 3 2 2" xfId="19848"/>
    <cellStyle name="Percent 3 9 6 3 2 2 2" xfId="19849"/>
    <cellStyle name="Percent 3 9 6 3 2 2 3" xfId="19850"/>
    <cellStyle name="Percent 3 9 6 3 2 3" xfId="19851"/>
    <cellStyle name="Percent 3 9 6 3 2 4" xfId="19852"/>
    <cellStyle name="Percent 3 9 6 3 3" xfId="19853"/>
    <cellStyle name="Percent 3 9 6 3 3 2" xfId="19854"/>
    <cellStyle name="Percent 3 9 6 3 3 2 2" xfId="19855"/>
    <cellStyle name="Percent 3 9 6 3 3 2 3" xfId="19856"/>
    <cellStyle name="Percent 3 9 6 3 3 3" xfId="19857"/>
    <cellStyle name="Percent 3 9 6 3 3 4" xfId="19858"/>
    <cellStyle name="Percent 3 9 6 3 4" xfId="19859"/>
    <cellStyle name="Percent 3 9 6 3 4 2" xfId="19860"/>
    <cellStyle name="Percent 3 9 6 3 4 3" xfId="19861"/>
    <cellStyle name="Percent 3 9 6 3 5" xfId="19862"/>
    <cellStyle name="Percent 3 9 6 3 6" xfId="19863"/>
    <cellStyle name="Percent 3 9 6 4" xfId="19864"/>
    <cellStyle name="Percent 3 9 6 4 2" xfId="19865"/>
    <cellStyle name="Percent 3 9 6 4 2 2" xfId="19866"/>
    <cellStyle name="Percent 3 9 6 4 2 2 2" xfId="19867"/>
    <cellStyle name="Percent 3 9 6 4 2 2 3" xfId="19868"/>
    <cellStyle name="Percent 3 9 6 4 2 3" xfId="19869"/>
    <cellStyle name="Percent 3 9 6 4 2 4" xfId="19870"/>
    <cellStyle name="Percent 3 9 6 4 3" xfId="19871"/>
    <cellStyle name="Percent 3 9 6 4 3 2" xfId="19872"/>
    <cellStyle name="Percent 3 9 6 4 3 2 2" xfId="19873"/>
    <cellStyle name="Percent 3 9 6 4 3 2 3" xfId="19874"/>
    <cellStyle name="Percent 3 9 6 4 3 3" xfId="19875"/>
    <cellStyle name="Percent 3 9 6 4 3 4" xfId="19876"/>
    <cellStyle name="Percent 3 9 6 4 4" xfId="19877"/>
    <cellStyle name="Percent 3 9 6 4 4 2" xfId="19878"/>
    <cellStyle name="Percent 3 9 6 4 4 3" xfId="19879"/>
    <cellStyle name="Percent 3 9 6 4 5" xfId="19880"/>
    <cellStyle name="Percent 3 9 6 4 6" xfId="19881"/>
    <cellStyle name="Percent 3 9 6 5" xfId="19882"/>
    <cellStyle name="Percent 3 9 6 5 2" xfId="19883"/>
    <cellStyle name="Percent 3 9 6 5 2 2" xfId="19884"/>
    <cellStyle name="Percent 3 9 6 5 2 2 2" xfId="19885"/>
    <cellStyle name="Percent 3 9 6 5 2 2 3" xfId="19886"/>
    <cellStyle name="Percent 3 9 6 5 2 3" xfId="19887"/>
    <cellStyle name="Percent 3 9 6 5 2 4" xfId="19888"/>
    <cellStyle name="Percent 3 9 6 5 3" xfId="19889"/>
    <cellStyle name="Percent 3 9 6 5 3 2" xfId="19890"/>
    <cellStyle name="Percent 3 9 6 5 3 2 2" xfId="19891"/>
    <cellStyle name="Percent 3 9 6 5 3 2 3" xfId="19892"/>
    <cellStyle name="Percent 3 9 6 5 3 3" xfId="19893"/>
    <cellStyle name="Percent 3 9 6 5 3 4" xfId="19894"/>
    <cellStyle name="Percent 3 9 6 5 4" xfId="19895"/>
    <cellStyle name="Percent 3 9 6 5 4 2" xfId="19896"/>
    <cellStyle name="Percent 3 9 6 5 4 2 2" xfId="19897"/>
    <cellStyle name="Percent 3 9 6 5 4 2 3" xfId="19898"/>
    <cellStyle name="Percent 3 9 6 5 4 3" xfId="19899"/>
    <cellStyle name="Percent 3 9 6 5 4 4" xfId="19900"/>
    <cellStyle name="Percent 3 9 6 5 5" xfId="19901"/>
    <cellStyle name="Percent 3 9 6 5 5 2" xfId="19902"/>
    <cellStyle name="Percent 3 9 6 5 5 3" xfId="19903"/>
    <cellStyle name="Percent 3 9 6 5 6" xfId="19904"/>
    <cellStyle name="Percent 3 9 6 5 7" xfId="19905"/>
    <cellStyle name="Percent 3 9 6 6" xfId="19906"/>
    <cellStyle name="Percent 3 9 6 6 2" xfId="19907"/>
    <cellStyle name="Percent 3 9 6 6 2 2" xfId="19908"/>
    <cellStyle name="Percent 3 9 6 6 2 2 2" xfId="19909"/>
    <cellStyle name="Percent 3 9 6 6 2 2 3" xfId="19910"/>
    <cellStyle name="Percent 3 9 6 6 2 3" xfId="19911"/>
    <cellStyle name="Percent 3 9 6 6 2 4" xfId="19912"/>
    <cellStyle name="Percent 3 9 6 6 3" xfId="19913"/>
    <cellStyle name="Percent 3 9 6 6 3 2" xfId="19914"/>
    <cellStyle name="Percent 3 9 6 6 3 2 2" xfId="19915"/>
    <cellStyle name="Percent 3 9 6 6 3 2 3" xfId="19916"/>
    <cellStyle name="Percent 3 9 6 6 3 3" xfId="19917"/>
    <cellStyle name="Percent 3 9 6 6 3 4" xfId="19918"/>
    <cellStyle name="Percent 3 9 6 6 4" xfId="19919"/>
    <cellStyle name="Percent 3 9 6 6 4 2" xfId="19920"/>
    <cellStyle name="Percent 3 9 6 6 4 3" xfId="19921"/>
    <cellStyle name="Percent 3 9 6 6 5" xfId="19922"/>
    <cellStyle name="Percent 3 9 6 6 6" xfId="19923"/>
    <cellStyle name="Percent 3 9 6 7" xfId="19924"/>
    <cellStyle name="Percent 3 9 6 7 2" xfId="19925"/>
    <cellStyle name="Percent 3 9 6 7 2 2" xfId="19926"/>
    <cellStyle name="Percent 3 9 6 7 2 3" xfId="19927"/>
    <cellStyle name="Percent 3 9 6 7 3" xfId="19928"/>
    <cellStyle name="Percent 3 9 6 7 4" xfId="19929"/>
    <cellStyle name="Percent 3 9 6 8" xfId="19930"/>
    <cellStyle name="Percent 3 9 6 8 2" xfId="19931"/>
    <cellStyle name="Percent 3 9 6 8 2 2" xfId="19932"/>
    <cellStyle name="Percent 3 9 6 8 2 3" xfId="19933"/>
    <cellStyle name="Percent 3 9 6 8 3" xfId="19934"/>
    <cellStyle name="Percent 3 9 6 8 4" xfId="19935"/>
    <cellStyle name="Percent 3 9 6 9" xfId="19936"/>
    <cellStyle name="Percent 3 9 6 9 2" xfId="19937"/>
    <cellStyle name="Percent 3 9 6 9 2 2" xfId="19938"/>
    <cellStyle name="Percent 3 9 6 9 2 3" xfId="19939"/>
    <cellStyle name="Percent 3 9 6 9 3" xfId="19940"/>
    <cellStyle name="Percent 3 9 6 9 4" xfId="19941"/>
    <cellStyle name="Percent 3 9 7" xfId="19942"/>
    <cellStyle name="Percent 3 9 7 10" xfId="19943"/>
    <cellStyle name="Percent 3 9 7 10 2" xfId="19944"/>
    <cellStyle name="Percent 3 9 7 10 3" xfId="19945"/>
    <cellStyle name="Percent 3 9 7 11" xfId="19946"/>
    <cellStyle name="Percent 3 9 7 11 2" xfId="19947"/>
    <cellStyle name="Percent 3 9 7 11 3" xfId="19948"/>
    <cellStyle name="Percent 3 9 7 12" xfId="19949"/>
    <cellStyle name="Percent 3 9 7 12 2" xfId="19950"/>
    <cellStyle name="Percent 3 9 7 12 3" xfId="19951"/>
    <cellStyle name="Percent 3 9 7 13" xfId="19952"/>
    <cellStyle name="Percent 3 9 7 2" xfId="19953"/>
    <cellStyle name="Percent 3 9 7 2 2" xfId="19954"/>
    <cellStyle name="Percent 3 9 7 2 2 2" xfId="19955"/>
    <cellStyle name="Percent 3 9 7 2 2 2 2" xfId="19956"/>
    <cellStyle name="Percent 3 9 7 2 2 2 3" xfId="19957"/>
    <cellStyle name="Percent 3 9 7 2 2 3" xfId="19958"/>
    <cellStyle name="Percent 3 9 7 2 2 4" xfId="19959"/>
    <cellStyle name="Percent 3 9 7 2 3" xfId="19960"/>
    <cellStyle name="Percent 3 9 7 2 3 2" xfId="19961"/>
    <cellStyle name="Percent 3 9 7 2 3 2 2" xfId="19962"/>
    <cellStyle name="Percent 3 9 7 2 3 2 3" xfId="19963"/>
    <cellStyle name="Percent 3 9 7 2 3 3" xfId="19964"/>
    <cellStyle name="Percent 3 9 7 2 3 4" xfId="19965"/>
    <cellStyle name="Percent 3 9 7 2 4" xfId="19966"/>
    <cellStyle name="Percent 3 9 7 2 4 2" xfId="19967"/>
    <cellStyle name="Percent 3 9 7 2 4 3" xfId="19968"/>
    <cellStyle name="Percent 3 9 7 2 5" xfId="19969"/>
    <cellStyle name="Percent 3 9 7 2 5 2" xfId="19970"/>
    <cellStyle name="Percent 3 9 7 2 5 3" xfId="19971"/>
    <cellStyle name="Percent 3 9 7 2 6" xfId="19972"/>
    <cellStyle name="Percent 3 9 7 2 7" xfId="19973"/>
    <cellStyle name="Percent 3 9 7 3" xfId="19974"/>
    <cellStyle name="Percent 3 9 7 3 2" xfId="19975"/>
    <cellStyle name="Percent 3 9 7 3 2 2" xfId="19976"/>
    <cellStyle name="Percent 3 9 7 3 2 2 2" xfId="19977"/>
    <cellStyle name="Percent 3 9 7 3 2 2 3" xfId="19978"/>
    <cellStyle name="Percent 3 9 7 3 2 3" xfId="19979"/>
    <cellStyle name="Percent 3 9 7 3 2 4" xfId="19980"/>
    <cellStyle name="Percent 3 9 7 3 3" xfId="19981"/>
    <cellStyle name="Percent 3 9 7 3 3 2" xfId="19982"/>
    <cellStyle name="Percent 3 9 7 3 3 2 2" xfId="19983"/>
    <cellStyle name="Percent 3 9 7 3 3 2 3" xfId="19984"/>
    <cellStyle name="Percent 3 9 7 3 3 3" xfId="19985"/>
    <cellStyle name="Percent 3 9 7 3 3 4" xfId="19986"/>
    <cellStyle name="Percent 3 9 7 3 4" xfId="19987"/>
    <cellStyle name="Percent 3 9 7 3 4 2" xfId="19988"/>
    <cellStyle name="Percent 3 9 7 3 4 3" xfId="19989"/>
    <cellStyle name="Percent 3 9 7 3 5" xfId="19990"/>
    <cellStyle name="Percent 3 9 7 3 6" xfId="19991"/>
    <cellStyle name="Percent 3 9 7 4" xfId="19992"/>
    <cellStyle name="Percent 3 9 7 4 2" xfId="19993"/>
    <cellStyle name="Percent 3 9 7 4 2 2" xfId="19994"/>
    <cellStyle name="Percent 3 9 7 4 2 2 2" xfId="19995"/>
    <cellStyle name="Percent 3 9 7 4 2 2 3" xfId="19996"/>
    <cellStyle name="Percent 3 9 7 4 2 3" xfId="19997"/>
    <cellStyle name="Percent 3 9 7 4 2 4" xfId="19998"/>
    <cellStyle name="Percent 3 9 7 4 3" xfId="19999"/>
    <cellStyle name="Percent 3 9 7 4 3 2" xfId="20000"/>
    <cellStyle name="Percent 3 9 7 4 3 2 2" xfId="20001"/>
    <cellStyle name="Percent 3 9 7 4 3 2 3" xfId="20002"/>
    <cellStyle name="Percent 3 9 7 4 3 3" xfId="20003"/>
    <cellStyle name="Percent 3 9 7 4 3 4" xfId="20004"/>
    <cellStyle name="Percent 3 9 7 4 4" xfId="20005"/>
    <cellStyle name="Percent 3 9 7 4 4 2" xfId="20006"/>
    <cellStyle name="Percent 3 9 7 4 4 3" xfId="20007"/>
    <cellStyle name="Percent 3 9 7 4 5" xfId="20008"/>
    <cellStyle name="Percent 3 9 7 4 6" xfId="20009"/>
    <cellStyle name="Percent 3 9 7 5" xfId="20010"/>
    <cellStyle name="Percent 3 9 7 5 2" xfId="20011"/>
    <cellStyle name="Percent 3 9 7 5 2 2" xfId="20012"/>
    <cellStyle name="Percent 3 9 7 5 2 2 2" xfId="20013"/>
    <cellStyle name="Percent 3 9 7 5 2 2 3" xfId="20014"/>
    <cellStyle name="Percent 3 9 7 5 2 3" xfId="20015"/>
    <cellStyle name="Percent 3 9 7 5 2 4" xfId="20016"/>
    <cellStyle name="Percent 3 9 7 5 3" xfId="20017"/>
    <cellStyle name="Percent 3 9 7 5 3 2" xfId="20018"/>
    <cellStyle name="Percent 3 9 7 5 3 2 2" xfId="20019"/>
    <cellStyle name="Percent 3 9 7 5 3 2 3" xfId="20020"/>
    <cellStyle name="Percent 3 9 7 5 3 3" xfId="20021"/>
    <cellStyle name="Percent 3 9 7 5 3 4" xfId="20022"/>
    <cellStyle name="Percent 3 9 7 5 4" xfId="20023"/>
    <cellStyle name="Percent 3 9 7 5 4 2" xfId="20024"/>
    <cellStyle name="Percent 3 9 7 5 4 2 2" xfId="20025"/>
    <cellStyle name="Percent 3 9 7 5 4 2 3" xfId="20026"/>
    <cellStyle name="Percent 3 9 7 5 4 3" xfId="20027"/>
    <cellStyle name="Percent 3 9 7 5 4 4" xfId="20028"/>
    <cellStyle name="Percent 3 9 7 5 5" xfId="20029"/>
    <cellStyle name="Percent 3 9 7 5 5 2" xfId="20030"/>
    <cellStyle name="Percent 3 9 7 5 5 3" xfId="20031"/>
    <cellStyle name="Percent 3 9 7 5 6" xfId="20032"/>
    <cellStyle name="Percent 3 9 7 5 7" xfId="20033"/>
    <cellStyle name="Percent 3 9 7 6" xfId="20034"/>
    <cellStyle name="Percent 3 9 7 6 2" xfId="20035"/>
    <cellStyle name="Percent 3 9 7 6 2 2" xfId="20036"/>
    <cellStyle name="Percent 3 9 7 6 2 2 2" xfId="20037"/>
    <cellStyle name="Percent 3 9 7 6 2 2 3" xfId="20038"/>
    <cellStyle name="Percent 3 9 7 6 2 3" xfId="20039"/>
    <cellStyle name="Percent 3 9 7 6 2 4" xfId="20040"/>
    <cellStyle name="Percent 3 9 7 6 3" xfId="20041"/>
    <cellStyle name="Percent 3 9 7 6 3 2" xfId="20042"/>
    <cellStyle name="Percent 3 9 7 6 3 2 2" xfId="20043"/>
    <cellStyle name="Percent 3 9 7 6 3 2 3" xfId="20044"/>
    <cellStyle name="Percent 3 9 7 6 3 3" xfId="20045"/>
    <cellStyle name="Percent 3 9 7 6 3 4" xfId="20046"/>
    <cellStyle name="Percent 3 9 7 6 4" xfId="20047"/>
    <cellStyle name="Percent 3 9 7 6 4 2" xfId="20048"/>
    <cellStyle name="Percent 3 9 7 6 4 3" xfId="20049"/>
    <cellStyle name="Percent 3 9 7 6 5" xfId="20050"/>
    <cellStyle name="Percent 3 9 7 6 6" xfId="20051"/>
    <cellStyle name="Percent 3 9 7 7" xfId="20052"/>
    <cellStyle name="Percent 3 9 7 7 2" xfId="20053"/>
    <cellStyle name="Percent 3 9 7 7 2 2" xfId="20054"/>
    <cellStyle name="Percent 3 9 7 7 2 3" xfId="20055"/>
    <cellStyle name="Percent 3 9 7 7 3" xfId="20056"/>
    <cellStyle name="Percent 3 9 7 7 4" xfId="20057"/>
    <cellStyle name="Percent 3 9 7 8" xfId="20058"/>
    <cellStyle name="Percent 3 9 7 8 2" xfId="20059"/>
    <cellStyle name="Percent 3 9 7 8 2 2" xfId="20060"/>
    <cellStyle name="Percent 3 9 7 8 2 3" xfId="20061"/>
    <cellStyle name="Percent 3 9 7 8 3" xfId="20062"/>
    <cellStyle name="Percent 3 9 7 8 4" xfId="20063"/>
    <cellStyle name="Percent 3 9 7 9" xfId="20064"/>
    <cellStyle name="Percent 3 9 7 9 2" xfId="20065"/>
    <cellStyle name="Percent 3 9 7 9 2 2" xfId="20066"/>
    <cellStyle name="Percent 3 9 7 9 2 3" xfId="20067"/>
    <cellStyle name="Percent 3 9 7 9 3" xfId="20068"/>
    <cellStyle name="Percent 3 9 7 9 4" xfId="20069"/>
    <cellStyle name="Percent 3 9 8" xfId="20070"/>
    <cellStyle name="Percent 3 9 8 10" xfId="20071"/>
    <cellStyle name="Percent 3 9 8 10 2" xfId="20072"/>
    <cellStyle name="Percent 3 9 8 10 3" xfId="20073"/>
    <cellStyle name="Percent 3 9 8 11" xfId="20074"/>
    <cellStyle name="Percent 3 9 8 11 2" xfId="20075"/>
    <cellStyle name="Percent 3 9 8 11 3" xfId="20076"/>
    <cellStyle name="Percent 3 9 8 12" xfId="20077"/>
    <cellStyle name="Percent 3 9 8 12 2" xfId="20078"/>
    <cellStyle name="Percent 3 9 8 12 3" xfId="20079"/>
    <cellStyle name="Percent 3 9 8 13" xfId="20080"/>
    <cellStyle name="Percent 3 9 8 2" xfId="20081"/>
    <cellStyle name="Percent 3 9 8 2 2" xfId="20082"/>
    <cellStyle name="Percent 3 9 8 2 2 2" xfId="20083"/>
    <cellStyle name="Percent 3 9 8 2 2 2 2" xfId="20084"/>
    <cellStyle name="Percent 3 9 8 2 2 2 3" xfId="20085"/>
    <cellStyle name="Percent 3 9 8 2 2 3" xfId="20086"/>
    <cellStyle name="Percent 3 9 8 2 2 4" xfId="20087"/>
    <cellStyle name="Percent 3 9 8 2 3" xfId="20088"/>
    <cellStyle name="Percent 3 9 8 2 3 2" xfId="20089"/>
    <cellStyle name="Percent 3 9 8 2 3 2 2" xfId="20090"/>
    <cellStyle name="Percent 3 9 8 2 3 2 3" xfId="20091"/>
    <cellStyle name="Percent 3 9 8 2 3 3" xfId="20092"/>
    <cellStyle name="Percent 3 9 8 2 3 4" xfId="20093"/>
    <cellStyle name="Percent 3 9 8 2 4" xfId="20094"/>
    <cellStyle name="Percent 3 9 8 2 4 2" xfId="20095"/>
    <cellStyle name="Percent 3 9 8 2 4 3" xfId="20096"/>
    <cellStyle name="Percent 3 9 8 2 5" xfId="20097"/>
    <cellStyle name="Percent 3 9 8 2 5 2" xfId="20098"/>
    <cellStyle name="Percent 3 9 8 2 5 3" xfId="20099"/>
    <cellStyle name="Percent 3 9 8 2 6" xfId="20100"/>
    <cellStyle name="Percent 3 9 8 2 7" xfId="20101"/>
    <cellStyle name="Percent 3 9 8 3" xfId="20102"/>
    <cellStyle name="Percent 3 9 8 3 2" xfId="20103"/>
    <cellStyle name="Percent 3 9 8 3 2 2" xfId="20104"/>
    <cellStyle name="Percent 3 9 8 3 2 2 2" xfId="20105"/>
    <cellStyle name="Percent 3 9 8 3 2 2 3" xfId="20106"/>
    <cellStyle name="Percent 3 9 8 3 2 3" xfId="20107"/>
    <cellStyle name="Percent 3 9 8 3 2 4" xfId="20108"/>
    <cellStyle name="Percent 3 9 8 3 3" xfId="20109"/>
    <cellStyle name="Percent 3 9 8 3 3 2" xfId="20110"/>
    <cellStyle name="Percent 3 9 8 3 3 2 2" xfId="20111"/>
    <cellStyle name="Percent 3 9 8 3 3 2 3" xfId="20112"/>
    <cellStyle name="Percent 3 9 8 3 3 3" xfId="20113"/>
    <cellStyle name="Percent 3 9 8 3 3 4" xfId="20114"/>
    <cellStyle name="Percent 3 9 8 3 4" xfId="20115"/>
    <cellStyle name="Percent 3 9 8 3 4 2" xfId="20116"/>
    <cellStyle name="Percent 3 9 8 3 4 3" xfId="20117"/>
    <cellStyle name="Percent 3 9 8 3 5" xfId="20118"/>
    <cellStyle name="Percent 3 9 8 3 6" xfId="20119"/>
    <cellStyle name="Percent 3 9 8 4" xfId="20120"/>
    <cellStyle name="Percent 3 9 8 4 2" xfId="20121"/>
    <cellStyle name="Percent 3 9 8 4 2 2" xfId="20122"/>
    <cellStyle name="Percent 3 9 8 4 2 2 2" xfId="20123"/>
    <cellStyle name="Percent 3 9 8 4 2 2 3" xfId="20124"/>
    <cellStyle name="Percent 3 9 8 4 2 3" xfId="20125"/>
    <cellStyle name="Percent 3 9 8 4 2 4" xfId="20126"/>
    <cellStyle name="Percent 3 9 8 4 3" xfId="20127"/>
    <cellStyle name="Percent 3 9 8 4 3 2" xfId="20128"/>
    <cellStyle name="Percent 3 9 8 4 3 2 2" xfId="20129"/>
    <cellStyle name="Percent 3 9 8 4 3 2 3" xfId="20130"/>
    <cellStyle name="Percent 3 9 8 4 3 3" xfId="20131"/>
    <cellStyle name="Percent 3 9 8 4 3 4" xfId="20132"/>
    <cellStyle name="Percent 3 9 8 4 4" xfId="20133"/>
    <cellStyle name="Percent 3 9 8 4 4 2" xfId="20134"/>
    <cellStyle name="Percent 3 9 8 4 4 3" xfId="20135"/>
    <cellStyle name="Percent 3 9 8 4 5" xfId="20136"/>
    <cellStyle name="Percent 3 9 8 4 6" xfId="20137"/>
    <cellStyle name="Percent 3 9 8 5" xfId="20138"/>
    <cellStyle name="Percent 3 9 8 5 2" xfId="20139"/>
    <cellStyle name="Percent 3 9 8 5 2 2" xfId="20140"/>
    <cellStyle name="Percent 3 9 8 5 2 2 2" xfId="20141"/>
    <cellStyle name="Percent 3 9 8 5 2 2 3" xfId="20142"/>
    <cellStyle name="Percent 3 9 8 5 2 3" xfId="20143"/>
    <cellStyle name="Percent 3 9 8 5 2 4" xfId="20144"/>
    <cellStyle name="Percent 3 9 8 5 3" xfId="20145"/>
    <cellStyle name="Percent 3 9 8 5 3 2" xfId="20146"/>
    <cellStyle name="Percent 3 9 8 5 3 2 2" xfId="20147"/>
    <cellStyle name="Percent 3 9 8 5 3 2 3" xfId="20148"/>
    <cellStyle name="Percent 3 9 8 5 3 3" xfId="20149"/>
    <cellStyle name="Percent 3 9 8 5 3 4" xfId="20150"/>
    <cellStyle name="Percent 3 9 8 5 4" xfId="20151"/>
    <cellStyle name="Percent 3 9 8 5 4 2" xfId="20152"/>
    <cellStyle name="Percent 3 9 8 5 4 2 2" xfId="20153"/>
    <cellStyle name="Percent 3 9 8 5 4 2 3" xfId="20154"/>
    <cellStyle name="Percent 3 9 8 5 4 3" xfId="20155"/>
    <cellStyle name="Percent 3 9 8 5 4 4" xfId="20156"/>
    <cellStyle name="Percent 3 9 8 5 5" xfId="20157"/>
    <cellStyle name="Percent 3 9 8 5 5 2" xfId="20158"/>
    <cellStyle name="Percent 3 9 8 5 5 3" xfId="20159"/>
    <cellStyle name="Percent 3 9 8 5 6" xfId="20160"/>
    <cellStyle name="Percent 3 9 8 5 7" xfId="20161"/>
    <cellStyle name="Percent 3 9 8 6" xfId="20162"/>
    <cellStyle name="Percent 3 9 8 6 2" xfId="20163"/>
    <cellStyle name="Percent 3 9 8 6 2 2" xfId="20164"/>
    <cellStyle name="Percent 3 9 8 6 2 2 2" xfId="20165"/>
    <cellStyle name="Percent 3 9 8 6 2 2 3" xfId="20166"/>
    <cellStyle name="Percent 3 9 8 6 2 3" xfId="20167"/>
    <cellStyle name="Percent 3 9 8 6 2 4" xfId="20168"/>
    <cellStyle name="Percent 3 9 8 6 3" xfId="20169"/>
    <cellStyle name="Percent 3 9 8 6 3 2" xfId="20170"/>
    <cellStyle name="Percent 3 9 8 6 3 2 2" xfId="20171"/>
    <cellStyle name="Percent 3 9 8 6 3 2 3" xfId="20172"/>
    <cellStyle name="Percent 3 9 8 6 3 3" xfId="20173"/>
    <cellStyle name="Percent 3 9 8 6 3 4" xfId="20174"/>
    <cellStyle name="Percent 3 9 8 6 4" xfId="20175"/>
    <cellStyle name="Percent 3 9 8 6 4 2" xfId="20176"/>
    <cellStyle name="Percent 3 9 8 6 4 3" xfId="20177"/>
    <cellStyle name="Percent 3 9 8 6 5" xfId="20178"/>
    <cellStyle name="Percent 3 9 8 6 6" xfId="20179"/>
    <cellStyle name="Percent 3 9 8 7" xfId="20180"/>
    <cellStyle name="Percent 3 9 8 7 2" xfId="20181"/>
    <cellStyle name="Percent 3 9 8 7 2 2" xfId="20182"/>
    <cellStyle name="Percent 3 9 8 7 2 3" xfId="20183"/>
    <cellStyle name="Percent 3 9 8 7 3" xfId="20184"/>
    <cellStyle name="Percent 3 9 8 7 4" xfId="20185"/>
    <cellStyle name="Percent 3 9 8 8" xfId="20186"/>
    <cellStyle name="Percent 3 9 8 8 2" xfId="20187"/>
    <cellStyle name="Percent 3 9 8 8 2 2" xfId="20188"/>
    <cellStyle name="Percent 3 9 8 8 2 3" xfId="20189"/>
    <cellStyle name="Percent 3 9 8 8 3" xfId="20190"/>
    <cellStyle name="Percent 3 9 8 8 4" xfId="20191"/>
    <cellStyle name="Percent 3 9 8 9" xfId="20192"/>
    <cellStyle name="Percent 3 9 8 9 2" xfId="20193"/>
    <cellStyle name="Percent 3 9 8 9 2 2" xfId="20194"/>
    <cellStyle name="Percent 3 9 8 9 2 3" xfId="20195"/>
    <cellStyle name="Percent 3 9 8 9 3" xfId="20196"/>
    <cellStyle name="Percent 3 9 8 9 4" xfId="20197"/>
    <cellStyle name="Percent 3 9 9" xfId="20198"/>
    <cellStyle name="Percent 3 9 9 10" xfId="20199"/>
    <cellStyle name="Percent 3 9 9 10 2" xfId="20200"/>
    <cellStyle name="Percent 3 9 9 10 3" xfId="20201"/>
    <cellStyle name="Percent 3 9 9 11" xfId="20202"/>
    <cellStyle name="Percent 3 9 9 11 2" xfId="20203"/>
    <cellStyle name="Percent 3 9 9 11 3" xfId="20204"/>
    <cellStyle name="Percent 3 9 9 12" xfId="20205"/>
    <cellStyle name="Percent 3 9 9 12 2" xfId="20206"/>
    <cellStyle name="Percent 3 9 9 12 3" xfId="20207"/>
    <cellStyle name="Percent 3 9 9 13" xfId="20208"/>
    <cellStyle name="Percent 3 9 9 2" xfId="20209"/>
    <cellStyle name="Percent 3 9 9 2 2" xfId="20210"/>
    <cellStyle name="Percent 3 9 9 2 2 2" xfId="20211"/>
    <cellStyle name="Percent 3 9 9 2 2 2 2" xfId="20212"/>
    <cellStyle name="Percent 3 9 9 2 2 2 3" xfId="20213"/>
    <cellStyle name="Percent 3 9 9 2 2 3" xfId="20214"/>
    <cellStyle name="Percent 3 9 9 2 2 4" xfId="20215"/>
    <cellStyle name="Percent 3 9 9 2 3" xfId="20216"/>
    <cellStyle name="Percent 3 9 9 2 3 2" xfId="20217"/>
    <cellStyle name="Percent 3 9 9 2 3 2 2" xfId="20218"/>
    <cellStyle name="Percent 3 9 9 2 3 2 3" xfId="20219"/>
    <cellStyle name="Percent 3 9 9 2 3 3" xfId="20220"/>
    <cellStyle name="Percent 3 9 9 2 3 4" xfId="20221"/>
    <cellStyle name="Percent 3 9 9 2 4" xfId="20222"/>
    <cellStyle name="Percent 3 9 9 2 4 2" xfId="20223"/>
    <cellStyle name="Percent 3 9 9 2 4 3" xfId="20224"/>
    <cellStyle name="Percent 3 9 9 2 5" xfId="20225"/>
    <cellStyle name="Percent 3 9 9 2 5 2" xfId="20226"/>
    <cellStyle name="Percent 3 9 9 2 5 3" xfId="20227"/>
    <cellStyle name="Percent 3 9 9 2 6" xfId="20228"/>
    <cellStyle name="Percent 3 9 9 2 7" xfId="20229"/>
    <cellStyle name="Percent 3 9 9 3" xfId="20230"/>
    <cellStyle name="Percent 3 9 9 3 2" xfId="20231"/>
    <cellStyle name="Percent 3 9 9 3 2 2" xfId="20232"/>
    <cellStyle name="Percent 3 9 9 3 2 2 2" xfId="20233"/>
    <cellStyle name="Percent 3 9 9 3 2 2 3" xfId="20234"/>
    <cellStyle name="Percent 3 9 9 3 2 3" xfId="20235"/>
    <cellStyle name="Percent 3 9 9 3 2 4" xfId="20236"/>
    <cellStyle name="Percent 3 9 9 3 3" xfId="20237"/>
    <cellStyle name="Percent 3 9 9 3 3 2" xfId="20238"/>
    <cellStyle name="Percent 3 9 9 3 3 2 2" xfId="20239"/>
    <cellStyle name="Percent 3 9 9 3 3 2 3" xfId="20240"/>
    <cellStyle name="Percent 3 9 9 3 3 3" xfId="20241"/>
    <cellStyle name="Percent 3 9 9 3 3 4" xfId="20242"/>
    <cellStyle name="Percent 3 9 9 3 4" xfId="20243"/>
    <cellStyle name="Percent 3 9 9 3 4 2" xfId="20244"/>
    <cellStyle name="Percent 3 9 9 3 4 3" xfId="20245"/>
    <cellStyle name="Percent 3 9 9 3 5" xfId="20246"/>
    <cellStyle name="Percent 3 9 9 3 6" xfId="20247"/>
    <cellStyle name="Percent 3 9 9 4" xfId="20248"/>
    <cellStyle name="Percent 3 9 9 4 2" xfId="20249"/>
    <cellStyle name="Percent 3 9 9 4 2 2" xfId="20250"/>
    <cellStyle name="Percent 3 9 9 4 2 2 2" xfId="20251"/>
    <cellStyle name="Percent 3 9 9 4 2 2 3" xfId="20252"/>
    <cellStyle name="Percent 3 9 9 4 2 3" xfId="20253"/>
    <cellStyle name="Percent 3 9 9 4 2 4" xfId="20254"/>
    <cellStyle name="Percent 3 9 9 4 3" xfId="20255"/>
    <cellStyle name="Percent 3 9 9 4 3 2" xfId="20256"/>
    <cellStyle name="Percent 3 9 9 4 3 2 2" xfId="20257"/>
    <cellStyle name="Percent 3 9 9 4 3 2 3" xfId="20258"/>
    <cellStyle name="Percent 3 9 9 4 3 3" xfId="20259"/>
    <cellStyle name="Percent 3 9 9 4 3 4" xfId="20260"/>
    <cellStyle name="Percent 3 9 9 4 4" xfId="20261"/>
    <cellStyle name="Percent 3 9 9 4 4 2" xfId="20262"/>
    <cellStyle name="Percent 3 9 9 4 4 3" xfId="20263"/>
    <cellStyle name="Percent 3 9 9 4 5" xfId="20264"/>
    <cellStyle name="Percent 3 9 9 4 6" xfId="20265"/>
    <cellStyle name="Percent 3 9 9 5" xfId="20266"/>
    <cellStyle name="Percent 3 9 9 5 2" xfId="20267"/>
    <cellStyle name="Percent 3 9 9 5 2 2" xfId="20268"/>
    <cellStyle name="Percent 3 9 9 5 2 2 2" xfId="20269"/>
    <cellStyle name="Percent 3 9 9 5 2 2 3" xfId="20270"/>
    <cellStyle name="Percent 3 9 9 5 2 3" xfId="20271"/>
    <cellStyle name="Percent 3 9 9 5 2 4" xfId="20272"/>
    <cellStyle name="Percent 3 9 9 5 3" xfId="20273"/>
    <cellStyle name="Percent 3 9 9 5 3 2" xfId="20274"/>
    <cellStyle name="Percent 3 9 9 5 3 2 2" xfId="20275"/>
    <cellStyle name="Percent 3 9 9 5 3 2 3" xfId="20276"/>
    <cellStyle name="Percent 3 9 9 5 3 3" xfId="20277"/>
    <cellStyle name="Percent 3 9 9 5 3 4" xfId="20278"/>
    <cellStyle name="Percent 3 9 9 5 4" xfId="20279"/>
    <cellStyle name="Percent 3 9 9 5 4 2" xfId="20280"/>
    <cellStyle name="Percent 3 9 9 5 4 2 2" xfId="20281"/>
    <cellStyle name="Percent 3 9 9 5 4 2 3" xfId="20282"/>
    <cellStyle name="Percent 3 9 9 5 4 3" xfId="20283"/>
    <cellStyle name="Percent 3 9 9 5 4 4" xfId="20284"/>
    <cellStyle name="Percent 3 9 9 5 5" xfId="20285"/>
    <cellStyle name="Percent 3 9 9 5 5 2" xfId="20286"/>
    <cellStyle name="Percent 3 9 9 5 5 3" xfId="20287"/>
    <cellStyle name="Percent 3 9 9 5 6" xfId="20288"/>
    <cellStyle name="Percent 3 9 9 5 7" xfId="20289"/>
    <cellStyle name="Percent 3 9 9 6" xfId="20290"/>
    <cellStyle name="Percent 3 9 9 6 2" xfId="20291"/>
    <cellStyle name="Percent 3 9 9 6 2 2" xfId="20292"/>
    <cellStyle name="Percent 3 9 9 6 2 2 2" xfId="20293"/>
    <cellStyle name="Percent 3 9 9 6 2 2 3" xfId="20294"/>
    <cellStyle name="Percent 3 9 9 6 2 3" xfId="20295"/>
    <cellStyle name="Percent 3 9 9 6 2 4" xfId="20296"/>
    <cellStyle name="Percent 3 9 9 6 3" xfId="20297"/>
    <cellStyle name="Percent 3 9 9 6 3 2" xfId="20298"/>
    <cellStyle name="Percent 3 9 9 6 3 2 2" xfId="20299"/>
    <cellStyle name="Percent 3 9 9 6 3 2 3" xfId="20300"/>
    <cellStyle name="Percent 3 9 9 6 3 3" xfId="20301"/>
    <cellStyle name="Percent 3 9 9 6 3 4" xfId="20302"/>
    <cellStyle name="Percent 3 9 9 6 4" xfId="20303"/>
    <cellStyle name="Percent 3 9 9 6 4 2" xfId="20304"/>
    <cellStyle name="Percent 3 9 9 6 4 3" xfId="20305"/>
    <cellStyle name="Percent 3 9 9 6 5" xfId="20306"/>
    <cellStyle name="Percent 3 9 9 6 6" xfId="20307"/>
    <cellStyle name="Percent 3 9 9 7" xfId="20308"/>
    <cellStyle name="Percent 3 9 9 7 2" xfId="20309"/>
    <cellStyle name="Percent 3 9 9 7 2 2" xfId="20310"/>
    <cellStyle name="Percent 3 9 9 7 2 3" xfId="20311"/>
    <cellStyle name="Percent 3 9 9 7 3" xfId="20312"/>
    <cellStyle name="Percent 3 9 9 7 4" xfId="20313"/>
    <cellStyle name="Percent 3 9 9 8" xfId="20314"/>
    <cellStyle name="Percent 3 9 9 8 2" xfId="20315"/>
    <cellStyle name="Percent 3 9 9 8 2 2" xfId="20316"/>
    <cellStyle name="Percent 3 9 9 8 2 3" xfId="20317"/>
    <cellStyle name="Percent 3 9 9 8 3" xfId="20318"/>
    <cellStyle name="Percent 3 9 9 8 4" xfId="20319"/>
    <cellStyle name="Percent 3 9 9 9" xfId="20320"/>
    <cellStyle name="Percent 3 9 9 9 2" xfId="20321"/>
    <cellStyle name="Percent 3 9 9 9 2 2" xfId="20322"/>
    <cellStyle name="Percent 3 9 9 9 2 3" xfId="20323"/>
    <cellStyle name="Percent 3 9 9 9 3" xfId="20324"/>
    <cellStyle name="Percent 3 9 9 9 4" xfId="20325"/>
    <cellStyle name="Percent 30" xfId="20326"/>
    <cellStyle name="Percent 31" xfId="20327"/>
    <cellStyle name="Percent 31 10" xfId="20328"/>
    <cellStyle name="Percent 31 10 2" xfId="20329"/>
    <cellStyle name="Percent 31 10 3" xfId="20330"/>
    <cellStyle name="Percent 31 11" xfId="20331"/>
    <cellStyle name="Percent 31 11 2" xfId="20332"/>
    <cellStyle name="Percent 31 11 3" xfId="20333"/>
    <cellStyle name="Percent 31 12" xfId="20334"/>
    <cellStyle name="Percent 31 12 2" xfId="20335"/>
    <cellStyle name="Percent 31 12 3" xfId="20336"/>
    <cellStyle name="Percent 31 13" xfId="20337"/>
    <cellStyle name="Percent 31 2" xfId="20338"/>
    <cellStyle name="Percent 31 2 2" xfId="20339"/>
    <cellStyle name="Percent 31 2 2 2" xfId="20340"/>
    <cellStyle name="Percent 31 2 2 2 2" xfId="20341"/>
    <cellStyle name="Percent 31 2 2 2 3" xfId="20342"/>
    <cellStyle name="Percent 31 2 2 3" xfId="20343"/>
    <cellStyle name="Percent 31 2 2 4" xfId="20344"/>
    <cellStyle name="Percent 31 2 3" xfId="20345"/>
    <cellStyle name="Percent 31 2 3 2" xfId="20346"/>
    <cellStyle name="Percent 31 2 3 2 2" xfId="20347"/>
    <cellStyle name="Percent 31 2 3 2 3" xfId="20348"/>
    <cellStyle name="Percent 31 2 3 3" xfId="20349"/>
    <cellStyle name="Percent 31 2 3 4" xfId="20350"/>
    <cellStyle name="Percent 31 2 4" xfId="20351"/>
    <cellStyle name="Percent 31 2 4 2" xfId="20352"/>
    <cellStyle name="Percent 31 2 4 3" xfId="20353"/>
    <cellStyle name="Percent 31 2 5" xfId="20354"/>
    <cellStyle name="Percent 31 2 5 2" xfId="20355"/>
    <cellStyle name="Percent 31 2 5 3" xfId="20356"/>
    <cellStyle name="Percent 31 2 6" xfId="20357"/>
    <cellStyle name="Percent 31 2 7" xfId="20358"/>
    <cellStyle name="Percent 31 3" xfId="20359"/>
    <cellStyle name="Percent 31 3 2" xfId="20360"/>
    <cellStyle name="Percent 31 3 2 2" xfId="20361"/>
    <cellStyle name="Percent 31 3 2 2 2" xfId="20362"/>
    <cellStyle name="Percent 31 3 2 2 3" xfId="20363"/>
    <cellStyle name="Percent 31 3 2 3" xfId="20364"/>
    <cellStyle name="Percent 31 3 2 4" xfId="20365"/>
    <cellStyle name="Percent 31 3 3" xfId="20366"/>
    <cellStyle name="Percent 31 3 3 2" xfId="20367"/>
    <cellStyle name="Percent 31 3 3 2 2" xfId="20368"/>
    <cellStyle name="Percent 31 3 3 2 3" xfId="20369"/>
    <cellStyle name="Percent 31 3 3 3" xfId="20370"/>
    <cellStyle name="Percent 31 3 3 4" xfId="20371"/>
    <cellStyle name="Percent 31 3 4" xfId="20372"/>
    <cellStyle name="Percent 31 3 4 2" xfId="20373"/>
    <cellStyle name="Percent 31 3 4 3" xfId="20374"/>
    <cellStyle name="Percent 31 3 5" xfId="20375"/>
    <cellStyle name="Percent 31 3 6" xfId="20376"/>
    <cellStyle name="Percent 31 4" xfId="20377"/>
    <cellStyle name="Percent 31 4 2" xfId="20378"/>
    <cellStyle name="Percent 31 4 2 2" xfId="20379"/>
    <cellStyle name="Percent 31 4 2 2 2" xfId="20380"/>
    <cellStyle name="Percent 31 4 2 2 3" xfId="20381"/>
    <cellStyle name="Percent 31 4 2 3" xfId="20382"/>
    <cellStyle name="Percent 31 4 2 4" xfId="20383"/>
    <cellStyle name="Percent 31 4 3" xfId="20384"/>
    <cellStyle name="Percent 31 4 3 2" xfId="20385"/>
    <cellStyle name="Percent 31 4 3 2 2" xfId="20386"/>
    <cellStyle name="Percent 31 4 3 2 3" xfId="20387"/>
    <cellStyle name="Percent 31 4 3 3" xfId="20388"/>
    <cellStyle name="Percent 31 4 3 4" xfId="20389"/>
    <cellStyle name="Percent 31 4 4" xfId="20390"/>
    <cellStyle name="Percent 31 4 4 2" xfId="20391"/>
    <cellStyle name="Percent 31 4 4 3" xfId="20392"/>
    <cellStyle name="Percent 31 4 5" xfId="20393"/>
    <cellStyle name="Percent 31 4 6" xfId="20394"/>
    <cellStyle name="Percent 31 5" xfId="20395"/>
    <cellStyle name="Percent 31 5 2" xfId="20396"/>
    <cellStyle name="Percent 31 5 2 2" xfId="20397"/>
    <cellStyle name="Percent 31 5 2 2 2" xfId="20398"/>
    <cellStyle name="Percent 31 5 2 2 3" xfId="20399"/>
    <cellStyle name="Percent 31 5 2 3" xfId="20400"/>
    <cellStyle name="Percent 31 5 2 4" xfId="20401"/>
    <cellStyle name="Percent 31 5 3" xfId="20402"/>
    <cellStyle name="Percent 31 5 3 2" xfId="20403"/>
    <cellStyle name="Percent 31 5 3 2 2" xfId="20404"/>
    <cellStyle name="Percent 31 5 3 2 3" xfId="20405"/>
    <cellStyle name="Percent 31 5 3 3" xfId="20406"/>
    <cellStyle name="Percent 31 5 3 4" xfId="20407"/>
    <cellStyle name="Percent 31 5 4" xfId="20408"/>
    <cellStyle name="Percent 31 5 4 2" xfId="20409"/>
    <cellStyle name="Percent 31 5 4 2 2" xfId="20410"/>
    <cellStyle name="Percent 31 5 4 2 3" xfId="20411"/>
    <cellStyle name="Percent 31 5 4 3" xfId="20412"/>
    <cellStyle name="Percent 31 5 4 4" xfId="20413"/>
    <cellStyle name="Percent 31 5 5" xfId="20414"/>
    <cellStyle name="Percent 31 5 5 2" xfId="20415"/>
    <cellStyle name="Percent 31 5 5 3" xfId="20416"/>
    <cellStyle name="Percent 31 5 6" xfId="20417"/>
    <cellStyle name="Percent 31 5 7" xfId="20418"/>
    <cellStyle name="Percent 31 6" xfId="20419"/>
    <cellStyle name="Percent 31 6 2" xfId="20420"/>
    <cellStyle name="Percent 31 6 2 2" xfId="20421"/>
    <cellStyle name="Percent 31 6 2 2 2" xfId="20422"/>
    <cellStyle name="Percent 31 6 2 2 3" xfId="20423"/>
    <cellStyle name="Percent 31 6 2 3" xfId="20424"/>
    <cellStyle name="Percent 31 6 2 4" xfId="20425"/>
    <cellStyle name="Percent 31 6 3" xfId="20426"/>
    <cellStyle name="Percent 31 6 3 2" xfId="20427"/>
    <cellStyle name="Percent 31 6 3 2 2" xfId="20428"/>
    <cellStyle name="Percent 31 6 3 2 3" xfId="20429"/>
    <cellStyle name="Percent 31 6 3 3" xfId="20430"/>
    <cellStyle name="Percent 31 6 3 4" xfId="20431"/>
    <cellStyle name="Percent 31 6 4" xfId="20432"/>
    <cellStyle name="Percent 31 6 4 2" xfId="20433"/>
    <cellStyle name="Percent 31 6 4 3" xfId="20434"/>
    <cellStyle name="Percent 31 6 5" xfId="20435"/>
    <cellStyle name="Percent 31 6 6" xfId="20436"/>
    <cellStyle name="Percent 31 7" xfId="20437"/>
    <cellStyle name="Percent 31 7 2" xfId="20438"/>
    <cellStyle name="Percent 31 7 2 2" xfId="20439"/>
    <cellStyle name="Percent 31 7 2 3" xfId="20440"/>
    <cellStyle name="Percent 31 7 3" xfId="20441"/>
    <cellStyle name="Percent 31 7 4" xfId="20442"/>
    <cellStyle name="Percent 31 8" xfId="20443"/>
    <cellStyle name="Percent 31 8 2" xfId="20444"/>
    <cellStyle name="Percent 31 8 2 2" xfId="20445"/>
    <cellStyle name="Percent 31 8 2 3" xfId="20446"/>
    <cellStyle name="Percent 31 8 3" xfId="20447"/>
    <cellStyle name="Percent 31 8 4" xfId="20448"/>
    <cellStyle name="Percent 31 9" xfId="20449"/>
    <cellStyle name="Percent 31 9 2" xfId="20450"/>
    <cellStyle name="Percent 31 9 2 2" xfId="20451"/>
    <cellStyle name="Percent 31 9 2 3" xfId="20452"/>
    <cellStyle name="Percent 31 9 3" xfId="20453"/>
    <cellStyle name="Percent 31 9 4" xfId="20454"/>
    <cellStyle name="Percent 32" xfId="20455"/>
    <cellStyle name="Percent 4" xfId="20456"/>
    <cellStyle name="Percent 4 10" xfId="20457"/>
    <cellStyle name="Percent 4 10 10" xfId="20458"/>
    <cellStyle name="Percent 4 10 10 2" xfId="20459"/>
    <cellStyle name="Percent 4 10 10 3" xfId="20460"/>
    <cellStyle name="Percent 4 10 11" xfId="20461"/>
    <cellStyle name="Percent 4 10 11 2" xfId="20462"/>
    <cellStyle name="Percent 4 10 11 3" xfId="20463"/>
    <cellStyle name="Percent 4 10 12" xfId="20464"/>
    <cellStyle name="Percent 4 10 12 2" xfId="20465"/>
    <cellStyle name="Percent 4 10 12 3" xfId="20466"/>
    <cellStyle name="Percent 4 10 13" xfId="20467"/>
    <cellStyle name="Percent 4 10 2" xfId="20468"/>
    <cellStyle name="Percent 4 10 2 2" xfId="20469"/>
    <cellStyle name="Percent 4 10 2 2 2" xfId="20470"/>
    <cellStyle name="Percent 4 10 2 2 2 2" xfId="20471"/>
    <cellStyle name="Percent 4 10 2 2 2 3" xfId="20472"/>
    <cellStyle name="Percent 4 10 2 2 3" xfId="20473"/>
    <cellStyle name="Percent 4 10 2 2 4" xfId="20474"/>
    <cellStyle name="Percent 4 10 2 3" xfId="20475"/>
    <cellStyle name="Percent 4 10 2 3 2" xfId="20476"/>
    <cellStyle name="Percent 4 10 2 3 2 2" xfId="20477"/>
    <cellStyle name="Percent 4 10 2 3 2 3" xfId="20478"/>
    <cellStyle name="Percent 4 10 2 3 3" xfId="20479"/>
    <cellStyle name="Percent 4 10 2 3 4" xfId="20480"/>
    <cellStyle name="Percent 4 10 2 4" xfId="20481"/>
    <cellStyle name="Percent 4 10 2 4 2" xfId="20482"/>
    <cellStyle name="Percent 4 10 2 4 3" xfId="20483"/>
    <cellStyle name="Percent 4 10 2 5" xfId="20484"/>
    <cellStyle name="Percent 4 10 2 5 2" xfId="20485"/>
    <cellStyle name="Percent 4 10 2 5 3" xfId="20486"/>
    <cellStyle name="Percent 4 10 2 6" xfId="20487"/>
    <cellStyle name="Percent 4 10 2 7" xfId="20488"/>
    <cellStyle name="Percent 4 10 3" xfId="20489"/>
    <cellStyle name="Percent 4 10 3 2" xfId="20490"/>
    <cellStyle name="Percent 4 10 3 2 2" xfId="20491"/>
    <cellStyle name="Percent 4 10 3 2 2 2" xfId="20492"/>
    <cellStyle name="Percent 4 10 3 2 2 3" xfId="20493"/>
    <cellStyle name="Percent 4 10 3 2 3" xfId="20494"/>
    <cellStyle name="Percent 4 10 3 2 4" xfId="20495"/>
    <cellStyle name="Percent 4 10 3 3" xfId="20496"/>
    <cellStyle name="Percent 4 10 3 3 2" xfId="20497"/>
    <cellStyle name="Percent 4 10 3 3 2 2" xfId="20498"/>
    <cellStyle name="Percent 4 10 3 3 2 3" xfId="20499"/>
    <cellStyle name="Percent 4 10 3 3 3" xfId="20500"/>
    <cellStyle name="Percent 4 10 3 3 4" xfId="20501"/>
    <cellStyle name="Percent 4 10 3 4" xfId="20502"/>
    <cellStyle name="Percent 4 10 3 4 2" xfId="20503"/>
    <cellStyle name="Percent 4 10 3 4 3" xfId="20504"/>
    <cellStyle name="Percent 4 10 3 5" xfId="20505"/>
    <cellStyle name="Percent 4 10 3 6" xfId="20506"/>
    <cellStyle name="Percent 4 10 4" xfId="20507"/>
    <cellStyle name="Percent 4 10 4 2" xfId="20508"/>
    <cellStyle name="Percent 4 10 4 2 2" xfId="20509"/>
    <cellStyle name="Percent 4 10 4 2 2 2" xfId="20510"/>
    <cellStyle name="Percent 4 10 4 2 2 3" xfId="20511"/>
    <cellStyle name="Percent 4 10 4 2 3" xfId="20512"/>
    <cellStyle name="Percent 4 10 4 2 4" xfId="20513"/>
    <cellStyle name="Percent 4 10 4 3" xfId="20514"/>
    <cellStyle name="Percent 4 10 4 3 2" xfId="20515"/>
    <cellStyle name="Percent 4 10 4 3 2 2" xfId="20516"/>
    <cellStyle name="Percent 4 10 4 3 2 3" xfId="20517"/>
    <cellStyle name="Percent 4 10 4 3 3" xfId="20518"/>
    <cellStyle name="Percent 4 10 4 3 4" xfId="20519"/>
    <cellStyle name="Percent 4 10 4 4" xfId="20520"/>
    <cellStyle name="Percent 4 10 4 4 2" xfId="20521"/>
    <cellStyle name="Percent 4 10 4 4 3" xfId="20522"/>
    <cellStyle name="Percent 4 10 4 5" xfId="20523"/>
    <cellStyle name="Percent 4 10 4 6" xfId="20524"/>
    <cellStyle name="Percent 4 10 5" xfId="20525"/>
    <cellStyle name="Percent 4 10 5 2" xfId="20526"/>
    <cellStyle name="Percent 4 10 5 2 2" xfId="20527"/>
    <cellStyle name="Percent 4 10 5 2 2 2" xfId="20528"/>
    <cellStyle name="Percent 4 10 5 2 2 3" xfId="20529"/>
    <cellStyle name="Percent 4 10 5 2 3" xfId="20530"/>
    <cellStyle name="Percent 4 10 5 2 4" xfId="20531"/>
    <cellStyle name="Percent 4 10 5 3" xfId="20532"/>
    <cellStyle name="Percent 4 10 5 3 2" xfId="20533"/>
    <cellStyle name="Percent 4 10 5 3 2 2" xfId="20534"/>
    <cellStyle name="Percent 4 10 5 3 2 3" xfId="20535"/>
    <cellStyle name="Percent 4 10 5 3 3" xfId="20536"/>
    <cellStyle name="Percent 4 10 5 3 4" xfId="20537"/>
    <cellStyle name="Percent 4 10 5 4" xfId="20538"/>
    <cellStyle name="Percent 4 10 5 4 2" xfId="20539"/>
    <cellStyle name="Percent 4 10 5 4 2 2" xfId="20540"/>
    <cellStyle name="Percent 4 10 5 4 2 3" xfId="20541"/>
    <cellStyle name="Percent 4 10 5 4 3" xfId="20542"/>
    <cellStyle name="Percent 4 10 5 4 4" xfId="20543"/>
    <cellStyle name="Percent 4 10 5 5" xfId="20544"/>
    <cellStyle name="Percent 4 10 5 5 2" xfId="20545"/>
    <cellStyle name="Percent 4 10 5 5 3" xfId="20546"/>
    <cellStyle name="Percent 4 10 5 6" xfId="20547"/>
    <cellStyle name="Percent 4 10 5 7" xfId="20548"/>
    <cellStyle name="Percent 4 10 6" xfId="20549"/>
    <cellStyle name="Percent 4 10 6 2" xfId="20550"/>
    <cellStyle name="Percent 4 10 6 2 2" xfId="20551"/>
    <cellStyle name="Percent 4 10 6 2 2 2" xfId="20552"/>
    <cellStyle name="Percent 4 10 6 2 2 3" xfId="20553"/>
    <cellStyle name="Percent 4 10 6 2 3" xfId="20554"/>
    <cellStyle name="Percent 4 10 6 2 4" xfId="20555"/>
    <cellStyle name="Percent 4 10 6 3" xfId="20556"/>
    <cellStyle name="Percent 4 10 6 3 2" xfId="20557"/>
    <cellStyle name="Percent 4 10 6 3 2 2" xfId="20558"/>
    <cellStyle name="Percent 4 10 6 3 2 3" xfId="20559"/>
    <cellStyle name="Percent 4 10 6 3 3" xfId="20560"/>
    <cellStyle name="Percent 4 10 6 3 4" xfId="20561"/>
    <cellStyle name="Percent 4 10 6 4" xfId="20562"/>
    <cellStyle name="Percent 4 10 6 4 2" xfId="20563"/>
    <cellStyle name="Percent 4 10 6 4 3" xfId="20564"/>
    <cellStyle name="Percent 4 10 6 5" xfId="20565"/>
    <cellStyle name="Percent 4 10 6 6" xfId="20566"/>
    <cellStyle name="Percent 4 10 7" xfId="20567"/>
    <cellStyle name="Percent 4 10 7 2" xfId="20568"/>
    <cellStyle name="Percent 4 10 7 2 2" xfId="20569"/>
    <cellStyle name="Percent 4 10 7 2 3" xfId="20570"/>
    <cellStyle name="Percent 4 10 7 3" xfId="20571"/>
    <cellStyle name="Percent 4 10 7 4" xfId="20572"/>
    <cellStyle name="Percent 4 10 8" xfId="20573"/>
    <cellStyle name="Percent 4 10 8 2" xfId="20574"/>
    <cellStyle name="Percent 4 10 8 2 2" xfId="20575"/>
    <cellStyle name="Percent 4 10 8 2 3" xfId="20576"/>
    <cellStyle name="Percent 4 10 8 3" xfId="20577"/>
    <cellStyle name="Percent 4 10 8 4" xfId="20578"/>
    <cellStyle name="Percent 4 10 9" xfId="20579"/>
    <cellStyle name="Percent 4 10 9 2" xfId="20580"/>
    <cellStyle name="Percent 4 10 9 2 2" xfId="20581"/>
    <cellStyle name="Percent 4 10 9 2 3" xfId="20582"/>
    <cellStyle name="Percent 4 10 9 3" xfId="20583"/>
    <cellStyle name="Percent 4 10 9 4" xfId="20584"/>
    <cellStyle name="Percent 4 11" xfId="20585"/>
    <cellStyle name="Percent 4 11 10" xfId="20586"/>
    <cellStyle name="Percent 4 11 10 2" xfId="20587"/>
    <cellStyle name="Percent 4 11 10 3" xfId="20588"/>
    <cellStyle name="Percent 4 11 11" xfId="20589"/>
    <cellStyle name="Percent 4 11 11 2" xfId="20590"/>
    <cellStyle name="Percent 4 11 11 3" xfId="20591"/>
    <cellStyle name="Percent 4 11 12" xfId="20592"/>
    <cellStyle name="Percent 4 11 12 2" xfId="20593"/>
    <cellStyle name="Percent 4 11 12 3" xfId="20594"/>
    <cellStyle name="Percent 4 11 13" xfId="20595"/>
    <cellStyle name="Percent 4 11 2" xfId="20596"/>
    <cellStyle name="Percent 4 11 2 2" xfId="20597"/>
    <cellStyle name="Percent 4 11 2 2 2" xfId="20598"/>
    <cellStyle name="Percent 4 11 2 2 2 2" xfId="20599"/>
    <cellStyle name="Percent 4 11 2 2 2 3" xfId="20600"/>
    <cellStyle name="Percent 4 11 2 2 3" xfId="20601"/>
    <cellStyle name="Percent 4 11 2 2 4" xfId="20602"/>
    <cellStyle name="Percent 4 11 2 3" xfId="20603"/>
    <cellStyle name="Percent 4 11 2 3 2" xfId="20604"/>
    <cellStyle name="Percent 4 11 2 3 2 2" xfId="20605"/>
    <cellStyle name="Percent 4 11 2 3 2 3" xfId="20606"/>
    <cellStyle name="Percent 4 11 2 3 3" xfId="20607"/>
    <cellStyle name="Percent 4 11 2 3 4" xfId="20608"/>
    <cellStyle name="Percent 4 11 2 4" xfId="20609"/>
    <cellStyle name="Percent 4 11 2 4 2" xfId="20610"/>
    <cellStyle name="Percent 4 11 2 4 3" xfId="20611"/>
    <cellStyle name="Percent 4 11 2 5" xfId="20612"/>
    <cellStyle name="Percent 4 11 2 5 2" xfId="20613"/>
    <cellStyle name="Percent 4 11 2 5 3" xfId="20614"/>
    <cellStyle name="Percent 4 11 2 6" xfId="20615"/>
    <cellStyle name="Percent 4 11 2 7" xfId="20616"/>
    <cellStyle name="Percent 4 11 3" xfId="20617"/>
    <cellStyle name="Percent 4 11 3 2" xfId="20618"/>
    <cellStyle name="Percent 4 11 3 2 2" xfId="20619"/>
    <cellStyle name="Percent 4 11 3 2 2 2" xfId="20620"/>
    <cellStyle name="Percent 4 11 3 2 2 3" xfId="20621"/>
    <cellStyle name="Percent 4 11 3 2 3" xfId="20622"/>
    <cellStyle name="Percent 4 11 3 2 4" xfId="20623"/>
    <cellStyle name="Percent 4 11 3 3" xfId="20624"/>
    <cellStyle name="Percent 4 11 3 3 2" xfId="20625"/>
    <cellStyle name="Percent 4 11 3 3 2 2" xfId="20626"/>
    <cellStyle name="Percent 4 11 3 3 2 3" xfId="20627"/>
    <cellStyle name="Percent 4 11 3 3 3" xfId="20628"/>
    <cellStyle name="Percent 4 11 3 3 4" xfId="20629"/>
    <cellStyle name="Percent 4 11 3 4" xfId="20630"/>
    <cellStyle name="Percent 4 11 3 4 2" xfId="20631"/>
    <cellStyle name="Percent 4 11 3 4 3" xfId="20632"/>
    <cellStyle name="Percent 4 11 3 5" xfId="20633"/>
    <cellStyle name="Percent 4 11 3 6" xfId="20634"/>
    <cellStyle name="Percent 4 11 4" xfId="20635"/>
    <cellStyle name="Percent 4 11 4 2" xfId="20636"/>
    <cellStyle name="Percent 4 11 4 2 2" xfId="20637"/>
    <cellStyle name="Percent 4 11 4 2 2 2" xfId="20638"/>
    <cellStyle name="Percent 4 11 4 2 2 3" xfId="20639"/>
    <cellStyle name="Percent 4 11 4 2 3" xfId="20640"/>
    <cellStyle name="Percent 4 11 4 2 4" xfId="20641"/>
    <cellStyle name="Percent 4 11 4 3" xfId="20642"/>
    <cellStyle name="Percent 4 11 4 3 2" xfId="20643"/>
    <cellStyle name="Percent 4 11 4 3 2 2" xfId="20644"/>
    <cellStyle name="Percent 4 11 4 3 2 3" xfId="20645"/>
    <cellStyle name="Percent 4 11 4 3 3" xfId="20646"/>
    <cellStyle name="Percent 4 11 4 3 4" xfId="20647"/>
    <cellStyle name="Percent 4 11 4 4" xfId="20648"/>
    <cellStyle name="Percent 4 11 4 4 2" xfId="20649"/>
    <cellStyle name="Percent 4 11 4 4 3" xfId="20650"/>
    <cellStyle name="Percent 4 11 4 5" xfId="20651"/>
    <cellStyle name="Percent 4 11 4 6" xfId="20652"/>
    <cellStyle name="Percent 4 11 5" xfId="20653"/>
    <cellStyle name="Percent 4 11 5 2" xfId="20654"/>
    <cellStyle name="Percent 4 11 5 2 2" xfId="20655"/>
    <cellStyle name="Percent 4 11 5 2 2 2" xfId="20656"/>
    <cellStyle name="Percent 4 11 5 2 2 3" xfId="20657"/>
    <cellStyle name="Percent 4 11 5 2 3" xfId="20658"/>
    <cellStyle name="Percent 4 11 5 2 4" xfId="20659"/>
    <cellStyle name="Percent 4 11 5 3" xfId="20660"/>
    <cellStyle name="Percent 4 11 5 3 2" xfId="20661"/>
    <cellStyle name="Percent 4 11 5 3 2 2" xfId="20662"/>
    <cellStyle name="Percent 4 11 5 3 2 3" xfId="20663"/>
    <cellStyle name="Percent 4 11 5 3 3" xfId="20664"/>
    <cellStyle name="Percent 4 11 5 3 4" xfId="20665"/>
    <cellStyle name="Percent 4 11 5 4" xfId="20666"/>
    <cellStyle name="Percent 4 11 5 4 2" xfId="20667"/>
    <cellStyle name="Percent 4 11 5 4 2 2" xfId="20668"/>
    <cellStyle name="Percent 4 11 5 4 2 3" xfId="20669"/>
    <cellStyle name="Percent 4 11 5 4 3" xfId="20670"/>
    <cellStyle name="Percent 4 11 5 4 4" xfId="20671"/>
    <cellStyle name="Percent 4 11 5 5" xfId="20672"/>
    <cellStyle name="Percent 4 11 5 5 2" xfId="20673"/>
    <cellStyle name="Percent 4 11 5 5 3" xfId="20674"/>
    <cellStyle name="Percent 4 11 5 6" xfId="20675"/>
    <cellStyle name="Percent 4 11 5 7" xfId="20676"/>
    <cellStyle name="Percent 4 11 6" xfId="20677"/>
    <cellStyle name="Percent 4 11 6 2" xfId="20678"/>
    <cellStyle name="Percent 4 11 6 2 2" xfId="20679"/>
    <cellStyle name="Percent 4 11 6 2 2 2" xfId="20680"/>
    <cellStyle name="Percent 4 11 6 2 2 3" xfId="20681"/>
    <cellStyle name="Percent 4 11 6 2 3" xfId="20682"/>
    <cellStyle name="Percent 4 11 6 2 4" xfId="20683"/>
    <cellStyle name="Percent 4 11 6 3" xfId="20684"/>
    <cellStyle name="Percent 4 11 6 3 2" xfId="20685"/>
    <cellStyle name="Percent 4 11 6 3 2 2" xfId="20686"/>
    <cellStyle name="Percent 4 11 6 3 2 3" xfId="20687"/>
    <cellStyle name="Percent 4 11 6 3 3" xfId="20688"/>
    <cellStyle name="Percent 4 11 6 3 4" xfId="20689"/>
    <cellStyle name="Percent 4 11 6 4" xfId="20690"/>
    <cellStyle name="Percent 4 11 6 4 2" xfId="20691"/>
    <cellStyle name="Percent 4 11 6 4 3" xfId="20692"/>
    <cellStyle name="Percent 4 11 6 5" xfId="20693"/>
    <cellStyle name="Percent 4 11 6 6" xfId="20694"/>
    <cellStyle name="Percent 4 11 7" xfId="20695"/>
    <cellStyle name="Percent 4 11 7 2" xfId="20696"/>
    <cellStyle name="Percent 4 11 7 2 2" xfId="20697"/>
    <cellStyle name="Percent 4 11 7 2 3" xfId="20698"/>
    <cellStyle name="Percent 4 11 7 3" xfId="20699"/>
    <cellStyle name="Percent 4 11 7 4" xfId="20700"/>
    <cellStyle name="Percent 4 11 8" xfId="20701"/>
    <cellStyle name="Percent 4 11 8 2" xfId="20702"/>
    <cellStyle name="Percent 4 11 8 2 2" xfId="20703"/>
    <cellStyle name="Percent 4 11 8 2 3" xfId="20704"/>
    <cellStyle name="Percent 4 11 8 3" xfId="20705"/>
    <cellStyle name="Percent 4 11 8 4" xfId="20706"/>
    <cellStyle name="Percent 4 11 9" xfId="20707"/>
    <cellStyle name="Percent 4 11 9 2" xfId="20708"/>
    <cellStyle name="Percent 4 11 9 2 2" xfId="20709"/>
    <cellStyle name="Percent 4 11 9 2 3" xfId="20710"/>
    <cellStyle name="Percent 4 11 9 3" xfId="20711"/>
    <cellStyle name="Percent 4 11 9 4" xfId="20712"/>
    <cellStyle name="Percent 4 12" xfId="20713"/>
    <cellStyle name="Percent 4 12 10" xfId="20714"/>
    <cellStyle name="Percent 4 12 10 2" xfId="20715"/>
    <cellStyle name="Percent 4 12 10 3" xfId="20716"/>
    <cellStyle name="Percent 4 12 11" xfId="20717"/>
    <cellStyle name="Percent 4 12 11 2" xfId="20718"/>
    <cellStyle name="Percent 4 12 11 3" xfId="20719"/>
    <cellStyle name="Percent 4 12 12" xfId="20720"/>
    <cellStyle name="Percent 4 12 12 2" xfId="20721"/>
    <cellStyle name="Percent 4 12 12 3" xfId="20722"/>
    <cellStyle name="Percent 4 12 13" xfId="20723"/>
    <cellStyle name="Percent 4 12 2" xfId="20724"/>
    <cellStyle name="Percent 4 12 2 2" xfId="20725"/>
    <cellStyle name="Percent 4 12 2 2 2" xfId="20726"/>
    <cellStyle name="Percent 4 12 2 2 2 2" xfId="20727"/>
    <cellStyle name="Percent 4 12 2 2 2 3" xfId="20728"/>
    <cellStyle name="Percent 4 12 2 2 3" xfId="20729"/>
    <cellStyle name="Percent 4 12 2 2 4" xfId="20730"/>
    <cellStyle name="Percent 4 12 2 3" xfId="20731"/>
    <cellStyle name="Percent 4 12 2 3 2" xfId="20732"/>
    <cellStyle name="Percent 4 12 2 3 2 2" xfId="20733"/>
    <cellStyle name="Percent 4 12 2 3 2 3" xfId="20734"/>
    <cellStyle name="Percent 4 12 2 3 3" xfId="20735"/>
    <cellStyle name="Percent 4 12 2 3 4" xfId="20736"/>
    <cellStyle name="Percent 4 12 2 4" xfId="20737"/>
    <cellStyle name="Percent 4 12 2 4 2" xfId="20738"/>
    <cellStyle name="Percent 4 12 2 4 3" xfId="20739"/>
    <cellStyle name="Percent 4 12 2 5" xfId="20740"/>
    <cellStyle name="Percent 4 12 2 5 2" xfId="20741"/>
    <cellStyle name="Percent 4 12 2 5 3" xfId="20742"/>
    <cellStyle name="Percent 4 12 2 6" xfId="20743"/>
    <cellStyle name="Percent 4 12 2 7" xfId="20744"/>
    <cellStyle name="Percent 4 12 3" xfId="20745"/>
    <cellStyle name="Percent 4 12 3 2" xfId="20746"/>
    <cellStyle name="Percent 4 12 3 2 2" xfId="20747"/>
    <cellStyle name="Percent 4 12 3 2 2 2" xfId="20748"/>
    <cellStyle name="Percent 4 12 3 2 2 3" xfId="20749"/>
    <cellStyle name="Percent 4 12 3 2 3" xfId="20750"/>
    <cellStyle name="Percent 4 12 3 2 4" xfId="20751"/>
    <cellStyle name="Percent 4 12 3 3" xfId="20752"/>
    <cellStyle name="Percent 4 12 3 3 2" xfId="20753"/>
    <cellStyle name="Percent 4 12 3 3 2 2" xfId="20754"/>
    <cellStyle name="Percent 4 12 3 3 2 3" xfId="20755"/>
    <cellStyle name="Percent 4 12 3 3 3" xfId="20756"/>
    <cellStyle name="Percent 4 12 3 3 4" xfId="20757"/>
    <cellStyle name="Percent 4 12 3 4" xfId="20758"/>
    <cellStyle name="Percent 4 12 3 4 2" xfId="20759"/>
    <cellStyle name="Percent 4 12 3 4 3" xfId="20760"/>
    <cellStyle name="Percent 4 12 3 5" xfId="20761"/>
    <cellStyle name="Percent 4 12 3 6" xfId="20762"/>
    <cellStyle name="Percent 4 12 4" xfId="20763"/>
    <cellStyle name="Percent 4 12 4 2" xfId="20764"/>
    <cellStyle name="Percent 4 12 4 2 2" xfId="20765"/>
    <cellStyle name="Percent 4 12 4 2 2 2" xfId="20766"/>
    <cellStyle name="Percent 4 12 4 2 2 3" xfId="20767"/>
    <cellStyle name="Percent 4 12 4 2 3" xfId="20768"/>
    <cellStyle name="Percent 4 12 4 2 4" xfId="20769"/>
    <cellStyle name="Percent 4 12 4 3" xfId="20770"/>
    <cellStyle name="Percent 4 12 4 3 2" xfId="20771"/>
    <cellStyle name="Percent 4 12 4 3 2 2" xfId="20772"/>
    <cellStyle name="Percent 4 12 4 3 2 3" xfId="20773"/>
    <cellStyle name="Percent 4 12 4 3 3" xfId="20774"/>
    <cellStyle name="Percent 4 12 4 3 4" xfId="20775"/>
    <cellStyle name="Percent 4 12 4 4" xfId="20776"/>
    <cellStyle name="Percent 4 12 4 4 2" xfId="20777"/>
    <cellStyle name="Percent 4 12 4 4 3" xfId="20778"/>
    <cellStyle name="Percent 4 12 4 5" xfId="20779"/>
    <cellStyle name="Percent 4 12 4 6" xfId="20780"/>
    <cellStyle name="Percent 4 12 5" xfId="20781"/>
    <cellStyle name="Percent 4 12 5 2" xfId="20782"/>
    <cellStyle name="Percent 4 12 5 2 2" xfId="20783"/>
    <cellStyle name="Percent 4 12 5 2 2 2" xfId="20784"/>
    <cellStyle name="Percent 4 12 5 2 2 3" xfId="20785"/>
    <cellStyle name="Percent 4 12 5 2 3" xfId="20786"/>
    <cellStyle name="Percent 4 12 5 2 4" xfId="20787"/>
    <cellStyle name="Percent 4 12 5 3" xfId="20788"/>
    <cellStyle name="Percent 4 12 5 3 2" xfId="20789"/>
    <cellStyle name="Percent 4 12 5 3 2 2" xfId="20790"/>
    <cellStyle name="Percent 4 12 5 3 2 3" xfId="20791"/>
    <cellStyle name="Percent 4 12 5 3 3" xfId="20792"/>
    <cellStyle name="Percent 4 12 5 3 4" xfId="20793"/>
    <cellStyle name="Percent 4 12 5 4" xfId="20794"/>
    <cellStyle name="Percent 4 12 5 4 2" xfId="20795"/>
    <cellStyle name="Percent 4 12 5 4 2 2" xfId="20796"/>
    <cellStyle name="Percent 4 12 5 4 2 3" xfId="20797"/>
    <cellStyle name="Percent 4 12 5 4 3" xfId="20798"/>
    <cellStyle name="Percent 4 12 5 4 4" xfId="20799"/>
    <cellStyle name="Percent 4 12 5 5" xfId="20800"/>
    <cellStyle name="Percent 4 12 5 5 2" xfId="20801"/>
    <cellStyle name="Percent 4 12 5 5 3" xfId="20802"/>
    <cellStyle name="Percent 4 12 5 6" xfId="20803"/>
    <cellStyle name="Percent 4 12 5 7" xfId="20804"/>
    <cellStyle name="Percent 4 12 6" xfId="20805"/>
    <cellStyle name="Percent 4 12 6 2" xfId="20806"/>
    <cellStyle name="Percent 4 12 6 2 2" xfId="20807"/>
    <cellStyle name="Percent 4 12 6 2 2 2" xfId="20808"/>
    <cellStyle name="Percent 4 12 6 2 2 3" xfId="20809"/>
    <cellStyle name="Percent 4 12 6 2 3" xfId="20810"/>
    <cellStyle name="Percent 4 12 6 2 4" xfId="20811"/>
    <cellStyle name="Percent 4 12 6 3" xfId="20812"/>
    <cellStyle name="Percent 4 12 6 3 2" xfId="20813"/>
    <cellStyle name="Percent 4 12 6 3 2 2" xfId="20814"/>
    <cellStyle name="Percent 4 12 6 3 2 3" xfId="20815"/>
    <cellStyle name="Percent 4 12 6 3 3" xfId="20816"/>
    <cellStyle name="Percent 4 12 6 3 4" xfId="20817"/>
    <cellStyle name="Percent 4 12 6 4" xfId="20818"/>
    <cellStyle name="Percent 4 12 6 4 2" xfId="20819"/>
    <cellStyle name="Percent 4 12 6 4 3" xfId="20820"/>
    <cellStyle name="Percent 4 12 6 5" xfId="20821"/>
    <cellStyle name="Percent 4 12 6 6" xfId="20822"/>
    <cellStyle name="Percent 4 12 7" xfId="20823"/>
    <cellStyle name="Percent 4 12 7 2" xfId="20824"/>
    <cellStyle name="Percent 4 12 7 2 2" xfId="20825"/>
    <cellStyle name="Percent 4 12 7 2 3" xfId="20826"/>
    <cellStyle name="Percent 4 12 7 3" xfId="20827"/>
    <cellStyle name="Percent 4 12 7 4" xfId="20828"/>
    <cellStyle name="Percent 4 12 8" xfId="20829"/>
    <cellStyle name="Percent 4 12 8 2" xfId="20830"/>
    <cellStyle name="Percent 4 12 8 2 2" xfId="20831"/>
    <cellStyle name="Percent 4 12 8 2 3" xfId="20832"/>
    <cellStyle name="Percent 4 12 8 3" xfId="20833"/>
    <cellStyle name="Percent 4 12 8 4" xfId="20834"/>
    <cellStyle name="Percent 4 12 9" xfId="20835"/>
    <cellStyle name="Percent 4 12 9 2" xfId="20836"/>
    <cellStyle name="Percent 4 12 9 2 2" xfId="20837"/>
    <cellStyle name="Percent 4 12 9 2 3" xfId="20838"/>
    <cellStyle name="Percent 4 12 9 3" xfId="20839"/>
    <cellStyle name="Percent 4 12 9 4" xfId="20840"/>
    <cellStyle name="Percent 4 13" xfId="20841"/>
    <cellStyle name="Percent 4 13 10" xfId="20842"/>
    <cellStyle name="Percent 4 13 10 2" xfId="20843"/>
    <cellStyle name="Percent 4 13 10 3" xfId="20844"/>
    <cellStyle name="Percent 4 13 11" xfId="20845"/>
    <cellStyle name="Percent 4 13 11 2" xfId="20846"/>
    <cellStyle name="Percent 4 13 11 3" xfId="20847"/>
    <cellStyle name="Percent 4 13 12" xfId="20848"/>
    <cellStyle name="Percent 4 13 12 2" xfId="20849"/>
    <cellStyle name="Percent 4 13 12 3" xfId="20850"/>
    <cellStyle name="Percent 4 13 13" xfId="20851"/>
    <cellStyle name="Percent 4 13 2" xfId="20852"/>
    <cellStyle name="Percent 4 13 2 2" xfId="20853"/>
    <cellStyle name="Percent 4 13 2 2 2" xfId="20854"/>
    <cellStyle name="Percent 4 13 2 2 2 2" xfId="20855"/>
    <cellStyle name="Percent 4 13 2 2 2 3" xfId="20856"/>
    <cellStyle name="Percent 4 13 2 2 3" xfId="20857"/>
    <cellStyle name="Percent 4 13 2 2 4" xfId="20858"/>
    <cellStyle name="Percent 4 13 2 3" xfId="20859"/>
    <cellStyle name="Percent 4 13 2 3 2" xfId="20860"/>
    <cellStyle name="Percent 4 13 2 3 2 2" xfId="20861"/>
    <cellStyle name="Percent 4 13 2 3 2 3" xfId="20862"/>
    <cellStyle name="Percent 4 13 2 3 3" xfId="20863"/>
    <cellStyle name="Percent 4 13 2 3 4" xfId="20864"/>
    <cellStyle name="Percent 4 13 2 4" xfId="20865"/>
    <cellStyle name="Percent 4 13 2 4 2" xfId="20866"/>
    <cellStyle name="Percent 4 13 2 4 3" xfId="20867"/>
    <cellStyle name="Percent 4 13 2 5" xfId="20868"/>
    <cellStyle name="Percent 4 13 2 5 2" xfId="20869"/>
    <cellStyle name="Percent 4 13 2 5 3" xfId="20870"/>
    <cellStyle name="Percent 4 13 2 6" xfId="20871"/>
    <cellStyle name="Percent 4 13 2 7" xfId="20872"/>
    <cellStyle name="Percent 4 13 3" xfId="20873"/>
    <cellStyle name="Percent 4 13 3 2" xfId="20874"/>
    <cellStyle name="Percent 4 13 3 2 2" xfId="20875"/>
    <cellStyle name="Percent 4 13 3 2 2 2" xfId="20876"/>
    <cellStyle name="Percent 4 13 3 2 2 3" xfId="20877"/>
    <cellStyle name="Percent 4 13 3 2 3" xfId="20878"/>
    <cellStyle name="Percent 4 13 3 2 4" xfId="20879"/>
    <cellStyle name="Percent 4 13 3 3" xfId="20880"/>
    <cellStyle name="Percent 4 13 3 3 2" xfId="20881"/>
    <cellStyle name="Percent 4 13 3 3 2 2" xfId="20882"/>
    <cellStyle name="Percent 4 13 3 3 2 3" xfId="20883"/>
    <cellStyle name="Percent 4 13 3 3 3" xfId="20884"/>
    <cellStyle name="Percent 4 13 3 3 4" xfId="20885"/>
    <cellStyle name="Percent 4 13 3 4" xfId="20886"/>
    <cellStyle name="Percent 4 13 3 4 2" xfId="20887"/>
    <cellStyle name="Percent 4 13 3 4 3" xfId="20888"/>
    <cellStyle name="Percent 4 13 3 5" xfId="20889"/>
    <cellStyle name="Percent 4 13 3 6" xfId="20890"/>
    <cellStyle name="Percent 4 13 4" xfId="20891"/>
    <cellStyle name="Percent 4 13 4 2" xfId="20892"/>
    <cellStyle name="Percent 4 13 4 2 2" xfId="20893"/>
    <cellStyle name="Percent 4 13 4 2 2 2" xfId="20894"/>
    <cellStyle name="Percent 4 13 4 2 2 3" xfId="20895"/>
    <cellStyle name="Percent 4 13 4 2 3" xfId="20896"/>
    <cellStyle name="Percent 4 13 4 2 4" xfId="20897"/>
    <cellStyle name="Percent 4 13 4 3" xfId="20898"/>
    <cellStyle name="Percent 4 13 4 3 2" xfId="20899"/>
    <cellStyle name="Percent 4 13 4 3 2 2" xfId="20900"/>
    <cellStyle name="Percent 4 13 4 3 2 3" xfId="20901"/>
    <cellStyle name="Percent 4 13 4 3 3" xfId="20902"/>
    <cellStyle name="Percent 4 13 4 3 4" xfId="20903"/>
    <cellStyle name="Percent 4 13 4 4" xfId="20904"/>
    <cellStyle name="Percent 4 13 4 4 2" xfId="20905"/>
    <cellStyle name="Percent 4 13 4 4 3" xfId="20906"/>
    <cellStyle name="Percent 4 13 4 5" xfId="20907"/>
    <cellStyle name="Percent 4 13 4 6" xfId="20908"/>
    <cellStyle name="Percent 4 13 5" xfId="20909"/>
    <cellStyle name="Percent 4 13 5 2" xfId="20910"/>
    <cellStyle name="Percent 4 13 5 2 2" xfId="20911"/>
    <cellStyle name="Percent 4 13 5 2 2 2" xfId="20912"/>
    <cellStyle name="Percent 4 13 5 2 2 3" xfId="20913"/>
    <cellStyle name="Percent 4 13 5 2 3" xfId="20914"/>
    <cellStyle name="Percent 4 13 5 2 4" xfId="20915"/>
    <cellStyle name="Percent 4 13 5 3" xfId="20916"/>
    <cellStyle name="Percent 4 13 5 3 2" xfId="20917"/>
    <cellStyle name="Percent 4 13 5 3 2 2" xfId="20918"/>
    <cellStyle name="Percent 4 13 5 3 2 3" xfId="20919"/>
    <cellStyle name="Percent 4 13 5 3 3" xfId="20920"/>
    <cellStyle name="Percent 4 13 5 3 4" xfId="20921"/>
    <cellStyle name="Percent 4 13 5 4" xfId="20922"/>
    <cellStyle name="Percent 4 13 5 4 2" xfId="20923"/>
    <cellStyle name="Percent 4 13 5 4 2 2" xfId="20924"/>
    <cellStyle name="Percent 4 13 5 4 2 3" xfId="20925"/>
    <cellStyle name="Percent 4 13 5 4 3" xfId="20926"/>
    <cellStyle name="Percent 4 13 5 4 4" xfId="20927"/>
    <cellStyle name="Percent 4 13 5 5" xfId="20928"/>
    <cellStyle name="Percent 4 13 5 5 2" xfId="20929"/>
    <cellStyle name="Percent 4 13 5 5 3" xfId="20930"/>
    <cellStyle name="Percent 4 13 5 6" xfId="20931"/>
    <cellStyle name="Percent 4 13 5 7" xfId="20932"/>
    <cellStyle name="Percent 4 13 6" xfId="20933"/>
    <cellStyle name="Percent 4 13 6 2" xfId="20934"/>
    <cellStyle name="Percent 4 13 6 2 2" xfId="20935"/>
    <cellStyle name="Percent 4 13 6 2 2 2" xfId="20936"/>
    <cellStyle name="Percent 4 13 6 2 2 3" xfId="20937"/>
    <cellStyle name="Percent 4 13 6 2 3" xfId="20938"/>
    <cellStyle name="Percent 4 13 6 2 4" xfId="20939"/>
    <cellStyle name="Percent 4 13 6 3" xfId="20940"/>
    <cellStyle name="Percent 4 13 6 3 2" xfId="20941"/>
    <cellStyle name="Percent 4 13 6 3 2 2" xfId="20942"/>
    <cellStyle name="Percent 4 13 6 3 2 3" xfId="20943"/>
    <cellStyle name="Percent 4 13 6 3 3" xfId="20944"/>
    <cellStyle name="Percent 4 13 6 3 4" xfId="20945"/>
    <cellStyle name="Percent 4 13 6 4" xfId="20946"/>
    <cellStyle name="Percent 4 13 6 4 2" xfId="20947"/>
    <cellStyle name="Percent 4 13 6 4 3" xfId="20948"/>
    <cellStyle name="Percent 4 13 6 5" xfId="20949"/>
    <cellStyle name="Percent 4 13 6 6" xfId="20950"/>
    <cellStyle name="Percent 4 13 7" xfId="20951"/>
    <cellStyle name="Percent 4 13 7 2" xfId="20952"/>
    <cellStyle name="Percent 4 13 7 2 2" xfId="20953"/>
    <cellStyle name="Percent 4 13 7 2 3" xfId="20954"/>
    <cellStyle name="Percent 4 13 7 3" xfId="20955"/>
    <cellStyle name="Percent 4 13 7 4" xfId="20956"/>
    <cellStyle name="Percent 4 13 8" xfId="20957"/>
    <cellStyle name="Percent 4 13 8 2" xfId="20958"/>
    <cellStyle name="Percent 4 13 8 2 2" xfId="20959"/>
    <cellStyle name="Percent 4 13 8 2 3" xfId="20960"/>
    <cellStyle name="Percent 4 13 8 3" xfId="20961"/>
    <cellStyle name="Percent 4 13 8 4" xfId="20962"/>
    <cellStyle name="Percent 4 13 9" xfId="20963"/>
    <cellStyle name="Percent 4 13 9 2" xfId="20964"/>
    <cellStyle name="Percent 4 13 9 2 2" xfId="20965"/>
    <cellStyle name="Percent 4 13 9 2 3" xfId="20966"/>
    <cellStyle name="Percent 4 13 9 3" xfId="20967"/>
    <cellStyle name="Percent 4 13 9 4" xfId="20968"/>
    <cellStyle name="Percent 4 14" xfId="20969"/>
    <cellStyle name="Percent 4 14 10" xfId="20970"/>
    <cellStyle name="Percent 4 14 10 2" xfId="20971"/>
    <cellStyle name="Percent 4 14 10 2 2" xfId="20972"/>
    <cellStyle name="Percent 4 14 10 2 3" xfId="20973"/>
    <cellStyle name="Percent 4 14 10 3" xfId="20974"/>
    <cellStyle name="Percent 4 14 10 4" xfId="20975"/>
    <cellStyle name="Percent 4 14 11" xfId="20976"/>
    <cellStyle name="Percent 4 14 11 2" xfId="20977"/>
    <cellStyle name="Percent 4 14 11 3" xfId="20978"/>
    <cellStyle name="Percent 4 14 12" xfId="20979"/>
    <cellStyle name="Percent 4 14 12 2" xfId="20980"/>
    <cellStyle name="Percent 4 14 12 3" xfId="20981"/>
    <cellStyle name="Percent 4 14 13" xfId="20982"/>
    <cellStyle name="Percent 4 14 13 2" xfId="20983"/>
    <cellStyle name="Percent 4 14 13 3" xfId="20984"/>
    <cellStyle name="Percent 4 14 14" xfId="20985"/>
    <cellStyle name="Percent 4 14 2" xfId="20986"/>
    <cellStyle name="Percent 4 14 2 10" xfId="20987"/>
    <cellStyle name="Percent 4 14 2 10 2" xfId="20988"/>
    <cellStyle name="Percent 4 14 2 10 3" xfId="20989"/>
    <cellStyle name="Percent 4 14 2 11" xfId="20990"/>
    <cellStyle name="Percent 4 14 2 12" xfId="20991"/>
    <cellStyle name="Percent 4 14 2 2" xfId="20992"/>
    <cellStyle name="Percent 4 14 2 2 2" xfId="20993"/>
    <cellStyle name="Percent 4 14 2 2 2 2" xfId="20994"/>
    <cellStyle name="Percent 4 14 2 2 2 2 2" xfId="20995"/>
    <cellStyle name="Percent 4 14 2 2 2 2 3" xfId="20996"/>
    <cellStyle name="Percent 4 14 2 2 2 3" xfId="20997"/>
    <cellStyle name="Percent 4 14 2 2 2 4" xfId="20998"/>
    <cellStyle name="Percent 4 14 2 2 3" xfId="20999"/>
    <cellStyle name="Percent 4 14 2 2 3 2" xfId="21000"/>
    <cellStyle name="Percent 4 14 2 2 3 2 2" xfId="21001"/>
    <cellStyle name="Percent 4 14 2 2 3 2 3" xfId="21002"/>
    <cellStyle name="Percent 4 14 2 2 3 3" xfId="21003"/>
    <cellStyle name="Percent 4 14 2 2 3 4" xfId="21004"/>
    <cellStyle name="Percent 4 14 2 2 4" xfId="21005"/>
    <cellStyle name="Percent 4 14 2 2 4 2" xfId="21006"/>
    <cellStyle name="Percent 4 14 2 2 4 3" xfId="21007"/>
    <cellStyle name="Percent 4 14 2 2 5" xfId="21008"/>
    <cellStyle name="Percent 4 14 2 2 6" xfId="21009"/>
    <cellStyle name="Percent 4 14 2 3" xfId="21010"/>
    <cellStyle name="Percent 4 14 2 3 2" xfId="21011"/>
    <cellStyle name="Percent 4 14 2 3 2 2" xfId="21012"/>
    <cellStyle name="Percent 4 14 2 3 2 2 2" xfId="21013"/>
    <cellStyle name="Percent 4 14 2 3 2 2 3" xfId="21014"/>
    <cellStyle name="Percent 4 14 2 3 2 3" xfId="21015"/>
    <cellStyle name="Percent 4 14 2 3 2 4" xfId="21016"/>
    <cellStyle name="Percent 4 14 2 3 3" xfId="21017"/>
    <cellStyle name="Percent 4 14 2 3 3 2" xfId="21018"/>
    <cellStyle name="Percent 4 14 2 3 3 2 2" xfId="21019"/>
    <cellStyle name="Percent 4 14 2 3 3 2 3" xfId="21020"/>
    <cellStyle name="Percent 4 14 2 3 3 3" xfId="21021"/>
    <cellStyle name="Percent 4 14 2 3 3 4" xfId="21022"/>
    <cellStyle name="Percent 4 14 2 3 4" xfId="21023"/>
    <cellStyle name="Percent 4 14 2 3 4 2" xfId="21024"/>
    <cellStyle name="Percent 4 14 2 3 4 3" xfId="21025"/>
    <cellStyle name="Percent 4 14 2 3 5" xfId="21026"/>
    <cellStyle name="Percent 4 14 2 3 6" xfId="21027"/>
    <cellStyle name="Percent 4 14 2 4" xfId="21028"/>
    <cellStyle name="Percent 4 14 2 4 2" xfId="21029"/>
    <cellStyle name="Percent 4 14 2 4 2 2" xfId="21030"/>
    <cellStyle name="Percent 4 14 2 4 2 2 2" xfId="21031"/>
    <cellStyle name="Percent 4 14 2 4 2 2 3" xfId="21032"/>
    <cellStyle name="Percent 4 14 2 4 2 3" xfId="21033"/>
    <cellStyle name="Percent 4 14 2 4 2 4" xfId="21034"/>
    <cellStyle name="Percent 4 14 2 4 3" xfId="21035"/>
    <cellStyle name="Percent 4 14 2 4 3 2" xfId="21036"/>
    <cellStyle name="Percent 4 14 2 4 3 2 2" xfId="21037"/>
    <cellStyle name="Percent 4 14 2 4 3 2 3" xfId="21038"/>
    <cellStyle name="Percent 4 14 2 4 3 3" xfId="21039"/>
    <cellStyle name="Percent 4 14 2 4 3 4" xfId="21040"/>
    <cellStyle name="Percent 4 14 2 4 4" xfId="21041"/>
    <cellStyle name="Percent 4 14 2 4 4 2" xfId="21042"/>
    <cellStyle name="Percent 4 14 2 4 4 2 2" xfId="21043"/>
    <cellStyle name="Percent 4 14 2 4 4 2 3" xfId="21044"/>
    <cellStyle name="Percent 4 14 2 4 4 3" xfId="21045"/>
    <cellStyle name="Percent 4 14 2 4 4 4" xfId="21046"/>
    <cellStyle name="Percent 4 14 2 4 5" xfId="21047"/>
    <cellStyle name="Percent 4 14 2 4 5 2" xfId="21048"/>
    <cellStyle name="Percent 4 14 2 4 5 3" xfId="21049"/>
    <cellStyle name="Percent 4 14 2 4 6" xfId="21050"/>
    <cellStyle name="Percent 4 14 2 4 7" xfId="21051"/>
    <cellStyle name="Percent 4 14 2 5" xfId="21052"/>
    <cellStyle name="Percent 4 14 2 5 2" xfId="21053"/>
    <cellStyle name="Percent 4 14 2 5 2 2" xfId="21054"/>
    <cellStyle name="Percent 4 14 2 5 2 2 2" xfId="21055"/>
    <cellStyle name="Percent 4 14 2 5 2 2 3" xfId="21056"/>
    <cellStyle name="Percent 4 14 2 5 2 3" xfId="21057"/>
    <cellStyle name="Percent 4 14 2 5 2 4" xfId="21058"/>
    <cellStyle name="Percent 4 14 2 5 3" xfId="21059"/>
    <cellStyle name="Percent 4 14 2 5 3 2" xfId="21060"/>
    <cellStyle name="Percent 4 14 2 5 3 2 2" xfId="21061"/>
    <cellStyle name="Percent 4 14 2 5 3 2 3" xfId="21062"/>
    <cellStyle name="Percent 4 14 2 5 3 3" xfId="21063"/>
    <cellStyle name="Percent 4 14 2 5 3 4" xfId="21064"/>
    <cellStyle name="Percent 4 14 2 5 4" xfId="21065"/>
    <cellStyle name="Percent 4 14 2 5 4 2" xfId="21066"/>
    <cellStyle name="Percent 4 14 2 5 4 3" xfId="21067"/>
    <cellStyle name="Percent 4 14 2 5 5" xfId="21068"/>
    <cellStyle name="Percent 4 14 2 5 6" xfId="21069"/>
    <cellStyle name="Percent 4 14 2 6" xfId="21070"/>
    <cellStyle name="Percent 4 14 2 6 2" xfId="21071"/>
    <cellStyle name="Percent 4 14 2 6 2 2" xfId="21072"/>
    <cellStyle name="Percent 4 14 2 6 2 3" xfId="21073"/>
    <cellStyle name="Percent 4 14 2 6 3" xfId="21074"/>
    <cellStyle name="Percent 4 14 2 6 4" xfId="21075"/>
    <cellStyle name="Percent 4 14 2 7" xfId="21076"/>
    <cellStyle name="Percent 4 14 2 7 2" xfId="21077"/>
    <cellStyle name="Percent 4 14 2 7 2 2" xfId="21078"/>
    <cellStyle name="Percent 4 14 2 7 2 3" xfId="21079"/>
    <cellStyle name="Percent 4 14 2 7 3" xfId="21080"/>
    <cellStyle name="Percent 4 14 2 7 4" xfId="21081"/>
    <cellStyle name="Percent 4 14 2 8" xfId="21082"/>
    <cellStyle name="Percent 4 14 2 8 2" xfId="21083"/>
    <cellStyle name="Percent 4 14 2 8 2 2" xfId="21084"/>
    <cellStyle name="Percent 4 14 2 8 2 3" xfId="21085"/>
    <cellStyle name="Percent 4 14 2 8 3" xfId="21086"/>
    <cellStyle name="Percent 4 14 2 8 4" xfId="21087"/>
    <cellStyle name="Percent 4 14 2 9" xfId="21088"/>
    <cellStyle name="Percent 4 14 2 9 2" xfId="21089"/>
    <cellStyle name="Percent 4 14 2 9 3" xfId="21090"/>
    <cellStyle name="Percent 4 14 3" xfId="21091"/>
    <cellStyle name="Percent 4 14 3 2" xfId="21092"/>
    <cellStyle name="Percent 4 14 3 2 2" xfId="21093"/>
    <cellStyle name="Percent 4 14 3 2 2 2" xfId="21094"/>
    <cellStyle name="Percent 4 14 3 2 2 3" xfId="21095"/>
    <cellStyle name="Percent 4 14 3 2 3" xfId="21096"/>
    <cellStyle name="Percent 4 14 3 2 4" xfId="21097"/>
    <cellStyle name="Percent 4 14 3 3" xfId="21098"/>
    <cellStyle name="Percent 4 14 3 3 2" xfId="21099"/>
    <cellStyle name="Percent 4 14 3 3 2 2" xfId="21100"/>
    <cellStyle name="Percent 4 14 3 3 2 3" xfId="21101"/>
    <cellStyle name="Percent 4 14 3 3 3" xfId="21102"/>
    <cellStyle name="Percent 4 14 3 3 4" xfId="21103"/>
    <cellStyle name="Percent 4 14 3 4" xfId="21104"/>
    <cellStyle name="Percent 4 14 3 4 2" xfId="21105"/>
    <cellStyle name="Percent 4 14 3 4 3" xfId="21106"/>
    <cellStyle name="Percent 4 14 3 5" xfId="21107"/>
    <cellStyle name="Percent 4 14 3 5 2" xfId="21108"/>
    <cellStyle name="Percent 4 14 3 5 3" xfId="21109"/>
    <cellStyle name="Percent 4 14 3 6" xfId="21110"/>
    <cellStyle name="Percent 4 14 3 7" xfId="21111"/>
    <cellStyle name="Percent 4 14 4" xfId="21112"/>
    <cellStyle name="Percent 4 14 4 2" xfId="21113"/>
    <cellStyle name="Percent 4 14 4 2 2" xfId="21114"/>
    <cellStyle name="Percent 4 14 4 2 2 2" xfId="21115"/>
    <cellStyle name="Percent 4 14 4 2 2 3" xfId="21116"/>
    <cellStyle name="Percent 4 14 4 2 3" xfId="21117"/>
    <cellStyle name="Percent 4 14 4 2 4" xfId="21118"/>
    <cellStyle name="Percent 4 14 4 3" xfId="21119"/>
    <cellStyle name="Percent 4 14 4 3 2" xfId="21120"/>
    <cellStyle name="Percent 4 14 4 3 2 2" xfId="21121"/>
    <cellStyle name="Percent 4 14 4 3 2 3" xfId="21122"/>
    <cellStyle name="Percent 4 14 4 3 3" xfId="21123"/>
    <cellStyle name="Percent 4 14 4 3 4" xfId="21124"/>
    <cellStyle name="Percent 4 14 4 4" xfId="21125"/>
    <cellStyle name="Percent 4 14 4 4 2" xfId="21126"/>
    <cellStyle name="Percent 4 14 4 4 3" xfId="21127"/>
    <cellStyle name="Percent 4 14 4 5" xfId="21128"/>
    <cellStyle name="Percent 4 14 4 6" xfId="21129"/>
    <cellStyle name="Percent 4 14 5" xfId="21130"/>
    <cellStyle name="Percent 4 14 5 2" xfId="21131"/>
    <cellStyle name="Percent 4 14 5 2 2" xfId="21132"/>
    <cellStyle name="Percent 4 14 5 2 2 2" xfId="21133"/>
    <cellStyle name="Percent 4 14 5 2 2 3" xfId="21134"/>
    <cellStyle name="Percent 4 14 5 2 3" xfId="21135"/>
    <cellStyle name="Percent 4 14 5 2 4" xfId="21136"/>
    <cellStyle name="Percent 4 14 5 3" xfId="21137"/>
    <cellStyle name="Percent 4 14 5 3 2" xfId="21138"/>
    <cellStyle name="Percent 4 14 5 3 2 2" xfId="21139"/>
    <cellStyle name="Percent 4 14 5 3 2 3" xfId="21140"/>
    <cellStyle name="Percent 4 14 5 3 3" xfId="21141"/>
    <cellStyle name="Percent 4 14 5 3 4" xfId="21142"/>
    <cellStyle name="Percent 4 14 5 4" xfId="21143"/>
    <cellStyle name="Percent 4 14 5 4 2" xfId="21144"/>
    <cellStyle name="Percent 4 14 5 4 3" xfId="21145"/>
    <cellStyle name="Percent 4 14 5 5" xfId="21146"/>
    <cellStyle name="Percent 4 14 5 6" xfId="21147"/>
    <cellStyle name="Percent 4 14 6" xfId="21148"/>
    <cellStyle name="Percent 4 14 6 2" xfId="21149"/>
    <cellStyle name="Percent 4 14 6 2 2" xfId="21150"/>
    <cellStyle name="Percent 4 14 6 2 2 2" xfId="21151"/>
    <cellStyle name="Percent 4 14 6 2 2 3" xfId="21152"/>
    <cellStyle name="Percent 4 14 6 2 3" xfId="21153"/>
    <cellStyle name="Percent 4 14 6 2 4" xfId="21154"/>
    <cellStyle name="Percent 4 14 6 3" xfId="21155"/>
    <cellStyle name="Percent 4 14 6 3 2" xfId="21156"/>
    <cellStyle name="Percent 4 14 6 3 2 2" xfId="21157"/>
    <cellStyle name="Percent 4 14 6 3 2 3" xfId="21158"/>
    <cellStyle name="Percent 4 14 6 3 3" xfId="21159"/>
    <cellStyle name="Percent 4 14 6 3 4" xfId="21160"/>
    <cellStyle name="Percent 4 14 6 4" xfId="21161"/>
    <cellStyle name="Percent 4 14 6 4 2" xfId="21162"/>
    <cellStyle name="Percent 4 14 6 4 2 2" xfId="21163"/>
    <cellStyle name="Percent 4 14 6 4 2 3" xfId="21164"/>
    <cellStyle name="Percent 4 14 6 4 3" xfId="21165"/>
    <cellStyle name="Percent 4 14 6 4 4" xfId="21166"/>
    <cellStyle name="Percent 4 14 6 5" xfId="21167"/>
    <cellStyle name="Percent 4 14 6 5 2" xfId="21168"/>
    <cellStyle name="Percent 4 14 6 5 3" xfId="21169"/>
    <cellStyle name="Percent 4 14 6 6" xfId="21170"/>
    <cellStyle name="Percent 4 14 6 7" xfId="21171"/>
    <cellStyle name="Percent 4 14 7" xfId="21172"/>
    <cellStyle name="Percent 4 14 7 2" xfId="21173"/>
    <cellStyle name="Percent 4 14 7 2 2" xfId="21174"/>
    <cellStyle name="Percent 4 14 7 2 2 2" xfId="21175"/>
    <cellStyle name="Percent 4 14 7 2 2 3" xfId="21176"/>
    <cellStyle name="Percent 4 14 7 2 3" xfId="21177"/>
    <cellStyle name="Percent 4 14 7 2 4" xfId="21178"/>
    <cellStyle name="Percent 4 14 7 3" xfId="21179"/>
    <cellStyle name="Percent 4 14 7 3 2" xfId="21180"/>
    <cellStyle name="Percent 4 14 7 3 2 2" xfId="21181"/>
    <cellStyle name="Percent 4 14 7 3 2 3" xfId="21182"/>
    <cellStyle name="Percent 4 14 7 3 3" xfId="21183"/>
    <cellStyle name="Percent 4 14 7 3 4" xfId="21184"/>
    <cellStyle name="Percent 4 14 7 4" xfId="21185"/>
    <cellStyle name="Percent 4 14 7 4 2" xfId="21186"/>
    <cellStyle name="Percent 4 14 7 4 3" xfId="21187"/>
    <cellStyle name="Percent 4 14 7 5" xfId="21188"/>
    <cellStyle name="Percent 4 14 7 6" xfId="21189"/>
    <cellStyle name="Percent 4 14 8" xfId="21190"/>
    <cellStyle name="Percent 4 14 8 2" xfId="21191"/>
    <cellStyle name="Percent 4 14 8 2 2" xfId="21192"/>
    <cellStyle name="Percent 4 14 8 2 3" xfId="21193"/>
    <cellStyle name="Percent 4 14 8 3" xfId="21194"/>
    <cellStyle name="Percent 4 14 8 4" xfId="21195"/>
    <cellStyle name="Percent 4 14 9" xfId="21196"/>
    <cellStyle name="Percent 4 14 9 2" xfId="21197"/>
    <cellStyle name="Percent 4 14 9 2 2" xfId="21198"/>
    <cellStyle name="Percent 4 14 9 2 3" xfId="21199"/>
    <cellStyle name="Percent 4 14 9 3" xfId="21200"/>
    <cellStyle name="Percent 4 14 9 4" xfId="21201"/>
    <cellStyle name="Percent 4 15" xfId="21202"/>
    <cellStyle name="Percent 4 15 10" xfId="21203"/>
    <cellStyle name="Percent 4 15 10 2" xfId="21204"/>
    <cellStyle name="Percent 4 15 10 3" xfId="21205"/>
    <cellStyle name="Percent 4 15 11" xfId="21206"/>
    <cellStyle name="Percent 4 15 11 2" xfId="21207"/>
    <cellStyle name="Percent 4 15 11 3" xfId="21208"/>
    <cellStyle name="Percent 4 15 12" xfId="21209"/>
    <cellStyle name="Percent 4 15 12 2" xfId="21210"/>
    <cellStyle name="Percent 4 15 12 3" xfId="21211"/>
    <cellStyle name="Percent 4 15 13" xfId="21212"/>
    <cellStyle name="Percent 4 15 2" xfId="21213"/>
    <cellStyle name="Percent 4 15 2 2" xfId="21214"/>
    <cellStyle name="Percent 4 15 2 2 2" xfId="21215"/>
    <cellStyle name="Percent 4 15 2 2 2 2" xfId="21216"/>
    <cellStyle name="Percent 4 15 2 2 2 3" xfId="21217"/>
    <cellStyle name="Percent 4 15 2 2 3" xfId="21218"/>
    <cellStyle name="Percent 4 15 2 2 4" xfId="21219"/>
    <cellStyle name="Percent 4 15 2 3" xfId="21220"/>
    <cellStyle name="Percent 4 15 2 3 2" xfId="21221"/>
    <cellStyle name="Percent 4 15 2 3 2 2" xfId="21222"/>
    <cellStyle name="Percent 4 15 2 3 2 3" xfId="21223"/>
    <cellStyle name="Percent 4 15 2 3 3" xfId="21224"/>
    <cellStyle name="Percent 4 15 2 3 4" xfId="21225"/>
    <cellStyle name="Percent 4 15 2 4" xfId="21226"/>
    <cellStyle name="Percent 4 15 2 4 2" xfId="21227"/>
    <cellStyle name="Percent 4 15 2 4 3" xfId="21228"/>
    <cellStyle name="Percent 4 15 2 5" xfId="21229"/>
    <cellStyle name="Percent 4 15 2 5 2" xfId="21230"/>
    <cellStyle name="Percent 4 15 2 5 3" xfId="21231"/>
    <cellStyle name="Percent 4 15 2 6" xfId="21232"/>
    <cellStyle name="Percent 4 15 2 7" xfId="21233"/>
    <cellStyle name="Percent 4 15 3" xfId="21234"/>
    <cellStyle name="Percent 4 15 3 2" xfId="21235"/>
    <cellStyle name="Percent 4 15 3 2 2" xfId="21236"/>
    <cellStyle name="Percent 4 15 3 2 2 2" xfId="21237"/>
    <cellStyle name="Percent 4 15 3 2 2 3" xfId="21238"/>
    <cellStyle name="Percent 4 15 3 2 3" xfId="21239"/>
    <cellStyle name="Percent 4 15 3 2 4" xfId="21240"/>
    <cellStyle name="Percent 4 15 3 3" xfId="21241"/>
    <cellStyle name="Percent 4 15 3 3 2" xfId="21242"/>
    <cellStyle name="Percent 4 15 3 3 2 2" xfId="21243"/>
    <cellStyle name="Percent 4 15 3 3 2 3" xfId="21244"/>
    <cellStyle name="Percent 4 15 3 3 3" xfId="21245"/>
    <cellStyle name="Percent 4 15 3 3 4" xfId="21246"/>
    <cellStyle name="Percent 4 15 3 4" xfId="21247"/>
    <cellStyle name="Percent 4 15 3 4 2" xfId="21248"/>
    <cellStyle name="Percent 4 15 3 4 3" xfId="21249"/>
    <cellStyle name="Percent 4 15 3 5" xfId="21250"/>
    <cellStyle name="Percent 4 15 3 6" xfId="21251"/>
    <cellStyle name="Percent 4 15 4" xfId="21252"/>
    <cellStyle name="Percent 4 15 4 2" xfId="21253"/>
    <cellStyle name="Percent 4 15 4 2 2" xfId="21254"/>
    <cellStyle name="Percent 4 15 4 2 2 2" xfId="21255"/>
    <cellStyle name="Percent 4 15 4 2 2 3" xfId="21256"/>
    <cellStyle name="Percent 4 15 4 2 3" xfId="21257"/>
    <cellStyle name="Percent 4 15 4 2 4" xfId="21258"/>
    <cellStyle name="Percent 4 15 4 3" xfId="21259"/>
    <cellStyle name="Percent 4 15 4 3 2" xfId="21260"/>
    <cellStyle name="Percent 4 15 4 3 2 2" xfId="21261"/>
    <cellStyle name="Percent 4 15 4 3 2 3" xfId="21262"/>
    <cellStyle name="Percent 4 15 4 3 3" xfId="21263"/>
    <cellStyle name="Percent 4 15 4 3 4" xfId="21264"/>
    <cellStyle name="Percent 4 15 4 4" xfId="21265"/>
    <cellStyle name="Percent 4 15 4 4 2" xfId="21266"/>
    <cellStyle name="Percent 4 15 4 4 3" xfId="21267"/>
    <cellStyle name="Percent 4 15 4 5" xfId="21268"/>
    <cellStyle name="Percent 4 15 4 6" xfId="21269"/>
    <cellStyle name="Percent 4 15 5" xfId="21270"/>
    <cellStyle name="Percent 4 15 5 2" xfId="21271"/>
    <cellStyle name="Percent 4 15 5 2 2" xfId="21272"/>
    <cellStyle name="Percent 4 15 5 2 2 2" xfId="21273"/>
    <cellStyle name="Percent 4 15 5 2 2 3" xfId="21274"/>
    <cellStyle name="Percent 4 15 5 2 3" xfId="21275"/>
    <cellStyle name="Percent 4 15 5 2 4" xfId="21276"/>
    <cellStyle name="Percent 4 15 5 3" xfId="21277"/>
    <cellStyle name="Percent 4 15 5 3 2" xfId="21278"/>
    <cellStyle name="Percent 4 15 5 3 2 2" xfId="21279"/>
    <cellStyle name="Percent 4 15 5 3 2 3" xfId="21280"/>
    <cellStyle name="Percent 4 15 5 3 3" xfId="21281"/>
    <cellStyle name="Percent 4 15 5 3 4" xfId="21282"/>
    <cellStyle name="Percent 4 15 5 4" xfId="21283"/>
    <cellStyle name="Percent 4 15 5 4 2" xfId="21284"/>
    <cellStyle name="Percent 4 15 5 4 2 2" xfId="21285"/>
    <cellStyle name="Percent 4 15 5 4 2 3" xfId="21286"/>
    <cellStyle name="Percent 4 15 5 4 3" xfId="21287"/>
    <cellStyle name="Percent 4 15 5 4 4" xfId="21288"/>
    <cellStyle name="Percent 4 15 5 5" xfId="21289"/>
    <cellStyle name="Percent 4 15 5 5 2" xfId="21290"/>
    <cellStyle name="Percent 4 15 5 5 3" xfId="21291"/>
    <cellStyle name="Percent 4 15 5 6" xfId="21292"/>
    <cellStyle name="Percent 4 15 5 7" xfId="21293"/>
    <cellStyle name="Percent 4 15 6" xfId="21294"/>
    <cellStyle name="Percent 4 15 6 2" xfId="21295"/>
    <cellStyle name="Percent 4 15 6 2 2" xfId="21296"/>
    <cellStyle name="Percent 4 15 6 2 2 2" xfId="21297"/>
    <cellStyle name="Percent 4 15 6 2 2 3" xfId="21298"/>
    <cellStyle name="Percent 4 15 6 2 3" xfId="21299"/>
    <cellStyle name="Percent 4 15 6 2 4" xfId="21300"/>
    <cellStyle name="Percent 4 15 6 3" xfId="21301"/>
    <cellStyle name="Percent 4 15 6 3 2" xfId="21302"/>
    <cellStyle name="Percent 4 15 6 3 2 2" xfId="21303"/>
    <cellStyle name="Percent 4 15 6 3 2 3" xfId="21304"/>
    <cellStyle name="Percent 4 15 6 3 3" xfId="21305"/>
    <cellStyle name="Percent 4 15 6 3 4" xfId="21306"/>
    <cellStyle name="Percent 4 15 6 4" xfId="21307"/>
    <cellStyle name="Percent 4 15 6 4 2" xfId="21308"/>
    <cellStyle name="Percent 4 15 6 4 3" xfId="21309"/>
    <cellStyle name="Percent 4 15 6 5" xfId="21310"/>
    <cellStyle name="Percent 4 15 6 6" xfId="21311"/>
    <cellStyle name="Percent 4 15 7" xfId="21312"/>
    <cellStyle name="Percent 4 15 7 2" xfId="21313"/>
    <cellStyle name="Percent 4 15 7 2 2" xfId="21314"/>
    <cellStyle name="Percent 4 15 7 2 3" xfId="21315"/>
    <cellStyle name="Percent 4 15 7 3" xfId="21316"/>
    <cellStyle name="Percent 4 15 7 4" xfId="21317"/>
    <cellStyle name="Percent 4 15 8" xfId="21318"/>
    <cellStyle name="Percent 4 15 8 2" xfId="21319"/>
    <cellStyle name="Percent 4 15 8 2 2" xfId="21320"/>
    <cellStyle name="Percent 4 15 8 2 3" xfId="21321"/>
    <cellStyle name="Percent 4 15 8 3" xfId="21322"/>
    <cellStyle name="Percent 4 15 8 4" xfId="21323"/>
    <cellStyle name="Percent 4 15 9" xfId="21324"/>
    <cellStyle name="Percent 4 15 9 2" xfId="21325"/>
    <cellStyle name="Percent 4 15 9 2 2" xfId="21326"/>
    <cellStyle name="Percent 4 15 9 2 3" xfId="21327"/>
    <cellStyle name="Percent 4 15 9 3" xfId="21328"/>
    <cellStyle name="Percent 4 15 9 4" xfId="21329"/>
    <cellStyle name="Percent 4 16" xfId="21330"/>
    <cellStyle name="Percent 4 16 10" xfId="21331"/>
    <cellStyle name="Percent 4 16 10 2" xfId="21332"/>
    <cellStyle name="Percent 4 16 10 3" xfId="21333"/>
    <cellStyle name="Percent 4 16 11" xfId="21334"/>
    <cellStyle name="Percent 4 16 11 2" xfId="21335"/>
    <cellStyle name="Percent 4 16 11 3" xfId="21336"/>
    <cellStyle name="Percent 4 16 12" xfId="21337"/>
    <cellStyle name="Percent 4 16 12 2" xfId="21338"/>
    <cellStyle name="Percent 4 16 12 3" xfId="21339"/>
    <cellStyle name="Percent 4 16 13" xfId="21340"/>
    <cellStyle name="Percent 4 16 2" xfId="21341"/>
    <cellStyle name="Percent 4 16 2 2" xfId="21342"/>
    <cellStyle name="Percent 4 16 2 2 2" xfId="21343"/>
    <cellStyle name="Percent 4 16 2 2 2 2" xfId="21344"/>
    <cellStyle name="Percent 4 16 2 2 2 3" xfId="21345"/>
    <cellStyle name="Percent 4 16 2 2 3" xfId="21346"/>
    <cellStyle name="Percent 4 16 2 2 4" xfId="21347"/>
    <cellStyle name="Percent 4 16 2 3" xfId="21348"/>
    <cellStyle name="Percent 4 16 2 3 2" xfId="21349"/>
    <cellStyle name="Percent 4 16 2 3 2 2" xfId="21350"/>
    <cellStyle name="Percent 4 16 2 3 2 3" xfId="21351"/>
    <cellStyle name="Percent 4 16 2 3 3" xfId="21352"/>
    <cellStyle name="Percent 4 16 2 3 4" xfId="21353"/>
    <cellStyle name="Percent 4 16 2 4" xfId="21354"/>
    <cellStyle name="Percent 4 16 2 4 2" xfId="21355"/>
    <cellStyle name="Percent 4 16 2 4 3" xfId="21356"/>
    <cellStyle name="Percent 4 16 2 5" xfId="21357"/>
    <cellStyle name="Percent 4 16 2 5 2" xfId="21358"/>
    <cellStyle name="Percent 4 16 2 5 3" xfId="21359"/>
    <cellStyle name="Percent 4 16 2 6" xfId="21360"/>
    <cellStyle name="Percent 4 16 2 6 2" xfId="21361"/>
    <cellStyle name="Percent 4 16 2 6 3" xfId="21362"/>
    <cellStyle name="Percent 4 16 2 7" xfId="21363"/>
    <cellStyle name="Percent 4 16 3" xfId="21364"/>
    <cellStyle name="Percent 4 16 3 2" xfId="21365"/>
    <cellStyle name="Percent 4 16 3 2 2" xfId="21366"/>
    <cellStyle name="Percent 4 16 3 2 2 2" xfId="21367"/>
    <cellStyle name="Percent 4 16 3 2 2 3" xfId="21368"/>
    <cellStyle name="Percent 4 16 3 2 3" xfId="21369"/>
    <cellStyle name="Percent 4 16 3 2 4" xfId="21370"/>
    <cellStyle name="Percent 4 16 3 3" xfId="21371"/>
    <cellStyle name="Percent 4 16 3 3 2" xfId="21372"/>
    <cellStyle name="Percent 4 16 3 3 2 2" xfId="21373"/>
    <cellStyle name="Percent 4 16 3 3 2 3" xfId="21374"/>
    <cellStyle name="Percent 4 16 3 3 3" xfId="21375"/>
    <cellStyle name="Percent 4 16 3 3 4" xfId="21376"/>
    <cellStyle name="Percent 4 16 3 4" xfId="21377"/>
    <cellStyle name="Percent 4 16 3 4 2" xfId="21378"/>
    <cellStyle name="Percent 4 16 3 4 3" xfId="21379"/>
    <cellStyle name="Percent 4 16 3 5" xfId="21380"/>
    <cellStyle name="Percent 4 16 3 6" xfId="21381"/>
    <cellStyle name="Percent 4 16 4" xfId="21382"/>
    <cellStyle name="Percent 4 16 4 2" xfId="21383"/>
    <cellStyle name="Percent 4 16 4 2 2" xfId="21384"/>
    <cellStyle name="Percent 4 16 4 2 2 2" xfId="21385"/>
    <cellStyle name="Percent 4 16 4 2 2 3" xfId="21386"/>
    <cellStyle name="Percent 4 16 4 2 3" xfId="21387"/>
    <cellStyle name="Percent 4 16 4 2 4" xfId="21388"/>
    <cellStyle name="Percent 4 16 4 3" xfId="21389"/>
    <cellStyle name="Percent 4 16 4 3 2" xfId="21390"/>
    <cellStyle name="Percent 4 16 4 3 2 2" xfId="21391"/>
    <cellStyle name="Percent 4 16 4 3 2 3" xfId="21392"/>
    <cellStyle name="Percent 4 16 4 3 3" xfId="21393"/>
    <cellStyle name="Percent 4 16 4 3 4" xfId="21394"/>
    <cellStyle name="Percent 4 16 4 4" xfId="21395"/>
    <cellStyle name="Percent 4 16 4 4 2" xfId="21396"/>
    <cellStyle name="Percent 4 16 4 4 3" xfId="21397"/>
    <cellStyle name="Percent 4 16 4 5" xfId="21398"/>
    <cellStyle name="Percent 4 16 4 6" xfId="21399"/>
    <cellStyle name="Percent 4 16 5" xfId="21400"/>
    <cellStyle name="Percent 4 16 5 2" xfId="21401"/>
    <cellStyle name="Percent 4 16 5 2 2" xfId="21402"/>
    <cellStyle name="Percent 4 16 5 2 2 2" xfId="21403"/>
    <cellStyle name="Percent 4 16 5 2 2 3" xfId="21404"/>
    <cellStyle name="Percent 4 16 5 2 3" xfId="21405"/>
    <cellStyle name="Percent 4 16 5 2 4" xfId="21406"/>
    <cellStyle name="Percent 4 16 5 3" xfId="21407"/>
    <cellStyle name="Percent 4 16 5 3 2" xfId="21408"/>
    <cellStyle name="Percent 4 16 5 3 2 2" xfId="21409"/>
    <cellStyle name="Percent 4 16 5 3 2 3" xfId="21410"/>
    <cellStyle name="Percent 4 16 5 3 3" xfId="21411"/>
    <cellStyle name="Percent 4 16 5 3 4" xfId="21412"/>
    <cellStyle name="Percent 4 16 5 4" xfId="21413"/>
    <cellStyle name="Percent 4 16 5 4 2" xfId="21414"/>
    <cellStyle name="Percent 4 16 5 4 2 2" xfId="21415"/>
    <cellStyle name="Percent 4 16 5 4 2 3" xfId="21416"/>
    <cellStyle name="Percent 4 16 5 4 3" xfId="21417"/>
    <cellStyle name="Percent 4 16 5 4 4" xfId="21418"/>
    <cellStyle name="Percent 4 16 5 5" xfId="21419"/>
    <cellStyle name="Percent 4 16 5 5 2" xfId="21420"/>
    <cellStyle name="Percent 4 16 5 5 3" xfId="21421"/>
    <cellStyle name="Percent 4 16 5 6" xfId="21422"/>
    <cellStyle name="Percent 4 16 5 7" xfId="21423"/>
    <cellStyle name="Percent 4 16 6" xfId="21424"/>
    <cellStyle name="Percent 4 16 6 2" xfId="21425"/>
    <cellStyle name="Percent 4 16 6 2 2" xfId="21426"/>
    <cellStyle name="Percent 4 16 6 2 2 2" xfId="21427"/>
    <cellStyle name="Percent 4 16 6 2 2 3" xfId="21428"/>
    <cellStyle name="Percent 4 16 6 2 3" xfId="21429"/>
    <cellStyle name="Percent 4 16 6 2 4" xfId="21430"/>
    <cellStyle name="Percent 4 16 6 3" xfId="21431"/>
    <cellStyle name="Percent 4 16 6 3 2" xfId="21432"/>
    <cellStyle name="Percent 4 16 6 3 2 2" xfId="21433"/>
    <cellStyle name="Percent 4 16 6 3 2 3" xfId="21434"/>
    <cellStyle name="Percent 4 16 6 3 3" xfId="21435"/>
    <cellStyle name="Percent 4 16 6 3 4" xfId="21436"/>
    <cellStyle name="Percent 4 16 6 4" xfId="21437"/>
    <cellStyle name="Percent 4 16 6 4 2" xfId="21438"/>
    <cellStyle name="Percent 4 16 6 4 3" xfId="21439"/>
    <cellStyle name="Percent 4 16 6 5" xfId="21440"/>
    <cellStyle name="Percent 4 16 6 6" xfId="21441"/>
    <cellStyle name="Percent 4 16 7" xfId="21442"/>
    <cellStyle name="Percent 4 16 7 2" xfId="21443"/>
    <cellStyle name="Percent 4 16 7 2 2" xfId="21444"/>
    <cellStyle name="Percent 4 16 7 2 3" xfId="21445"/>
    <cellStyle name="Percent 4 16 7 3" xfId="21446"/>
    <cellStyle name="Percent 4 16 7 4" xfId="21447"/>
    <cellStyle name="Percent 4 16 8" xfId="21448"/>
    <cellStyle name="Percent 4 16 8 2" xfId="21449"/>
    <cellStyle name="Percent 4 16 8 2 2" xfId="21450"/>
    <cellStyle name="Percent 4 16 8 2 3" xfId="21451"/>
    <cellStyle name="Percent 4 16 8 3" xfId="21452"/>
    <cellStyle name="Percent 4 16 8 4" xfId="21453"/>
    <cellStyle name="Percent 4 16 9" xfId="21454"/>
    <cellStyle name="Percent 4 16 9 2" xfId="21455"/>
    <cellStyle name="Percent 4 16 9 2 2" xfId="21456"/>
    <cellStyle name="Percent 4 16 9 2 3" xfId="21457"/>
    <cellStyle name="Percent 4 16 9 3" xfId="21458"/>
    <cellStyle name="Percent 4 16 9 4" xfId="21459"/>
    <cellStyle name="Percent 4 17" xfId="21460"/>
    <cellStyle name="Percent 4 17 10" xfId="21461"/>
    <cellStyle name="Percent 4 17 10 2" xfId="21462"/>
    <cellStyle name="Percent 4 17 10 3" xfId="21463"/>
    <cellStyle name="Percent 4 17 11" xfId="21464"/>
    <cellStyle name="Percent 4 17 11 2" xfId="21465"/>
    <cellStyle name="Percent 4 17 11 3" xfId="21466"/>
    <cellStyle name="Percent 4 17 12" xfId="21467"/>
    <cellStyle name="Percent 4 17 12 2" xfId="21468"/>
    <cellStyle name="Percent 4 17 12 3" xfId="21469"/>
    <cellStyle name="Percent 4 17 13" xfId="21470"/>
    <cellStyle name="Percent 4 17 2" xfId="21471"/>
    <cellStyle name="Percent 4 17 2 2" xfId="21472"/>
    <cellStyle name="Percent 4 17 2 2 2" xfId="21473"/>
    <cellStyle name="Percent 4 17 2 2 2 2" xfId="21474"/>
    <cellStyle name="Percent 4 17 2 2 2 3" xfId="21475"/>
    <cellStyle name="Percent 4 17 2 2 3" xfId="21476"/>
    <cellStyle name="Percent 4 17 2 2 4" xfId="21477"/>
    <cellStyle name="Percent 4 17 2 3" xfId="21478"/>
    <cellStyle name="Percent 4 17 2 3 2" xfId="21479"/>
    <cellStyle name="Percent 4 17 2 3 2 2" xfId="21480"/>
    <cellStyle name="Percent 4 17 2 3 2 3" xfId="21481"/>
    <cellStyle name="Percent 4 17 2 3 3" xfId="21482"/>
    <cellStyle name="Percent 4 17 2 3 4" xfId="21483"/>
    <cellStyle name="Percent 4 17 2 4" xfId="21484"/>
    <cellStyle name="Percent 4 17 2 4 2" xfId="21485"/>
    <cellStyle name="Percent 4 17 2 4 3" xfId="21486"/>
    <cellStyle name="Percent 4 17 2 5" xfId="21487"/>
    <cellStyle name="Percent 4 17 2 5 2" xfId="21488"/>
    <cellStyle name="Percent 4 17 2 5 3" xfId="21489"/>
    <cellStyle name="Percent 4 17 2 6" xfId="21490"/>
    <cellStyle name="Percent 4 17 2 7" xfId="21491"/>
    <cellStyle name="Percent 4 17 3" xfId="21492"/>
    <cellStyle name="Percent 4 17 3 2" xfId="21493"/>
    <cellStyle name="Percent 4 17 3 2 2" xfId="21494"/>
    <cellStyle name="Percent 4 17 3 2 2 2" xfId="21495"/>
    <cellStyle name="Percent 4 17 3 2 2 3" xfId="21496"/>
    <cellStyle name="Percent 4 17 3 2 3" xfId="21497"/>
    <cellStyle name="Percent 4 17 3 2 4" xfId="21498"/>
    <cellStyle name="Percent 4 17 3 3" xfId="21499"/>
    <cellStyle name="Percent 4 17 3 3 2" xfId="21500"/>
    <cellStyle name="Percent 4 17 3 3 2 2" xfId="21501"/>
    <cellStyle name="Percent 4 17 3 3 2 3" xfId="21502"/>
    <cellStyle name="Percent 4 17 3 3 3" xfId="21503"/>
    <cellStyle name="Percent 4 17 3 3 4" xfId="21504"/>
    <cellStyle name="Percent 4 17 3 4" xfId="21505"/>
    <cellStyle name="Percent 4 17 3 4 2" xfId="21506"/>
    <cellStyle name="Percent 4 17 3 4 3" xfId="21507"/>
    <cellStyle name="Percent 4 17 3 5" xfId="21508"/>
    <cellStyle name="Percent 4 17 3 6" xfId="21509"/>
    <cellStyle name="Percent 4 17 4" xfId="21510"/>
    <cellStyle name="Percent 4 17 4 2" xfId="21511"/>
    <cellStyle name="Percent 4 17 4 2 2" xfId="21512"/>
    <cellStyle name="Percent 4 17 4 2 2 2" xfId="21513"/>
    <cellStyle name="Percent 4 17 4 2 2 3" xfId="21514"/>
    <cellStyle name="Percent 4 17 4 2 3" xfId="21515"/>
    <cellStyle name="Percent 4 17 4 2 4" xfId="21516"/>
    <cellStyle name="Percent 4 17 4 3" xfId="21517"/>
    <cellStyle name="Percent 4 17 4 3 2" xfId="21518"/>
    <cellStyle name="Percent 4 17 4 3 2 2" xfId="21519"/>
    <cellStyle name="Percent 4 17 4 3 2 3" xfId="21520"/>
    <cellStyle name="Percent 4 17 4 3 3" xfId="21521"/>
    <cellStyle name="Percent 4 17 4 3 4" xfId="21522"/>
    <cellStyle name="Percent 4 17 4 4" xfId="21523"/>
    <cellStyle name="Percent 4 17 4 4 2" xfId="21524"/>
    <cellStyle name="Percent 4 17 4 4 3" xfId="21525"/>
    <cellStyle name="Percent 4 17 4 5" xfId="21526"/>
    <cellStyle name="Percent 4 17 4 6" xfId="21527"/>
    <cellStyle name="Percent 4 17 5" xfId="21528"/>
    <cellStyle name="Percent 4 17 5 2" xfId="21529"/>
    <cellStyle name="Percent 4 17 5 2 2" xfId="21530"/>
    <cellStyle name="Percent 4 17 5 2 2 2" xfId="21531"/>
    <cellStyle name="Percent 4 17 5 2 2 3" xfId="21532"/>
    <cellStyle name="Percent 4 17 5 2 3" xfId="21533"/>
    <cellStyle name="Percent 4 17 5 2 4" xfId="21534"/>
    <cellStyle name="Percent 4 17 5 3" xfId="21535"/>
    <cellStyle name="Percent 4 17 5 3 2" xfId="21536"/>
    <cellStyle name="Percent 4 17 5 3 2 2" xfId="21537"/>
    <cellStyle name="Percent 4 17 5 3 2 3" xfId="21538"/>
    <cellStyle name="Percent 4 17 5 3 3" xfId="21539"/>
    <cellStyle name="Percent 4 17 5 3 4" xfId="21540"/>
    <cellStyle name="Percent 4 17 5 4" xfId="21541"/>
    <cellStyle name="Percent 4 17 5 4 2" xfId="21542"/>
    <cellStyle name="Percent 4 17 5 4 2 2" xfId="21543"/>
    <cellStyle name="Percent 4 17 5 4 2 3" xfId="21544"/>
    <cellStyle name="Percent 4 17 5 4 3" xfId="21545"/>
    <cellStyle name="Percent 4 17 5 4 4" xfId="21546"/>
    <cellStyle name="Percent 4 17 5 5" xfId="21547"/>
    <cellStyle name="Percent 4 17 5 5 2" xfId="21548"/>
    <cellStyle name="Percent 4 17 5 5 3" xfId="21549"/>
    <cellStyle name="Percent 4 17 5 6" xfId="21550"/>
    <cellStyle name="Percent 4 17 5 7" xfId="21551"/>
    <cellStyle name="Percent 4 17 6" xfId="21552"/>
    <cellStyle name="Percent 4 17 6 2" xfId="21553"/>
    <cellStyle name="Percent 4 17 6 2 2" xfId="21554"/>
    <cellStyle name="Percent 4 17 6 2 2 2" xfId="21555"/>
    <cellStyle name="Percent 4 17 6 2 2 3" xfId="21556"/>
    <cellStyle name="Percent 4 17 6 2 3" xfId="21557"/>
    <cellStyle name="Percent 4 17 6 2 4" xfId="21558"/>
    <cellStyle name="Percent 4 17 6 3" xfId="21559"/>
    <cellStyle name="Percent 4 17 6 3 2" xfId="21560"/>
    <cellStyle name="Percent 4 17 6 3 2 2" xfId="21561"/>
    <cellStyle name="Percent 4 17 6 3 2 3" xfId="21562"/>
    <cellStyle name="Percent 4 17 6 3 3" xfId="21563"/>
    <cellStyle name="Percent 4 17 6 3 4" xfId="21564"/>
    <cellStyle name="Percent 4 17 6 4" xfId="21565"/>
    <cellStyle name="Percent 4 17 6 4 2" xfId="21566"/>
    <cellStyle name="Percent 4 17 6 4 3" xfId="21567"/>
    <cellStyle name="Percent 4 17 6 5" xfId="21568"/>
    <cellStyle name="Percent 4 17 6 6" xfId="21569"/>
    <cellStyle name="Percent 4 17 7" xfId="21570"/>
    <cellStyle name="Percent 4 17 7 2" xfId="21571"/>
    <cellStyle name="Percent 4 17 7 2 2" xfId="21572"/>
    <cellStyle name="Percent 4 17 7 2 3" xfId="21573"/>
    <cellStyle name="Percent 4 17 7 3" xfId="21574"/>
    <cellStyle name="Percent 4 17 7 4" xfId="21575"/>
    <cellStyle name="Percent 4 17 8" xfId="21576"/>
    <cellStyle name="Percent 4 17 8 2" xfId="21577"/>
    <cellStyle name="Percent 4 17 8 2 2" xfId="21578"/>
    <cellStyle name="Percent 4 17 8 2 3" xfId="21579"/>
    <cellStyle name="Percent 4 17 8 3" xfId="21580"/>
    <cellStyle name="Percent 4 17 8 4" xfId="21581"/>
    <cellStyle name="Percent 4 17 9" xfId="21582"/>
    <cellStyle name="Percent 4 17 9 2" xfId="21583"/>
    <cellStyle name="Percent 4 17 9 2 2" xfId="21584"/>
    <cellStyle name="Percent 4 17 9 2 3" xfId="21585"/>
    <cellStyle name="Percent 4 17 9 3" xfId="21586"/>
    <cellStyle name="Percent 4 17 9 4" xfId="21587"/>
    <cellStyle name="Percent 4 18" xfId="21588"/>
    <cellStyle name="Percent 4 18 10" xfId="21589"/>
    <cellStyle name="Percent 4 18 10 2" xfId="21590"/>
    <cellStyle name="Percent 4 18 10 3" xfId="21591"/>
    <cellStyle name="Percent 4 18 11" xfId="21592"/>
    <cellStyle name="Percent 4 18 11 2" xfId="21593"/>
    <cellStyle name="Percent 4 18 11 3" xfId="21594"/>
    <cellStyle name="Percent 4 18 12" xfId="21595"/>
    <cellStyle name="Percent 4 18 12 2" xfId="21596"/>
    <cellStyle name="Percent 4 18 12 3" xfId="21597"/>
    <cellStyle name="Percent 4 18 13" xfId="21598"/>
    <cellStyle name="Percent 4 18 2" xfId="21599"/>
    <cellStyle name="Percent 4 18 2 2" xfId="21600"/>
    <cellStyle name="Percent 4 18 2 2 2" xfId="21601"/>
    <cellStyle name="Percent 4 18 2 2 2 2" xfId="21602"/>
    <cellStyle name="Percent 4 18 2 2 2 3" xfId="21603"/>
    <cellStyle name="Percent 4 18 2 2 3" xfId="21604"/>
    <cellStyle name="Percent 4 18 2 2 4" xfId="21605"/>
    <cellStyle name="Percent 4 18 2 3" xfId="21606"/>
    <cellStyle name="Percent 4 18 2 3 2" xfId="21607"/>
    <cellStyle name="Percent 4 18 2 3 2 2" xfId="21608"/>
    <cellStyle name="Percent 4 18 2 3 2 3" xfId="21609"/>
    <cellStyle name="Percent 4 18 2 3 3" xfId="21610"/>
    <cellStyle name="Percent 4 18 2 3 4" xfId="21611"/>
    <cellStyle name="Percent 4 18 2 4" xfId="21612"/>
    <cellStyle name="Percent 4 18 2 4 2" xfId="21613"/>
    <cellStyle name="Percent 4 18 2 4 3" xfId="21614"/>
    <cellStyle name="Percent 4 18 2 5" xfId="21615"/>
    <cellStyle name="Percent 4 18 2 5 2" xfId="21616"/>
    <cellStyle name="Percent 4 18 2 5 3" xfId="21617"/>
    <cellStyle name="Percent 4 18 2 6" xfId="21618"/>
    <cellStyle name="Percent 4 18 2 7" xfId="21619"/>
    <cellStyle name="Percent 4 18 2 8" xfId="21620"/>
    <cellStyle name="Percent 4 18 3" xfId="21621"/>
    <cellStyle name="Percent 4 18 3 2" xfId="21622"/>
    <cellStyle name="Percent 4 18 3 2 2" xfId="21623"/>
    <cellStyle name="Percent 4 18 3 2 2 2" xfId="21624"/>
    <cellStyle name="Percent 4 18 3 2 2 3" xfId="21625"/>
    <cellStyle name="Percent 4 18 3 2 3" xfId="21626"/>
    <cellStyle name="Percent 4 18 3 2 4" xfId="21627"/>
    <cellStyle name="Percent 4 18 3 3" xfId="21628"/>
    <cellStyle name="Percent 4 18 3 3 2" xfId="21629"/>
    <cellStyle name="Percent 4 18 3 3 2 2" xfId="21630"/>
    <cellStyle name="Percent 4 18 3 3 2 3" xfId="21631"/>
    <cellStyle name="Percent 4 18 3 3 3" xfId="21632"/>
    <cellStyle name="Percent 4 18 3 3 4" xfId="21633"/>
    <cellStyle name="Percent 4 18 3 4" xfId="21634"/>
    <cellStyle name="Percent 4 18 3 4 2" xfId="21635"/>
    <cellStyle name="Percent 4 18 3 4 3" xfId="21636"/>
    <cellStyle name="Percent 4 18 3 5" xfId="21637"/>
    <cellStyle name="Percent 4 18 3 6" xfId="21638"/>
    <cellStyle name="Percent 4 18 4" xfId="21639"/>
    <cellStyle name="Percent 4 18 4 2" xfId="21640"/>
    <cellStyle name="Percent 4 18 4 2 2" xfId="21641"/>
    <cellStyle name="Percent 4 18 4 2 2 2" xfId="21642"/>
    <cellStyle name="Percent 4 18 4 2 2 3" xfId="21643"/>
    <cellStyle name="Percent 4 18 4 2 3" xfId="21644"/>
    <cellStyle name="Percent 4 18 4 2 4" xfId="21645"/>
    <cellStyle name="Percent 4 18 4 3" xfId="21646"/>
    <cellStyle name="Percent 4 18 4 3 2" xfId="21647"/>
    <cellStyle name="Percent 4 18 4 3 2 2" xfId="21648"/>
    <cellStyle name="Percent 4 18 4 3 2 3" xfId="21649"/>
    <cellStyle name="Percent 4 18 4 3 3" xfId="21650"/>
    <cellStyle name="Percent 4 18 4 3 4" xfId="21651"/>
    <cellStyle name="Percent 4 18 4 4" xfId="21652"/>
    <cellStyle name="Percent 4 18 4 4 2" xfId="21653"/>
    <cellStyle name="Percent 4 18 4 4 3" xfId="21654"/>
    <cellStyle name="Percent 4 18 4 5" xfId="21655"/>
    <cellStyle name="Percent 4 18 4 6" xfId="21656"/>
    <cellStyle name="Percent 4 18 5" xfId="21657"/>
    <cellStyle name="Percent 4 18 5 2" xfId="21658"/>
    <cellStyle name="Percent 4 18 5 2 2" xfId="21659"/>
    <cellStyle name="Percent 4 18 5 2 2 2" xfId="21660"/>
    <cellStyle name="Percent 4 18 5 2 2 3" xfId="21661"/>
    <cellStyle name="Percent 4 18 5 2 3" xfId="21662"/>
    <cellStyle name="Percent 4 18 5 2 4" xfId="21663"/>
    <cellStyle name="Percent 4 18 5 3" xfId="21664"/>
    <cellStyle name="Percent 4 18 5 3 2" xfId="21665"/>
    <cellStyle name="Percent 4 18 5 3 2 2" xfId="21666"/>
    <cellStyle name="Percent 4 18 5 3 2 3" xfId="21667"/>
    <cellStyle name="Percent 4 18 5 3 3" xfId="21668"/>
    <cellStyle name="Percent 4 18 5 3 4" xfId="21669"/>
    <cellStyle name="Percent 4 18 5 4" xfId="21670"/>
    <cellStyle name="Percent 4 18 5 4 2" xfId="21671"/>
    <cellStyle name="Percent 4 18 5 4 2 2" xfId="21672"/>
    <cellStyle name="Percent 4 18 5 4 2 3" xfId="21673"/>
    <cellStyle name="Percent 4 18 5 4 3" xfId="21674"/>
    <cellStyle name="Percent 4 18 5 4 4" xfId="21675"/>
    <cellStyle name="Percent 4 18 5 5" xfId="21676"/>
    <cellStyle name="Percent 4 18 5 5 2" xfId="21677"/>
    <cellStyle name="Percent 4 18 5 5 3" xfId="21678"/>
    <cellStyle name="Percent 4 18 5 6" xfId="21679"/>
    <cellStyle name="Percent 4 18 5 7" xfId="21680"/>
    <cellStyle name="Percent 4 18 6" xfId="21681"/>
    <cellStyle name="Percent 4 18 6 2" xfId="21682"/>
    <cellStyle name="Percent 4 18 6 2 2" xfId="21683"/>
    <cellStyle name="Percent 4 18 6 2 2 2" xfId="21684"/>
    <cellStyle name="Percent 4 18 6 2 2 3" xfId="21685"/>
    <cellStyle name="Percent 4 18 6 2 3" xfId="21686"/>
    <cellStyle name="Percent 4 18 6 2 4" xfId="21687"/>
    <cellStyle name="Percent 4 18 6 3" xfId="21688"/>
    <cellStyle name="Percent 4 18 6 3 2" xfId="21689"/>
    <cellStyle name="Percent 4 18 6 3 2 2" xfId="21690"/>
    <cellStyle name="Percent 4 18 6 3 2 3" xfId="21691"/>
    <cellStyle name="Percent 4 18 6 3 3" xfId="21692"/>
    <cellStyle name="Percent 4 18 6 3 4" xfId="21693"/>
    <cellStyle name="Percent 4 18 6 4" xfId="21694"/>
    <cellStyle name="Percent 4 18 6 4 2" xfId="21695"/>
    <cellStyle name="Percent 4 18 6 4 3" xfId="21696"/>
    <cellStyle name="Percent 4 18 6 5" xfId="21697"/>
    <cellStyle name="Percent 4 18 6 6" xfId="21698"/>
    <cellStyle name="Percent 4 18 7" xfId="21699"/>
    <cellStyle name="Percent 4 18 7 2" xfId="21700"/>
    <cellStyle name="Percent 4 18 7 2 2" xfId="21701"/>
    <cellStyle name="Percent 4 18 7 2 3" xfId="21702"/>
    <cellStyle name="Percent 4 18 7 3" xfId="21703"/>
    <cellStyle name="Percent 4 18 7 4" xfId="21704"/>
    <cellStyle name="Percent 4 18 8" xfId="21705"/>
    <cellStyle name="Percent 4 18 8 2" xfId="21706"/>
    <cellStyle name="Percent 4 18 8 2 2" xfId="21707"/>
    <cellStyle name="Percent 4 18 8 2 3" xfId="21708"/>
    <cellStyle name="Percent 4 18 8 3" xfId="21709"/>
    <cellStyle name="Percent 4 18 8 4" xfId="21710"/>
    <cellStyle name="Percent 4 18 9" xfId="21711"/>
    <cellStyle name="Percent 4 18 9 2" xfId="21712"/>
    <cellStyle name="Percent 4 18 9 2 2" xfId="21713"/>
    <cellStyle name="Percent 4 18 9 2 3" xfId="21714"/>
    <cellStyle name="Percent 4 18 9 3" xfId="21715"/>
    <cellStyle name="Percent 4 18 9 4" xfId="21716"/>
    <cellStyle name="Percent 4 19" xfId="21717"/>
    <cellStyle name="Percent 4 19 10" xfId="21718"/>
    <cellStyle name="Percent 4 19 10 2" xfId="21719"/>
    <cellStyle name="Percent 4 19 10 3" xfId="21720"/>
    <cellStyle name="Percent 4 19 11" xfId="21721"/>
    <cellStyle name="Percent 4 19 11 2" xfId="21722"/>
    <cellStyle name="Percent 4 19 11 3" xfId="21723"/>
    <cellStyle name="Percent 4 19 12" xfId="21724"/>
    <cellStyle name="Percent 4 19 12 2" xfId="21725"/>
    <cellStyle name="Percent 4 19 12 3" xfId="21726"/>
    <cellStyle name="Percent 4 19 13" xfId="21727"/>
    <cellStyle name="Percent 4 19 2" xfId="21728"/>
    <cellStyle name="Percent 4 19 2 2" xfId="21729"/>
    <cellStyle name="Percent 4 19 2 2 2" xfId="21730"/>
    <cellStyle name="Percent 4 19 2 2 2 2" xfId="21731"/>
    <cellStyle name="Percent 4 19 2 2 2 3" xfId="21732"/>
    <cellStyle name="Percent 4 19 2 2 3" xfId="21733"/>
    <cellStyle name="Percent 4 19 2 2 4" xfId="21734"/>
    <cellStyle name="Percent 4 19 2 3" xfId="21735"/>
    <cellStyle name="Percent 4 19 2 3 2" xfId="21736"/>
    <cellStyle name="Percent 4 19 2 3 2 2" xfId="21737"/>
    <cellStyle name="Percent 4 19 2 3 2 3" xfId="21738"/>
    <cellStyle name="Percent 4 19 2 3 3" xfId="21739"/>
    <cellStyle name="Percent 4 19 2 3 4" xfId="21740"/>
    <cellStyle name="Percent 4 19 2 4" xfId="21741"/>
    <cellStyle name="Percent 4 19 2 4 2" xfId="21742"/>
    <cellStyle name="Percent 4 19 2 4 3" xfId="21743"/>
    <cellStyle name="Percent 4 19 2 5" xfId="21744"/>
    <cellStyle name="Percent 4 19 2 5 2" xfId="21745"/>
    <cellStyle name="Percent 4 19 2 5 3" xfId="21746"/>
    <cellStyle name="Percent 4 19 2 6" xfId="21747"/>
    <cellStyle name="Percent 4 19 2 7" xfId="21748"/>
    <cellStyle name="Percent 4 19 3" xfId="21749"/>
    <cellStyle name="Percent 4 19 3 2" xfId="21750"/>
    <cellStyle name="Percent 4 19 3 2 2" xfId="21751"/>
    <cellStyle name="Percent 4 19 3 2 2 2" xfId="21752"/>
    <cellStyle name="Percent 4 19 3 2 2 3" xfId="21753"/>
    <cellStyle name="Percent 4 19 3 2 3" xfId="21754"/>
    <cellStyle name="Percent 4 19 3 2 4" xfId="21755"/>
    <cellStyle name="Percent 4 19 3 3" xfId="21756"/>
    <cellStyle name="Percent 4 19 3 3 2" xfId="21757"/>
    <cellStyle name="Percent 4 19 3 3 2 2" xfId="21758"/>
    <cellStyle name="Percent 4 19 3 3 2 3" xfId="21759"/>
    <cellStyle name="Percent 4 19 3 3 3" xfId="21760"/>
    <cellStyle name="Percent 4 19 3 3 4" xfId="21761"/>
    <cellStyle name="Percent 4 19 3 4" xfId="21762"/>
    <cellStyle name="Percent 4 19 3 4 2" xfId="21763"/>
    <cellStyle name="Percent 4 19 3 4 3" xfId="21764"/>
    <cellStyle name="Percent 4 19 3 5" xfId="21765"/>
    <cellStyle name="Percent 4 19 3 6" xfId="21766"/>
    <cellStyle name="Percent 4 19 4" xfId="21767"/>
    <cellStyle name="Percent 4 19 4 2" xfId="21768"/>
    <cellStyle name="Percent 4 19 4 2 2" xfId="21769"/>
    <cellStyle name="Percent 4 19 4 2 2 2" xfId="21770"/>
    <cellStyle name="Percent 4 19 4 2 2 3" xfId="21771"/>
    <cellStyle name="Percent 4 19 4 2 3" xfId="21772"/>
    <cellStyle name="Percent 4 19 4 2 4" xfId="21773"/>
    <cellStyle name="Percent 4 19 4 3" xfId="21774"/>
    <cellStyle name="Percent 4 19 4 3 2" xfId="21775"/>
    <cellStyle name="Percent 4 19 4 3 2 2" xfId="21776"/>
    <cellStyle name="Percent 4 19 4 3 2 3" xfId="21777"/>
    <cellStyle name="Percent 4 19 4 3 3" xfId="21778"/>
    <cellStyle name="Percent 4 19 4 3 4" xfId="21779"/>
    <cellStyle name="Percent 4 19 4 4" xfId="21780"/>
    <cellStyle name="Percent 4 19 4 4 2" xfId="21781"/>
    <cellStyle name="Percent 4 19 4 4 3" xfId="21782"/>
    <cellStyle name="Percent 4 19 4 5" xfId="21783"/>
    <cellStyle name="Percent 4 19 4 6" xfId="21784"/>
    <cellStyle name="Percent 4 19 5" xfId="21785"/>
    <cellStyle name="Percent 4 19 5 2" xfId="21786"/>
    <cellStyle name="Percent 4 19 5 2 2" xfId="21787"/>
    <cellStyle name="Percent 4 19 5 2 2 2" xfId="21788"/>
    <cellStyle name="Percent 4 19 5 2 2 3" xfId="21789"/>
    <cellStyle name="Percent 4 19 5 2 3" xfId="21790"/>
    <cellStyle name="Percent 4 19 5 2 4" xfId="21791"/>
    <cellStyle name="Percent 4 19 5 3" xfId="21792"/>
    <cellStyle name="Percent 4 19 5 3 2" xfId="21793"/>
    <cellStyle name="Percent 4 19 5 3 2 2" xfId="21794"/>
    <cellStyle name="Percent 4 19 5 3 2 3" xfId="21795"/>
    <cellStyle name="Percent 4 19 5 3 3" xfId="21796"/>
    <cellStyle name="Percent 4 19 5 3 4" xfId="21797"/>
    <cellStyle name="Percent 4 19 5 4" xfId="21798"/>
    <cellStyle name="Percent 4 19 5 4 2" xfId="21799"/>
    <cellStyle name="Percent 4 19 5 4 2 2" xfId="21800"/>
    <cellStyle name="Percent 4 19 5 4 2 3" xfId="21801"/>
    <cellStyle name="Percent 4 19 5 4 3" xfId="21802"/>
    <cellStyle name="Percent 4 19 5 4 4" xfId="21803"/>
    <cellStyle name="Percent 4 19 5 5" xfId="21804"/>
    <cellStyle name="Percent 4 19 5 5 2" xfId="21805"/>
    <cellStyle name="Percent 4 19 5 5 3" xfId="21806"/>
    <cellStyle name="Percent 4 19 5 6" xfId="21807"/>
    <cellStyle name="Percent 4 19 5 7" xfId="21808"/>
    <cellStyle name="Percent 4 19 6" xfId="21809"/>
    <cellStyle name="Percent 4 19 6 2" xfId="21810"/>
    <cellStyle name="Percent 4 19 6 2 2" xfId="21811"/>
    <cellStyle name="Percent 4 19 6 2 2 2" xfId="21812"/>
    <cellStyle name="Percent 4 19 6 2 2 3" xfId="21813"/>
    <cellStyle name="Percent 4 19 6 2 3" xfId="21814"/>
    <cellStyle name="Percent 4 19 6 2 4" xfId="21815"/>
    <cellStyle name="Percent 4 19 6 3" xfId="21816"/>
    <cellStyle name="Percent 4 19 6 3 2" xfId="21817"/>
    <cellStyle name="Percent 4 19 6 3 2 2" xfId="21818"/>
    <cellStyle name="Percent 4 19 6 3 2 3" xfId="21819"/>
    <cellStyle name="Percent 4 19 6 3 3" xfId="21820"/>
    <cellStyle name="Percent 4 19 6 3 4" xfId="21821"/>
    <cellStyle name="Percent 4 19 6 4" xfId="21822"/>
    <cellStyle name="Percent 4 19 6 4 2" xfId="21823"/>
    <cellStyle name="Percent 4 19 6 4 3" xfId="21824"/>
    <cellStyle name="Percent 4 19 6 5" xfId="21825"/>
    <cellStyle name="Percent 4 19 6 6" xfId="21826"/>
    <cellStyle name="Percent 4 19 7" xfId="21827"/>
    <cellStyle name="Percent 4 19 7 2" xfId="21828"/>
    <cellStyle name="Percent 4 19 7 2 2" xfId="21829"/>
    <cellStyle name="Percent 4 19 7 2 3" xfId="21830"/>
    <cellStyle name="Percent 4 19 7 3" xfId="21831"/>
    <cellStyle name="Percent 4 19 7 4" xfId="21832"/>
    <cellStyle name="Percent 4 19 8" xfId="21833"/>
    <cellStyle name="Percent 4 19 8 2" xfId="21834"/>
    <cellStyle name="Percent 4 19 8 2 2" xfId="21835"/>
    <cellStyle name="Percent 4 19 8 2 3" xfId="21836"/>
    <cellStyle name="Percent 4 19 8 3" xfId="21837"/>
    <cellStyle name="Percent 4 19 8 4" xfId="21838"/>
    <cellStyle name="Percent 4 19 9" xfId="21839"/>
    <cellStyle name="Percent 4 19 9 2" xfId="21840"/>
    <cellStyle name="Percent 4 19 9 2 2" xfId="21841"/>
    <cellStyle name="Percent 4 19 9 2 3" xfId="21842"/>
    <cellStyle name="Percent 4 19 9 3" xfId="21843"/>
    <cellStyle name="Percent 4 19 9 4" xfId="21844"/>
    <cellStyle name="Percent 4 2" xfId="21845"/>
    <cellStyle name="Percent 4 2 10" xfId="21846"/>
    <cellStyle name="Percent 4 2 10 2" xfId="21847"/>
    <cellStyle name="Percent 4 2 10 2 2" xfId="21848"/>
    <cellStyle name="Percent 4 2 10 2 2 2" xfId="21849"/>
    <cellStyle name="Percent 4 2 10 2 2 3" xfId="21850"/>
    <cellStyle name="Percent 4 2 10 2 3" xfId="21851"/>
    <cellStyle name="Percent 4 2 10 2 4" xfId="21852"/>
    <cellStyle name="Percent 4 2 10 3" xfId="21853"/>
    <cellStyle name="Percent 4 2 10 3 2" xfId="21854"/>
    <cellStyle name="Percent 4 2 10 3 2 2" xfId="21855"/>
    <cellStyle name="Percent 4 2 10 3 2 3" xfId="21856"/>
    <cellStyle name="Percent 4 2 10 3 3" xfId="21857"/>
    <cellStyle name="Percent 4 2 10 3 4" xfId="21858"/>
    <cellStyle name="Percent 4 2 10 4" xfId="21859"/>
    <cellStyle name="Percent 4 2 10 4 2" xfId="21860"/>
    <cellStyle name="Percent 4 2 10 4 3" xfId="21861"/>
    <cellStyle name="Percent 4 2 10 5" xfId="21862"/>
    <cellStyle name="Percent 4 2 10 6" xfId="21863"/>
    <cellStyle name="Percent 4 2 11" xfId="21864"/>
    <cellStyle name="Percent 4 2 11 2" xfId="21865"/>
    <cellStyle name="Percent 4 2 11 2 2" xfId="21866"/>
    <cellStyle name="Percent 4 2 11 2 2 2" xfId="21867"/>
    <cellStyle name="Percent 4 2 11 2 2 3" xfId="21868"/>
    <cellStyle name="Percent 4 2 11 2 3" xfId="21869"/>
    <cellStyle name="Percent 4 2 11 2 4" xfId="21870"/>
    <cellStyle name="Percent 4 2 11 3" xfId="21871"/>
    <cellStyle name="Percent 4 2 11 3 2" xfId="21872"/>
    <cellStyle name="Percent 4 2 11 3 2 2" xfId="21873"/>
    <cellStyle name="Percent 4 2 11 3 2 3" xfId="21874"/>
    <cellStyle name="Percent 4 2 11 3 3" xfId="21875"/>
    <cellStyle name="Percent 4 2 11 3 4" xfId="21876"/>
    <cellStyle name="Percent 4 2 11 4" xfId="21877"/>
    <cellStyle name="Percent 4 2 11 4 2" xfId="21878"/>
    <cellStyle name="Percent 4 2 11 4 3" xfId="21879"/>
    <cellStyle name="Percent 4 2 11 5" xfId="21880"/>
    <cellStyle name="Percent 4 2 11 6" xfId="21881"/>
    <cellStyle name="Percent 4 2 12" xfId="21882"/>
    <cellStyle name="Percent 4 2 12 2" xfId="21883"/>
    <cellStyle name="Percent 4 2 12 2 2" xfId="21884"/>
    <cellStyle name="Percent 4 2 12 2 2 2" xfId="21885"/>
    <cellStyle name="Percent 4 2 12 2 2 3" xfId="21886"/>
    <cellStyle name="Percent 4 2 12 2 3" xfId="21887"/>
    <cellStyle name="Percent 4 2 12 2 4" xfId="21888"/>
    <cellStyle name="Percent 4 2 12 3" xfId="21889"/>
    <cellStyle name="Percent 4 2 12 3 2" xfId="21890"/>
    <cellStyle name="Percent 4 2 12 3 2 2" xfId="21891"/>
    <cellStyle name="Percent 4 2 12 3 2 3" xfId="21892"/>
    <cellStyle name="Percent 4 2 12 3 3" xfId="21893"/>
    <cellStyle name="Percent 4 2 12 3 4" xfId="21894"/>
    <cellStyle name="Percent 4 2 12 4" xfId="21895"/>
    <cellStyle name="Percent 4 2 12 4 2" xfId="21896"/>
    <cellStyle name="Percent 4 2 12 4 2 2" xfId="21897"/>
    <cellStyle name="Percent 4 2 12 4 2 3" xfId="21898"/>
    <cellStyle name="Percent 4 2 12 4 3" xfId="21899"/>
    <cellStyle name="Percent 4 2 12 4 4" xfId="21900"/>
    <cellStyle name="Percent 4 2 12 5" xfId="21901"/>
    <cellStyle name="Percent 4 2 12 5 2" xfId="21902"/>
    <cellStyle name="Percent 4 2 12 5 3" xfId="21903"/>
    <cellStyle name="Percent 4 2 12 6" xfId="21904"/>
    <cellStyle name="Percent 4 2 12 7" xfId="21905"/>
    <cellStyle name="Percent 4 2 13" xfId="21906"/>
    <cellStyle name="Percent 4 2 13 2" xfId="21907"/>
    <cellStyle name="Percent 4 2 13 2 2" xfId="21908"/>
    <cellStyle name="Percent 4 2 13 2 2 2" xfId="21909"/>
    <cellStyle name="Percent 4 2 13 2 2 3" xfId="21910"/>
    <cellStyle name="Percent 4 2 13 2 3" xfId="21911"/>
    <cellStyle name="Percent 4 2 13 2 4" xfId="21912"/>
    <cellStyle name="Percent 4 2 13 3" xfId="21913"/>
    <cellStyle name="Percent 4 2 13 3 2" xfId="21914"/>
    <cellStyle name="Percent 4 2 13 3 2 2" xfId="21915"/>
    <cellStyle name="Percent 4 2 13 3 2 3" xfId="21916"/>
    <cellStyle name="Percent 4 2 13 3 3" xfId="21917"/>
    <cellStyle name="Percent 4 2 13 3 4" xfId="21918"/>
    <cellStyle name="Percent 4 2 13 4" xfId="21919"/>
    <cellStyle name="Percent 4 2 13 4 2" xfId="21920"/>
    <cellStyle name="Percent 4 2 13 4 3" xfId="21921"/>
    <cellStyle name="Percent 4 2 13 5" xfId="21922"/>
    <cellStyle name="Percent 4 2 13 6" xfId="21923"/>
    <cellStyle name="Percent 4 2 14" xfId="21924"/>
    <cellStyle name="Percent 4 2 14 2" xfId="21925"/>
    <cellStyle name="Percent 4 2 14 2 2" xfId="21926"/>
    <cellStyle name="Percent 4 2 14 2 3" xfId="21927"/>
    <cellStyle name="Percent 4 2 14 3" xfId="21928"/>
    <cellStyle name="Percent 4 2 14 4" xfId="21929"/>
    <cellStyle name="Percent 4 2 15" xfId="21930"/>
    <cellStyle name="Percent 4 2 15 2" xfId="21931"/>
    <cellStyle name="Percent 4 2 15 2 2" xfId="21932"/>
    <cellStyle name="Percent 4 2 15 2 3" xfId="21933"/>
    <cellStyle name="Percent 4 2 15 3" xfId="21934"/>
    <cellStyle name="Percent 4 2 15 4" xfId="21935"/>
    <cellStyle name="Percent 4 2 16" xfId="21936"/>
    <cellStyle name="Percent 4 2 16 2" xfId="21937"/>
    <cellStyle name="Percent 4 2 16 2 2" xfId="21938"/>
    <cellStyle name="Percent 4 2 16 2 3" xfId="21939"/>
    <cellStyle name="Percent 4 2 16 3" xfId="21940"/>
    <cellStyle name="Percent 4 2 16 4" xfId="21941"/>
    <cellStyle name="Percent 4 2 17" xfId="21942"/>
    <cellStyle name="Percent 4 2 17 2" xfId="21943"/>
    <cellStyle name="Percent 4 2 17 3" xfId="21944"/>
    <cellStyle name="Percent 4 2 18" xfId="21945"/>
    <cellStyle name="Percent 4 2 18 2" xfId="21946"/>
    <cellStyle name="Percent 4 2 18 3" xfId="21947"/>
    <cellStyle name="Percent 4 2 19" xfId="21948"/>
    <cellStyle name="Percent 4 2 19 2" xfId="21949"/>
    <cellStyle name="Percent 4 2 19 3" xfId="21950"/>
    <cellStyle name="Percent 4 2 2" xfId="21951"/>
    <cellStyle name="Percent 4 2 2 10" xfId="21952"/>
    <cellStyle name="Percent 4 2 2 10 2" xfId="21953"/>
    <cellStyle name="Percent 4 2 2 10 3" xfId="21954"/>
    <cellStyle name="Percent 4 2 2 11" xfId="21955"/>
    <cellStyle name="Percent 4 2 2 11 2" xfId="21956"/>
    <cellStyle name="Percent 4 2 2 11 3" xfId="21957"/>
    <cellStyle name="Percent 4 2 2 12" xfId="21958"/>
    <cellStyle name="Percent 4 2 2 2" xfId="21959"/>
    <cellStyle name="Percent 4 2 2 2 2" xfId="21960"/>
    <cellStyle name="Percent 4 2 2 2 2 2" xfId="21961"/>
    <cellStyle name="Percent 4 2 2 2 2 2 2" xfId="21962"/>
    <cellStyle name="Percent 4 2 2 2 2 2 3" xfId="21963"/>
    <cellStyle name="Percent 4 2 2 2 2 3" xfId="21964"/>
    <cellStyle name="Percent 4 2 2 2 2 4" xfId="21965"/>
    <cellStyle name="Percent 4 2 2 2 3" xfId="21966"/>
    <cellStyle name="Percent 4 2 2 2 3 2" xfId="21967"/>
    <cellStyle name="Percent 4 2 2 2 3 2 2" xfId="21968"/>
    <cellStyle name="Percent 4 2 2 2 3 2 3" xfId="21969"/>
    <cellStyle name="Percent 4 2 2 2 3 3" xfId="21970"/>
    <cellStyle name="Percent 4 2 2 2 3 4" xfId="21971"/>
    <cellStyle name="Percent 4 2 2 2 4" xfId="21972"/>
    <cellStyle name="Percent 4 2 2 2 4 2" xfId="21973"/>
    <cellStyle name="Percent 4 2 2 2 4 3" xfId="21974"/>
    <cellStyle name="Percent 4 2 2 2 5" xfId="21975"/>
    <cellStyle name="Percent 4 2 2 2 5 2" xfId="21976"/>
    <cellStyle name="Percent 4 2 2 2 5 3" xfId="21977"/>
    <cellStyle name="Percent 4 2 2 2 6" xfId="21978"/>
    <cellStyle name="Percent 4 2 2 2 7" xfId="21979"/>
    <cellStyle name="Percent 4 2 2 3" xfId="21980"/>
    <cellStyle name="Percent 4 2 2 3 2" xfId="21981"/>
    <cellStyle name="Percent 4 2 2 3 2 2" xfId="21982"/>
    <cellStyle name="Percent 4 2 2 3 2 2 2" xfId="21983"/>
    <cellStyle name="Percent 4 2 2 3 2 2 3" xfId="21984"/>
    <cellStyle name="Percent 4 2 2 3 2 3" xfId="21985"/>
    <cellStyle name="Percent 4 2 2 3 2 4" xfId="21986"/>
    <cellStyle name="Percent 4 2 2 3 3" xfId="21987"/>
    <cellStyle name="Percent 4 2 2 3 3 2" xfId="21988"/>
    <cellStyle name="Percent 4 2 2 3 3 2 2" xfId="21989"/>
    <cellStyle name="Percent 4 2 2 3 3 2 3" xfId="21990"/>
    <cellStyle name="Percent 4 2 2 3 3 3" xfId="21991"/>
    <cellStyle name="Percent 4 2 2 3 3 4" xfId="21992"/>
    <cellStyle name="Percent 4 2 2 3 4" xfId="21993"/>
    <cellStyle name="Percent 4 2 2 3 4 2" xfId="21994"/>
    <cellStyle name="Percent 4 2 2 3 4 3" xfId="21995"/>
    <cellStyle name="Percent 4 2 2 3 5" xfId="21996"/>
    <cellStyle name="Percent 4 2 2 3 6" xfId="21997"/>
    <cellStyle name="Percent 4 2 2 4" xfId="21998"/>
    <cellStyle name="Percent 4 2 2 4 2" xfId="21999"/>
    <cellStyle name="Percent 4 2 2 4 2 2" xfId="22000"/>
    <cellStyle name="Percent 4 2 2 4 2 2 2" xfId="22001"/>
    <cellStyle name="Percent 4 2 2 4 2 2 3" xfId="22002"/>
    <cellStyle name="Percent 4 2 2 4 2 3" xfId="22003"/>
    <cellStyle name="Percent 4 2 2 4 2 4" xfId="22004"/>
    <cellStyle name="Percent 4 2 2 4 3" xfId="22005"/>
    <cellStyle name="Percent 4 2 2 4 3 2" xfId="22006"/>
    <cellStyle name="Percent 4 2 2 4 3 2 2" xfId="22007"/>
    <cellStyle name="Percent 4 2 2 4 3 2 3" xfId="22008"/>
    <cellStyle name="Percent 4 2 2 4 3 3" xfId="22009"/>
    <cellStyle name="Percent 4 2 2 4 3 4" xfId="22010"/>
    <cellStyle name="Percent 4 2 2 4 4" xfId="22011"/>
    <cellStyle name="Percent 4 2 2 4 4 2" xfId="22012"/>
    <cellStyle name="Percent 4 2 2 4 4 2 2" xfId="22013"/>
    <cellStyle name="Percent 4 2 2 4 4 2 3" xfId="22014"/>
    <cellStyle name="Percent 4 2 2 4 4 3" xfId="22015"/>
    <cellStyle name="Percent 4 2 2 4 4 4" xfId="22016"/>
    <cellStyle name="Percent 4 2 2 4 5" xfId="22017"/>
    <cellStyle name="Percent 4 2 2 4 5 2" xfId="22018"/>
    <cellStyle name="Percent 4 2 2 4 5 3" xfId="22019"/>
    <cellStyle name="Percent 4 2 2 4 6" xfId="22020"/>
    <cellStyle name="Percent 4 2 2 4 7" xfId="22021"/>
    <cellStyle name="Percent 4 2 2 5" xfId="22022"/>
    <cellStyle name="Percent 4 2 2 5 2" xfId="22023"/>
    <cellStyle name="Percent 4 2 2 5 2 2" xfId="22024"/>
    <cellStyle name="Percent 4 2 2 5 2 2 2" xfId="22025"/>
    <cellStyle name="Percent 4 2 2 5 2 2 3" xfId="22026"/>
    <cellStyle name="Percent 4 2 2 5 2 3" xfId="22027"/>
    <cellStyle name="Percent 4 2 2 5 2 4" xfId="22028"/>
    <cellStyle name="Percent 4 2 2 5 3" xfId="22029"/>
    <cellStyle name="Percent 4 2 2 5 3 2" xfId="22030"/>
    <cellStyle name="Percent 4 2 2 5 3 2 2" xfId="22031"/>
    <cellStyle name="Percent 4 2 2 5 3 2 3" xfId="22032"/>
    <cellStyle name="Percent 4 2 2 5 3 3" xfId="22033"/>
    <cellStyle name="Percent 4 2 2 5 3 4" xfId="22034"/>
    <cellStyle name="Percent 4 2 2 5 4" xfId="22035"/>
    <cellStyle name="Percent 4 2 2 5 4 2" xfId="22036"/>
    <cellStyle name="Percent 4 2 2 5 4 3" xfId="22037"/>
    <cellStyle name="Percent 4 2 2 5 5" xfId="22038"/>
    <cellStyle name="Percent 4 2 2 5 6" xfId="22039"/>
    <cellStyle name="Percent 4 2 2 6" xfId="22040"/>
    <cellStyle name="Percent 4 2 2 6 2" xfId="22041"/>
    <cellStyle name="Percent 4 2 2 6 2 2" xfId="22042"/>
    <cellStyle name="Percent 4 2 2 6 2 3" xfId="22043"/>
    <cellStyle name="Percent 4 2 2 6 3" xfId="22044"/>
    <cellStyle name="Percent 4 2 2 6 4" xfId="22045"/>
    <cellStyle name="Percent 4 2 2 7" xfId="22046"/>
    <cellStyle name="Percent 4 2 2 7 2" xfId="22047"/>
    <cellStyle name="Percent 4 2 2 7 2 2" xfId="22048"/>
    <cellStyle name="Percent 4 2 2 7 2 3" xfId="22049"/>
    <cellStyle name="Percent 4 2 2 7 3" xfId="22050"/>
    <cellStyle name="Percent 4 2 2 7 4" xfId="22051"/>
    <cellStyle name="Percent 4 2 2 8" xfId="22052"/>
    <cellStyle name="Percent 4 2 2 8 2" xfId="22053"/>
    <cellStyle name="Percent 4 2 2 8 2 2" xfId="22054"/>
    <cellStyle name="Percent 4 2 2 8 2 3" xfId="22055"/>
    <cellStyle name="Percent 4 2 2 8 3" xfId="22056"/>
    <cellStyle name="Percent 4 2 2 8 4" xfId="22057"/>
    <cellStyle name="Percent 4 2 2 9" xfId="22058"/>
    <cellStyle name="Percent 4 2 2 9 2" xfId="22059"/>
    <cellStyle name="Percent 4 2 2 9 3" xfId="22060"/>
    <cellStyle name="Percent 4 2 20" xfId="22061"/>
    <cellStyle name="Percent 4 2 3" xfId="22062"/>
    <cellStyle name="Percent 4 2 3 10" xfId="22063"/>
    <cellStyle name="Percent 4 2 3 10 2" xfId="22064"/>
    <cellStyle name="Percent 4 2 3 10 3" xfId="22065"/>
    <cellStyle name="Percent 4 2 3 11" xfId="22066"/>
    <cellStyle name="Percent 4 2 3 11 2" xfId="22067"/>
    <cellStyle name="Percent 4 2 3 11 3" xfId="22068"/>
    <cellStyle name="Percent 4 2 3 12" xfId="22069"/>
    <cellStyle name="Percent 4 2 3 2" xfId="22070"/>
    <cellStyle name="Percent 4 2 3 2 2" xfId="22071"/>
    <cellStyle name="Percent 4 2 3 2 2 2" xfId="22072"/>
    <cellStyle name="Percent 4 2 3 2 2 2 2" xfId="22073"/>
    <cellStyle name="Percent 4 2 3 2 2 2 3" xfId="22074"/>
    <cellStyle name="Percent 4 2 3 2 2 3" xfId="22075"/>
    <cellStyle name="Percent 4 2 3 2 2 4" xfId="22076"/>
    <cellStyle name="Percent 4 2 3 2 3" xfId="22077"/>
    <cellStyle name="Percent 4 2 3 2 3 2" xfId="22078"/>
    <cellStyle name="Percent 4 2 3 2 3 2 2" xfId="22079"/>
    <cellStyle name="Percent 4 2 3 2 3 2 3" xfId="22080"/>
    <cellStyle name="Percent 4 2 3 2 3 3" xfId="22081"/>
    <cellStyle name="Percent 4 2 3 2 3 4" xfId="22082"/>
    <cellStyle name="Percent 4 2 3 2 4" xfId="22083"/>
    <cellStyle name="Percent 4 2 3 2 4 2" xfId="22084"/>
    <cellStyle name="Percent 4 2 3 2 4 3" xfId="22085"/>
    <cellStyle name="Percent 4 2 3 2 5" xfId="22086"/>
    <cellStyle name="Percent 4 2 3 2 5 2" xfId="22087"/>
    <cellStyle name="Percent 4 2 3 2 5 3" xfId="22088"/>
    <cellStyle name="Percent 4 2 3 2 6" xfId="22089"/>
    <cellStyle name="Percent 4 2 3 2 7" xfId="22090"/>
    <cellStyle name="Percent 4 2 3 3" xfId="22091"/>
    <cellStyle name="Percent 4 2 3 3 2" xfId="22092"/>
    <cellStyle name="Percent 4 2 3 3 2 2" xfId="22093"/>
    <cellStyle name="Percent 4 2 3 3 2 2 2" xfId="22094"/>
    <cellStyle name="Percent 4 2 3 3 2 2 3" xfId="22095"/>
    <cellStyle name="Percent 4 2 3 3 2 3" xfId="22096"/>
    <cellStyle name="Percent 4 2 3 3 2 4" xfId="22097"/>
    <cellStyle name="Percent 4 2 3 3 3" xfId="22098"/>
    <cellStyle name="Percent 4 2 3 3 3 2" xfId="22099"/>
    <cellStyle name="Percent 4 2 3 3 3 2 2" xfId="22100"/>
    <cellStyle name="Percent 4 2 3 3 3 2 3" xfId="22101"/>
    <cellStyle name="Percent 4 2 3 3 3 3" xfId="22102"/>
    <cellStyle name="Percent 4 2 3 3 3 4" xfId="22103"/>
    <cellStyle name="Percent 4 2 3 3 4" xfId="22104"/>
    <cellStyle name="Percent 4 2 3 3 4 2" xfId="22105"/>
    <cellStyle name="Percent 4 2 3 3 4 3" xfId="22106"/>
    <cellStyle name="Percent 4 2 3 3 5" xfId="22107"/>
    <cellStyle name="Percent 4 2 3 3 6" xfId="22108"/>
    <cellStyle name="Percent 4 2 3 4" xfId="22109"/>
    <cellStyle name="Percent 4 2 3 4 2" xfId="22110"/>
    <cellStyle name="Percent 4 2 3 4 2 2" xfId="22111"/>
    <cellStyle name="Percent 4 2 3 4 2 2 2" xfId="22112"/>
    <cellStyle name="Percent 4 2 3 4 2 2 3" xfId="22113"/>
    <cellStyle name="Percent 4 2 3 4 2 3" xfId="22114"/>
    <cellStyle name="Percent 4 2 3 4 2 4" xfId="22115"/>
    <cellStyle name="Percent 4 2 3 4 3" xfId="22116"/>
    <cellStyle name="Percent 4 2 3 4 3 2" xfId="22117"/>
    <cellStyle name="Percent 4 2 3 4 3 2 2" xfId="22118"/>
    <cellStyle name="Percent 4 2 3 4 3 2 3" xfId="22119"/>
    <cellStyle name="Percent 4 2 3 4 3 3" xfId="22120"/>
    <cellStyle name="Percent 4 2 3 4 3 4" xfId="22121"/>
    <cellStyle name="Percent 4 2 3 4 4" xfId="22122"/>
    <cellStyle name="Percent 4 2 3 4 4 2" xfId="22123"/>
    <cellStyle name="Percent 4 2 3 4 4 2 2" xfId="22124"/>
    <cellStyle name="Percent 4 2 3 4 4 2 3" xfId="22125"/>
    <cellStyle name="Percent 4 2 3 4 4 3" xfId="22126"/>
    <cellStyle name="Percent 4 2 3 4 4 4" xfId="22127"/>
    <cellStyle name="Percent 4 2 3 4 5" xfId="22128"/>
    <cellStyle name="Percent 4 2 3 4 5 2" xfId="22129"/>
    <cellStyle name="Percent 4 2 3 4 5 3" xfId="22130"/>
    <cellStyle name="Percent 4 2 3 4 6" xfId="22131"/>
    <cellStyle name="Percent 4 2 3 4 7" xfId="22132"/>
    <cellStyle name="Percent 4 2 3 5" xfId="22133"/>
    <cellStyle name="Percent 4 2 3 5 2" xfId="22134"/>
    <cellStyle name="Percent 4 2 3 5 2 2" xfId="22135"/>
    <cellStyle name="Percent 4 2 3 5 2 2 2" xfId="22136"/>
    <cellStyle name="Percent 4 2 3 5 2 2 3" xfId="22137"/>
    <cellStyle name="Percent 4 2 3 5 2 3" xfId="22138"/>
    <cellStyle name="Percent 4 2 3 5 2 4" xfId="22139"/>
    <cellStyle name="Percent 4 2 3 5 3" xfId="22140"/>
    <cellStyle name="Percent 4 2 3 5 3 2" xfId="22141"/>
    <cellStyle name="Percent 4 2 3 5 3 2 2" xfId="22142"/>
    <cellStyle name="Percent 4 2 3 5 3 2 3" xfId="22143"/>
    <cellStyle name="Percent 4 2 3 5 3 3" xfId="22144"/>
    <cellStyle name="Percent 4 2 3 5 3 4" xfId="22145"/>
    <cellStyle name="Percent 4 2 3 5 4" xfId="22146"/>
    <cellStyle name="Percent 4 2 3 5 4 2" xfId="22147"/>
    <cellStyle name="Percent 4 2 3 5 4 3" xfId="22148"/>
    <cellStyle name="Percent 4 2 3 5 5" xfId="22149"/>
    <cellStyle name="Percent 4 2 3 5 6" xfId="22150"/>
    <cellStyle name="Percent 4 2 3 6" xfId="22151"/>
    <cellStyle name="Percent 4 2 3 6 2" xfId="22152"/>
    <cellStyle name="Percent 4 2 3 6 2 2" xfId="22153"/>
    <cellStyle name="Percent 4 2 3 6 2 3" xfId="22154"/>
    <cellStyle name="Percent 4 2 3 6 3" xfId="22155"/>
    <cellStyle name="Percent 4 2 3 6 4" xfId="22156"/>
    <cellStyle name="Percent 4 2 3 7" xfId="22157"/>
    <cellStyle name="Percent 4 2 3 7 2" xfId="22158"/>
    <cellStyle name="Percent 4 2 3 7 2 2" xfId="22159"/>
    <cellStyle name="Percent 4 2 3 7 2 3" xfId="22160"/>
    <cellStyle name="Percent 4 2 3 7 3" xfId="22161"/>
    <cellStyle name="Percent 4 2 3 7 4" xfId="22162"/>
    <cellStyle name="Percent 4 2 3 8" xfId="22163"/>
    <cellStyle name="Percent 4 2 3 8 2" xfId="22164"/>
    <cellStyle name="Percent 4 2 3 8 2 2" xfId="22165"/>
    <cellStyle name="Percent 4 2 3 8 2 3" xfId="22166"/>
    <cellStyle name="Percent 4 2 3 8 3" xfId="22167"/>
    <cellStyle name="Percent 4 2 3 8 4" xfId="22168"/>
    <cellStyle name="Percent 4 2 3 9" xfId="22169"/>
    <cellStyle name="Percent 4 2 3 9 2" xfId="22170"/>
    <cellStyle name="Percent 4 2 3 9 3" xfId="22171"/>
    <cellStyle name="Percent 4 2 4" xfId="22172"/>
    <cellStyle name="Percent 4 2 4 10" xfId="22173"/>
    <cellStyle name="Percent 4 2 4 10 2" xfId="22174"/>
    <cellStyle name="Percent 4 2 4 10 3" xfId="22175"/>
    <cellStyle name="Percent 4 2 4 11" xfId="22176"/>
    <cellStyle name="Percent 4 2 4 11 2" xfId="22177"/>
    <cellStyle name="Percent 4 2 4 11 3" xfId="22178"/>
    <cellStyle name="Percent 4 2 4 12" xfId="22179"/>
    <cellStyle name="Percent 4 2 4 2" xfId="22180"/>
    <cellStyle name="Percent 4 2 4 2 2" xfId="22181"/>
    <cellStyle name="Percent 4 2 4 2 2 2" xfId="22182"/>
    <cellStyle name="Percent 4 2 4 2 2 2 2" xfId="22183"/>
    <cellStyle name="Percent 4 2 4 2 2 2 3" xfId="22184"/>
    <cellStyle name="Percent 4 2 4 2 2 3" xfId="22185"/>
    <cellStyle name="Percent 4 2 4 2 2 4" xfId="22186"/>
    <cellStyle name="Percent 4 2 4 2 3" xfId="22187"/>
    <cellStyle name="Percent 4 2 4 2 3 2" xfId="22188"/>
    <cellStyle name="Percent 4 2 4 2 3 2 2" xfId="22189"/>
    <cellStyle name="Percent 4 2 4 2 3 2 3" xfId="22190"/>
    <cellStyle name="Percent 4 2 4 2 3 3" xfId="22191"/>
    <cellStyle name="Percent 4 2 4 2 3 4" xfId="22192"/>
    <cellStyle name="Percent 4 2 4 2 4" xfId="22193"/>
    <cellStyle name="Percent 4 2 4 2 4 2" xfId="22194"/>
    <cellStyle name="Percent 4 2 4 2 4 3" xfId="22195"/>
    <cellStyle name="Percent 4 2 4 2 5" xfId="22196"/>
    <cellStyle name="Percent 4 2 4 2 5 2" xfId="22197"/>
    <cellStyle name="Percent 4 2 4 2 5 3" xfId="22198"/>
    <cellStyle name="Percent 4 2 4 2 6" xfId="22199"/>
    <cellStyle name="Percent 4 2 4 2 6 2" xfId="22200"/>
    <cellStyle name="Percent 4 2 4 2 6 3" xfId="22201"/>
    <cellStyle name="Percent 4 2 4 2 7" xfId="22202"/>
    <cellStyle name="Percent 4 2 4 3" xfId="22203"/>
    <cellStyle name="Percent 4 2 4 3 2" xfId="22204"/>
    <cellStyle name="Percent 4 2 4 3 2 2" xfId="22205"/>
    <cellStyle name="Percent 4 2 4 3 2 2 2" xfId="22206"/>
    <cellStyle name="Percent 4 2 4 3 2 2 3" xfId="22207"/>
    <cellStyle name="Percent 4 2 4 3 2 3" xfId="22208"/>
    <cellStyle name="Percent 4 2 4 3 2 4" xfId="22209"/>
    <cellStyle name="Percent 4 2 4 3 3" xfId="22210"/>
    <cellStyle name="Percent 4 2 4 3 3 2" xfId="22211"/>
    <cellStyle name="Percent 4 2 4 3 3 2 2" xfId="22212"/>
    <cellStyle name="Percent 4 2 4 3 3 2 3" xfId="22213"/>
    <cellStyle name="Percent 4 2 4 3 3 3" xfId="22214"/>
    <cellStyle name="Percent 4 2 4 3 3 4" xfId="22215"/>
    <cellStyle name="Percent 4 2 4 3 4" xfId="22216"/>
    <cellStyle name="Percent 4 2 4 3 4 2" xfId="22217"/>
    <cellStyle name="Percent 4 2 4 3 4 3" xfId="22218"/>
    <cellStyle name="Percent 4 2 4 3 5" xfId="22219"/>
    <cellStyle name="Percent 4 2 4 3 5 2" xfId="22220"/>
    <cellStyle name="Percent 4 2 4 3 5 3" xfId="22221"/>
    <cellStyle name="Percent 4 2 4 3 6" xfId="22222"/>
    <cellStyle name="Percent 4 2 4 4" xfId="22223"/>
    <cellStyle name="Percent 4 2 4 4 2" xfId="22224"/>
    <cellStyle name="Percent 4 2 4 4 2 2" xfId="22225"/>
    <cellStyle name="Percent 4 2 4 4 2 2 2" xfId="22226"/>
    <cellStyle name="Percent 4 2 4 4 2 2 3" xfId="22227"/>
    <cellStyle name="Percent 4 2 4 4 2 3" xfId="22228"/>
    <cellStyle name="Percent 4 2 4 4 2 4" xfId="22229"/>
    <cellStyle name="Percent 4 2 4 4 3" xfId="22230"/>
    <cellStyle name="Percent 4 2 4 4 3 2" xfId="22231"/>
    <cellStyle name="Percent 4 2 4 4 3 2 2" xfId="22232"/>
    <cellStyle name="Percent 4 2 4 4 3 2 3" xfId="22233"/>
    <cellStyle name="Percent 4 2 4 4 3 3" xfId="22234"/>
    <cellStyle name="Percent 4 2 4 4 3 4" xfId="22235"/>
    <cellStyle name="Percent 4 2 4 4 4" xfId="22236"/>
    <cellStyle name="Percent 4 2 4 4 4 2" xfId="22237"/>
    <cellStyle name="Percent 4 2 4 4 4 2 2" xfId="22238"/>
    <cellStyle name="Percent 4 2 4 4 4 2 3" xfId="22239"/>
    <cellStyle name="Percent 4 2 4 4 4 3" xfId="22240"/>
    <cellStyle name="Percent 4 2 4 4 4 4" xfId="22241"/>
    <cellStyle name="Percent 4 2 4 4 5" xfId="22242"/>
    <cellStyle name="Percent 4 2 4 4 5 2" xfId="22243"/>
    <cellStyle name="Percent 4 2 4 4 5 3" xfId="22244"/>
    <cellStyle name="Percent 4 2 4 4 6" xfId="22245"/>
    <cellStyle name="Percent 4 2 4 4 7" xfId="22246"/>
    <cellStyle name="Percent 4 2 4 5" xfId="22247"/>
    <cellStyle name="Percent 4 2 4 5 2" xfId="22248"/>
    <cellStyle name="Percent 4 2 4 5 2 2" xfId="22249"/>
    <cellStyle name="Percent 4 2 4 5 2 2 2" xfId="22250"/>
    <cellStyle name="Percent 4 2 4 5 2 2 3" xfId="22251"/>
    <cellStyle name="Percent 4 2 4 5 2 3" xfId="22252"/>
    <cellStyle name="Percent 4 2 4 5 2 4" xfId="22253"/>
    <cellStyle name="Percent 4 2 4 5 3" xfId="22254"/>
    <cellStyle name="Percent 4 2 4 5 3 2" xfId="22255"/>
    <cellStyle name="Percent 4 2 4 5 3 2 2" xfId="22256"/>
    <cellStyle name="Percent 4 2 4 5 3 2 3" xfId="22257"/>
    <cellStyle name="Percent 4 2 4 5 3 3" xfId="22258"/>
    <cellStyle name="Percent 4 2 4 5 3 4" xfId="22259"/>
    <cellStyle name="Percent 4 2 4 5 4" xfId="22260"/>
    <cellStyle name="Percent 4 2 4 5 4 2" xfId="22261"/>
    <cellStyle name="Percent 4 2 4 5 4 3" xfId="22262"/>
    <cellStyle name="Percent 4 2 4 5 5" xfId="22263"/>
    <cellStyle name="Percent 4 2 4 5 6" xfId="22264"/>
    <cellStyle name="Percent 4 2 4 6" xfId="22265"/>
    <cellStyle name="Percent 4 2 4 6 2" xfId="22266"/>
    <cellStyle name="Percent 4 2 4 6 2 2" xfId="22267"/>
    <cellStyle name="Percent 4 2 4 6 2 3" xfId="22268"/>
    <cellStyle name="Percent 4 2 4 6 3" xfId="22269"/>
    <cellStyle name="Percent 4 2 4 6 4" xfId="22270"/>
    <cellStyle name="Percent 4 2 4 7" xfId="22271"/>
    <cellStyle name="Percent 4 2 4 7 2" xfId="22272"/>
    <cellStyle name="Percent 4 2 4 7 2 2" xfId="22273"/>
    <cellStyle name="Percent 4 2 4 7 2 3" xfId="22274"/>
    <cellStyle name="Percent 4 2 4 7 3" xfId="22275"/>
    <cellStyle name="Percent 4 2 4 7 4" xfId="22276"/>
    <cellStyle name="Percent 4 2 4 8" xfId="22277"/>
    <cellStyle name="Percent 4 2 4 8 2" xfId="22278"/>
    <cellStyle name="Percent 4 2 4 8 2 2" xfId="22279"/>
    <cellStyle name="Percent 4 2 4 8 2 3" xfId="22280"/>
    <cellStyle name="Percent 4 2 4 8 3" xfId="22281"/>
    <cellStyle name="Percent 4 2 4 8 4" xfId="22282"/>
    <cellStyle name="Percent 4 2 4 9" xfId="22283"/>
    <cellStyle name="Percent 4 2 4 9 2" xfId="22284"/>
    <cellStyle name="Percent 4 2 4 9 3" xfId="22285"/>
    <cellStyle name="Percent 4 2 5" xfId="22286"/>
    <cellStyle name="Percent 4 2 5 10" xfId="22287"/>
    <cellStyle name="Percent 4 2 5 10 2" xfId="22288"/>
    <cellStyle name="Percent 4 2 5 10 3" xfId="22289"/>
    <cellStyle name="Percent 4 2 5 11" xfId="22290"/>
    <cellStyle name="Percent 4 2 5 11 2" xfId="22291"/>
    <cellStyle name="Percent 4 2 5 11 3" xfId="22292"/>
    <cellStyle name="Percent 4 2 5 12" xfId="22293"/>
    <cellStyle name="Percent 4 2 5 2" xfId="22294"/>
    <cellStyle name="Percent 4 2 5 2 2" xfId="22295"/>
    <cellStyle name="Percent 4 2 5 2 2 2" xfId="22296"/>
    <cellStyle name="Percent 4 2 5 2 2 2 2" xfId="22297"/>
    <cellStyle name="Percent 4 2 5 2 2 2 3" xfId="22298"/>
    <cellStyle name="Percent 4 2 5 2 2 3" xfId="22299"/>
    <cellStyle name="Percent 4 2 5 2 2 4" xfId="22300"/>
    <cellStyle name="Percent 4 2 5 2 3" xfId="22301"/>
    <cellStyle name="Percent 4 2 5 2 3 2" xfId="22302"/>
    <cellStyle name="Percent 4 2 5 2 3 2 2" xfId="22303"/>
    <cellStyle name="Percent 4 2 5 2 3 2 3" xfId="22304"/>
    <cellStyle name="Percent 4 2 5 2 3 3" xfId="22305"/>
    <cellStyle name="Percent 4 2 5 2 3 4" xfId="22306"/>
    <cellStyle name="Percent 4 2 5 2 4" xfId="22307"/>
    <cellStyle name="Percent 4 2 5 2 4 2" xfId="22308"/>
    <cellStyle name="Percent 4 2 5 2 4 3" xfId="22309"/>
    <cellStyle name="Percent 4 2 5 2 5" xfId="22310"/>
    <cellStyle name="Percent 4 2 5 2 6" xfId="22311"/>
    <cellStyle name="Percent 4 2 5 3" xfId="22312"/>
    <cellStyle name="Percent 4 2 5 3 2" xfId="22313"/>
    <cellStyle name="Percent 4 2 5 3 2 2" xfId="22314"/>
    <cellStyle name="Percent 4 2 5 3 2 2 2" xfId="22315"/>
    <cellStyle name="Percent 4 2 5 3 2 2 3" xfId="22316"/>
    <cellStyle name="Percent 4 2 5 3 2 3" xfId="22317"/>
    <cellStyle name="Percent 4 2 5 3 2 4" xfId="22318"/>
    <cellStyle name="Percent 4 2 5 3 3" xfId="22319"/>
    <cellStyle name="Percent 4 2 5 3 3 2" xfId="22320"/>
    <cellStyle name="Percent 4 2 5 3 3 2 2" xfId="22321"/>
    <cellStyle name="Percent 4 2 5 3 3 2 3" xfId="22322"/>
    <cellStyle name="Percent 4 2 5 3 3 3" xfId="22323"/>
    <cellStyle name="Percent 4 2 5 3 3 4" xfId="22324"/>
    <cellStyle name="Percent 4 2 5 3 4" xfId="22325"/>
    <cellStyle name="Percent 4 2 5 3 4 2" xfId="22326"/>
    <cellStyle name="Percent 4 2 5 3 4 3" xfId="22327"/>
    <cellStyle name="Percent 4 2 5 3 5" xfId="22328"/>
    <cellStyle name="Percent 4 2 5 3 6" xfId="22329"/>
    <cellStyle name="Percent 4 2 5 4" xfId="22330"/>
    <cellStyle name="Percent 4 2 5 4 2" xfId="22331"/>
    <cellStyle name="Percent 4 2 5 4 2 2" xfId="22332"/>
    <cellStyle name="Percent 4 2 5 4 2 2 2" xfId="22333"/>
    <cellStyle name="Percent 4 2 5 4 2 2 3" xfId="22334"/>
    <cellStyle name="Percent 4 2 5 4 2 3" xfId="22335"/>
    <cellStyle name="Percent 4 2 5 4 2 4" xfId="22336"/>
    <cellStyle name="Percent 4 2 5 4 3" xfId="22337"/>
    <cellStyle name="Percent 4 2 5 4 3 2" xfId="22338"/>
    <cellStyle name="Percent 4 2 5 4 3 2 2" xfId="22339"/>
    <cellStyle name="Percent 4 2 5 4 3 2 3" xfId="22340"/>
    <cellStyle name="Percent 4 2 5 4 3 3" xfId="22341"/>
    <cellStyle name="Percent 4 2 5 4 3 4" xfId="22342"/>
    <cellStyle name="Percent 4 2 5 4 4" xfId="22343"/>
    <cellStyle name="Percent 4 2 5 4 4 2" xfId="22344"/>
    <cellStyle name="Percent 4 2 5 4 4 2 2" xfId="22345"/>
    <cellStyle name="Percent 4 2 5 4 4 2 3" xfId="22346"/>
    <cellStyle name="Percent 4 2 5 4 4 3" xfId="22347"/>
    <cellStyle name="Percent 4 2 5 4 4 4" xfId="22348"/>
    <cellStyle name="Percent 4 2 5 4 5" xfId="22349"/>
    <cellStyle name="Percent 4 2 5 4 5 2" xfId="22350"/>
    <cellStyle name="Percent 4 2 5 4 5 3" xfId="22351"/>
    <cellStyle name="Percent 4 2 5 4 6" xfId="22352"/>
    <cellStyle name="Percent 4 2 5 4 7" xfId="22353"/>
    <cellStyle name="Percent 4 2 5 5" xfId="22354"/>
    <cellStyle name="Percent 4 2 5 5 2" xfId="22355"/>
    <cellStyle name="Percent 4 2 5 5 2 2" xfId="22356"/>
    <cellStyle name="Percent 4 2 5 5 2 2 2" xfId="22357"/>
    <cellStyle name="Percent 4 2 5 5 2 2 3" xfId="22358"/>
    <cellStyle name="Percent 4 2 5 5 2 3" xfId="22359"/>
    <cellStyle name="Percent 4 2 5 5 2 4" xfId="22360"/>
    <cellStyle name="Percent 4 2 5 5 3" xfId="22361"/>
    <cellStyle name="Percent 4 2 5 5 3 2" xfId="22362"/>
    <cellStyle name="Percent 4 2 5 5 3 2 2" xfId="22363"/>
    <cellStyle name="Percent 4 2 5 5 3 2 3" xfId="22364"/>
    <cellStyle name="Percent 4 2 5 5 3 3" xfId="22365"/>
    <cellStyle name="Percent 4 2 5 5 3 4" xfId="22366"/>
    <cellStyle name="Percent 4 2 5 5 4" xfId="22367"/>
    <cellStyle name="Percent 4 2 5 5 4 2" xfId="22368"/>
    <cellStyle name="Percent 4 2 5 5 4 3" xfId="22369"/>
    <cellStyle name="Percent 4 2 5 5 5" xfId="22370"/>
    <cellStyle name="Percent 4 2 5 5 6" xfId="22371"/>
    <cellStyle name="Percent 4 2 5 6" xfId="22372"/>
    <cellStyle name="Percent 4 2 5 6 2" xfId="22373"/>
    <cellStyle name="Percent 4 2 5 6 2 2" xfId="22374"/>
    <cellStyle name="Percent 4 2 5 6 2 3" xfId="22375"/>
    <cellStyle name="Percent 4 2 5 6 3" xfId="22376"/>
    <cellStyle name="Percent 4 2 5 6 4" xfId="22377"/>
    <cellStyle name="Percent 4 2 5 7" xfId="22378"/>
    <cellStyle name="Percent 4 2 5 7 2" xfId="22379"/>
    <cellStyle name="Percent 4 2 5 7 2 2" xfId="22380"/>
    <cellStyle name="Percent 4 2 5 7 2 3" xfId="22381"/>
    <cellStyle name="Percent 4 2 5 7 3" xfId="22382"/>
    <cellStyle name="Percent 4 2 5 7 4" xfId="22383"/>
    <cellStyle name="Percent 4 2 5 8" xfId="22384"/>
    <cellStyle name="Percent 4 2 5 8 2" xfId="22385"/>
    <cellStyle name="Percent 4 2 5 8 2 2" xfId="22386"/>
    <cellStyle name="Percent 4 2 5 8 2 3" xfId="22387"/>
    <cellStyle name="Percent 4 2 5 8 3" xfId="22388"/>
    <cellStyle name="Percent 4 2 5 8 4" xfId="22389"/>
    <cellStyle name="Percent 4 2 5 9" xfId="22390"/>
    <cellStyle name="Percent 4 2 5 9 2" xfId="22391"/>
    <cellStyle name="Percent 4 2 5 9 3" xfId="22392"/>
    <cellStyle name="Percent 4 2 6" xfId="22393"/>
    <cellStyle name="Percent 4 2 6 10" xfId="22394"/>
    <cellStyle name="Percent 4 2 6 10 2" xfId="22395"/>
    <cellStyle name="Percent 4 2 6 10 3" xfId="22396"/>
    <cellStyle name="Percent 4 2 6 11" xfId="22397"/>
    <cellStyle name="Percent 4 2 6 11 2" xfId="22398"/>
    <cellStyle name="Percent 4 2 6 11 3" xfId="22399"/>
    <cellStyle name="Percent 4 2 6 12" xfId="22400"/>
    <cellStyle name="Percent 4 2 6 2" xfId="22401"/>
    <cellStyle name="Percent 4 2 6 2 2" xfId="22402"/>
    <cellStyle name="Percent 4 2 6 2 2 2" xfId="22403"/>
    <cellStyle name="Percent 4 2 6 2 2 2 2" xfId="22404"/>
    <cellStyle name="Percent 4 2 6 2 2 2 3" xfId="22405"/>
    <cellStyle name="Percent 4 2 6 2 2 3" xfId="22406"/>
    <cellStyle name="Percent 4 2 6 2 2 4" xfId="22407"/>
    <cellStyle name="Percent 4 2 6 2 3" xfId="22408"/>
    <cellStyle name="Percent 4 2 6 2 3 2" xfId="22409"/>
    <cellStyle name="Percent 4 2 6 2 3 2 2" xfId="22410"/>
    <cellStyle name="Percent 4 2 6 2 3 2 3" xfId="22411"/>
    <cellStyle name="Percent 4 2 6 2 3 3" xfId="22412"/>
    <cellStyle name="Percent 4 2 6 2 3 4" xfId="22413"/>
    <cellStyle name="Percent 4 2 6 2 4" xfId="22414"/>
    <cellStyle name="Percent 4 2 6 2 4 2" xfId="22415"/>
    <cellStyle name="Percent 4 2 6 2 4 3" xfId="22416"/>
    <cellStyle name="Percent 4 2 6 2 5" xfId="22417"/>
    <cellStyle name="Percent 4 2 6 2 5 2" xfId="22418"/>
    <cellStyle name="Percent 4 2 6 2 5 3" xfId="22419"/>
    <cellStyle name="Percent 4 2 6 2 6" xfId="22420"/>
    <cellStyle name="Percent 4 2 6 3" xfId="22421"/>
    <cellStyle name="Percent 4 2 6 3 2" xfId="22422"/>
    <cellStyle name="Percent 4 2 6 3 2 2" xfId="22423"/>
    <cellStyle name="Percent 4 2 6 3 2 2 2" xfId="22424"/>
    <cellStyle name="Percent 4 2 6 3 2 2 3" xfId="22425"/>
    <cellStyle name="Percent 4 2 6 3 2 3" xfId="22426"/>
    <cellStyle name="Percent 4 2 6 3 2 4" xfId="22427"/>
    <cellStyle name="Percent 4 2 6 3 3" xfId="22428"/>
    <cellStyle name="Percent 4 2 6 3 3 2" xfId="22429"/>
    <cellStyle name="Percent 4 2 6 3 3 2 2" xfId="22430"/>
    <cellStyle name="Percent 4 2 6 3 3 2 3" xfId="22431"/>
    <cellStyle name="Percent 4 2 6 3 3 3" xfId="22432"/>
    <cellStyle name="Percent 4 2 6 3 3 4" xfId="22433"/>
    <cellStyle name="Percent 4 2 6 3 4" xfId="22434"/>
    <cellStyle name="Percent 4 2 6 3 4 2" xfId="22435"/>
    <cellStyle name="Percent 4 2 6 3 4 3" xfId="22436"/>
    <cellStyle name="Percent 4 2 6 3 5" xfId="22437"/>
    <cellStyle name="Percent 4 2 6 3 6" xfId="22438"/>
    <cellStyle name="Percent 4 2 6 3 7" xfId="22439"/>
    <cellStyle name="Percent 4 2 6 4" xfId="22440"/>
    <cellStyle name="Percent 4 2 6 4 2" xfId="22441"/>
    <cellStyle name="Percent 4 2 6 4 2 2" xfId="22442"/>
    <cellStyle name="Percent 4 2 6 4 2 2 2" xfId="22443"/>
    <cellStyle name="Percent 4 2 6 4 2 2 3" xfId="22444"/>
    <cellStyle name="Percent 4 2 6 4 2 3" xfId="22445"/>
    <cellStyle name="Percent 4 2 6 4 2 4" xfId="22446"/>
    <cellStyle name="Percent 4 2 6 4 3" xfId="22447"/>
    <cellStyle name="Percent 4 2 6 4 3 2" xfId="22448"/>
    <cellStyle name="Percent 4 2 6 4 3 2 2" xfId="22449"/>
    <cellStyle name="Percent 4 2 6 4 3 2 3" xfId="22450"/>
    <cellStyle name="Percent 4 2 6 4 3 3" xfId="22451"/>
    <cellStyle name="Percent 4 2 6 4 3 4" xfId="22452"/>
    <cellStyle name="Percent 4 2 6 4 4" xfId="22453"/>
    <cellStyle name="Percent 4 2 6 4 4 2" xfId="22454"/>
    <cellStyle name="Percent 4 2 6 4 4 2 2" xfId="22455"/>
    <cellStyle name="Percent 4 2 6 4 4 2 3" xfId="22456"/>
    <cellStyle name="Percent 4 2 6 4 4 3" xfId="22457"/>
    <cellStyle name="Percent 4 2 6 4 4 4" xfId="22458"/>
    <cellStyle name="Percent 4 2 6 4 5" xfId="22459"/>
    <cellStyle name="Percent 4 2 6 4 5 2" xfId="22460"/>
    <cellStyle name="Percent 4 2 6 4 5 3" xfId="22461"/>
    <cellStyle name="Percent 4 2 6 4 6" xfId="22462"/>
    <cellStyle name="Percent 4 2 6 4 7" xfId="22463"/>
    <cellStyle name="Percent 4 2 6 5" xfId="22464"/>
    <cellStyle name="Percent 4 2 6 5 2" xfId="22465"/>
    <cellStyle name="Percent 4 2 6 5 2 2" xfId="22466"/>
    <cellStyle name="Percent 4 2 6 5 2 2 2" xfId="22467"/>
    <cellStyle name="Percent 4 2 6 5 2 2 3" xfId="22468"/>
    <cellStyle name="Percent 4 2 6 5 2 3" xfId="22469"/>
    <cellStyle name="Percent 4 2 6 5 2 4" xfId="22470"/>
    <cellStyle name="Percent 4 2 6 5 3" xfId="22471"/>
    <cellStyle name="Percent 4 2 6 5 3 2" xfId="22472"/>
    <cellStyle name="Percent 4 2 6 5 3 2 2" xfId="22473"/>
    <cellStyle name="Percent 4 2 6 5 3 2 3" xfId="22474"/>
    <cellStyle name="Percent 4 2 6 5 3 3" xfId="22475"/>
    <cellStyle name="Percent 4 2 6 5 3 4" xfId="22476"/>
    <cellStyle name="Percent 4 2 6 5 4" xfId="22477"/>
    <cellStyle name="Percent 4 2 6 5 4 2" xfId="22478"/>
    <cellStyle name="Percent 4 2 6 5 4 3" xfId="22479"/>
    <cellStyle name="Percent 4 2 6 5 5" xfId="22480"/>
    <cellStyle name="Percent 4 2 6 5 6" xfId="22481"/>
    <cellStyle name="Percent 4 2 6 6" xfId="22482"/>
    <cellStyle name="Percent 4 2 6 6 2" xfId="22483"/>
    <cellStyle name="Percent 4 2 6 6 2 2" xfId="22484"/>
    <cellStyle name="Percent 4 2 6 6 2 3" xfId="22485"/>
    <cellStyle name="Percent 4 2 6 6 3" xfId="22486"/>
    <cellStyle name="Percent 4 2 6 6 4" xfId="22487"/>
    <cellStyle name="Percent 4 2 6 7" xfId="22488"/>
    <cellStyle name="Percent 4 2 6 7 2" xfId="22489"/>
    <cellStyle name="Percent 4 2 6 7 2 2" xfId="22490"/>
    <cellStyle name="Percent 4 2 6 7 2 3" xfId="22491"/>
    <cellStyle name="Percent 4 2 6 7 3" xfId="22492"/>
    <cellStyle name="Percent 4 2 6 7 4" xfId="22493"/>
    <cellStyle name="Percent 4 2 6 8" xfId="22494"/>
    <cellStyle name="Percent 4 2 6 8 2" xfId="22495"/>
    <cellStyle name="Percent 4 2 6 8 2 2" xfId="22496"/>
    <cellStyle name="Percent 4 2 6 8 2 3" xfId="22497"/>
    <cellStyle name="Percent 4 2 6 8 3" xfId="22498"/>
    <cellStyle name="Percent 4 2 6 8 4" xfId="22499"/>
    <cellStyle name="Percent 4 2 6 9" xfId="22500"/>
    <cellStyle name="Percent 4 2 6 9 2" xfId="22501"/>
    <cellStyle name="Percent 4 2 6 9 3" xfId="22502"/>
    <cellStyle name="Percent 4 2 7" xfId="22503"/>
    <cellStyle name="Percent 4 2 7 10" xfId="22504"/>
    <cellStyle name="Percent 4 2 7 10 2" xfId="22505"/>
    <cellStyle name="Percent 4 2 7 10 3" xfId="22506"/>
    <cellStyle name="Percent 4 2 7 11" xfId="22507"/>
    <cellStyle name="Percent 4 2 7 11 2" xfId="22508"/>
    <cellStyle name="Percent 4 2 7 11 3" xfId="22509"/>
    <cellStyle name="Percent 4 2 7 12" xfId="22510"/>
    <cellStyle name="Percent 4 2 7 2" xfId="22511"/>
    <cellStyle name="Percent 4 2 7 2 2" xfId="22512"/>
    <cellStyle name="Percent 4 2 7 2 2 2" xfId="22513"/>
    <cellStyle name="Percent 4 2 7 2 2 2 2" xfId="22514"/>
    <cellStyle name="Percent 4 2 7 2 2 2 3" xfId="22515"/>
    <cellStyle name="Percent 4 2 7 2 2 3" xfId="22516"/>
    <cellStyle name="Percent 4 2 7 2 2 4" xfId="22517"/>
    <cellStyle name="Percent 4 2 7 2 3" xfId="22518"/>
    <cellStyle name="Percent 4 2 7 2 3 2" xfId="22519"/>
    <cellStyle name="Percent 4 2 7 2 3 2 2" xfId="22520"/>
    <cellStyle name="Percent 4 2 7 2 3 2 3" xfId="22521"/>
    <cellStyle name="Percent 4 2 7 2 3 3" xfId="22522"/>
    <cellStyle name="Percent 4 2 7 2 3 4" xfId="22523"/>
    <cellStyle name="Percent 4 2 7 2 4" xfId="22524"/>
    <cellStyle name="Percent 4 2 7 2 4 2" xfId="22525"/>
    <cellStyle name="Percent 4 2 7 2 4 3" xfId="22526"/>
    <cellStyle name="Percent 4 2 7 2 5" xfId="22527"/>
    <cellStyle name="Percent 4 2 7 2 6" xfId="22528"/>
    <cellStyle name="Percent 4 2 7 3" xfId="22529"/>
    <cellStyle name="Percent 4 2 7 3 2" xfId="22530"/>
    <cellStyle name="Percent 4 2 7 3 2 2" xfId="22531"/>
    <cellStyle name="Percent 4 2 7 3 2 2 2" xfId="22532"/>
    <cellStyle name="Percent 4 2 7 3 2 2 3" xfId="22533"/>
    <cellStyle name="Percent 4 2 7 3 2 3" xfId="22534"/>
    <cellStyle name="Percent 4 2 7 3 2 4" xfId="22535"/>
    <cellStyle name="Percent 4 2 7 3 3" xfId="22536"/>
    <cellStyle name="Percent 4 2 7 3 3 2" xfId="22537"/>
    <cellStyle name="Percent 4 2 7 3 3 2 2" xfId="22538"/>
    <cellStyle name="Percent 4 2 7 3 3 2 3" xfId="22539"/>
    <cellStyle name="Percent 4 2 7 3 3 3" xfId="22540"/>
    <cellStyle name="Percent 4 2 7 3 3 4" xfId="22541"/>
    <cellStyle name="Percent 4 2 7 3 4" xfId="22542"/>
    <cellStyle name="Percent 4 2 7 3 4 2" xfId="22543"/>
    <cellStyle name="Percent 4 2 7 3 4 3" xfId="22544"/>
    <cellStyle name="Percent 4 2 7 3 5" xfId="22545"/>
    <cellStyle name="Percent 4 2 7 3 6" xfId="22546"/>
    <cellStyle name="Percent 4 2 7 4" xfId="22547"/>
    <cellStyle name="Percent 4 2 7 4 2" xfId="22548"/>
    <cellStyle name="Percent 4 2 7 4 2 2" xfId="22549"/>
    <cellStyle name="Percent 4 2 7 4 2 2 2" xfId="22550"/>
    <cellStyle name="Percent 4 2 7 4 2 2 3" xfId="22551"/>
    <cellStyle name="Percent 4 2 7 4 2 3" xfId="22552"/>
    <cellStyle name="Percent 4 2 7 4 2 4" xfId="22553"/>
    <cellStyle name="Percent 4 2 7 4 3" xfId="22554"/>
    <cellStyle name="Percent 4 2 7 4 3 2" xfId="22555"/>
    <cellStyle name="Percent 4 2 7 4 3 2 2" xfId="22556"/>
    <cellStyle name="Percent 4 2 7 4 3 2 3" xfId="22557"/>
    <cellStyle name="Percent 4 2 7 4 3 3" xfId="22558"/>
    <cellStyle name="Percent 4 2 7 4 3 4" xfId="22559"/>
    <cellStyle name="Percent 4 2 7 4 4" xfId="22560"/>
    <cellStyle name="Percent 4 2 7 4 4 2" xfId="22561"/>
    <cellStyle name="Percent 4 2 7 4 4 2 2" xfId="22562"/>
    <cellStyle name="Percent 4 2 7 4 4 2 3" xfId="22563"/>
    <cellStyle name="Percent 4 2 7 4 4 3" xfId="22564"/>
    <cellStyle name="Percent 4 2 7 4 4 4" xfId="22565"/>
    <cellStyle name="Percent 4 2 7 4 5" xfId="22566"/>
    <cellStyle name="Percent 4 2 7 4 5 2" xfId="22567"/>
    <cellStyle name="Percent 4 2 7 4 5 3" xfId="22568"/>
    <cellStyle name="Percent 4 2 7 4 6" xfId="22569"/>
    <cellStyle name="Percent 4 2 7 4 7" xfId="22570"/>
    <cellStyle name="Percent 4 2 7 5" xfId="22571"/>
    <cellStyle name="Percent 4 2 7 5 2" xfId="22572"/>
    <cellStyle name="Percent 4 2 7 5 2 2" xfId="22573"/>
    <cellStyle name="Percent 4 2 7 5 2 2 2" xfId="22574"/>
    <cellStyle name="Percent 4 2 7 5 2 2 3" xfId="22575"/>
    <cellStyle name="Percent 4 2 7 5 2 3" xfId="22576"/>
    <cellStyle name="Percent 4 2 7 5 2 4" xfId="22577"/>
    <cellStyle name="Percent 4 2 7 5 3" xfId="22578"/>
    <cellStyle name="Percent 4 2 7 5 3 2" xfId="22579"/>
    <cellStyle name="Percent 4 2 7 5 3 2 2" xfId="22580"/>
    <cellStyle name="Percent 4 2 7 5 3 2 3" xfId="22581"/>
    <cellStyle name="Percent 4 2 7 5 3 3" xfId="22582"/>
    <cellStyle name="Percent 4 2 7 5 3 4" xfId="22583"/>
    <cellStyle name="Percent 4 2 7 5 4" xfId="22584"/>
    <cellStyle name="Percent 4 2 7 5 4 2" xfId="22585"/>
    <cellStyle name="Percent 4 2 7 5 4 3" xfId="22586"/>
    <cellStyle name="Percent 4 2 7 5 5" xfId="22587"/>
    <cellStyle name="Percent 4 2 7 5 6" xfId="22588"/>
    <cellStyle name="Percent 4 2 7 6" xfId="22589"/>
    <cellStyle name="Percent 4 2 7 6 2" xfId="22590"/>
    <cellStyle name="Percent 4 2 7 6 2 2" xfId="22591"/>
    <cellStyle name="Percent 4 2 7 6 2 3" xfId="22592"/>
    <cellStyle name="Percent 4 2 7 6 3" xfId="22593"/>
    <cellStyle name="Percent 4 2 7 6 4" xfId="22594"/>
    <cellStyle name="Percent 4 2 7 7" xfId="22595"/>
    <cellStyle name="Percent 4 2 7 7 2" xfId="22596"/>
    <cellStyle name="Percent 4 2 7 7 2 2" xfId="22597"/>
    <cellStyle name="Percent 4 2 7 7 2 3" xfId="22598"/>
    <cellStyle name="Percent 4 2 7 7 3" xfId="22599"/>
    <cellStyle name="Percent 4 2 7 7 4" xfId="22600"/>
    <cellStyle name="Percent 4 2 7 8" xfId="22601"/>
    <cellStyle name="Percent 4 2 7 8 2" xfId="22602"/>
    <cellStyle name="Percent 4 2 7 8 2 2" xfId="22603"/>
    <cellStyle name="Percent 4 2 7 8 2 3" xfId="22604"/>
    <cellStyle name="Percent 4 2 7 8 3" xfId="22605"/>
    <cellStyle name="Percent 4 2 7 8 4" xfId="22606"/>
    <cellStyle name="Percent 4 2 7 9" xfId="22607"/>
    <cellStyle name="Percent 4 2 7 9 2" xfId="22608"/>
    <cellStyle name="Percent 4 2 7 9 3" xfId="22609"/>
    <cellStyle name="Percent 4 2 8" xfId="22610"/>
    <cellStyle name="Percent 4 2 8 10" xfId="22611"/>
    <cellStyle name="Percent 4 2 8 10 2" xfId="22612"/>
    <cellStyle name="Percent 4 2 8 10 3" xfId="22613"/>
    <cellStyle name="Percent 4 2 8 11" xfId="22614"/>
    <cellStyle name="Percent 4 2 8 11 2" xfId="22615"/>
    <cellStyle name="Percent 4 2 8 11 3" xfId="22616"/>
    <cellStyle name="Percent 4 2 8 12" xfId="22617"/>
    <cellStyle name="Percent 4 2 8 2" xfId="22618"/>
    <cellStyle name="Percent 4 2 8 2 2" xfId="22619"/>
    <cellStyle name="Percent 4 2 8 2 2 2" xfId="22620"/>
    <cellStyle name="Percent 4 2 8 2 2 2 2" xfId="22621"/>
    <cellStyle name="Percent 4 2 8 2 2 2 3" xfId="22622"/>
    <cellStyle name="Percent 4 2 8 2 2 3" xfId="22623"/>
    <cellStyle name="Percent 4 2 8 2 2 4" xfId="22624"/>
    <cellStyle name="Percent 4 2 8 2 3" xfId="22625"/>
    <cellStyle name="Percent 4 2 8 2 3 2" xfId="22626"/>
    <cellStyle name="Percent 4 2 8 2 3 2 2" xfId="22627"/>
    <cellStyle name="Percent 4 2 8 2 3 2 3" xfId="22628"/>
    <cellStyle name="Percent 4 2 8 2 3 3" xfId="22629"/>
    <cellStyle name="Percent 4 2 8 2 3 4" xfId="22630"/>
    <cellStyle name="Percent 4 2 8 2 4" xfId="22631"/>
    <cellStyle name="Percent 4 2 8 2 4 2" xfId="22632"/>
    <cellStyle name="Percent 4 2 8 2 4 3" xfId="22633"/>
    <cellStyle name="Percent 4 2 8 2 5" xfId="22634"/>
    <cellStyle name="Percent 4 2 8 2 6" xfId="22635"/>
    <cellStyle name="Percent 4 2 8 3" xfId="22636"/>
    <cellStyle name="Percent 4 2 8 3 2" xfId="22637"/>
    <cellStyle name="Percent 4 2 8 3 2 2" xfId="22638"/>
    <cellStyle name="Percent 4 2 8 3 2 2 2" xfId="22639"/>
    <cellStyle name="Percent 4 2 8 3 2 2 3" xfId="22640"/>
    <cellStyle name="Percent 4 2 8 3 2 3" xfId="22641"/>
    <cellStyle name="Percent 4 2 8 3 2 4" xfId="22642"/>
    <cellStyle name="Percent 4 2 8 3 3" xfId="22643"/>
    <cellStyle name="Percent 4 2 8 3 3 2" xfId="22644"/>
    <cellStyle name="Percent 4 2 8 3 3 2 2" xfId="22645"/>
    <cellStyle name="Percent 4 2 8 3 3 2 3" xfId="22646"/>
    <cellStyle name="Percent 4 2 8 3 3 3" xfId="22647"/>
    <cellStyle name="Percent 4 2 8 3 3 4" xfId="22648"/>
    <cellStyle name="Percent 4 2 8 3 4" xfId="22649"/>
    <cellStyle name="Percent 4 2 8 3 4 2" xfId="22650"/>
    <cellStyle name="Percent 4 2 8 3 4 3" xfId="22651"/>
    <cellStyle name="Percent 4 2 8 3 5" xfId="22652"/>
    <cellStyle name="Percent 4 2 8 3 6" xfId="22653"/>
    <cellStyle name="Percent 4 2 8 4" xfId="22654"/>
    <cellStyle name="Percent 4 2 8 4 2" xfId="22655"/>
    <cellStyle name="Percent 4 2 8 4 2 2" xfId="22656"/>
    <cellStyle name="Percent 4 2 8 4 2 2 2" xfId="22657"/>
    <cellStyle name="Percent 4 2 8 4 2 2 3" xfId="22658"/>
    <cellStyle name="Percent 4 2 8 4 2 3" xfId="22659"/>
    <cellStyle name="Percent 4 2 8 4 2 4" xfId="22660"/>
    <cellStyle name="Percent 4 2 8 4 3" xfId="22661"/>
    <cellStyle name="Percent 4 2 8 4 3 2" xfId="22662"/>
    <cellStyle name="Percent 4 2 8 4 3 2 2" xfId="22663"/>
    <cellStyle name="Percent 4 2 8 4 3 2 3" xfId="22664"/>
    <cellStyle name="Percent 4 2 8 4 3 3" xfId="22665"/>
    <cellStyle name="Percent 4 2 8 4 3 4" xfId="22666"/>
    <cellStyle name="Percent 4 2 8 4 4" xfId="22667"/>
    <cellStyle name="Percent 4 2 8 4 4 2" xfId="22668"/>
    <cellStyle name="Percent 4 2 8 4 4 2 2" xfId="22669"/>
    <cellStyle name="Percent 4 2 8 4 4 2 3" xfId="22670"/>
    <cellStyle name="Percent 4 2 8 4 4 3" xfId="22671"/>
    <cellStyle name="Percent 4 2 8 4 4 4" xfId="22672"/>
    <cellStyle name="Percent 4 2 8 4 5" xfId="22673"/>
    <cellStyle name="Percent 4 2 8 4 5 2" xfId="22674"/>
    <cellStyle name="Percent 4 2 8 4 5 3" xfId="22675"/>
    <cellStyle name="Percent 4 2 8 4 6" xfId="22676"/>
    <cellStyle name="Percent 4 2 8 4 7" xfId="22677"/>
    <cellStyle name="Percent 4 2 8 5" xfId="22678"/>
    <cellStyle name="Percent 4 2 8 5 2" xfId="22679"/>
    <cellStyle name="Percent 4 2 8 5 2 2" xfId="22680"/>
    <cellStyle name="Percent 4 2 8 5 2 2 2" xfId="22681"/>
    <cellStyle name="Percent 4 2 8 5 2 2 3" xfId="22682"/>
    <cellStyle name="Percent 4 2 8 5 2 3" xfId="22683"/>
    <cellStyle name="Percent 4 2 8 5 2 4" xfId="22684"/>
    <cellStyle name="Percent 4 2 8 5 3" xfId="22685"/>
    <cellStyle name="Percent 4 2 8 5 3 2" xfId="22686"/>
    <cellStyle name="Percent 4 2 8 5 3 2 2" xfId="22687"/>
    <cellStyle name="Percent 4 2 8 5 3 2 3" xfId="22688"/>
    <cellStyle name="Percent 4 2 8 5 3 3" xfId="22689"/>
    <cellStyle name="Percent 4 2 8 5 3 4" xfId="22690"/>
    <cellStyle name="Percent 4 2 8 5 4" xfId="22691"/>
    <cellStyle name="Percent 4 2 8 5 4 2" xfId="22692"/>
    <cellStyle name="Percent 4 2 8 5 4 3" xfId="22693"/>
    <cellStyle name="Percent 4 2 8 5 5" xfId="22694"/>
    <cellStyle name="Percent 4 2 8 5 6" xfId="22695"/>
    <cellStyle name="Percent 4 2 8 6" xfId="22696"/>
    <cellStyle name="Percent 4 2 8 6 2" xfId="22697"/>
    <cellStyle name="Percent 4 2 8 6 2 2" xfId="22698"/>
    <cellStyle name="Percent 4 2 8 6 2 3" xfId="22699"/>
    <cellStyle name="Percent 4 2 8 6 3" xfId="22700"/>
    <cellStyle name="Percent 4 2 8 6 4" xfId="22701"/>
    <cellStyle name="Percent 4 2 8 7" xfId="22702"/>
    <cellStyle name="Percent 4 2 8 7 2" xfId="22703"/>
    <cellStyle name="Percent 4 2 8 7 2 2" xfId="22704"/>
    <cellStyle name="Percent 4 2 8 7 2 3" xfId="22705"/>
    <cellStyle name="Percent 4 2 8 7 3" xfId="22706"/>
    <cellStyle name="Percent 4 2 8 7 4" xfId="22707"/>
    <cellStyle name="Percent 4 2 8 8" xfId="22708"/>
    <cellStyle name="Percent 4 2 8 8 2" xfId="22709"/>
    <cellStyle name="Percent 4 2 8 8 2 2" xfId="22710"/>
    <cellStyle name="Percent 4 2 8 8 2 3" xfId="22711"/>
    <cellStyle name="Percent 4 2 8 8 3" xfId="22712"/>
    <cellStyle name="Percent 4 2 8 8 4" xfId="22713"/>
    <cellStyle name="Percent 4 2 8 9" xfId="22714"/>
    <cellStyle name="Percent 4 2 8 9 2" xfId="22715"/>
    <cellStyle name="Percent 4 2 8 9 3" xfId="22716"/>
    <cellStyle name="Percent 4 2 9" xfId="22717"/>
    <cellStyle name="Percent 4 2 9 2" xfId="22718"/>
    <cellStyle name="Percent 4 2 9 2 2" xfId="22719"/>
    <cellStyle name="Percent 4 2 9 2 2 2" xfId="22720"/>
    <cellStyle name="Percent 4 2 9 2 2 3" xfId="22721"/>
    <cellStyle name="Percent 4 2 9 2 3" xfId="22722"/>
    <cellStyle name="Percent 4 2 9 2 4" xfId="22723"/>
    <cellStyle name="Percent 4 2 9 3" xfId="22724"/>
    <cellStyle name="Percent 4 2 9 3 2" xfId="22725"/>
    <cellStyle name="Percent 4 2 9 3 2 2" xfId="22726"/>
    <cellStyle name="Percent 4 2 9 3 2 3" xfId="22727"/>
    <cellStyle name="Percent 4 2 9 3 3" xfId="22728"/>
    <cellStyle name="Percent 4 2 9 3 4" xfId="22729"/>
    <cellStyle name="Percent 4 2 9 4" xfId="22730"/>
    <cellStyle name="Percent 4 2 9 4 2" xfId="22731"/>
    <cellStyle name="Percent 4 2 9 4 3" xfId="22732"/>
    <cellStyle name="Percent 4 2 9 5" xfId="22733"/>
    <cellStyle name="Percent 4 2 9 5 2" xfId="22734"/>
    <cellStyle name="Percent 4 2 9 5 3" xfId="22735"/>
    <cellStyle name="Percent 4 2 9 6" xfId="22736"/>
    <cellStyle name="Percent 4 2 9 6 2" xfId="22737"/>
    <cellStyle name="Percent 4 2 9 6 3" xfId="22738"/>
    <cellStyle name="Percent 4 2 9 7" xfId="22739"/>
    <cellStyle name="Percent 4 20" xfId="22740"/>
    <cellStyle name="Percent 4 20 10" xfId="22741"/>
    <cellStyle name="Percent 4 20 10 2" xfId="22742"/>
    <cellStyle name="Percent 4 20 10 3" xfId="22743"/>
    <cellStyle name="Percent 4 20 11" xfId="22744"/>
    <cellStyle name="Percent 4 20 11 2" xfId="22745"/>
    <cellStyle name="Percent 4 20 11 3" xfId="22746"/>
    <cellStyle name="Percent 4 20 12" xfId="22747"/>
    <cellStyle name="Percent 4 20 12 2" xfId="22748"/>
    <cellStyle name="Percent 4 20 12 3" xfId="22749"/>
    <cellStyle name="Percent 4 20 13" xfId="22750"/>
    <cellStyle name="Percent 4 20 2" xfId="22751"/>
    <cellStyle name="Percent 4 20 2 2" xfId="22752"/>
    <cellStyle name="Percent 4 20 2 2 2" xfId="22753"/>
    <cellStyle name="Percent 4 20 2 2 2 2" xfId="22754"/>
    <cellStyle name="Percent 4 20 2 2 2 3" xfId="22755"/>
    <cellStyle name="Percent 4 20 2 2 3" xfId="22756"/>
    <cellStyle name="Percent 4 20 2 2 4" xfId="22757"/>
    <cellStyle name="Percent 4 20 2 3" xfId="22758"/>
    <cellStyle name="Percent 4 20 2 3 2" xfId="22759"/>
    <cellStyle name="Percent 4 20 2 3 2 2" xfId="22760"/>
    <cellStyle name="Percent 4 20 2 3 2 3" xfId="22761"/>
    <cellStyle name="Percent 4 20 2 3 3" xfId="22762"/>
    <cellStyle name="Percent 4 20 2 3 4" xfId="22763"/>
    <cellStyle name="Percent 4 20 2 4" xfId="22764"/>
    <cellStyle name="Percent 4 20 2 4 2" xfId="22765"/>
    <cellStyle name="Percent 4 20 2 4 3" xfId="22766"/>
    <cellStyle name="Percent 4 20 2 5" xfId="22767"/>
    <cellStyle name="Percent 4 20 2 5 2" xfId="22768"/>
    <cellStyle name="Percent 4 20 2 5 3" xfId="22769"/>
    <cellStyle name="Percent 4 20 2 6" xfId="22770"/>
    <cellStyle name="Percent 4 20 2 7" xfId="22771"/>
    <cellStyle name="Percent 4 20 3" xfId="22772"/>
    <cellStyle name="Percent 4 20 3 2" xfId="22773"/>
    <cellStyle name="Percent 4 20 3 2 2" xfId="22774"/>
    <cellStyle name="Percent 4 20 3 2 2 2" xfId="22775"/>
    <cellStyle name="Percent 4 20 3 2 2 3" xfId="22776"/>
    <cellStyle name="Percent 4 20 3 2 3" xfId="22777"/>
    <cellStyle name="Percent 4 20 3 2 4" xfId="22778"/>
    <cellStyle name="Percent 4 20 3 3" xfId="22779"/>
    <cellStyle name="Percent 4 20 3 3 2" xfId="22780"/>
    <cellStyle name="Percent 4 20 3 3 2 2" xfId="22781"/>
    <cellStyle name="Percent 4 20 3 3 2 3" xfId="22782"/>
    <cellStyle name="Percent 4 20 3 3 3" xfId="22783"/>
    <cellStyle name="Percent 4 20 3 3 4" xfId="22784"/>
    <cellStyle name="Percent 4 20 3 4" xfId="22785"/>
    <cellStyle name="Percent 4 20 3 4 2" xfId="22786"/>
    <cellStyle name="Percent 4 20 3 4 3" xfId="22787"/>
    <cellStyle name="Percent 4 20 3 5" xfId="22788"/>
    <cellStyle name="Percent 4 20 3 6" xfId="22789"/>
    <cellStyle name="Percent 4 20 4" xfId="22790"/>
    <cellStyle name="Percent 4 20 4 2" xfId="22791"/>
    <cellStyle name="Percent 4 20 4 2 2" xfId="22792"/>
    <cellStyle name="Percent 4 20 4 2 2 2" xfId="22793"/>
    <cellStyle name="Percent 4 20 4 2 2 3" xfId="22794"/>
    <cellStyle name="Percent 4 20 4 2 3" xfId="22795"/>
    <cellStyle name="Percent 4 20 4 2 4" xfId="22796"/>
    <cellStyle name="Percent 4 20 4 3" xfId="22797"/>
    <cellStyle name="Percent 4 20 4 3 2" xfId="22798"/>
    <cellStyle name="Percent 4 20 4 3 2 2" xfId="22799"/>
    <cellStyle name="Percent 4 20 4 3 2 3" xfId="22800"/>
    <cellStyle name="Percent 4 20 4 3 3" xfId="22801"/>
    <cellStyle name="Percent 4 20 4 3 4" xfId="22802"/>
    <cellStyle name="Percent 4 20 4 4" xfId="22803"/>
    <cellStyle name="Percent 4 20 4 4 2" xfId="22804"/>
    <cellStyle name="Percent 4 20 4 4 3" xfId="22805"/>
    <cellStyle name="Percent 4 20 4 5" xfId="22806"/>
    <cellStyle name="Percent 4 20 4 6" xfId="22807"/>
    <cellStyle name="Percent 4 20 5" xfId="22808"/>
    <cellStyle name="Percent 4 20 5 2" xfId="22809"/>
    <cellStyle name="Percent 4 20 5 2 2" xfId="22810"/>
    <cellStyle name="Percent 4 20 5 2 2 2" xfId="22811"/>
    <cellStyle name="Percent 4 20 5 2 2 3" xfId="22812"/>
    <cellStyle name="Percent 4 20 5 2 3" xfId="22813"/>
    <cellStyle name="Percent 4 20 5 2 4" xfId="22814"/>
    <cellStyle name="Percent 4 20 5 3" xfId="22815"/>
    <cellStyle name="Percent 4 20 5 3 2" xfId="22816"/>
    <cellStyle name="Percent 4 20 5 3 2 2" xfId="22817"/>
    <cellStyle name="Percent 4 20 5 3 2 3" xfId="22818"/>
    <cellStyle name="Percent 4 20 5 3 3" xfId="22819"/>
    <cellStyle name="Percent 4 20 5 3 4" xfId="22820"/>
    <cellStyle name="Percent 4 20 5 4" xfId="22821"/>
    <cellStyle name="Percent 4 20 5 4 2" xfId="22822"/>
    <cellStyle name="Percent 4 20 5 4 2 2" xfId="22823"/>
    <cellStyle name="Percent 4 20 5 4 2 3" xfId="22824"/>
    <cellStyle name="Percent 4 20 5 4 3" xfId="22825"/>
    <cellStyle name="Percent 4 20 5 4 4" xfId="22826"/>
    <cellStyle name="Percent 4 20 5 5" xfId="22827"/>
    <cellStyle name="Percent 4 20 5 5 2" xfId="22828"/>
    <cellStyle name="Percent 4 20 5 5 3" xfId="22829"/>
    <cellStyle name="Percent 4 20 5 6" xfId="22830"/>
    <cellStyle name="Percent 4 20 5 7" xfId="22831"/>
    <cellStyle name="Percent 4 20 6" xfId="22832"/>
    <cellStyle name="Percent 4 20 6 2" xfId="22833"/>
    <cellStyle name="Percent 4 20 6 2 2" xfId="22834"/>
    <cellStyle name="Percent 4 20 6 2 2 2" xfId="22835"/>
    <cellStyle name="Percent 4 20 6 2 2 3" xfId="22836"/>
    <cellStyle name="Percent 4 20 6 2 3" xfId="22837"/>
    <cellStyle name="Percent 4 20 6 2 4" xfId="22838"/>
    <cellStyle name="Percent 4 20 6 3" xfId="22839"/>
    <cellStyle name="Percent 4 20 6 3 2" xfId="22840"/>
    <cellStyle name="Percent 4 20 6 3 2 2" xfId="22841"/>
    <cellStyle name="Percent 4 20 6 3 2 3" xfId="22842"/>
    <cellStyle name="Percent 4 20 6 3 3" xfId="22843"/>
    <cellStyle name="Percent 4 20 6 3 4" xfId="22844"/>
    <cellStyle name="Percent 4 20 6 4" xfId="22845"/>
    <cellStyle name="Percent 4 20 6 4 2" xfId="22846"/>
    <cellStyle name="Percent 4 20 6 4 3" xfId="22847"/>
    <cellStyle name="Percent 4 20 6 5" xfId="22848"/>
    <cellStyle name="Percent 4 20 6 6" xfId="22849"/>
    <cellStyle name="Percent 4 20 7" xfId="22850"/>
    <cellStyle name="Percent 4 20 7 2" xfId="22851"/>
    <cellStyle name="Percent 4 20 7 2 2" xfId="22852"/>
    <cellStyle name="Percent 4 20 7 2 3" xfId="22853"/>
    <cellStyle name="Percent 4 20 7 3" xfId="22854"/>
    <cellStyle name="Percent 4 20 7 4" xfId="22855"/>
    <cellStyle name="Percent 4 20 8" xfId="22856"/>
    <cellStyle name="Percent 4 20 8 2" xfId="22857"/>
    <cellStyle name="Percent 4 20 8 2 2" xfId="22858"/>
    <cellStyle name="Percent 4 20 8 2 3" xfId="22859"/>
    <cellStyle name="Percent 4 20 8 3" xfId="22860"/>
    <cellStyle name="Percent 4 20 8 4" xfId="22861"/>
    <cellStyle name="Percent 4 20 9" xfId="22862"/>
    <cellStyle name="Percent 4 20 9 2" xfId="22863"/>
    <cellStyle name="Percent 4 20 9 2 2" xfId="22864"/>
    <cellStyle name="Percent 4 20 9 2 3" xfId="22865"/>
    <cellStyle name="Percent 4 20 9 3" xfId="22866"/>
    <cellStyle name="Percent 4 20 9 4" xfId="22867"/>
    <cellStyle name="Percent 4 21" xfId="22868"/>
    <cellStyle name="Percent 4 21 10" xfId="22869"/>
    <cellStyle name="Percent 4 21 10 2" xfId="22870"/>
    <cellStyle name="Percent 4 21 10 3" xfId="22871"/>
    <cellStyle name="Percent 4 21 11" xfId="22872"/>
    <cellStyle name="Percent 4 21 11 2" xfId="22873"/>
    <cellStyle name="Percent 4 21 11 3" xfId="22874"/>
    <cellStyle name="Percent 4 21 12" xfId="22875"/>
    <cellStyle name="Percent 4 21 12 2" xfId="22876"/>
    <cellStyle name="Percent 4 21 12 3" xfId="22877"/>
    <cellStyle name="Percent 4 21 13" xfId="22878"/>
    <cellStyle name="Percent 4 21 2" xfId="22879"/>
    <cellStyle name="Percent 4 21 2 2" xfId="22880"/>
    <cellStyle name="Percent 4 21 2 2 2" xfId="22881"/>
    <cellStyle name="Percent 4 21 2 2 2 2" xfId="22882"/>
    <cellStyle name="Percent 4 21 2 2 2 3" xfId="22883"/>
    <cellStyle name="Percent 4 21 2 2 3" xfId="22884"/>
    <cellStyle name="Percent 4 21 2 2 4" xfId="22885"/>
    <cellStyle name="Percent 4 21 2 3" xfId="22886"/>
    <cellStyle name="Percent 4 21 2 3 2" xfId="22887"/>
    <cellStyle name="Percent 4 21 2 3 2 2" xfId="22888"/>
    <cellStyle name="Percent 4 21 2 3 2 3" xfId="22889"/>
    <cellStyle name="Percent 4 21 2 3 3" xfId="22890"/>
    <cellStyle name="Percent 4 21 2 3 4" xfId="22891"/>
    <cellStyle name="Percent 4 21 2 4" xfId="22892"/>
    <cellStyle name="Percent 4 21 2 4 2" xfId="22893"/>
    <cellStyle name="Percent 4 21 2 4 3" xfId="22894"/>
    <cellStyle name="Percent 4 21 2 5" xfId="22895"/>
    <cellStyle name="Percent 4 21 2 5 2" xfId="22896"/>
    <cellStyle name="Percent 4 21 2 5 3" xfId="22897"/>
    <cellStyle name="Percent 4 21 2 6" xfId="22898"/>
    <cellStyle name="Percent 4 21 2 7" xfId="22899"/>
    <cellStyle name="Percent 4 21 3" xfId="22900"/>
    <cellStyle name="Percent 4 21 3 2" xfId="22901"/>
    <cellStyle name="Percent 4 21 3 2 2" xfId="22902"/>
    <cellStyle name="Percent 4 21 3 2 2 2" xfId="22903"/>
    <cellStyle name="Percent 4 21 3 2 2 3" xfId="22904"/>
    <cellStyle name="Percent 4 21 3 2 3" xfId="22905"/>
    <cellStyle name="Percent 4 21 3 2 4" xfId="22906"/>
    <cellStyle name="Percent 4 21 3 3" xfId="22907"/>
    <cellStyle name="Percent 4 21 3 3 2" xfId="22908"/>
    <cellStyle name="Percent 4 21 3 3 2 2" xfId="22909"/>
    <cellStyle name="Percent 4 21 3 3 2 3" xfId="22910"/>
    <cellStyle name="Percent 4 21 3 3 3" xfId="22911"/>
    <cellStyle name="Percent 4 21 3 3 4" xfId="22912"/>
    <cellStyle name="Percent 4 21 3 4" xfId="22913"/>
    <cellStyle name="Percent 4 21 3 4 2" xfId="22914"/>
    <cellStyle name="Percent 4 21 3 4 3" xfId="22915"/>
    <cellStyle name="Percent 4 21 3 5" xfId="22916"/>
    <cellStyle name="Percent 4 21 3 6" xfId="22917"/>
    <cellStyle name="Percent 4 21 4" xfId="22918"/>
    <cellStyle name="Percent 4 21 4 2" xfId="22919"/>
    <cellStyle name="Percent 4 21 4 2 2" xfId="22920"/>
    <cellStyle name="Percent 4 21 4 2 2 2" xfId="22921"/>
    <cellStyle name="Percent 4 21 4 2 2 3" xfId="22922"/>
    <cellStyle name="Percent 4 21 4 2 3" xfId="22923"/>
    <cellStyle name="Percent 4 21 4 2 4" xfId="22924"/>
    <cellStyle name="Percent 4 21 4 3" xfId="22925"/>
    <cellStyle name="Percent 4 21 4 3 2" xfId="22926"/>
    <cellStyle name="Percent 4 21 4 3 2 2" xfId="22927"/>
    <cellStyle name="Percent 4 21 4 3 2 3" xfId="22928"/>
    <cellStyle name="Percent 4 21 4 3 3" xfId="22929"/>
    <cellStyle name="Percent 4 21 4 3 4" xfId="22930"/>
    <cellStyle name="Percent 4 21 4 4" xfId="22931"/>
    <cellStyle name="Percent 4 21 4 4 2" xfId="22932"/>
    <cellStyle name="Percent 4 21 4 4 3" xfId="22933"/>
    <cellStyle name="Percent 4 21 4 5" xfId="22934"/>
    <cellStyle name="Percent 4 21 4 6" xfId="22935"/>
    <cellStyle name="Percent 4 21 5" xfId="22936"/>
    <cellStyle name="Percent 4 21 5 2" xfId="22937"/>
    <cellStyle name="Percent 4 21 5 2 2" xfId="22938"/>
    <cellStyle name="Percent 4 21 5 2 2 2" xfId="22939"/>
    <cellStyle name="Percent 4 21 5 2 2 3" xfId="22940"/>
    <cellStyle name="Percent 4 21 5 2 3" xfId="22941"/>
    <cellStyle name="Percent 4 21 5 2 4" xfId="22942"/>
    <cellStyle name="Percent 4 21 5 3" xfId="22943"/>
    <cellStyle name="Percent 4 21 5 3 2" xfId="22944"/>
    <cellStyle name="Percent 4 21 5 3 2 2" xfId="22945"/>
    <cellStyle name="Percent 4 21 5 3 2 3" xfId="22946"/>
    <cellStyle name="Percent 4 21 5 3 3" xfId="22947"/>
    <cellStyle name="Percent 4 21 5 3 4" xfId="22948"/>
    <cellStyle name="Percent 4 21 5 4" xfId="22949"/>
    <cellStyle name="Percent 4 21 5 4 2" xfId="22950"/>
    <cellStyle name="Percent 4 21 5 4 2 2" xfId="22951"/>
    <cellStyle name="Percent 4 21 5 4 2 3" xfId="22952"/>
    <cellStyle name="Percent 4 21 5 4 3" xfId="22953"/>
    <cellStyle name="Percent 4 21 5 4 4" xfId="22954"/>
    <cellStyle name="Percent 4 21 5 5" xfId="22955"/>
    <cellStyle name="Percent 4 21 5 5 2" xfId="22956"/>
    <cellStyle name="Percent 4 21 5 5 3" xfId="22957"/>
    <cellStyle name="Percent 4 21 5 6" xfId="22958"/>
    <cellStyle name="Percent 4 21 5 7" xfId="22959"/>
    <cellStyle name="Percent 4 21 6" xfId="22960"/>
    <cellStyle name="Percent 4 21 6 2" xfId="22961"/>
    <cellStyle name="Percent 4 21 6 2 2" xfId="22962"/>
    <cellStyle name="Percent 4 21 6 2 2 2" xfId="22963"/>
    <cellStyle name="Percent 4 21 6 2 2 3" xfId="22964"/>
    <cellStyle name="Percent 4 21 6 2 3" xfId="22965"/>
    <cellStyle name="Percent 4 21 6 2 4" xfId="22966"/>
    <cellStyle name="Percent 4 21 6 3" xfId="22967"/>
    <cellStyle name="Percent 4 21 6 3 2" xfId="22968"/>
    <cellStyle name="Percent 4 21 6 3 2 2" xfId="22969"/>
    <cellStyle name="Percent 4 21 6 3 2 3" xfId="22970"/>
    <cellStyle name="Percent 4 21 6 3 3" xfId="22971"/>
    <cellStyle name="Percent 4 21 6 3 4" xfId="22972"/>
    <cellStyle name="Percent 4 21 6 4" xfId="22973"/>
    <cellStyle name="Percent 4 21 6 4 2" xfId="22974"/>
    <cellStyle name="Percent 4 21 6 4 3" xfId="22975"/>
    <cellStyle name="Percent 4 21 6 5" xfId="22976"/>
    <cellStyle name="Percent 4 21 6 6" xfId="22977"/>
    <cellStyle name="Percent 4 21 7" xfId="22978"/>
    <cellStyle name="Percent 4 21 7 2" xfId="22979"/>
    <cellStyle name="Percent 4 21 7 2 2" xfId="22980"/>
    <cellStyle name="Percent 4 21 7 2 3" xfId="22981"/>
    <cellStyle name="Percent 4 21 7 3" xfId="22982"/>
    <cellStyle name="Percent 4 21 7 4" xfId="22983"/>
    <cellStyle name="Percent 4 21 8" xfId="22984"/>
    <cellStyle name="Percent 4 21 8 2" xfId="22985"/>
    <cellStyle name="Percent 4 21 8 2 2" xfId="22986"/>
    <cellStyle name="Percent 4 21 8 2 3" xfId="22987"/>
    <cellStyle name="Percent 4 21 8 3" xfId="22988"/>
    <cellStyle name="Percent 4 21 8 4" xfId="22989"/>
    <cellStyle name="Percent 4 21 9" xfId="22990"/>
    <cellStyle name="Percent 4 21 9 2" xfId="22991"/>
    <cellStyle name="Percent 4 21 9 2 2" xfId="22992"/>
    <cellStyle name="Percent 4 21 9 2 3" xfId="22993"/>
    <cellStyle name="Percent 4 21 9 3" xfId="22994"/>
    <cellStyle name="Percent 4 21 9 4" xfId="22995"/>
    <cellStyle name="Percent 4 22" xfId="22996"/>
    <cellStyle name="Percent 4 22 10" xfId="22997"/>
    <cellStyle name="Percent 4 22 10 2" xfId="22998"/>
    <cellStyle name="Percent 4 22 10 3" xfId="22999"/>
    <cellStyle name="Percent 4 22 11" xfId="23000"/>
    <cellStyle name="Percent 4 22 11 2" xfId="23001"/>
    <cellStyle name="Percent 4 22 11 3" xfId="23002"/>
    <cellStyle name="Percent 4 22 12" xfId="23003"/>
    <cellStyle name="Percent 4 22 12 2" xfId="23004"/>
    <cellStyle name="Percent 4 22 12 3" xfId="23005"/>
    <cellStyle name="Percent 4 22 13" xfId="23006"/>
    <cellStyle name="Percent 4 22 2" xfId="23007"/>
    <cellStyle name="Percent 4 22 2 2" xfId="23008"/>
    <cellStyle name="Percent 4 22 2 2 2" xfId="23009"/>
    <cellStyle name="Percent 4 22 2 2 2 2" xfId="23010"/>
    <cellStyle name="Percent 4 22 2 2 2 3" xfId="23011"/>
    <cellStyle name="Percent 4 22 2 2 3" xfId="23012"/>
    <cellStyle name="Percent 4 22 2 2 4" xfId="23013"/>
    <cellStyle name="Percent 4 22 2 3" xfId="23014"/>
    <cellStyle name="Percent 4 22 2 3 2" xfId="23015"/>
    <cellStyle name="Percent 4 22 2 3 2 2" xfId="23016"/>
    <cellStyle name="Percent 4 22 2 3 2 3" xfId="23017"/>
    <cellStyle name="Percent 4 22 2 3 3" xfId="23018"/>
    <cellStyle name="Percent 4 22 2 3 4" xfId="23019"/>
    <cellStyle name="Percent 4 22 2 4" xfId="23020"/>
    <cellStyle name="Percent 4 22 2 4 2" xfId="23021"/>
    <cellStyle name="Percent 4 22 2 4 3" xfId="23022"/>
    <cellStyle name="Percent 4 22 2 5" xfId="23023"/>
    <cellStyle name="Percent 4 22 2 5 2" xfId="23024"/>
    <cellStyle name="Percent 4 22 2 5 3" xfId="23025"/>
    <cellStyle name="Percent 4 22 2 6" xfId="23026"/>
    <cellStyle name="Percent 4 22 2 7" xfId="23027"/>
    <cellStyle name="Percent 4 22 3" xfId="23028"/>
    <cellStyle name="Percent 4 22 3 2" xfId="23029"/>
    <cellStyle name="Percent 4 22 3 2 2" xfId="23030"/>
    <cellStyle name="Percent 4 22 3 2 2 2" xfId="23031"/>
    <cellStyle name="Percent 4 22 3 2 2 3" xfId="23032"/>
    <cellStyle name="Percent 4 22 3 2 3" xfId="23033"/>
    <cellStyle name="Percent 4 22 3 2 4" xfId="23034"/>
    <cellStyle name="Percent 4 22 3 3" xfId="23035"/>
    <cellStyle name="Percent 4 22 3 3 2" xfId="23036"/>
    <cellStyle name="Percent 4 22 3 3 2 2" xfId="23037"/>
    <cellStyle name="Percent 4 22 3 3 2 3" xfId="23038"/>
    <cellStyle name="Percent 4 22 3 3 3" xfId="23039"/>
    <cellStyle name="Percent 4 22 3 3 4" xfId="23040"/>
    <cellStyle name="Percent 4 22 3 4" xfId="23041"/>
    <cellStyle name="Percent 4 22 3 4 2" xfId="23042"/>
    <cellStyle name="Percent 4 22 3 4 3" xfId="23043"/>
    <cellStyle name="Percent 4 22 3 5" xfId="23044"/>
    <cellStyle name="Percent 4 22 3 6" xfId="23045"/>
    <cellStyle name="Percent 4 22 4" xfId="23046"/>
    <cellStyle name="Percent 4 22 4 2" xfId="23047"/>
    <cellStyle name="Percent 4 22 4 2 2" xfId="23048"/>
    <cellStyle name="Percent 4 22 4 2 2 2" xfId="23049"/>
    <cellStyle name="Percent 4 22 4 2 2 3" xfId="23050"/>
    <cellStyle name="Percent 4 22 4 2 3" xfId="23051"/>
    <cellStyle name="Percent 4 22 4 2 4" xfId="23052"/>
    <cellStyle name="Percent 4 22 4 3" xfId="23053"/>
    <cellStyle name="Percent 4 22 4 3 2" xfId="23054"/>
    <cellStyle name="Percent 4 22 4 3 2 2" xfId="23055"/>
    <cellStyle name="Percent 4 22 4 3 2 3" xfId="23056"/>
    <cellStyle name="Percent 4 22 4 3 3" xfId="23057"/>
    <cellStyle name="Percent 4 22 4 3 4" xfId="23058"/>
    <cellStyle name="Percent 4 22 4 4" xfId="23059"/>
    <cellStyle name="Percent 4 22 4 4 2" xfId="23060"/>
    <cellStyle name="Percent 4 22 4 4 3" xfId="23061"/>
    <cellStyle name="Percent 4 22 4 5" xfId="23062"/>
    <cellStyle name="Percent 4 22 4 6" xfId="23063"/>
    <cellStyle name="Percent 4 22 5" xfId="23064"/>
    <cellStyle name="Percent 4 22 5 2" xfId="23065"/>
    <cellStyle name="Percent 4 22 5 2 2" xfId="23066"/>
    <cellStyle name="Percent 4 22 5 2 2 2" xfId="23067"/>
    <cellStyle name="Percent 4 22 5 2 2 3" xfId="23068"/>
    <cellStyle name="Percent 4 22 5 2 3" xfId="23069"/>
    <cellStyle name="Percent 4 22 5 2 4" xfId="23070"/>
    <cellStyle name="Percent 4 22 5 3" xfId="23071"/>
    <cellStyle name="Percent 4 22 5 3 2" xfId="23072"/>
    <cellStyle name="Percent 4 22 5 3 2 2" xfId="23073"/>
    <cellStyle name="Percent 4 22 5 3 2 3" xfId="23074"/>
    <cellStyle name="Percent 4 22 5 3 3" xfId="23075"/>
    <cellStyle name="Percent 4 22 5 3 4" xfId="23076"/>
    <cellStyle name="Percent 4 22 5 4" xfId="23077"/>
    <cellStyle name="Percent 4 22 5 4 2" xfId="23078"/>
    <cellStyle name="Percent 4 22 5 4 2 2" xfId="23079"/>
    <cellStyle name="Percent 4 22 5 4 2 3" xfId="23080"/>
    <cellStyle name="Percent 4 22 5 4 3" xfId="23081"/>
    <cellStyle name="Percent 4 22 5 4 4" xfId="23082"/>
    <cellStyle name="Percent 4 22 5 5" xfId="23083"/>
    <cellStyle name="Percent 4 22 5 5 2" xfId="23084"/>
    <cellStyle name="Percent 4 22 5 5 3" xfId="23085"/>
    <cellStyle name="Percent 4 22 5 6" xfId="23086"/>
    <cellStyle name="Percent 4 22 5 7" xfId="23087"/>
    <cellStyle name="Percent 4 22 6" xfId="23088"/>
    <cellStyle name="Percent 4 22 6 2" xfId="23089"/>
    <cellStyle name="Percent 4 22 6 2 2" xfId="23090"/>
    <cellStyle name="Percent 4 22 6 2 2 2" xfId="23091"/>
    <cellStyle name="Percent 4 22 6 2 2 3" xfId="23092"/>
    <cellStyle name="Percent 4 22 6 2 3" xfId="23093"/>
    <cellStyle name="Percent 4 22 6 2 4" xfId="23094"/>
    <cellStyle name="Percent 4 22 6 3" xfId="23095"/>
    <cellStyle name="Percent 4 22 6 3 2" xfId="23096"/>
    <cellStyle name="Percent 4 22 6 3 2 2" xfId="23097"/>
    <cellStyle name="Percent 4 22 6 3 2 3" xfId="23098"/>
    <cellStyle name="Percent 4 22 6 3 3" xfId="23099"/>
    <cellStyle name="Percent 4 22 6 3 4" xfId="23100"/>
    <cellStyle name="Percent 4 22 6 4" xfId="23101"/>
    <cellStyle name="Percent 4 22 6 4 2" xfId="23102"/>
    <cellStyle name="Percent 4 22 6 4 3" xfId="23103"/>
    <cellStyle name="Percent 4 22 6 5" xfId="23104"/>
    <cellStyle name="Percent 4 22 6 6" xfId="23105"/>
    <cellStyle name="Percent 4 22 7" xfId="23106"/>
    <cellStyle name="Percent 4 22 7 2" xfId="23107"/>
    <cellStyle name="Percent 4 22 7 2 2" xfId="23108"/>
    <cellStyle name="Percent 4 22 7 2 3" xfId="23109"/>
    <cellStyle name="Percent 4 22 7 3" xfId="23110"/>
    <cellStyle name="Percent 4 22 7 4" xfId="23111"/>
    <cellStyle name="Percent 4 22 8" xfId="23112"/>
    <cellStyle name="Percent 4 22 8 2" xfId="23113"/>
    <cellStyle name="Percent 4 22 8 2 2" xfId="23114"/>
    <cellStyle name="Percent 4 22 8 2 3" xfId="23115"/>
    <cellStyle name="Percent 4 22 8 3" xfId="23116"/>
    <cellStyle name="Percent 4 22 8 4" xfId="23117"/>
    <cellStyle name="Percent 4 22 9" xfId="23118"/>
    <cellStyle name="Percent 4 22 9 2" xfId="23119"/>
    <cellStyle name="Percent 4 22 9 2 2" xfId="23120"/>
    <cellStyle name="Percent 4 22 9 2 3" xfId="23121"/>
    <cellStyle name="Percent 4 22 9 3" xfId="23122"/>
    <cellStyle name="Percent 4 22 9 4" xfId="23123"/>
    <cellStyle name="Percent 4 23" xfId="23124"/>
    <cellStyle name="Percent 4 23 10" xfId="23125"/>
    <cellStyle name="Percent 4 23 10 2" xfId="23126"/>
    <cellStyle name="Percent 4 23 10 3" xfId="23127"/>
    <cellStyle name="Percent 4 23 11" xfId="23128"/>
    <cellStyle name="Percent 4 23 11 2" xfId="23129"/>
    <cellStyle name="Percent 4 23 11 3" xfId="23130"/>
    <cellStyle name="Percent 4 23 12" xfId="23131"/>
    <cellStyle name="Percent 4 23 12 2" xfId="23132"/>
    <cellStyle name="Percent 4 23 12 3" xfId="23133"/>
    <cellStyle name="Percent 4 23 13" xfId="23134"/>
    <cellStyle name="Percent 4 23 2" xfId="23135"/>
    <cellStyle name="Percent 4 23 2 2" xfId="23136"/>
    <cellStyle name="Percent 4 23 2 2 2" xfId="23137"/>
    <cellStyle name="Percent 4 23 2 2 2 2" xfId="23138"/>
    <cellStyle name="Percent 4 23 2 2 2 3" xfId="23139"/>
    <cellStyle name="Percent 4 23 2 2 3" xfId="23140"/>
    <cellStyle name="Percent 4 23 2 2 4" xfId="23141"/>
    <cellStyle name="Percent 4 23 2 3" xfId="23142"/>
    <cellStyle name="Percent 4 23 2 3 2" xfId="23143"/>
    <cellStyle name="Percent 4 23 2 3 2 2" xfId="23144"/>
    <cellStyle name="Percent 4 23 2 3 2 3" xfId="23145"/>
    <cellStyle name="Percent 4 23 2 3 3" xfId="23146"/>
    <cellStyle name="Percent 4 23 2 3 4" xfId="23147"/>
    <cellStyle name="Percent 4 23 2 4" xfId="23148"/>
    <cellStyle name="Percent 4 23 2 4 2" xfId="23149"/>
    <cellStyle name="Percent 4 23 2 4 3" xfId="23150"/>
    <cellStyle name="Percent 4 23 2 5" xfId="23151"/>
    <cellStyle name="Percent 4 23 2 5 2" xfId="23152"/>
    <cellStyle name="Percent 4 23 2 5 3" xfId="23153"/>
    <cellStyle name="Percent 4 23 2 6" xfId="23154"/>
    <cellStyle name="Percent 4 23 2 7" xfId="23155"/>
    <cellStyle name="Percent 4 23 3" xfId="23156"/>
    <cellStyle name="Percent 4 23 3 2" xfId="23157"/>
    <cellStyle name="Percent 4 23 3 2 2" xfId="23158"/>
    <cellStyle name="Percent 4 23 3 2 2 2" xfId="23159"/>
    <cellStyle name="Percent 4 23 3 2 2 3" xfId="23160"/>
    <cellStyle name="Percent 4 23 3 2 3" xfId="23161"/>
    <cellStyle name="Percent 4 23 3 2 4" xfId="23162"/>
    <cellStyle name="Percent 4 23 3 3" xfId="23163"/>
    <cellStyle name="Percent 4 23 3 3 2" xfId="23164"/>
    <cellStyle name="Percent 4 23 3 3 2 2" xfId="23165"/>
    <cellStyle name="Percent 4 23 3 3 2 3" xfId="23166"/>
    <cellStyle name="Percent 4 23 3 3 3" xfId="23167"/>
    <cellStyle name="Percent 4 23 3 3 4" xfId="23168"/>
    <cellStyle name="Percent 4 23 3 4" xfId="23169"/>
    <cellStyle name="Percent 4 23 3 4 2" xfId="23170"/>
    <cellStyle name="Percent 4 23 3 4 3" xfId="23171"/>
    <cellStyle name="Percent 4 23 3 5" xfId="23172"/>
    <cellStyle name="Percent 4 23 3 6" xfId="23173"/>
    <cellStyle name="Percent 4 23 4" xfId="23174"/>
    <cellStyle name="Percent 4 23 4 2" xfId="23175"/>
    <cellStyle name="Percent 4 23 4 2 2" xfId="23176"/>
    <cellStyle name="Percent 4 23 4 2 2 2" xfId="23177"/>
    <cellStyle name="Percent 4 23 4 2 2 3" xfId="23178"/>
    <cellStyle name="Percent 4 23 4 2 3" xfId="23179"/>
    <cellStyle name="Percent 4 23 4 2 4" xfId="23180"/>
    <cellStyle name="Percent 4 23 4 3" xfId="23181"/>
    <cellStyle name="Percent 4 23 4 3 2" xfId="23182"/>
    <cellStyle name="Percent 4 23 4 3 2 2" xfId="23183"/>
    <cellStyle name="Percent 4 23 4 3 2 3" xfId="23184"/>
    <cellStyle name="Percent 4 23 4 3 3" xfId="23185"/>
    <cellStyle name="Percent 4 23 4 3 4" xfId="23186"/>
    <cellStyle name="Percent 4 23 4 4" xfId="23187"/>
    <cellStyle name="Percent 4 23 4 4 2" xfId="23188"/>
    <cellStyle name="Percent 4 23 4 4 3" xfId="23189"/>
    <cellStyle name="Percent 4 23 4 5" xfId="23190"/>
    <cellStyle name="Percent 4 23 4 6" xfId="23191"/>
    <cellStyle name="Percent 4 23 5" xfId="23192"/>
    <cellStyle name="Percent 4 23 5 2" xfId="23193"/>
    <cellStyle name="Percent 4 23 5 2 2" xfId="23194"/>
    <cellStyle name="Percent 4 23 5 2 2 2" xfId="23195"/>
    <cellStyle name="Percent 4 23 5 2 2 3" xfId="23196"/>
    <cellStyle name="Percent 4 23 5 2 3" xfId="23197"/>
    <cellStyle name="Percent 4 23 5 2 4" xfId="23198"/>
    <cellStyle name="Percent 4 23 5 3" xfId="23199"/>
    <cellStyle name="Percent 4 23 5 3 2" xfId="23200"/>
    <cellStyle name="Percent 4 23 5 3 2 2" xfId="23201"/>
    <cellStyle name="Percent 4 23 5 3 2 3" xfId="23202"/>
    <cellStyle name="Percent 4 23 5 3 3" xfId="23203"/>
    <cellStyle name="Percent 4 23 5 3 4" xfId="23204"/>
    <cellStyle name="Percent 4 23 5 4" xfId="23205"/>
    <cellStyle name="Percent 4 23 5 4 2" xfId="23206"/>
    <cellStyle name="Percent 4 23 5 4 2 2" xfId="23207"/>
    <cellStyle name="Percent 4 23 5 4 2 3" xfId="23208"/>
    <cellStyle name="Percent 4 23 5 4 3" xfId="23209"/>
    <cellStyle name="Percent 4 23 5 4 4" xfId="23210"/>
    <cellStyle name="Percent 4 23 5 5" xfId="23211"/>
    <cellStyle name="Percent 4 23 5 5 2" xfId="23212"/>
    <cellStyle name="Percent 4 23 5 5 3" xfId="23213"/>
    <cellStyle name="Percent 4 23 5 6" xfId="23214"/>
    <cellStyle name="Percent 4 23 5 7" xfId="23215"/>
    <cellStyle name="Percent 4 23 6" xfId="23216"/>
    <cellStyle name="Percent 4 23 6 2" xfId="23217"/>
    <cellStyle name="Percent 4 23 6 2 2" xfId="23218"/>
    <cellStyle name="Percent 4 23 6 2 2 2" xfId="23219"/>
    <cellStyle name="Percent 4 23 6 2 2 3" xfId="23220"/>
    <cellStyle name="Percent 4 23 6 2 3" xfId="23221"/>
    <cellStyle name="Percent 4 23 6 2 4" xfId="23222"/>
    <cellStyle name="Percent 4 23 6 3" xfId="23223"/>
    <cellStyle name="Percent 4 23 6 3 2" xfId="23224"/>
    <cellStyle name="Percent 4 23 6 3 2 2" xfId="23225"/>
    <cellStyle name="Percent 4 23 6 3 2 3" xfId="23226"/>
    <cellStyle name="Percent 4 23 6 3 3" xfId="23227"/>
    <cellStyle name="Percent 4 23 6 3 4" xfId="23228"/>
    <cellStyle name="Percent 4 23 6 4" xfId="23229"/>
    <cellStyle name="Percent 4 23 6 4 2" xfId="23230"/>
    <cellStyle name="Percent 4 23 6 4 3" xfId="23231"/>
    <cellStyle name="Percent 4 23 6 5" xfId="23232"/>
    <cellStyle name="Percent 4 23 6 6" xfId="23233"/>
    <cellStyle name="Percent 4 23 7" xfId="23234"/>
    <cellStyle name="Percent 4 23 7 2" xfId="23235"/>
    <cellStyle name="Percent 4 23 7 2 2" xfId="23236"/>
    <cellStyle name="Percent 4 23 7 2 3" xfId="23237"/>
    <cellStyle name="Percent 4 23 7 3" xfId="23238"/>
    <cellStyle name="Percent 4 23 7 4" xfId="23239"/>
    <cellStyle name="Percent 4 23 8" xfId="23240"/>
    <cellStyle name="Percent 4 23 8 2" xfId="23241"/>
    <cellStyle name="Percent 4 23 8 2 2" xfId="23242"/>
    <cellStyle name="Percent 4 23 8 2 3" xfId="23243"/>
    <cellStyle name="Percent 4 23 8 3" xfId="23244"/>
    <cellStyle name="Percent 4 23 8 4" xfId="23245"/>
    <cellStyle name="Percent 4 23 9" xfId="23246"/>
    <cellStyle name="Percent 4 23 9 2" xfId="23247"/>
    <cellStyle name="Percent 4 23 9 2 2" xfId="23248"/>
    <cellStyle name="Percent 4 23 9 2 3" xfId="23249"/>
    <cellStyle name="Percent 4 23 9 3" xfId="23250"/>
    <cellStyle name="Percent 4 23 9 4" xfId="23251"/>
    <cellStyle name="Percent 4 24" xfId="23252"/>
    <cellStyle name="Percent 4 24 10" xfId="23253"/>
    <cellStyle name="Percent 4 24 10 2" xfId="23254"/>
    <cellStyle name="Percent 4 24 10 3" xfId="23255"/>
    <cellStyle name="Percent 4 24 11" xfId="23256"/>
    <cellStyle name="Percent 4 24 11 2" xfId="23257"/>
    <cellStyle name="Percent 4 24 11 3" xfId="23258"/>
    <cellStyle name="Percent 4 24 12" xfId="23259"/>
    <cellStyle name="Percent 4 24 12 2" xfId="23260"/>
    <cellStyle name="Percent 4 24 12 3" xfId="23261"/>
    <cellStyle name="Percent 4 24 13" xfId="23262"/>
    <cellStyle name="Percent 4 24 2" xfId="23263"/>
    <cellStyle name="Percent 4 24 2 2" xfId="23264"/>
    <cellStyle name="Percent 4 24 2 2 2" xfId="23265"/>
    <cellStyle name="Percent 4 24 2 2 2 2" xfId="23266"/>
    <cellStyle name="Percent 4 24 2 2 2 3" xfId="23267"/>
    <cellStyle name="Percent 4 24 2 2 3" xfId="23268"/>
    <cellStyle name="Percent 4 24 2 2 4" xfId="23269"/>
    <cellStyle name="Percent 4 24 2 3" xfId="23270"/>
    <cellStyle name="Percent 4 24 2 3 2" xfId="23271"/>
    <cellStyle name="Percent 4 24 2 3 2 2" xfId="23272"/>
    <cellStyle name="Percent 4 24 2 3 2 3" xfId="23273"/>
    <cellStyle name="Percent 4 24 2 3 3" xfId="23274"/>
    <cellStyle name="Percent 4 24 2 3 4" xfId="23275"/>
    <cellStyle name="Percent 4 24 2 4" xfId="23276"/>
    <cellStyle name="Percent 4 24 2 4 2" xfId="23277"/>
    <cellStyle name="Percent 4 24 2 4 3" xfId="23278"/>
    <cellStyle name="Percent 4 24 2 5" xfId="23279"/>
    <cellStyle name="Percent 4 24 2 5 2" xfId="23280"/>
    <cellStyle name="Percent 4 24 2 5 3" xfId="23281"/>
    <cellStyle name="Percent 4 24 2 6" xfId="23282"/>
    <cellStyle name="Percent 4 24 2 7" xfId="23283"/>
    <cellStyle name="Percent 4 24 3" xfId="23284"/>
    <cellStyle name="Percent 4 24 3 2" xfId="23285"/>
    <cellStyle name="Percent 4 24 3 2 2" xfId="23286"/>
    <cellStyle name="Percent 4 24 3 2 2 2" xfId="23287"/>
    <cellStyle name="Percent 4 24 3 2 2 3" xfId="23288"/>
    <cellStyle name="Percent 4 24 3 2 3" xfId="23289"/>
    <cellStyle name="Percent 4 24 3 2 4" xfId="23290"/>
    <cellStyle name="Percent 4 24 3 3" xfId="23291"/>
    <cellStyle name="Percent 4 24 3 3 2" xfId="23292"/>
    <cellStyle name="Percent 4 24 3 3 2 2" xfId="23293"/>
    <cellStyle name="Percent 4 24 3 3 2 3" xfId="23294"/>
    <cellStyle name="Percent 4 24 3 3 3" xfId="23295"/>
    <cellStyle name="Percent 4 24 3 3 4" xfId="23296"/>
    <cellStyle name="Percent 4 24 3 4" xfId="23297"/>
    <cellStyle name="Percent 4 24 3 4 2" xfId="23298"/>
    <cellStyle name="Percent 4 24 3 4 3" xfId="23299"/>
    <cellStyle name="Percent 4 24 3 5" xfId="23300"/>
    <cellStyle name="Percent 4 24 3 6" xfId="23301"/>
    <cellStyle name="Percent 4 24 4" xfId="23302"/>
    <cellStyle name="Percent 4 24 4 2" xfId="23303"/>
    <cellStyle name="Percent 4 24 4 2 2" xfId="23304"/>
    <cellStyle name="Percent 4 24 4 2 2 2" xfId="23305"/>
    <cellStyle name="Percent 4 24 4 2 2 3" xfId="23306"/>
    <cellStyle name="Percent 4 24 4 2 3" xfId="23307"/>
    <cellStyle name="Percent 4 24 4 2 4" xfId="23308"/>
    <cellStyle name="Percent 4 24 4 3" xfId="23309"/>
    <cellStyle name="Percent 4 24 4 3 2" xfId="23310"/>
    <cellStyle name="Percent 4 24 4 3 2 2" xfId="23311"/>
    <cellStyle name="Percent 4 24 4 3 2 3" xfId="23312"/>
    <cellStyle name="Percent 4 24 4 3 3" xfId="23313"/>
    <cellStyle name="Percent 4 24 4 3 4" xfId="23314"/>
    <cellStyle name="Percent 4 24 4 4" xfId="23315"/>
    <cellStyle name="Percent 4 24 4 4 2" xfId="23316"/>
    <cellStyle name="Percent 4 24 4 4 3" xfId="23317"/>
    <cellStyle name="Percent 4 24 4 5" xfId="23318"/>
    <cellStyle name="Percent 4 24 4 6" xfId="23319"/>
    <cellStyle name="Percent 4 24 5" xfId="23320"/>
    <cellStyle name="Percent 4 24 5 2" xfId="23321"/>
    <cellStyle name="Percent 4 24 5 2 2" xfId="23322"/>
    <cellStyle name="Percent 4 24 5 2 2 2" xfId="23323"/>
    <cellStyle name="Percent 4 24 5 2 2 3" xfId="23324"/>
    <cellStyle name="Percent 4 24 5 2 3" xfId="23325"/>
    <cellStyle name="Percent 4 24 5 2 4" xfId="23326"/>
    <cellStyle name="Percent 4 24 5 3" xfId="23327"/>
    <cellStyle name="Percent 4 24 5 3 2" xfId="23328"/>
    <cellStyle name="Percent 4 24 5 3 2 2" xfId="23329"/>
    <cellStyle name="Percent 4 24 5 3 2 3" xfId="23330"/>
    <cellStyle name="Percent 4 24 5 3 3" xfId="23331"/>
    <cellStyle name="Percent 4 24 5 3 4" xfId="23332"/>
    <cellStyle name="Percent 4 24 5 4" xfId="23333"/>
    <cellStyle name="Percent 4 24 5 4 2" xfId="23334"/>
    <cellStyle name="Percent 4 24 5 4 2 2" xfId="23335"/>
    <cellStyle name="Percent 4 24 5 4 2 3" xfId="23336"/>
    <cellStyle name="Percent 4 24 5 4 3" xfId="23337"/>
    <cellStyle name="Percent 4 24 5 4 4" xfId="23338"/>
    <cellStyle name="Percent 4 24 5 5" xfId="23339"/>
    <cellStyle name="Percent 4 24 5 5 2" xfId="23340"/>
    <cellStyle name="Percent 4 24 5 5 3" xfId="23341"/>
    <cellStyle name="Percent 4 24 5 6" xfId="23342"/>
    <cellStyle name="Percent 4 24 5 7" xfId="23343"/>
    <cellStyle name="Percent 4 24 6" xfId="23344"/>
    <cellStyle name="Percent 4 24 6 2" xfId="23345"/>
    <cellStyle name="Percent 4 24 6 2 2" xfId="23346"/>
    <cellStyle name="Percent 4 24 6 2 2 2" xfId="23347"/>
    <cellStyle name="Percent 4 24 6 2 2 3" xfId="23348"/>
    <cellStyle name="Percent 4 24 6 2 3" xfId="23349"/>
    <cellStyle name="Percent 4 24 6 2 4" xfId="23350"/>
    <cellStyle name="Percent 4 24 6 3" xfId="23351"/>
    <cellStyle name="Percent 4 24 6 3 2" xfId="23352"/>
    <cellStyle name="Percent 4 24 6 3 2 2" xfId="23353"/>
    <cellStyle name="Percent 4 24 6 3 2 3" xfId="23354"/>
    <cellStyle name="Percent 4 24 6 3 3" xfId="23355"/>
    <cellStyle name="Percent 4 24 6 3 4" xfId="23356"/>
    <cellStyle name="Percent 4 24 6 4" xfId="23357"/>
    <cellStyle name="Percent 4 24 6 4 2" xfId="23358"/>
    <cellStyle name="Percent 4 24 6 4 3" xfId="23359"/>
    <cellStyle name="Percent 4 24 6 5" xfId="23360"/>
    <cellStyle name="Percent 4 24 6 6" xfId="23361"/>
    <cellStyle name="Percent 4 24 7" xfId="23362"/>
    <cellStyle name="Percent 4 24 7 2" xfId="23363"/>
    <cellStyle name="Percent 4 24 7 2 2" xfId="23364"/>
    <cellStyle name="Percent 4 24 7 2 3" xfId="23365"/>
    <cellStyle name="Percent 4 24 7 3" xfId="23366"/>
    <cellStyle name="Percent 4 24 7 4" xfId="23367"/>
    <cellStyle name="Percent 4 24 8" xfId="23368"/>
    <cellStyle name="Percent 4 24 8 2" xfId="23369"/>
    <cellStyle name="Percent 4 24 8 2 2" xfId="23370"/>
    <cellStyle name="Percent 4 24 8 2 3" xfId="23371"/>
    <cellStyle name="Percent 4 24 8 3" xfId="23372"/>
    <cellStyle name="Percent 4 24 8 4" xfId="23373"/>
    <cellStyle name="Percent 4 24 9" xfId="23374"/>
    <cellStyle name="Percent 4 24 9 2" xfId="23375"/>
    <cellStyle name="Percent 4 24 9 2 2" xfId="23376"/>
    <cellStyle name="Percent 4 24 9 2 3" xfId="23377"/>
    <cellStyle name="Percent 4 24 9 3" xfId="23378"/>
    <cellStyle name="Percent 4 24 9 4" xfId="23379"/>
    <cellStyle name="Percent 4 25" xfId="23380"/>
    <cellStyle name="Percent 4 25 10" xfId="23381"/>
    <cellStyle name="Percent 4 25 10 2" xfId="23382"/>
    <cellStyle name="Percent 4 25 10 3" xfId="23383"/>
    <cellStyle name="Percent 4 25 11" xfId="23384"/>
    <cellStyle name="Percent 4 25 11 2" xfId="23385"/>
    <cellStyle name="Percent 4 25 11 3" xfId="23386"/>
    <cellStyle name="Percent 4 25 12" xfId="23387"/>
    <cellStyle name="Percent 4 25 12 2" xfId="23388"/>
    <cellStyle name="Percent 4 25 12 3" xfId="23389"/>
    <cellStyle name="Percent 4 25 13" xfId="23390"/>
    <cellStyle name="Percent 4 25 2" xfId="23391"/>
    <cellStyle name="Percent 4 25 2 2" xfId="23392"/>
    <cellStyle name="Percent 4 25 2 2 2" xfId="23393"/>
    <cellStyle name="Percent 4 25 2 2 2 2" xfId="23394"/>
    <cellStyle name="Percent 4 25 2 2 2 3" xfId="23395"/>
    <cellStyle name="Percent 4 25 2 2 3" xfId="23396"/>
    <cellStyle name="Percent 4 25 2 2 4" xfId="23397"/>
    <cellStyle name="Percent 4 25 2 3" xfId="23398"/>
    <cellStyle name="Percent 4 25 2 3 2" xfId="23399"/>
    <cellStyle name="Percent 4 25 2 3 2 2" xfId="23400"/>
    <cellStyle name="Percent 4 25 2 3 2 3" xfId="23401"/>
    <cellStyle name="Percent 4 25 2 3 3" xfId="23402"/>
    <cellStyle name="Percent 4 25 2 3 4" xfId="23403"/>
    <cellStyle name="Percent 4 25 2 4" xfId="23404"/>
    <cellStyle name="Percent 4 25 2 4 2" xfId="23405"/>
    <cellStyle name="Percent 4 25 2 4 3" xfId="23406"/>
    <cellStyle name="Percent 4 25 2 5" xfId="23407"/>
    <cellStyle name="Percent 4 25 2 5 2" xfId="23408"/>
    <cellStyle name="Percent 4 25 2 5 3" xfId="23409"/>
    <cellStyle name="Percent 4 25 2 6" xfId="23410"/>
    <cellStyle name="Percent 4 25 2 7" xfId="23411"/>
    <cellStyle name="Percent 4 25 3" xfId="23412"/>
    <cellStyle name="Percent 4 25 3 2" xfId="23413"/>
    <cellStyle name="Percent 4 25 3 2 2" xfId="23414"/>
    <cellStyle name="Percent 4 25 3 2 2 2" xfId="23415"/>
    <cellStyle name="Percent 4 25 3 2 2 3" xfId="23416"/>
    <cellStyle name="Percent 4 25 3 2 3" xfId="23417"/>
    <cellStyle name="Percent 4 25 3 2 4" xfId="23418"/>
    <cellStyle name="Percent 4 25 3 3" xfId="23419"/>
    <cellStyle name="Percent 4 25 3 3 2" xfId="23420"/>
    <cellStyle name="Percent 4 25 3 3 2 2" xfId="23421"/>
    <cellStyle name="Percent 4 25 3 3 2 3" xfId="23422"/>
    <cellStyle name="Percent 4 25 3 3 3" xfId="23423"/>
    <cellStyle name="Percent 4 25 3 3 4" xfId="23424"/>
    <cellStyle name="Percent 4 25 3 4" xfId="23425"/>
    <cellStyle name="Percent 4 25 3 4 2" xfId="23426"/>
    <cellStyle name="Percent 4 25 3 4 3" xfId="23427"/>
    <cellStyle name="Percent 4 25 3 5" xfId="23428"/>
    <cellStyle name="Percent 4 25 3 6" xfId="23429"/>
    <cellStyle name="Percent 4 25 4" xfId="23430"/>
    <cellStyle name="Percent 4 25 4 2" xfId="23431"/>
    <cellStyle name="Percent 4 25 4 2 2" xfId="23432"/>
    <cellStyle name="Percent 4 25 4 2 2 2" xfId="23433"/>
    <cellStyle name="Percent 4 25 4 2 2 3" xfId="23434"/>
    <cellStyle name="Percent 4 25 4 2 3" xfId="23435"/>
    <cellStyle name="Percent 4 25 4 2 4" xfId="23436"/>
    <cellStyle name="Percent 4 25 4 3" xfId="23437"/>
    <cellStyle name="Percent 4 25 4 3 2" xfId="23438"/>
    <cellStyle name="Percent 4 25 4 3 2 2" xfId="23439"/>
    <cellStyle name="Percent 4 25 4 3 2 3" xfId="23440"/>
    <cellStyle name="Percent 4 25 4 3 3" xfId="23441"/>
    <cellStyle name="Percent 4 25 4 3 4" xfId="23442"/>
    <cellStyle name="Percent 4 25 4 4" xfId="23443"/>
    <cellStyle name="Percent 4 25 4 4 2" xfId="23444"/>
    <cellStyle name="Percent 4 25 4 4 3" xfId="23445"/>
    <cellStyle name="Percent 4 25 4 5" xfId="23446"/>
    <cellStyle name="Percent 4 25 4 6" xfId="23447"/>
    <cellStyle name="Percent 4 25 5" xfId="23448"/>
    <cellStyle name="Percent 4 25 5 2" xfId="23449"/>
    <cellStyle name="Percent 4 25 5 2 2" xfId="23450"/>
    <cellStyle name="Percent 4 25 5 2 2 2" xfId="23451"/>
    <cellStyle name="Percent 4 25 5 2 2 3" xfId="23452"/>
    <cellStyle name="Percent 4 25 5 2 3" xfId="23453"/>
    <cellStyle name="Percent 4 25 5 2 4" xfId="23454"/>
    <cellStyle name="Percent 4 25 5 3" xfId="23455"/>
    <cellStyle name="Percent 4 25 5 3 2" xfId="23456"/>
    <cellStyle name="Percent 4 25 5 3 2 2" xfId="23457"/>
    <cellStyle name="Percent 4 25 5 3 2 3" xfId="23458"/>
    <cellStyle name="Percent 4 25 5 3 3" xfId="23459"/>
    <cellStyle name="Percent 4 25 5 3 4" xfId="23460"/>
    <cellStyle name="Percent 4 25 5 4" xfId="23461"/>
    <cellStyle name="Percent 4 25 5 4 2" xfId="23462"/>
    <cellStyle name="Percent 4 25 5 4 2 2" xfId="23463"/>
    <cellStyle name="Percent 4 25 5 4 2 3" xfId="23464"/>
    <cellStyle name="Percent 4 25 5 4 3" xfId="23465"/>
    <cellStyle name="Percent 4 25 5 4 4" xfId="23466"/>
    <cellStyle name="Percent 4 25 5 5" xfId="23467"/>
    <cellStyle name="Percent 4 25 5 5 2" xfId="23468"/>
    <cellStyle name="Percent 4 25 5 5 3" xfId="23469"/>
    <cellStyle name="Percent 4 25 5 6" xfId="23470"/>
    <cellStyle name="Percent 4 25 5 7" xfId="23471"/>
    <cellStyle name="Percent 4 25 6" xfId="23472"/>
    <cellStyle name="Percent 4 25 6 2" xfId="23473"/>
    <cellStyle name="Percent 4 25 6 2 2" xfId="23474"/>
    <cellStyle name="Percent 4 25 6 2 2 2" xfId="23475"/>
    <cellStyle name="Percent 4 25 6 2 2 3" xfId="23476"/>
    <cellStyle name="Percent 4 25 6 2 3" xfId="23477"/>
    <cellStyle name="Percent 4 25 6 2 4" xfId="23478"/>
    <cellStyle name="Percent 4 25 6 3" xfId="23479"/>
    <cellStyle name="Percent 4 25 6 3 2" xfId="23480"/>
    <cellStyle name="Percent 4 25 6 3 2 2" xfId="23481"/>
    <cellStyle name="Percent 4 25 6 3 2 3" xfId="23482"/>
    <cellStyle name="Percent 4 25 6 3 3" xfId="23483"/>
    <cellStyle name="Percent 4 25 6 3 4" xfId="23484"/>
    <cellStyle name="Percent 4 25 6 4" xfId="23485"/>
    <cellStyle name="Percent 4 25 6 4 2" xfId="23486"/>
    <cellStyle name="Percent 4 25 6 4 3" xfId="23487"/>
    <cellStyle name="Percent 4 25 6 5" xfId="23488"/>
    <cellStyle name="Percent 4 25 6 6" xfId="23489"/>
    <cellStyle name="Percent 4 25 7" xfId="23490"/>
    <cellStyle name="Percent 4 25 7 2" xfId="23491"/>
    <cellStyle name="Percent 4 25 7 2 2" xfId="23492"/>
    <cellStyle name="Percent 4 25 7 2 3" xfId="23493"/>
    <cellStyle name="Percent 4 25 7 3" xfId="23494"/>
    <cellStyle name="Percent 4 25 7 4" xfId="23495"/>
    <cellStyle name="Percent 4 25 8" xfId="23496"/>
    <cellStyle name="Percent 4 25 8 2" xfId="23497"/>
    <cellStyle name="Percent 4 25 8 2 2" xfId="23498"/>
    <cellStyle name="Percent 4 25 8 2 3" xfId="23499"/>
    <cellStyle name="Percent 4 25 8 3" xfId="23500"/>
    <cellStyle name="Percent 4 25 8 4" xfId="23501"/>
    <cellStyle name="Percent 4 25 9" xfId="23502"/>
    <cellStyle name="Percent 4 25 9 2" xfId="23503"/>
    <cellStyle name="Percent 4 25 9 2 2" xfId="23504"/>
    <cellStyle name="Percent 4 25 9 2 3" xfId="23505"/>
    <cellStyle name="Percent 4 25 9 3" xfId="23506"/>
    <cellStyle name="Percent 4 25 9 4" xfId="23507"/>
    <cellStyle name="Percent 4 26" xfId="23508"/>
    <cellStyle name="Percent 4 26 10" xfId="23509"/>
    <cellStyle name="Percent 4 26 10 2" xfId="23510"/>
    <cellStyle name="Percent 4 26 10 3" xfId="23511"/>
    <cellStyle name="Percent 4 26 11" xfId="23512"/>
    <cellStyle name="Percent 4 26 11 2" xfId="23513"/>
    <cellStyle name="Percent 4 26 11 3" xfId="23514"/>
    <cellStyle name="Percent 4 26 12" xfId="23515"/>
    <cellStyle name="Percent 4 26 12 2" xfId="23516"/>
    <cellStyle name="Percent 4 26 12 3" xfId="23517"/>
    <cellStyle name="Percent 4 26 13" xfId="23518"/>
    <cellStyle name="Percent 4 26 2" xfId="23519"/>
    <cellStyle name="Percent 4 26 2 2" xfId="23520"/>
    <cellStyle name="Percent 4 26 2 2 2" xfId="23521"/>
    <cellStyle name="Percent 4 26 2 2 2 2" xfId="23522"/>
    <cellStyle name="Percent 4 26 2 2 2 3" xfId="23523"/>
    <cellStyle name="Percent 4 26 2 2 3" xfId="23524"/>
    <cellStyle name="Percent 4 26 2 2 4" xfId="23525"/>
    <cellStyle name="Percent 4 26 2 3" xfId="23526"/>
    <cellStyle name="Percent 4 26 2 3 2" xfId="23527"/>
    <cellStyle name="Percent 4 26 2 3 2 2" xfId="23528"/>
    <cellStyle name="Percent 4 26 2 3 2 3" xfId="23529"/>
    <cellStyle name="Percent 4 26 2 3 3" xfId="23530"/>
    <cellStyle name="Percent 4 26 2 3 4" xfId="23531"/>
    <cellStyle name="Percent 4 26 2 4" xfId="23532"/>
    <cellStyle name="Percent 4 26 2 4 2" xfId="23533"/>
    <cellStyle name="Percent 4 26 2 4 3" xfId="23534"/>
    <cellStyle name="Percent 4 26 2 5" xfId="23535"/>
    <cellStyle name="Percent 4 26 2 5 2" xfId="23536"/>
    <cellStyle name="Percent 4 26 2 5 3" xfId="23537"/>
    <cellStyle name="Percent 4 26 2 6" xfId="23538"/>
    <cellStyle name="Percent 4 26 2 7" xfId="23539"/>
    <cellStyle name="Percent 4 26 3" xfId="23540"/>
    <cellStyle name="Percent 4 26 3 2" xfId="23541"/>
    <cellStyle name="Percent 4 26 3 2 2" xfId="23542"/>
    <cellStyle name="Percent 4 26 3 2 2 2" xfId="23543"/>
    <cellStyle name="Percent 4 26 3 2 2 3" xfId="23544"/>
    <cellStyle name="Percent 4 26 3 2 3" xfId="23545"/>
    <cellStyle name="Percent 4 26 3 2 4" xfId="23546"/>
    <cellStyle name="Percent 4 26 3 3" xfId="23547"/>
    <cellStyle name="Percent 4 26 3 3 2" xfId="23548"/>
    <cellStyle name="Percent 4 26 3 3 2 2" xfId="23549"/>
    <cellStyle name="Percent 4 26 3 3 2 3" xfId="23550"/>
    <cellStyle name="Percent 4 26 3 3 3" xfId="23551"/>
    <cellStyle name="Percent 4 26 3 3 4" xfId="23552"/>
    <cellStyle name="Percent 4 26 3 4" xfId="23553"/>
    <cellStyle name="Percent 4 26 3 4 2" xfId="23554"/>
    <cellStyle name="Percent 4 26 3 4 3" xfId="23555"/>
    <cellStyle name="Percent 4 26 3 5" xfId="23556"/>
    <cellStyle name="Percent 4 26 3 6" xfId="23557"/>
    <cellStyle name="Percent 4 26 4" xfId="23558"/>
    <cellStyle name="Percent 4 26 4 2" xfId="23559"/>
    <cellStyle name="Percent 4 26 4 2 2" xfId="23560"/>
    <cellStyle name="Percent 4 26 4 2 2 2" xfId="23561"/>
    <cellStyle name="Percent 4 26 4 2 2 3" xfId="23562"/>
    <cellStyle name="Percent 4 26 4 2 3" xfId="23563"/>
    <cellStyle name="Percent 4 26 4 2 4" xfId="23564"/>
    <cellStyle name="Percent 4 26 4 3" xfId="23565"/>
    <cellStyle name="Percent 4 26 4 3 2" xfId="23566"/>
    <cellStyle name="Percent 4 26 4 3 2 2" xfId="23567"/>
    <cellStyle name="Percent 4 26 4 3 2 3" xfId="23568"/>
    <cellStyle name="Percent 4 26 4 3 3" xfId="23569"/>
    <cellStyle name="Percent 4 26 4 3 4" xfId="23570"/>
    <cellStyle name="Percent 4 26 4 4" xfId="23571"/>
    <cellStyle name="Percent 4 26 4 4 2" xfId="23572"/>
    <cellStyle name="Percent 4 26 4 4 3" xfId="23573"/>
    <cellStyle name="Percent 4 26 4 5" xfId="23574"/>
    <cellStyle name="Percent 4 26 4 6" xfId="23575"/>
    <cellStyle name="Percent 4 26 5" xfId="23576"/>
    <cellStyle name="Percent 4 26 5 2" xfId="23577"/>
    <cellStyle name="Percent 4 26 5 2 2" xfId="23578"/>
    <cellStyle name="Percent 4 26 5 2 2 2" xfId="23579"/>
    <cellStyle name="Percent 4 26 5 2 2 3" xfId="23580"/>
    <cellStyle name="Percent 4 26 5 2 3" xfId="23581"/>
    <cellStyle name="Percent 4 26 5 2 4" xfId="23582"/>
    <cellStyle name="Percent 4 26 5 3" xfId="23583"/>
    <cellStyle name="Percent 4 26 5 3 2" xfId="23584"/>
    <cellStyle name="Percent 4 26 5 3 2 2" xfId="23585"/>
    <cellStyle name="Percent 4 26 5 3 2 3" xfId="23586"/>
    <cellStyle name="Percent 4 26 5 3 3" xfId="23587"/>
    <cellStyle name="Percent 4 26 5 3 4" xfId="23588"/>
    <cellStyle name="Percent 4 26 5 4" xfId="23589"/>
    <cellStyle name="Percent 4 26 5 4 2" xfId="23590"/>
    <cellStyle name="Percent 4 26 5 4 2 2" xfId="23591"/>
    <cellStyle name="Percent 4 26 5 4 2 3" xfId="23592"/>
    <cellStyle name="Percent 4 26 5 4 3" xfId="23593"/>
    <cellStyle name="Percent 4 26 5 4 4" xfId="23594"/>
    <cellStyle name="Percent 4 26 5 5" xfId="23595"/>
    <cellStyle name="Percent 4 26 5 5 2" xfId="23596"/>
    <cellStyle name="Percent 4 26 5 5 3" xfId="23597"/>
    <cellStyle name="Percent 4 26 5 6" xfId="23598"/>
    <cellStyle name="Percent 4 26 5 7" xfId="23599"/>
    <cellStyle name="Percent 4 26 6" xfId="23600"/>
    <cellStyle name="Percent 4 26 6 2" xfId="23601"/>
    <cellStyle name="Percent 4 26 6 2 2" xfId="23602"/>
    <cellStyle name="Percent 4 26 6 2 2 2" xfId="23603"/>
    <cellStyle name="Percent 4 26 6 2 2 3" xfId="23604"/>
    <cellStyle name="Percent 4 26 6 2 3" xfId="23605"/>
    <cellStyle name="Percent 4 26 6 2 4" xfId="23606"/>
    <cellStyle name="Percent 4 26 6 3" xfId="23607"/>
    <cellStyle name="Percent 4 26 6 3 2" xfId="23608"/>
    <cellStyle name="Percent 4 26 6 3 2 2" xfId="23609"/>
    <cellStyle name="Percent 4 26 6 3 2 3" xfId="23610"/>
    <cellStyle name="Percent 4 26 6 3 3" xfId="23611"/>
    <cellStyle name="Percent 4 26 6 3 4" xfId="23612"/>
    <cellStyle name="Percent 4 26 6 4" xfId="23613"/>
    <cellStyle name="Percent 4 26 6 4 2" xfId="23614"/>
    <cellStyle name="Percent 4 26 6 4 3" xfId="23615"/>
    <cellStyle name="Percent 4 26 6 5" xfId="23616"/>
    <cellStyle name="Percent 4 26 6 6" xfId="23617"/>
    <cellStyle name="Percent 4 26 7" xfId="23618"/>
    <cellStyle name="Percent 4 26 7 2" xfId="23619"/>
    <cellStyle name="Percent 4 26 7 2 2" xfId="23620"/>
    <cellStyle name="Percent 4 26 7 2 3" xfId="23621"/>
    <cellStyle name="Percent 4 26 7 3" xfId="23622"/>
    <cellStyle name="Percent 4 26 7 4" xfId="23623"/>
    <cellStyle name="Percent 4 26 8" xfId="23624"/>
    <cellStyle name="Percent 4 26 8 2" xfId="23625"/>
    <cellStyle name="Percent 4 26 8 2 2" xfId="23626"/>
    <cellStyle name="Percent 4 26 8 2 3" xfId="23627"/>
    <cellStyle name="Percent 4 26 8 3" xfId="23628"/>
    <cellStyle name="Percent 4 26 8 4" xfId="23629"/>
    <cellStyle name="Percent 4 26 9" xfId="23630"/>
    <cellStyle name="Percent 4 26 9 2" xfId="23631"/>
    <cellStyle name="Percent 4 26 9 2 2" xfId="23632"/>
    <cellStyle name="Percent 4 26 9 2 3" xfId="23633"/>
    <cellStyle name="Percent 4 26 9 3" xfId="23634"/>
    <cellStyle name="Percent 4 26 9 4" xfId="23635"/>
    <cellStyle name="Percent 4 27" xfId="23636"/>
    <cellStyle name="Percent 4 27 10" xfId="23637"/>
    <cellStyle name="Percent 4 27 10 2" xfId="23638"/>
    <cellStyle name="Percent 4 27 10 3" xfId="23639"/>
    <cellStyle name="Percent 4 27 11" xfId="23640"/>
    <cellStyle name="Percent 4 27 11 2" xfId="23641"/>
    <cellStyle name="Percent 4 27 11 3" xfId="23642"/>
    <cellStyle name="Percent 4 27 12" xfId="23643"/>
    <cellStyle name="Percent 4 27 12 2" xfId="23644"/>
    <cellStyle name="Percent 4 27 12 3" xfId="23645"/>
    <cellStyle name="Percent 4 27 13" xfId="23646"/>
    <cellStyle name="Percent 4 27 2" xfId="23647"/>
    <cellStyle name="Percent 4 27 2 2" xfId="23648"/>
    <cellStyle name="Percent 4 27 2 2 2" xfId="23649"/>
    <cellStyle name="Percent 4 27 2 2 2 2" xfId="23650"/>
    <cellStyle name="Percent 4 27 2 2 2 3" xfId="23651"/>
    <cellStyle name="Percent 4 27 2 2 3" xfId="23652"/>
    <cellStyle name="Percent 4 27 2 2 4" xfId="23653"/>
    <cellStyle name="Percent 4 27 2 3" xfId="23654"/>
    <cellStyle name="Percent 4 27 2 3 2" xfId="23655"/>
    <cellStyle name="Percent 4 27 2 3 2 2" xfId="23656"/>
    <cellStyle name="Percent 4 27 2 3 2 3" xfId="23657"/>
    <cellStyle name="Percent 4 27 2 3 3" xfId="23658"/>
    <cellStyle name="Percent 4 27 2 3 4" xfId="23659"/>
    <cellStyle name="Percent 4 27 2 4" xfId="23660"/>
    <cellStyle name="Percent 4 27 2 4 2" xfId="23661"/>
    <cellStyle name="Percent 4 27 2 4 3" xfId="23662"/>
    <cellStyle name="Percent 4 27 2 5" xfId="23663"/>
    <cellStyle name="Percent 4 27 2 5 2" xfId="23664"/>
    <cellStyle name="Percent 4 27 2 5 3" xfId="23665"/>
    <cellStyle name="Percent 4 27 2 6" xfId="23666"/>
    <cellStyle name="Percent 4 27 2 7" xfId="23667"/>
    <cellStyle name="Percent 4 27 3" xfId="23668"/>
    <cellStyle name="Percent 4 27 3 2" xfId="23669"/>
    <cellStyle name="Percent 4 27 3 2 2" xfId="23670"/>
    <cellStyle name="Percent 4 27 3 2 2 2" xfId="23671"/>
    <cellStyle name="Percent 4 27 3 2 2 3" xfId="23672"/>
    <cellStyle name="Percent 4 27 3 2 3" xfId="23673"/>
    <cellStyle name="Percent 4 27 3 2 4" xfId="23674"/>
    <cellStyle name="Percent 4 27 3 3" xfId="23675"/>
    <cellStyle name="Percent 4 27 3 3 2" xfId="23676"/>
    <cellStyle name="Percent 4 27 3 3 2 2" xfId="23677"/>
    <cellStyle name="Percent 4 27 3 3 2 3" xfId="23678"/>
    <cellStyle name="Percent 4 27 3 3 3" xfId="23679"/>
    <cellStyle name="Percent 4 27 3 3 4" xfId="23680"/>
    <cellStyle name="Percent 4 27 3 4" xfId="23681"/>
    <cellStyle name="Percent 4 27 3 4 2" xfId="23682"/>
    <cellStyle name="Percent 4 27 3 4 3" xfId="23683"/>
    <cellStyle name="Percent 4 27 3 5" xfId="23684"/>
    <cellStyle name="Percent 4 27 3 6" xfId="23685"/>
    <cellStyle name="Percent 4 27 4" xfId="23686"/>
    <cellStyle name="Percent 4 27 4 2" xfId="23687"/>
    <cellStyle name="Percent 4 27 4 2 2" xfId="23688"/>
    <cellStyle name="Percent 4 27 4 2 2 2" xfId="23689"/>
    <cellStyle name="Percent 4 27 4 2 2 3" xfId="23690"/>
    <cellStyle name="Percent 4 27 4 2 3" xfId="23691"/>
    <cellStyle name="Percent 4 27 4 2 4" xfId="23692"/>
    <cellStyle name="Percent 4 27 4 3" xfId="23693"/>
    <cellStyle name="Percent 4 27 4 3 2" xfId="23694"/>
    <cellStyle name="Percent 4 27 4 3 2 2" xfId="23695"/>
    <cellStyle name="Percent 4 27 4 3 2 3" xfId="23696"/>
    <cellStyle name="Percent 4 27 4 3 3" xfId="23697"/>
    <cellStyle name="Percent 4 27 4 3 4" xfId="23698"/>
    <cellStyle name="Percent 4 27 4 4" xfId="23699"/>
    <cellStyle name="Percent 4 27 4 4 2" xfId="23700"/>
    <cellStyle name="Percent 4 27 4 4 3" xfId="23701"/>
    <cellStyle name="Percent 4 27 4 5" xfId="23702"/>
    <cellStyle name="Percent 4 27 4 6" xfId="23703"/>
    <cellStyle name="Percent 4 27 5" xfId="23704"/>
    <cellStyle name="Percent 4 27 5 2" xfId="23705"/>
    <cellStyle name="Percent 4 27 5 2 2" xfId="23706"/>
    <cellStyle name="Percent 4 27 5 2 2 2" xfId="23707"/>
    <cellStyle name="Percent 4 27 5 2 2 3" xfId="23708"/>
    <cellStyle name="Percent 4 27 5 2 3" xfId="23709"/>
    <cellStyle name="Percent 4 27 5 2 4" xfId="23710"/>
    <cellStyle name="Percent 4 27 5 3" xfId="23711"/>
    <cellStyle name="Percent 4 27 5 3 2" xfId="23712"/>
    <cellStyle name="Percent 4 27 5 3 2 2" xfId="23713"/>
    <cellStyle name="Percent 4 27 5 3 2 3" xfId="23714"/>
    <cellStyle name="Percent 4 27 5 3 3" xfId="23715"/>
    <cellStyle name="Percent 4 27 5 3 4" xfId="23716"/>
    <cellStyle name="Percent 4 27 5 4" xfId="23717"/>
    <cellStyle name="Percent 4 27 5 4 2" xfId="23718"/>
    <cellStyle name="Percent 4 27 5 4 2 2" xfId="23719"/>
    <cellStyle name="Percent 4 27 5 4 2 3" xfId="23720"/>
    <cellStyle name="Percent 4 27 5 4 3" xfId="23721"/>
    <cellStyle name="Percent 4 27 5 4 4" xfId="23722"/>
    <cellStyle name="Percent 4 27 5 5" xfId="23723"/>
    <cellStyle name="Percent 4 27 5 5 2" xfId="23724"/>
    <cellStyle name="Percent 4 27 5 5 3" xfId="23725"/>
    <cellStyle name="Percent 4 27 5 6" xfId="23726"/>
    <cellStyle name="Percent 4 27 5 7" xfId="23727"/>
    <cellStyle name="Percent 4 27 6" xfId="23728"/>
    <cellStyle name="Percent 4 27 6 2" xfId="23729"/>
    <cellStyle name="Percent 4 27 6 2 2" xfId="23730"/>
    <cellStyle name="Percent 4 27 6 2 2 2" xfId="23731"/>
    <cellStyle name="Percent 4 27 6 2 2 3" xfId="23732"/>
    <cellStyle name="Percent 4 27 6 2 3" xfId="23733"/>
    <cellStyle name="Percent 4 27 6 2 4" xfId="23734"/>
    <cellStyle name="Percent 4 27 6 3" xfId="23735"/>
    <cellStyle name="Percent 4 27 6 3 2" xfId="23736"/>
    <cellStyle name="Percent 4 27 6 3 2 2" xfId="23737"/>
    <cellStyle name="Percent 4 27 6 3 2 3" xfId="23738"/>
    <cellStyle name="Percent 4 27 6 3 3" xfId="23739"/>
    <cellStyle name="Percent 4 27 6 3 4" xfId="23740"/>
    <cellStyle name="Percent 4 27 6 4" xfId="23741"/>
    <cellStyle name="Percent 4 27 6 4 2" xfId="23742"/>
    <cellStyle name="Percent 4 27 6 4 3" xfId="23743"/>
    <cellStyle name="Percent 4 27 6 5" xfId="23744"/>
    <cellStyle name="Percent 4 27 6 6" xfId="23745"/>
    <cellStyle name="Percent 4 27 7" xfId="23746"/>
    <cellStyle name="Percent 4 27 7 2" xfId="23747"/>
    <cellStyle name="Percent 4 27 7 2 2" xfId="23748"/>
    <cellStyle name="Percent 4 27 7 2 3" xfId="23749"/>
    <cellStyle name="Percent 4 27 7 3" xfId="23750"/>
    <cellStyle name="Percent 4 27 7 4" xfId="23751"/>
    <cellStyle name="Percent 4 27 8" xfId="23752"/>
    <cellStyle name="Percent 4 27 8 2" xfId="23753"/>
    <cellStyle name="Percent 4 27 8 2 2" xfId="23754"/>
    <cellStyle name="Percent 4 27 8 2 3" xfId="23755"/>
    <cellStyle name="Percent 4 27 8 3" xfId="23756"/>
    <cellStyle name="Percent 4 27 8 4" xfId="23757"/>
    <cellStyle name="Percent 4 27 9" xfId="23758"/>
    <cellStyle name="Percent 4 27 9 2" xfId="23759"/>
    <cellStyle name="Percent 4 27 9 2 2" xfId="23760"/>
    <cellStyle name="Percent 4 27 9 2 3" xfId="23761"/>
    <cellStyle name="Percent 4 27 9 3" xfId="23762"/>
    <cellStyle name="Percent 4 27 9 4" xfId="23763"/>
    <cellStyle name="Percent 4 28" xfId="23764"/>
    <cellStyle name="Percent 4 28 10" xfId="23765"/>
    <cellStyle name="Percent 4 28 10 2" xfId="23766"/>
    <cellStyle name="Percent 4 28 10 3" xfId="23767"/>
    <cellStyle name="Percent 4 28 11" xfId="23768"/>
    <cellStyle name="Percent 4 28 11 2" xfId="23769"/>
    <cellStyle name="Percent 4 28 11 3" xfId="23770"/>
    <cellStyle name="Percent 4 28 12" xfId="23771"/>
    <cellStyle name="Percent 4 28 12 2" xfId="23772"/>
    <cellStyle name="Percent 4 28 12 3" xfId="23773"/>
    <cellStyle name="Percent 4 28 13" xfId="23774"/>
    <cellStyle name="Percent 4 28 2" xfId="23775"/>
    <cellStyle name="Percent 4 28 2 2" xfId="23776"/>
    <cellStyle name="Percent 4 28 2 2 2" xfId="23777"/>
    <cellStyle name="Percent 4 28 2 2 2 2" xfId="23778"/>
    <cellStyle name="Percent 4 28 2 2 2 3" xfId="23779"/>
    <cellStyle name="Percent 4 28 2 2 3" xfId="23780"/>
    <cellStyle name="Percent 4 28 2 2 4" xfId="23781"/>
    <cellStyle name="Percent 4 28 2 3" xfId="23782"/>
    <cellStyle name="Percent 4 28 2 3 2" xfId="23783"/>
    <cellStyle name="Percent 4 28 2 3 2 2" xfId="23784"/>
    <cellStyle name="Percent 4 28 2 3 2 3" xfId="23785"/>
    <cellStyle name="Percent 4 28 2 3 3" xfId="23786"/>
    <cellStyle name="Percent 4 28 2 3 4" xfId="23787"/>
    <cellStyle name="Percent 4 28 2 4" xfId="23788"/>
    <cellStyle name="Percent 4 28 2 4 2" xfId="23789"/>
    <cellStyle name="Percent 4 28 2 4 3" xfId="23790"/>
    <cellStyle name="Percent 4 28 2 5" xfId="23791"/>
    <cellStyle name="Percent 4 28 2 5 2" xfId="23792"/>
    <cellStyle name="Percent 4 28 2 5 3" xfId="23793"/>
    <cellStyle name="Percent 4 28 2 6" xfId="23794"/>
    <cellStyle name="Percent 4 28 2 7" xfId="23795"/>
    <cellStyle name="Percent 4 28 3" xfId="23796"/>
    <cellStyle name="Percent 4 28 3 2" xfId="23797"/>
    <cellStyle name="Percent 4 28 3 2 2" xfId="23798"/>
    <cellStyle name="Percent 4 28 3 2 2 2" xfId="23799"/>
    <cellStyle name="Percent 4 28 3 2 2 3" xfId="23800"/>
    <cellStyle name="Percent 4 28 3 2 3" xfId="23801"/>
    <cellStyle name="Percent 4 28 3 2 4" xfId="23802"/>
    <cellStyle name="Percent 4 28 3 3" xfId="23803"/>
    <cellStyle name="Percent 4 28 3 3 2" xfId="23804"/>
    <cellStyle name="Percent 4 28 3 3 2 2" xfId="23805"/>
    <cellStyle name="Percent 4 28 3 3 2 3" xfId="23806"/>
    <cellStyle name="Percent 4 28 3 3 3" xfId="23807"/>
    <cellStyle name="Percent 4 28 3 3 4" xfId="23808"/>
    <cellStyle name="Percent 4 28 3 4" xfId="23809"/>
    <cellStyle name="Percent 4 28 3 4 2" xfId="23810"/>
    <cellStyle name="Percent 4 28 3 4 3" xfId="23811"/>
    <cellStyle name="Percent 4 28 3 5" xfId="23812"/>
    <cellStyle name="Percent 4 28 3 6" xfId="23813"/>
    <cellStyle name="Percent 4 28 4" xfId="23814"/>
    <cellStyle name="Percent 4 28 4 2" xfId="23815"/>
    <cellStyle name="Percent 4 28 4 2 2" xfId="23816"/>
    <cellStyle name="Percent 4 28 4 2 2 2" xfId="23817"/>
    <cellStyle name="Percent 4 28 4 2 2 3" xfId="23818"/>
    <cellStyle name="Percent 4 28 4 2 3" xfId="23819"/>
    <cellStyle name="Percent 4 28 4 2 4" xfId="23820"/>
    <cellStyle name="Percent 4 28 4 3" xfId="23821"/>
    <cellStyle name="Percent 4 28 4 3 2" xfId="23822"/>
    <cellStyle name="Percent 4 28 4 3 2 2" xfId="23823"/>
    <cellStyle name="Percent 4 28 4 3 2 3" xfId="23824"/>
    <cellStyle name="Percent 4 28 4 3 3" xfId="23825"/>
    <cellStyle name="Percent 4 28 4 3 4" xfId="23826"/>
    <cellStyle name="Percent 4 28 4 4" xfId="23827"/>
    <cellStyle name="Percent 4 28 4 4 2" xfId="23828"/>
    <cellStyle name="Percent 4 28 4 4 3" xfId="23829"/>
    <cellStyle name="Percent 4 28 4 5" xfId="23830"/>
    <cellStyle name="Percent 4 28 4 6" xfId="23831"/>
    <cellStyle name="Percent 4 28 5" xfId="23832"/>
    <cellStyle name="Percent 4 28 5 2" xfId="23833"/>
    <cellStyle name="Percent 4 28 5 2 2" xfId="23834"/>
    <cellStyle name="Percent 4 28 5 2 2 2" xfId="23835"/>
    <cellStyle name="Percent 4 28 5 2 2 3" xfId="23836"/>
    <cellStyle name="Percent 4 28 5 2 3" xfId="23837"/>
    <cellStyle name="Percent 4 28 5 2 4" xfId="23838"/>
    <cellStyle name="Percent 4 28 5 3" xfId="23839"/>
    <cellStyle name="Percent 4 28 5 3 2" xfId="23840"/>
    <cellStyle name="Percent 4 28 5 3 2 2" xfId="23841"/>
    <cellStyle name="Percent 4 28 5 3 2 3" xfId="23842"/>
    <cellStyle name="Percent 4 28 5 3 3" xfId="23843"/>
    <cellStyle name="Percent 4 28 5 3 4" xfId="23844"/>
    <cellStyle name="Percent 4 28 5 4" xfId="23845"/>
    <cellStyle name="Percent 4 28 5 4 2" xfId="23846"/>
    <cellStyle name="Percent 4 28 5 4 2 2" xfId="23847"/>
    <cellStyle name="Percent 4 28 5 4 2 3" xfId="23848"/>
    <cellStyle name="Percent 4 28 5 4 3" xfId="23849"/>
    <cellStyle name="Percent 4 28 5 4 4" xfId="23850"/>
    <cellStyle name="Percent 4 28 5 5" xfId="23851"/>
    <cellStyle name="Percent 4 28 5 5 2" xfId="23852"/>
    <cellStyle name="Percent 4 28 5 5 3" xfId="23853"/>
    <cellStyle name="Percent 4 28 5 6" xfId="23854"/>
    <cellStyle name="Percent 4 28 5 7" xfId="23855"/>
    <cellStyle name="Percent 4 28 6" xfId="23856"/>
    <cellStyle name="Percent 4 28 6 2" xfId="23857"/>
    <cellStyle name="Percent 4 28 6 2 2" xfId="23858"/>
    <cellStyle name="Percent 4 28 6 2 2 2" xfId="23859"/>
    <cellStyle name="Percent 4 28 6 2 2 3" xfId="23860"/>
    <cellStyle name="Percent 4 28 6 2 3" xfId="23861"/>
    <cellStyle name="Percent 4 28 6 2 4" xfId="23862"/>
    <cellStyle name="Percent 4 28 6 3" xfId="23863"/>
    <cellStyle name="Percent 4 28 6 3 2" xfId="23864"/>
    <cellStyle name="Percent 4 28 6 3 2 2" xfId="23865"/>
    <cellStyle name="Percent 4 28 6 3 2 3" xfId="23866"/>
    <cellStyle name="Percent 4 28 6 3 3" xfId="23867"/>
    <cellStyle name="Percent 4 28 6 3 4" xfId="23868"/>
    <cellStyle name="Percent 4 28 6 4" xfId="23869"/>
    <cellStyle name="Percent 4 28 6 4 2" xfId="23870"/>
    <cellStyle name="Percent 4 28 6 4 3" xfId="23871"/>
    <cellStyle name="Percent 4 28 6 5" xfId="23872"/>
    <cellStyle name="Percent 4 28 6 6" xfId="23873"/>
    <cellStyle name="Percent 4 28 7" xfId="23874"/>
    <cellStyle name="Percent 4 28 7 2" xfId="23875"/>
    <cellStyle name="Percent 4 28 7 2 2" xfId="23876"/>
    <cellStyle name="Percent 4 28 7 2 3" xfId="23877"/>
    <cellStyle name="Percent 4 28 7 3" xfId="23878"/>
    <cellStyle name="Percent 4 28 7 4" xfId="23879"/>
    <cellStyle name="Percent 4 28 8" xfId="23880"/>
    <cellStyle name="Percent 4 28 8 2" xfId="23881"/>
    <cellStyle name="Percent 4 28 8 2 2" xfId="23882"/>
    <cellStyle name="Percent 4 28 8 2 3" xfId="23883"/>
    <cellStyle name="Percent 4 28 8 3" xfId="23884"/>
    <cellStyle name="Percent 4 28 8 4" xfId="23885"/>
    <cellStyle name="Percent 4 28 9" xfId="23886"/>
    <cellStyle name="Percent 4 28 9 2" xfId="23887"/>
    <cellStyle name="Percent 4 28 9 2 2" xfId="23888"/>
    <cellStyle name="Percent 4 28 9 2 3" xfId="23889"/>
    <cellStyle name="Percent 4 28 9 3" xfId="23890"/>
    <cellStyle name="Percent 4 28 9 4" xfId="23891"/>
    <cellStyle name="Percent 4 29" xfId="23892"/>
    <cellStyle name="Percent 4 29 10" xfId="23893"/>
    <cellStyle name="Percent 4 29 10 2" xfId="23894"/>
    <cellStyle name="Percent 4 29 10 3" xfId="23895"/>
    <cellStyle name="Percent 4 29 11" xfId="23896"/>
    <cellStyle name="Percent 4 29 11 2" xfId="23897"/>
    <cellStyle name="Percent 4 29 11 3" xfId="23898"/>
    <cellStyle name="Percent 4 29 12" xfId="23899"/>
    <cellStyle name="Percent 4 29 12 2" xfId="23900"/>
    <cellStyle name="Percent 4 29 12 3" xfId="23901"/>
    <cellStyle name="Percent 4 29 13" xfId="23902"/>
    <cellStyle name="Percent 4 29 14" xfId="23903"/>
    <cellStyle name="Percent 4 29 15" xfId="23904"/>
    <cellStyle name="Percent 4 29 2" xfId="23905"/>
    <cellStyle name="Percent 4 29 2 2" xfId="23906"/>
    <cellStyle name="Percent 4 29 2 2 2" xfId="23907"/>
    <cellStyle name="Percent 4 29 2 2 2 2" xfId="23908"/>
    <cellStyle name="Percent 4 29 2 2 2 3" xfId="23909"/>
    <cellStyle name="Percent 4 29 2 2 3" xfId="23910"/>
    <cellStyle name="Percent 4 29 2 2 3 2" xfId="23911"/>
    <cellStyle name="Percent 4 29 2 2 3 3" xfId="23912"/>
    <cellStyle name="Percent 4 29 2 2 4" xfId="23913"/>
    <cellStyle name="Percent 4 29 2 2 5" xfId="23914"/>
    <cellStyle name="Percent 4 29 2 3" xfId="23915"/>
    <cellStyle name="Percent 4 29 2 3 2" xfId="23916"/>
    <cellStyle name="Percent 4 29 2 3 2 2" xfId="23917"/>
    <cellStyle name="Percent 4 29 2 3 2 3" xfId="23918"/>
    <cellStyle name="Percent 4 29 2 3 3" xfId="23919"/>
    <cellStyle name="Percent 4 29 2 3 4" xfId="23920"/>
    <cellStyle name="Percent 4 29 2 4" xfId="23921"/>
    <cellStyle name="Percent 4 29 2 4 2" xfId="23922"/>
    <cellStyle name="Percent 4 29 2 4 3" xfId="23923"/>
    <cellStyle name="Percent 4 29 2 5" xfId="23924"/>
    <cellStyle name="Percent 4 29 2 5 2" xfId="23925"/>
    <cellStyle name="Percent 4 29 2 5 3" xfId="23926"/>
    <cellStyle name="Percent 4 29 2 6" xfId="23927"/>
    <cellStyle name="Percent 4 29 2 6 2" xfId="23928"/>
    <cellStyle name="Percent 4 29 2 6 3" xfId="23929"/>
    <cellStyle name="Percent 4 29 2 7" xfId="23930"/>
    <cellStyle name="Percent 4 29 3" xfId="23931"/>
    <cellStyle name="Percent 4 29 3 2" xfId="23932"/>
    <cellStyle name="Percent 4 29 3 2 2" xfId="23933"/>
    <cellStyle name="Percent 4 29 3 2 2 2" xfId="23934"/>
    <cellStyle name="Percent 4 29 3 2 2 3" xfId="23935"/>
    <cellStyle name="Percent 4 29 3 2 3" xfId="23936"/>
    <cellStyle name="Percent 4 29 3 2 4" xfId="23937"/>
    <cellStyle name="Percent 4 29 3 3" xfId="23938"/>
    <cellStyle name="Percent 4 29 3 3 2" xfId="23939"/>
    <cellStyle name="Percent 4 29 3 3 2 2" xfId="23940"/>
    <cellStyle name="Percent 4 29 3 3 2 3" xfId="23941"/>
    <cellStyle name="Percent 4 29 3 3 3" xfId="23942"/>
    <cellStyle name="Percent 4 29 3 3 4" xfId="23943"/>
    <cellStyle name="Percent 4 29 3 4" xfId="23944"/>
    <cellStyle name="Percent 4 29 3 4 2" xfId="23945"/>
    <cellStyle name="Percent 4 29 3 4 3" xfId="23946"/>
    <cellStyle name="Percent 4 29 3 5" xfId="23947"/>
    <cellStyle name="Percent 4 29 3 5 2" xfId="23948"/>
    <cellStyle name="Percent 4 29 3 5 3" xfId="23949"/>
    <cellStyle name="Percent 4 29 3 6" xfId="23950"/>
    <cellStyle name="Percent 4 29 3 7" xfId="23951"/>
    <cellStyle name="Percent 4 29 3 8" xfId="23952"/>
    <cellStyle name="Percent 4 29 4" xfId="23953"/>
    <cellStyle name="Percent 4 29 4 2" xfId="23954"/>
    <cellStyle name="Percent 4 29 4 2 2" xfId="23955"/>
    <cellStyle name="Percent 4 29 4 2 2 2" xfId="23956"/>
    <cellStyle name="Percent 4 29 4 2 2 3" xfId="23957"/>
    <cellStyle name="Percent 4 29 4 2 3" xfId="23958"/>
    <cellStyle name="Percent 4 29 4 2 4" xfId="23959"/>
    <cellStyle name="Percent 4 29 4 3" xfId="23960"/>
    <cellStyle name="Percent 4 29 4 3 2" xfId="23961"/>
    <cellStyle name="Percent 4 29 4 3 2 2" xfId="23962"/>
    <cellStyle name="Percent 4 29 4 3 2 3" xfId="23963"/>
    <cellStyle name="Percent 4 29 4 3 3" xfId="23964"/>
    <cellStyle name="Percent 4 29 4 3 4" xfId="23965"/>
    <cellStyle name="Percent 4 29 4 4" xfId="23966"/>
    <cellStyle name="Percent 4 29 4 4 2" xfId="23967"/>
    <cellStyle name="Percent 4 29 4 4 3" xfId="23968"/>
    <cellStyle name="Percent 4 29 4 5" xfId="23969"/>
    <cellStyle name="Percent 4 29 4 5 2" xfId="23970"/>
    <cellStyle name="Percent 4 29 4 5 3" xfId="23971"/>
    <cellStyle name="Percent 4 29 4 6" xfId="23972"/>
    <cellStyle name="Percent 4 29 4 7" xfId="23973"/>
    <cellStyle name="Percent 4 29 5" xfId="23974"/>
    <cellStyle name="Percent 4 29 5 2" xfId="23975"/>
    <cellStyle name="Percent 4 29 5 2 2" xfId="23976"/>
    <cellStyle name="Percent 4 29 5 2 2 2" xfId="23977"/>
    <cellStyle name="Percent 4 29 5 2 2 3" xfId="23978"/>
    <cellStyle name="Percent 4 29 5 2 3" xfId="23979"/>
    <cellStyle name="Percent 4 29 5 2 4" xfId="23980"/>
    <cellStyle name="Percent 4 29 5 3" xfId="23981"/>
    <cellStyle name="Percent 4 29 5 3 2" xfId="23982"/>
    <cellStyle name="Percent 4 29 5 3 2 2" xfId="23983"/>
    <cellStyle name="Percent 4 29 5 3 2 3" xfId="23984"/>
    <cellStyle name="Percent 4 29 5 3 3" xfId="23985"/>
    <cellStyle name="Percent 4 29 5 3 4" xfId="23986"/>
    <cellStyle name="Percent 4 29 5 4" xfId="23987"/>
    <cellStyle name="Percent 4 29 5 4 2" xfId="23988"/>
    <cellStyle name="Percent 4 29 5 4 2 2" xfId="23989"/>
    <cellStyle name="Percent 4 29 5 4 2 3" xfId="23990"/>
    <cellStyle name="Percent 4 29 5 4 3" xfId="23991"/>
    <cellStyle name="Percent 4 29 5 4 4" xfId="23992"/>
    <cellStyle name="Percent 4 29 5 5" xfId="23993"/>
    <cellStyle name="Percent 4 29 5 5 2" xfId="23994"/>
    <cellStyle name="Percent 4 29 5 5 3" xfId="23995"/>
    <cellStyle name="Percent 4 29 5 6" xfId="23996"/>
    <cellStyle name="Percent 4 29 5 7" xfId="23997"/>
    <cellStyle name="Percent 4 29 6" xfId="23998"/>
    <cellStyle name="Percent 4 29 6 2" xfId="23999"/>
    <cellStyle name="Percent 4 29 6 2 2" xfId="24000"/>
    <cellStyle name="Percent 4 29 6 2 2 2" xfId="24001"/>
    <cellStyle name="Percent 4 29 6 2 2 3" xfId="24002"/>
    <cellStyle name="Percent 4 29 6 2 3" xfId="24003"/>
    <cellStyle name="Percent 4 29 6 2 4" xfId="24004"/>
    <cellStyle name="Percent 4 29 6 3" xfId="24005"/>
    <cellStyle name="Percent 4 29 6 3 2" xfId="24006"/>
    <cellStyle name="Percent 4 29 6 3 2 2" xfId="24007"/>
    <cellStyle name="Percent 4 29 6 3 2 3" xfId="24008"/>
    <cellStyle name="Percent 4 29 6 3 3" xfId="24009"/>
    <cellStyle name="Percent 4 29 6 3 4" xfId="24010"/>
    <cellStyle name="Percent 4 29 6 4" xfId="24011"/>
    <cellStyle name="Percent 4 29 6 4 2" xfId="24012"/>
    <cellStyle name="Percent 4 29 6 4 3" xfId="24013"/>
    <cellStyle name="Percent 4 29 6 5" xfId="24014"/>
    <cellStyle name="Percent 4 29 6 6" xfId="24015"/>
    <cellStyle name="Percent 4 29 7" xfId="24016"/>
    <cellStyle name="Percent 4 29 7 2" xfId="24017"/>
    <cellStyle name="Percent 4 29 7 2 2" xfId="24018"/>
    <cellStyle name="Percent 4 29 7 2 3" xfId="24019"/>
    <cellStyle name="Percent 4 29 7 3" xfId="24020"/>
    <cellStyle name="Percent 4 29 7 4" xfId="24021"/>
    <cellStyle name="Percent 4 29 8" xfId="24022"/>
    <cellStyle name="Percent 4 29 8 2" xfId="24023"/>
    <cellStyle name="Percent 4 29 8 2 2" xfId="24024"/>
    <cellStyle name="Percent 4 29 8 2 3" xfId="24025"/>
    <cellStyle name="Percent 4 29 8 3" xfId="24026"/>
    <cellStyle name="Percent 4 29 8 4" xfId="24027"/>
    <cellStyle name="Percent 4 29 9" xfId="24028"/>
    <cellStyle name="Percent 4 29 9 2" xfId="24029"/>
    <cellStyle name="Percent 4 29 9 2 2" xfId="24030"/>
    <cellStyle name="Percent 4 29 9 2 3" xfId="24031"/>
    <cellStyle name="Percent 4 29 9 3" xfId="24032"/>
    <cellStyle name="Percent 4 29 9 4" xfId="24033"/>
    <cellStyle name="Percent 4 3" xfId="24034"/>
    <cellStyle name="Percent 4 3 10" xfId="24035"/>
    <cellStyle name="Percent 4 3 10 2" xfId="24036"/>
    <cellStyle name="Percent 4 3 10 2 2" xfId="24037"/>
    <cellStyle name="Percent 4 3 10 2 2 2" xfId="24038"/>
    <cellStyle name="Percent 4 3 10 2 2 3" xfId="24039"/>
    <cellStyle name="Percent 4 3 10 2 3" xfId="24040"/>
    <cellStyle name="Percent 4 3 10 2 4" xfId="24041"/>
    <cellStyle name="Percent 4 3 10 3" xfId="24042"/>
    <cellStyle name="Percent 4 3 10 3 2" xfId="24043"/>
    <cellStyle name="Percent 4 3 10 3 2 2" xfId="24044"/>
    <cellStyle name="Percent 4 3 10 3 2 3" xfId="24045"/>
    <cellStyle name="Percent 4 3 10 3 3" xfId="24046"/>
    <cellStyle name="Percent 4 3 10 3 4" xfId="24047"/>
    <cellStyle name="Percent 4 3 10 4" xfId="24048"/>
    <cellStyle name="Percent 4 3 10 4 2" xfId="24049"/>
    <cellStyle name="Percent 4 3 10 4 3" xfId="24050"/>
    <cellStyle name="Percent 4 3 10 5" xfId="24051"/>
    <cellStyle name="Percent 4 3 10 6" xfId="24052"/>
    <cellStyle name="Percent 4 3 11" xfId="24053"/>
    <cellStyle name="Percent 4 3 11 2" xfId="24054"/>
    <cellStyle name="Percent 4 3 11 2 2" xfId="24055"/>
    <cellStyle name="Percent 4 3 11 2 2 2" xfId="24056"/>
    <cellStyle name="Percent 4 3 11 2 2 3" xfId="24057"/>
    <cellStyle name="Percent 4 3 11 2 3" xfId="24058"/>
    <cellStyle name="Percent 4 3 11 2 4" xfId="24059"/>
    <cellStyle name="Percent 4 3 11 3" xfId="24060"/>
    <cellStyle name="Percent 4 3 11 3 2" xfId="24061"/>
    <cellStyle name="Percent 4 3 11 3 2 2" xfId="24062"/>
    <cellStyle name="Percent 4 3 11 3 2 3" xfId="24063"/>
    <cellStyle name="Percent 4 3 11 3 3" xfId="24064"/>
    <cellStyle name="Percent 4 3 11 3 4" xfId="24065"/>
    <cellStyle name="Percent 4 3 11 4" xfId="24066"/>
    <cellStyle name="Percent 4 3 11 4 2" xfId="24067"/>
    <cellStyle name="Percent 4 3 11 4 3" xfId="24068"/>
    <cellStyle name="Percent 4 3 11 5" xfId="24069"/>
    <cellStyle name="Percent 4 3 11 6" xfId="24070"/>
    <cellStyle name="Percent 4 3 12" xfId="24071"/>
    <cellStyle name="Percent 4 3 12 2" xfId="24072"/>
    <cellStyle name="Percent 4 3 12 2 2" xfId="24073"/>
    <cellStyle name="Percent 4 3 12 2 2 2" xfId="24074"/>
    <cellStyle name="Percent 4 3 12 2 2 3" xfId="24075"/>
    <cellStyle name="Percent 4 3 12 2 3" xfId="24076"/>
    <cellStyle name="Percent 4 3 12 2 4" xfId="24077"/>
    <cellStyle name="Percent 4 3 12 3" xfId="24078"/>
    <cellStyle name="Percent 4 3 12 3 2" xfId="24079"/>
    <cellStyle name="Percent 4 3 12 3 2 2" xfId="24080"/>
    <cellStyle name="Percent 4 3 12 3 2 3" xfId="24081"/>
    <cellStyle name="Percent 4 3 12 3 3" xfId="24082"/>
    <cellStyle name="Percent 4 3 12 3 4" xfId="24083"/>
    <cellStyle name="Percent 4 3 12 4" xfId="24084"/>
    <cellStyle name="Percent 4 3 12 4 2" xfId="24085"/>
    <cellStyle name="Percent 4 3 12 4 2 2" xfId="24086"/>
    <cellStyle name="Percent 4 3 12 4 2 3" xfId="24087"/>
    <cellStyle name="Percent 4 3 12 4 3" xfId="24088"/>
    <cellStyle name="Percent 4 3 12 4 4" xfId="24089"/>
    <cellStyle name="Percent 4 3 12 5" xfId="24090"/>
    <cellStyle name="Percent 4 3 12 5 2" xfId="24091"/>
    <cellStyle name="Percent 4 3 12 5 3" xfId="24092"/>
    <cellStyle name="Percent 4 3 12 6" xfId="24093"/>
    <cellStyle name="Percent 4 3 12 7" xfId="24094"/>
    <cellStyle name="Percent 4 3 13" xfId="24095"/>
    <cellStyle name="Percent 4 3 13 2" xfId="24096"/>
    <cellStyle name="Percent 4 3 13 2 2" xfId="24097"/>
    <cellStyle name="Percent 4 3 13 2 2 2" xfId="24098"/>
    <cellStyle name="Percent 4 3 13 2 2 3" xfId="24099"/>
    <cellStyle name="Percent 4 3 13 2 3" xfId="24100"/>
    <cellStyle name="Percent 4 3 13 2 4" xfId="24101"/>
    <cellStyle name="Percent 4 3 13 3" xfId="24102"/>
    <cellStyle name="Percent 4 3 13 3 2" xfId="24103"/>
    <cellStyle name="Percent 4 3 13 3 2 2" xfId="24104"/>
    <cellStyle name="Percent 4 3 13 3 2 3" xfId="24105"/>
    <cellStyle name="Percent 4 3 13 3 3" xfId="24106"/>
    <cellStyle name="Percent 4 3 13 3 4" xfId="24107"/>
    <cellStyle name="Percent 4 3 13 4" xfId="24108"/>
    <cellStyle name="Percent 4 3 13 4 2" xfId="24109"/>
    <cellStyle name="Percent 4 3 13 4 3" xfId="24110"/>
    <cellStyle name="Percent 4 3 13 5" xfId="24111"/>
    <cellStyle name="Percent 4 3 13 6" xfId="24112"/>
    <cellStyle name="Percent 4 3 14" xfId="24113"/>
    <cellStyle name="Percent 4 3 14 2" xfId="24114"/>
    <cellStyle name="Percent 4 3 14 2 2" xfId="24115"/>
    <cellStyle name="Percent 4 3 14 2 3" xfId="24116"/>
    <cellStyle name="Percent 4 3 14 3" xfId="24117"/>
    <cellStyle name="Percent 4 3 14 4" xfId="24118"/>
    <cellStyle name="Percent 4 3 15" xfId="24119"/>
    <cellStyle name="Percent 4 3 15 2" xfId="24120"/>
    <cellStyle name="Percent 4 3 15 2 2" xfId="24121"/>
    <cellStyle name="Percent 4 3 15 2 3" xfId="24122"/>
    <cellStyle name="Percent 4 3 15 3" xfId="24123"/>
    <cellStyle name="Percent 4 3 15 4" xfId="24124"/>
    <cellStyle name="Percent 4 3 16" xfId="24125"/>
    <cellStyle name="Percent 4 3 16 2" xfId="24126"/>
    <cellStyle name="Percent 4 3 16 2 2" xfId="24127"/>
    <cellStyle name="Percent 4 3 16 2 3" xfId="24128"/>
    <cellStyle name="Percent 4 3 16 3" xfId="24129"/>
    <cellStyle name="Percent 4 3 16 4" xfId="24130"/>
    <cellStyle name="Percent 4 3 17" xfId="24131"/>
    <cellStyle name="Percent 4 3 17 2" xfId="24132"/>
    <cellStyle name="Percent 4 3 17 3" xfId="24133"/>
    <cellStyle name="Percent 4 3 18" xfId="24134"/>
    <cellStyle name="Percent 4 3 18 2" xfId="24135"/>
    <cellStyle name="Percent 4 3 18 3" xfId="24136"/>
    <cellStyle name="Percent 4 3 19" xfId="24137"/>
    <cellStyle name="Percent 4 3 19 2" xfId="24138"/>
    <cellStyle name="Percent 4 3 19 3" xfId="24139"/>
    <cellStyle name="Percent 4 3 2" xfId="24140"/>
    <cellStyle name="Percent 4 3 2 10" xfId="24141"/>
    <cellStyle name="Percent 4 3 2 10 2" xfId="24142"/>
    <cellStyle name="Percent 4 3 2 10 3" xfId="24143"/>
    <cellStyle name="Percent 4 3 2 11" xfId="24144"/>
    <cellStyle name="Percent 4 3 2 11 2" xfId="24145"/>
    <cellStyle name="Percent 4 3 2 11 3" xfId="24146"/>
    <cellStyle name="Percent 4 3 2 12" xfId="24147"/>
    <cellStyle name="Percent 4 3 2 2" xfId="24148"/>
    <cellStyle name="Percent 4 3 2 2 2" xfId="24149"/>
    <cellStyle name="Percent 4 3 2 2 2 2" xfId="24150"/>
    <cellStyle name="Percent 4 3 2 2 2 2 2" xfId="24151"/>
    <cellStyle name="Percent 4 3 2 2 2 2 3" xfId="24152"/>
    <cellStyle name="Percent 4 3 2 2 2 3" xfId="24153"/>
    <cellStyle name="Percent 4 3 2 2 2 4" xfId="24154"/>
    <cellStyle name="Percent 4 3 2 2 3" xfId="24155"/>
    <cellStyle name="Percent 4 3 2 2 3 2" xfId="24156"/>
    <cellStyle name="Percent 4 3 2 2 3 2 2" xfId="24157"/>
    <cellStyle name="Percent 4 3 2 2 3 2 3" xfId="24158"/>
    <cellStyle name="Percent 4 3 2 2 3 3" xfId="24159"/>
    <cellStyle name="Percent 4 3 2 2 3 4" xfId="24160"/>
    <cellStyle name="Percent 4 3 2 2 4" xfId="24161"/>
    <cellStyle name="Percent 4 3 2 2 4 2" xfId="24162"/>
    <cellStyle name="Percent 4 3 2 2 4 3" xfId="24163"/>
    <cellStyle name="Percent 4 3 2 2 5" xfId="24164"/>
    <cellStyle name="Percent 4 3 2 2 6" xfId="24165"/>
    <cellStyle name="Percent 4 3 2 3" xfId="24166"/>
    <cellStyle name="Percent 4 3 2 3 2" xfId="24167"/>
    <cellStyle name="Percent 4 3 2 3 2 2" xfId="24168"/>
    <cellStyle name="Percent 4 3 2 3 2 2 2" xfId="24169"/>
    <cellStyle name="Percent 4 3 2 3 2 2 3" xfId="24170"/>
    <cellStyle name="Percent 4 3 2 3 2 3" xfId="24171"/>
    <cellStyle name="Percent 4 3 2 3 2 4" xfId="24172"/>
    <cellStyle name="Percent 4 3 2 3 3" xfId="24173"/>
    <cellStyle name="Percent 4 3 2 3 3 2" xfId="24174"/>
    <cellStyle name="Percent 4 3 2 3 3 2 2" xfId="24175"/>
    <cellStyle name="Percent 4 3 2 3 3 2 3" xfId="24176"/>
    <cellStyle name="Percent 4 3 2 3 3 3" xfId="24177"/>
    <cellStyle name="Percent 4 3 2 3 3 4" xfId="24178"/>
    <cellStyle name="Percent 4 3 2 3 4" xfId="24179"/>
    <cellStyle name="Percent 4 3 2 3 4 2" xfId="24180"/>
    <cellStyle name="Percent 4 3 2 3 4 3" xfId="24181"/>
    <cellStyle name="Percent 4 3 2 3 5" xfId="24182"/>
    <cellStyle name="Percent 4 3 2 3 6" xfId="24183"/>
    <cellStyle name="Percent 4 3 2 4" xfId="24184"/>
    <cellStyle name="Percent 4 3 2 4 2" xfId="24185"/>
    <cellStyle name="Percent 4 3 2 4 2 2" xfId="24186"/>
    <cellStyle name="Percent 4 3 2 4 2 2 2" xfId="24187"/>
    <cellStyle name="Percent 4 3 2 4 2 2 3" xfId="24188"/>
    <cellStyle name="Percent 4 3 2 4 2 3" xfId="24189"/>
    <cellStyle name="Percent 4 3 2 4 2 4" xfId="24190"/>
    <cellStyle name="Percent 4 3 2 4 3" xfId="24191"/>
    <cellStyle name="Percent 4 3 2 4 3 2" xfId="24192"/>
    <cellStyle name="Percent 4 3 2 4 3 2 2" xfId="24193"/>
    <cellStyle name="Percent 4 3 2 4 3 2 3" xfId="24194"/>
    <cellStyle name="Percent 4 3 2 4 3 3" xfId="24195"/>
    <cellStyle name="Percent 4 3 2 4 3 4" xfId="24196"/>
    <cellStyle name="Percent 4 3 2 4 4" xfId="24197"/>
    <cellStyle name="Percent 4 3 2 4 4 2" xfId="24198"/>
    <cellStyle name="Percent 4 3 2 4 4 2 2" xfId="24199"/>
    <cellStyle name="Percent 4 3 2 4 4 2 3" xfId="24200"/>
    <cellStyle name="Percent 4 3 2 4 4 3" xfId="24201"/>
    <cellStyle name="Percent 4 3 2 4 4 4" xfId="24202"/>
    <cellStyle name="Percent 4 3 2 4 5" xfId="24203"/>
    <cellStyle name="Percent 4 3 2 4 5 2" xfId="24204"/>
    <cellStyle name="Percent 4 3 2 4 5 3" xfId="24205"/>
    <cellStyle name="Percent 4 3 2 4 6" xfId="24206"/>
    <cellStyle name="Percent 4 3 2 4 7" xfId="24207"/>
    <cellStyle name="Percent 4 3 2 5" xfId="24208"/>
    <cellStyle name="Percent 4 3 2 5 2" xfId="24209"/>
    <cellStyle name="Percent 4 3 2 5 2 2" xfId="24210"/>
    <cellStyle name="Percent 4 3 2 5 2 2 2" xfId="24211"/>
    <cellStyle name="Percent 4 3 2 5 2 2 3" xfId="24212"/>
    <cellStyle name="Percent 4 3 2 5 2 3" xfId="24213"/>
    <cellStyle name="Percent 4 3 2 5 2 4" xfId="24214"/>
    <cellStyle name="Percent 4 3 2 5 3" xfId="24215"/>
    <cellStyle name="Percent 4 3 2 5 3 2" xfId="24216"/>
    <cellStyle name="Percent 4 3 2 5 3 2 2" xfId="24217"/>
    <cellStyle name="Percent 4 3 2 5 3 2 3" xfId="24218"/>
    <cellStyle name="Percent 4 3 2 5 3 3" xfId="24219"/>
    <cellStyle name="Percent 4 3 2 5 3 4" xfId="24220"/>
    <cellStyle name="Percent 4 3 2 5 4" xfId="24221"/>
    <cellStyle name="Percent 4 3 2 5 4 2" xfId="24222"/>
    <cellStyle name="Percent 4 3 2 5 4 3" xfId="24223"/>
    <cellStyle name="Percent 4 3 2 5 5" xfId="24224"/>
    <cellStyle name="Percent 4 3 2 5 6" xfId="24225"/>
    <cellStyle name="Percent 4 3 2 6" xfId="24226"/>
    <cellStyle name="Percent 4 3 2 6 2" xfId="24227"/>
    <cellStyle name="Percent 4 3 2 6 2 2" xfId="24228"/>
    <cellStyle name="Percent 4 3 2 6 2 3" xfId="24229"/>
    <cellStyle name="Percent 4 3 2 6 3" xfId="24230"/>
    <cellStyle name="Percent 4 3 2 6 4" xfId="24231"/>
    <cellStyle name="Percent 4 3 2 7" xfId="24232"/>
    <cellStyle name="Percent 4 3 2 7 2" xfId="24233"/>
    <cellStyle name="Percent 4 3 2 7 2 2" xfId="24234"/>
    <cellStyle name="Percent 4 3 2 7 2 3" xfId="24235"/>
    <cellStyle name="Percent 4 3 2 7 3" xfId="24236"/>
    <cellStyle name="Percent 4 3 2 7 4" xfId="24237"/>
    <cellStyle name="Percent 4 3 2 8" xfId="24238"/>
    <cellStyle name="Percent 4 3 2 8 2" xfId="24239"/>
    <cellStyle name="Percent 4 3 2 8 2 2" xfId="24240"/>
    <cellStyle name="Percent 4 3 2 8 2 3" xfId="24241"/>
    <cellStyle name="Percent 4 3 2 8 3" xfId="24242"/>
    <cellStyle name="Percent 4 3 2 8 4" xfId="24243"/>
    <cellStyle name="Percent 4 3 2 9" xfId="24244"/>
    <cellStyle name="Percent 4 3 2 9 2" xfId="24245"/>
    <cellStyle name="Percent 4 3 2 9 3" xfId="24246"/>
    <cellStyle name="Percent 4 3 20" xfId="24247"/>
    <cellStyle name="Percent 4 3 3" xfId="24248"/>
    <cellStyle name="Percent 4 3 3 10" xfId="24249"/>
    <cellStyle name="Percent 4 3 3 10 2" xfId="24250"/>
    <cellStyle name="Percent 4 3 3 10 3" xfId="24251"/>
    <cellStyle name="Percent 4 3 3 11" xfId="24252"/>
    <cellStyle name="Percent 4 3 3 11 2" xfId="24253"/>
    <cellStyle name="Percent 4 3 3 11 3" xfId="24254"/>
    <cellStyle name="Percent 4 3 3 12" xfId="24255"/>
    <cellStyle name="Percent 4 3 3 2" xfId="24256"/>
    <cellStyle name="Percent 4 3 3 2 2" xfId="24257"/>
    <cellStyle name="Percent 4 3 3 2 2 2" xfId="24258"/>
    <cellStyle name="Percent 4 3 3 2 2 2 2" xfId="24259"/>
    <cellStyle name="Percent 4 3 3 2 2 2 3" xfId="24260"/>
    <cellStyle name="Percent 4 3 3 2 2 3" xfId="24261"/>
    <cellStyle name="Percent 4 3 3 2 2 4" xfId="24262"/>
    <cellStyle name="Percent 4 3 3 2 3" xfId="24263"/>
    <cellStyle name="Percent 4 3 3 2 3 2" xfId="24264"/>
    <cellStyle name="Percent 4 3 3 2 3 2 2" xfId="24265"/>
    <cellStyle name="Percent 4 3 3 2 3 2 3" xfId="24266"/>
    <cellStyle name="Percent 4 3 3 2 3 3" xfId="24267"/>
    <cellStyle name="Percent 4 3 3 2 3 4" xfId="24268"/>
    <cellStyle name="Percent 4 3 3 2 4" xfId="24269"/>
    <cellStyle name="Percent 4 3 3 2 4 2" xfId="24270"/>
    <cellStyle name="Percent 4 3 3 2 4 3" xfId="24271"/>
    <cellStyle name="Percent 4 3 3 2 5" xfId="24272"/>
    <cellStyle name="Percent 4 3 3 2 6" xfId="24273"/>
    <cellStyle name="Percent 4 3 3 3" xfId="24274"/>
    <cellStyle name="Percent 4 3 3 3 2" xfId="24275"/>
    <cellStyle name="Percent 4 3 3 3 2 2" xfId="24276"/>
    <cellStyle name="Percent 4 3 3 3 2 2 2" xfId="24277"/>
    <cellStyle name="Percent 4 3 3 3 2 2 3" xfId="24278"/>
    <cellStyle name="Percent 4 3 3 3 2 3" xfId="24279"/>
    <cellStyle name="Percent 4 3 3 3 2 4" xfId="24280"/>
    <cellStyle name="Percent 4 3 3 3 3" xfId="24281"/>
    <cellStyle name="Percent 4 3 3 3 3 2" xfId="24282"/>
    <cellStyle name="Percent 4 3 3 3 3 2 2" xfId="24283"/>
    <cellStyle name="Percent 4 3 3 3 3 2 3" xfId="24284"/>
    <cellStyle name="Percent 4 3 3 3 3 3" xfId="24285"/>
    <cellStyle name="Percent 4 3 3 3 3 4" xfId="24286"/>
    <cellStyle name="Percent 4 3 3 3 4" xfId="24287"/>
    <cellStyle name="Percent 4 3 3 3 4 2" xfId="24288"/>
    <cellStyle name="Percent 4 3 3 3 4 3" xfId="24289"/>
    <cellStyle name="Percent 4 3 3 3 5" xfId="24290"/>
    <cellStyle name="Percent 4 3 3 3 6" xfId="24291"/>
    <cellStyle name="Percent 4 3 3 4" xfId="24292"/>
    <cellStyle name="Percent 4 3 3 4 2" xfId="24293"/>
    <cellStyle name="Percent 4 3 3 4 2 2" xfId="24294"/>
    <cellStyle name="Percent 4 3 3 4 2 2 2" xfId="24295"/>
    <cellStyle name="Percent 4 3 3 4 2 2 3" xfId="24296"/>
    <cellStyle name="Percent 4 3 3 4 2 3" xfId="24297"/>
    <cellStyle name="Percent 4 3 3 4 2 4" xfId="24298"/>
    <cellStyle name="Percent 4 3 3 4 3" xfId="24299"/>
    <cellStyle name="Percent 4 3 3 4 3 2" xfId="24300"/>
    <cellStyle name="Percent 4 3 3 4 3 2 2" xfId="24301"/>
    <cellStyle name="Percent 4 3 3 4 3 2 3" xfId="24302"/>
    <cellStyle name="Percent 4 3 3 4 3 3" xfId="24303"/>
    <cellStyle name="Percent 4 3 3 4 3 4" xfId="24304"/>
    <cellStyle name="Percent 4 3 3 4 4" xfId="24305"/>
    <cellStyle name="Percent 4 3 3 4 4 2" xfId="24306"/>
    <cellStyle name="Percent 4 3 3 4 4 2 2" xfId="24307"/>
    <cellStyle name="Percent 4 3 3 4 4 2 3" xfId="24308"/>
    <cellStyle name="Percent 4 3 3 4 4 3" xfId="24309"/>
    <cellStyle name="Percent 4 3 3 4 4 4" xfId="24310"/>
    <cellStyle name="Percent 4 3 3 4 5" xfId="24311"/>
    <cellStyle name="Percent 4 3 3 4 5 2" xfId="24312"/>
    <cellStyle name="Percent 4 3 3 4 5 3" xfId="24313"/>
    <cellStyle name="Percent 4 3 3 4 6" xfId="24314"/>
    <cellStyle name="Percent 4 3 3 4 7" xfId="24315"/>
    <cellStyle name="Percent 4 3 3 5" xfId="24316"/>
    <cellStyle name="Percent 4 3 3 5 2" xfId="24317"/>
    <cellStyle name="Percent 4 3 3 5 2 2" xfId="24318"/>
    <cellStyle name="Percent 4 3 3 5 2 2 2" xfId="24319"/>
    <cellStyle name="Percent 4 3 3 5 2 2 3" xfId="24320"/>
    <cellStyle name="Percent 4 3 3 5 2 3" xfId="24321"/>
    <cellStyle name="Percent 4 3 3 5 2 4" xfId="24322"/>
    <cellStyle name="Percent 4 3 3 5 3" xfId="24323"/>
    <cellStyle name="Percent 4 3 3 5 3 2" xfId="24324"/>
    <cellStyle name="Percent 4 3 3 5 3 2 2" xfId="24325"/>
    <cellStyle name="Percent 4 3 3 5 3 2 3" xfId="24326"/>
    <cellStyle name="Percent 4 3 3 5 3 3" xfId="24327"/>
    <cellStyle name="Percent 4 3 3 5 3 4" xfId="24328"/>
    <cellStyle name="Percent 4 3 3 5 4" xfId="24329"/>
    <cellStyle name="Percent 4 3 3 5 4 2" xfId="24330"/>
    <cellStyle name="Percent 4 3 3 5 4 3" xfId="24331"/>
    <cellStyle name="Percent 4 3 3 5 5" xfId="24332"/>
    <cellStyle name="Percent 4 3 3 5 6" xfId="24333"/>
    <cellStyle name="Percent 4 3 3 6" xfId="24334"/>
    <cellStyle name="Percent 4 3 3 6 2" xfId="24335"/>
    <cellStyle name="Percent 4 3 3 6 2 2" xfId="24336"/>
    <cellStyle name="Percent 4 3 3 6 2 3" xfId="24337"/>
    <cellStyle name="Percent 4 3 3 6 3" xfId="24338"/>
    <cellStyle name="Percent 4 3 3 6 4" xfId="24339"/>
    <cellStyle name="Percent 4 3 3 7" xfId="24340"/>
    <cellStyle name="Percent 4 3 3 7 2" xfId="24341"/>
    <cellStyle name="Percent 4 3 3 7 2 2" xfId="24342"/>
    <cellStyle name="Percent 4 3 3 7 2 3" xfId="24343"/>
    <cellStyle name="Percent 4 3 3 7 3" xfId="24344"/>
    <cellStyle name="Percent 4 3 3 7 4" xfId="24345"/>
    <cellStyle name="Percent 4 3 3 8" xfId="24346"/>
    <cellStyle name="Percent 4 3 3 8 2" xfId="24347"/>
    <cellStyle name="Percent 4 3 3 8 2 2" xfId="24348"/>
    <cellStyle name="Percent 4 3 3 8 2 3" xfId="24349"/>
    <cellStyle name="Percent 4 3 3 8 3" xfId="24350"/>
    <cellStyle name="Percent 4 3 3 8 4" xfId="24351"/>
    <cellStyle name="Percent 4 3 3 9" xfId="24352"/>
    <cellStyle name="Percent 4 3 3 9 2" xfId="24353"/>
    <cellStyle name="Percent 4 3 3 9 3" xfId="24354"/>
    <cellStyle name="Percent 4 3 4" xfId="24355"/>
    <cellStyle name="Percent 4 3 4 10" xfId="24356"/>
    <cellStyle name="Percent 4 3 4 10 2" xfId="24357"/>
    <cellStyle name="Percent 4 3 4 10 3" xfId="24358"/>
    <cellStyle name="Percent 4 3 4 11" xfId="24359"/>
    <cellStyle name="Percent 4 3 4 11 2" xfId="24360"/>
    <cellStyle name="Percent 4 3 4 11 3" xfId="24361"/>
    <cellStyle name="Percent 4 3 4 12" xfId="24362"/>
    <cellStyle name="Percent 4 3 4 2" xfId="24363"/>
    <cellStyle name="Percent 4 3 4 2 2" xfId="24364"/>
    <cellStyle name="Percent 4 3 4 2 2 2" xfId="24365"/>
    <cellStyle name="Percent 4 3 4 2 2 2 2" xfId="24366"/>
    <cellStyle name="Percent 4 3 4 2 2 2 3" xfId="24367"/>
    <cellStyle name="Percent 4 3 4 2 2 3" xfId="24368"/>
    <cellStyle name="Percent 4 3 4 2 2 4" xfId="24369"/>
    <cellStyle name="Percent 4 3 4 2 3" xfId="24370"/>
    <cellStyle name="Percent 4 3 4 2 3 2" xfId="24371"/>
    <cellStyle name="Percent 4 3 4 2 3 2 2" xfId="24372"/>
    <cellStyle name="Percent 4 3 4 2 3 2 3" xfId="24373"/>
    <cellStyle name="Percent 4 3 4 2 3 3" xfId="24374"/>
    <cellStyle name="Percent 4 3 4 2 3 4" xfId="24375"/>
    <cellStyle name="Percent 4 3 4 2 4" xfId="24376"/>
    <cellStyle name="Percent 4 3 4 2 4 2" xfId="24377"/>
    <cellStyle name="Percent 4 3 4 2 4 3" xfId="24378"/>
    <cellStyle name="Percent 4 3 4 2 5" xfId="24379"/>
    <cellStyle name="Percent 4 3 4 2 6" xfId="24380"/>
    <cellStyle name="Percent 4 3 4 3" xfId="24381"/>
    <cellStyle name="Percent 4 3 4 3 2" xfId="24382"/>
    <cellStyle name="Percent 4 3 4 3 2 2" xfId="24383"/>
    <cellStyle name="Percent 4 3 4 3 2 2 2" xfId="24384"/>
    <cellStyle name="Percent 4 3 4 3 2 2 3" xfId="24385"/>
    <cellStyle name="Percent 4 3 4 3 2 3" xfId="24386"/>
    <cellStyle name="Percent 4 3 4 3 2 4" xfId="24387"/>
    <cellStyle name="Percent 4 3 4 3 3" xfId="24388"/>
    <cellStyle name="Percent 4 3 4 3 3 2" xfId="24389"/>
    <cellStyle name="Percent 4 3 4 3 3 2 2" xfId="24390"/>
    <cellStyle name="Percent 4 3 4 3 3 2 3" xfId="24391"/>
    <cellStyle name="Percent 4 3 4 3 3 3" xfId="24392"/>
    <cellStyle name="Percent 4 3 4 3 3 4" xfId="24393"/>
    <cellStyle name="Percent 4 3 4 3 4" xfId="24394"/>
    <cellStyle name="Percent 4 3 4 3 4 2" xfId="24395"/>
    <cellStyle name="Percent 4 3 4 3 4 3" xfId="24396"/>
    <cellStyle name="Percent 4 3 4 3 5" xfId="24397"/>
    <cellStyle name="Percent 4 3 4 3 6" xfId="24398"/>
    <cellStyle name="Percent 4 3 4 4" xfId="24399"/>
    <cellStyle name="Percent 4 3 4 4 2" xfId="24400"/>
    <cellStyle name="Percent 4 3 4 4 2 2" xfId="24401"/>
    <cellStyle name="Percent 4 3 4 4 2 2 2" xfId="24402"/>
    <cellStyle name="Percent 4 3 4 4 2 2 3" xfId="24403"/>
    <cellStyle name="Percent 4 3 4 4 2 3" xfId="24404"/>
    <cellStyle name="Percent 4 3 4 4 2 4" xfId="24405"/>
    <cellStyle name="Percent 4 3 4 4 3" xfId="24406"/>
    <cellStyle name="Percent 4 3 4 4 3 2" xfId="24407"/>
    <cellStyle name="Percent 4 3 4 4 3 2 2" xfId="24408"/>
    <cellStyle name="Percent 4 3 4 4 3 2 3" xfId="24409"/>
    <cellStyle name="Percent 4 3 4 4 3 3" xfId="24410"/>
    <cellStyle name="Percent 4 3 4 4 3 4" xfId="24411"/>
    <cellStyle name="Percent 4 3 4 4 4" xfId="24412"/>
    <cellStyle name="Percent 4 3 4 4 4 2" xfId="24413"/>
    <cellStyle name="Percent 4 3 4 4 4 2 2" xfId="24414"/>
    <cellStyle name="Percent 4 3 4 4 4 2 3" xfId="24415"/>
    <cellStyle name="Percent 4 3 4 4 4 3" xfId="24416"/>
    <cellStyle name="Percent 4 3 4 4 4 4" xfId="24417"/>
    <cellStyle name="Percent 4 3 4 4 5" xfId="24418"/>
    <cellStyle name="Percent 4 3 4 4 5 2" xfId="24419"/>
    <cellStyle name="Percent 4 3 4 4 5 3" xfId="24420"/>
    <cellStyle name="Percent 4 3 4 4 6" xfId="24421"/>
    <cellStyle name="Percent 4 3 4 4 7" xfId="24422"/>
    <cellStyle name="Percent 4 3 4 5" xfId="24423"/>
    <cellStyle name="Percent 4 3 4 5 2" xfId="24424"/>
    <cellStyle name="Percent 4 3 4 5 2 2" xfId="24425"/>
    <cellStyle name="Percent 4 3 4 5 2 2 2" xfId="24426"/>
    <cellStyle name="Percent 4 3 4 5 2 2 3" xfId="24427"/>
    <cellStyle name="Percent 4 3 4 5 2 3" xfId="24428"/>
    <cellStyle name="Percent 4 3 4 5 2 4" xfId="24429"/>
    <cellStyle name="Percent 4 3 4 5 3" xfId="24430"/>
    <cellStyle name="Percent 4 3 4 5 3 2" xfId="24431"/>
    <cellStyle name="Percent 4 3 4 5 3 2 2" xfId="24432"/>
    <cellStyle name="Percent 4 3 4 5 3 2 3" xfId="24433"/>
    <cellStyle name="Percent 4 3 4 5 3 3" xfId="24434"/>
    <cellStyle name="Percent 4 3 4 5 3 4" xfId="24435"/>
    <cellStyle name="Percent 4 3 4 5 4" xfId="24436"/>
    <cellStyle name="Percent 4 3 4 5 4 2" xfId="24437"/>
    <cellStyle name="Percent 4 3 4 5 4 3" xfId="24438"/>
    <cellStyle name="Percent 4 3 4 5 5" xfId="24439"/>
    <cellStyle name="Percent 4 3 4 5 6" xfId="24440"/>
    <cellStyle name="Percent 4 3 4 6" xfId="24441"/>
    <cellStyle name="Percent 4 3 4 6 2" xfId="24442"/>
    <cellStyle name="Percent 4 3 4 6 2 2" xfId="24443"/>
    <cellStyle name="Percent 4 3 4 6 2 3" xfId="24444"/>
    <cellStyle name="Percent 4 3 4 6 3" xfId="24445"/>
    <cellStyle name="Percent 4 3 4 6 4" xfId="24446"/>
    <cellStyle name="Percent 4 3 4 7" xfId="24447"/>
    <cellStyle name="Percent 4 3 4 7 2" xfId="24448"/>
    <cellStyle name="Percent 4 3 4 7 2 2" xfId="24449"/>
    <cellStyle name="Percent 4 3 4 7 2 3" xfId="24450"/>
    <cellStyle name="Percent 4 3 4 7 3" xfId="24451"/>
    <cellStyle name="Percent 4 3 4 7 4" xfId="24452"/>
    <cellStyle name="Percent 4 3 4 8" xfId="24453"/>
    <cellStyle name="Percent 4 3 4 8 2" xfId="24454"/>
    <cellStyle name="Percent 4 3 4 8 2 2" xfId="24455"/>
    <cellStyle name="Percent 4 3 4 8 2 3" xfId="24456"/>
    <cellStyle name="Percent 4 3 4 8 3" xfId="24457"/>
    <cellStyle name="Percent 4 3 4 8 4" xfId="24458"/>
    <cellStyle name="Percent 4 3 4 9" xfId="24459"/>
    <cellStyle name="Percent 4 3 4 9 2" xfId="24460"/>
    <cellStyle name="Percent 4 3 4 9 3" xfId="24461"/>
    <cellStyle name="Percent 4 3 5" xfId="24462"/>
    <cellStyle name="Percent 4 3 5 10" xfId="24463"/>
    <cellStyle name="Percent 4 3 5 10 2" xfId="24464"/>
    <cellStyle name="Percent 4 3 5 10 3" xfId="24465"/>
    <cellStyle name="Percent 4 3 5 11" xfId="24466"/>
    <cellStyle name="Percent 4 3 5 11 2" xfId="24467"/>
    <cellStyle name="Percent 4 3 5 11 3" xfId="24468"/>
    <cellStyle name="Percent 4 3 5 12" xfId="24469"/>
    <cellStyle name="Percent 4 3 5 2" xfId="24470"/>
    <cellStyle name="Percent 4 3 5 2 2" xfId="24471"/>
    <cellStyle name="Percent 4 3 5 2 2 2" xfId="24472"/>
    <cellStyle name="Percent 4 3 5 2 2 2 2" xfId="24473"/>
    <cellStyle name="Percent 4 3 5 2 2 2 3" xfId="24474"/>
    <cellStyle name="Percent 4 3 5 2 2 3" xfId="24475"/>
    <cellStyle name="Percent 4 3 5 2 2 4" xfId="24476"/>
    <cellStyle name="Percent 4 3 5 2 3" xfId="24477"/>
    <cellStyle name="Percent 4 3 5 2 3 2" xfId="24478"/>
    <cellStyle name="Percent 4 3 5 2 3 2 2" xfId="24479"/>
    <cellStyle name="Percent 4 3 5 2 3 2 3" xfId="24480"/>
    <cellStyle name="Percent 4 3 5 2 3 3" xfId="24481"/>
    <cellStyle name="Percent 4 3 5 2 3 4" xfId="24482"/>
    <cellStyle name="Percent 4 3 5 2 4" xfId="24483"/>
    <cellStyle name="Percent 4 3 5 2 4 2" xfId="24484"/>
    <cellStyle name="Percent 4 3 5 2 4 3" xfId="24485"/>
    <cellStyle name="Percent 4 3 5 2 5" xfId="24486"/>
    <cellStyle name="Percent 4 3 5 2 6" xfId="24487"/>
    <cellStyle name="Percent 4 3 5 3" xfId="24488"/>
    <cellStyle name="Percent 4 3 5 3 2" xfId="24489"/>
    <cellStyle name="Percent 4 3 5 3 2 2" xfId="24490"/>
    <cellStyle name="Percent 4 3 5 3 2 2 2" xfId="24491"/>
    <cellStyle name="Percent 4 3 5 3 2 2 3" xfId="24492"/>
    <cellStyle name="Percent 4 3 5 3 2 3" xfId="24493"/>
    <cellStyle name="Percent 4 3 5 3 2 4" xfId="24494"/>
    <cellStyle name="Percent 4 3 5 3 3" xfId="24495"/>
    <cellStyle name="Percent 4 3 5 3 3 2" xfId="24496"/>
    <cellStyle name="Percent 4 3 5 3 3 2 2" xfId="24497"/>
    <cellStyle name="Percent 4 3 5 3 3 2 3" xfId="24498"/>
    <cellStyle name="Percent 4 3 5 3 3 3" xfId="24499"/>
    <cellStyle name="Percent 4 3 5 3 3 4" xfId="24500"/>
    <cellStyle name="Percent 4 3 5 3 4" xfId="24501"/>
    <cellStyle name="Percent 4 3 5 3 4 2" xfId="24502"/>
    <cellStyle name="Percent 4 3 5 3 4 3" xfId="24503"/>
    <cellStyle name="Percent 4 3 5 3 5" xfId="24504"/>
    <cellStyle name="Percent 4 3 5 3 6" xfId="24505"/>
    <cellStyle name="Percent 4 3 5 4" xfId="24506"/>
    <cellStyle name="Percent 4 3 5 4 2" xfId="24507"/>
    <cellStyle name="Percent 4 3 5 4 2 2" xfId="24508"/>
    <cellStyle name="Percent 4 3 5 4 2 2 2" xfId="24509"/>
    <cellStyle name="Percent 4 3 5 4 2 2 3" xfId="24510"/>
    <cellStyle name="Percent 4 3 5 4 2 3" xfId="24511"/>
    <cellStyle name="Percent 4 3 5 4 2 4" xfId="24512"/>
    <cellStyle name="Percent 4 3 5 4 3" xfId="24513"/>
    <cellStyle name="Percent 4 3 5 4 3 2" xfId="24514"/>
    <cellStyle name="Percent 4 3 5 4 3 2 2" xfId="24515"/>
    <cellStyle name="Percent 4 3 5 4 3 2 3" xfId="24516"/>
    <cellStyle name="Percent 4 3 5 4 3 3" xfId="24517"/>
    <cellStyle name="Percent 4 3 5 4 3 4" xfId="24518"/>
    <cellStyle name="Percent 4 3 5 4 4" xfId="24519"/>
    <cellStyle name="Percent 4 3 5 4 4 2" xfId="24520"/>
    <cellStyle name="Percent 4 3 5 4 4 2 2" xfId="24521"/>
    <cellStyle name="Percent 4 3 5 4 4 2 3" xfId="24522"/>
    <cellStyle name="Percent 4 3 5 4 4 3" xfId="24523"/>
    <cellStyle name="Percent 4 3 5 4 4 4" xfId="24524"/>
    <cellStyle name="Percent 4 3 5 4 5" xfId="24525"/>
    <cellStyle name="Percent 4 3 5 4 5 2" xfId="24526"/>
    <cellStyle name="Percent 4 3 5 4 5 3" xfId="24527"/>
    <cellStyle name="Percent 4 3 5 4 6" xfId="24528"/>
    <cellStyle name="Percent 4 3 5 4 7" xfId="24529"/>
    <cellStyle name="Percent 4 3 5 5" xfId="24530"/>
    <cellStyle name="Percent 4 3 5 5 2" xfId="24531"/>
    <cellStyle name="Percent 4 3 5 5 2 2" xfId="24532"/>
    <cellStyle name="Percent 4 3 5 5 2 2 2" xfId="24533"/>
    <cellStyle name="Percent 4 3 5 5 2 2 3" xfId="24534"/>
    <cellStyle name="Percent 4 3 5 5 2 3" xfId="24535"/>
    <cellStyle name="Percent 4 3 5 5 2 4" xfId="24536"/>
    <cellStyle name="Percent 4 3 5 5 3" xfId="24537"/>
    <cellStyle name="Percent 4 3 5 5 3 2" xfId="24538"/>
    <cellStyle name="Percent 4 3 5 5 3 2 2" xfId="24539"/>
    <cellStyle name="Percent 4 3 5 5 3 2 3" xfId="24540"/>
    <cellStyle name="Percent 4 3 5 5 3 3" xfId="24541"/>
    <cellStyle name="Percent 4 3 5 5 3 4" xfId="24542"/>
    <cellStyle name="Percent 4 3 5 5 4" xfId="24543"/>
    <cellStyle name="Percent 4 3 5 5 4 2" xfId="24544"/>
    <cellStyle name="Percent 4 3 5 5 4 3" xfId="24545"/>
    <cellStyle name="Percent 4 3 5 5 5" xfId="24546"/>
    <cellStyle name="Percent 4 3 5 5 6" xfId="24547"/>
    <cellStyle name="Percent 4 3 5 6" xfId="24548"/>
    <cellStyle name="Percent 4 3 5 6 2" xfId="24549"/>
    <cellStyle name="Percent 4 3 5 6 2 2" xfId="24550"/>
    <cellStyle name="Percent 4 3 5 6 2 3" xfId="24551"/>
    <cellStyle name="Percent 4 3 5 6 3" xfId="24552"/>
    <cellStyle name="Percent 4 3 5 6 4" xfId="24553"/>
    <cellStyle name="Percent 4 3 5 7" xfId="24554"/>
    <cellStyle name="Percent 4 3 5 7 2" xfId="24555"/>
    <cellStyle name="Percent 4 3 5 7 2 2" xfId="24556"/>
    <cellStyle name="Percent 4 3 5 7 2 3" xfId="24557"/>
    <cellStyle name="Percent 4 3 5 7 3" xfId="24558"/>
    <cellStyle name="Percent 4 3 5 7 4" xfId="24559"/>
    <cellStyle name="Percent 4 3 5 8" xfId="24560"/>
    <cellStyle name="Percent 4 3 5 8 2" xfId="24561"/>
    <cellStyle name="Percent 4 3 5 8 2 2" xfId="24562"/>
    <cellStyle name="Percent 4 3 5 8 2 3" xfId="24563"/>
    <cellStyle name="Percent 4 3 5 8 3" xfId="24564"/>
    <cellStyle name="Percent 4 3 5 8 4" xfId="24565"/>
    <cellStyle name="Percent 4 3 5 9" xfId="24566"/>
    <cellStyle name="Percent 4 3 5 9 2" xfId="24567"/>
    <cellStyle name="Percent 4 3 5 9 3" xfId="24568"/>
    <cellStyle name="Percent 4 3 6" xfId="24569"/>
    <cellStyle name="Percent 4 3 6 10" xfId="24570"/>
    <cellStyle name="Percent 4 3 6 10 2" xfId="24571"/>
    <cellStyle name="Percent 4 3 6 10 3" xfId="24572"/>
    <cellStyle name="Percent 4 3 6 11" xfId="24573"/>
    <cellStyle name="Percent 4 3 6 11 2" xfId="24574"/>
    <cellStyle name="Percent 4 3 6 11 3" xfId="24575"/>
    <cellStyle name="Percent 4 3 6 12" xfId="24576"/>
    <cellStyle name="Percent 4 3 6 2" xfId="24577"/>
    <cellStyle name="Percent 4 3 6 2 2" xfId="24578"/>
    <cellStyle name="Percent 4 3 6 2 2 2" xfId="24579"/>
    <cellStyle name="Percent 4 3 6 2 2 2 2" xfId="24580"/>
    <cellStyle name="Percent 4 3 6 2 2 2 3" xfId="24581"/>
    <cellStyle name="Percent 4 3 6 2 2 3" xfId="24582"/>
    <cellStyle name="Percent 4 3 6 2 2 4" xfId="24583"/>
    <cellStyle name="Percent 4 3 6 2 3" xfId="24584"/>
    <cellStyle name="Percent 4 3 6 2 3 2" xfId="24585"/>
    <cellStyle name="Percent 4 3 6 2 3 2 2" xfId="24586"/>
    <cellStyle name="Percent 4 3 6 2 3 2 3" xfId="24587"/>
    <cellStyle name="Percent 4 3 6 2 3 3" xfId="24588"/>
    <cellStyle name="Percent 4 3 6 2 3 4" xfId="24589"/>
    <cellStyle name="Percent 4 3 6 2 4" xfId="24590"/>
    <cellStyle name="Percent 4 3 6 2 4 2" xfId="24591"/>
    <cellStyle name="Percent 4 3 6 2 4 3" xfId="24592"/>
    <cellStyle name="Percent 4 3 6 2 5" xfId="24593"/>
    <cellStyle name="Percent 4 3 6 2 6" xfId="24594"/>
    <cellStyle name="Percent 4 3 6 3" xfId="24595"/>
    <cellStyle name="Percent 4 3 6 3 2" xfId="24596"/>
    <cellStyle name="Percent 4 3 6 3 2 2" xfId="24597"/>
    <cellStyle name="Percent 4 3 6 3 2 2 2" xfId="24598"/>
    <cellStyle name="Percent 4 3 6 3 2 2 3" xfId="24599"/>
    <cellStyle name="Percent 4 3 6 3 2 3" xfId="24600"/>
    <cellStyle name="Percent 4 3 6 3 2 4" xfId="24601"/>
    <cellStyle name="Percent 4 3 6 3 3" xfId="24602"/>
    <cellStyle name="Percent 4 3 6 3 3 2" xfId="24603"/>
    <cellStyle name="Percent 4 3 6 3 3 2 2" xfId="24604"/>
    <cellStyle name="Percent 4 3 6 3 3 2 3" xfId="24605"/>
    <cellStyle name="Percent 4 3 6 3 3 3" xfId="24606"/>
    <cellStyle name="Percent 4 3 6 3 3 4" xfId="24607"/>
    <cellStyle name="Percent 4 3 6 3 4" xfId="24608"/>
    <cellStyle name="Percent 4 3 6 3 4 2" xfId="24609"/>
    <cellStyle name="Percent 4 3 6 3 4 3" xfId="24610"/>
    <cellStyle name="Percent 4 3 6 3 5" xfId="24611"/>
    <cellStyle name="Percent 4 3 6 3 6" xfId="24612"/>
    <cellStyle name="Percent 4 3 6 4" xfId="24613"/>
    <cellStyle name="Percent 4 3 6 4 2" xfId="24614"/>
    <cellStyle name="Percent 4 3 6 4 2 2" xfId="24615"/>
    <cellStyle name="Percent 4 3 6 4 2 2 2" xfId="24616"/>
    <cellStyle name="Percent 4 3 6 4 2 2 3" xfId="24617"/>
    <cellStyle name="Percent 4 3 6 4 2 3" xfId="24618"/>
    <cellStyle name="Percent 4 3 6 4 2 4" xfId="24619"/>
    <cellStyle name="Percent 4 3 6 4 3" xfId="24620"/>
    <cellStyle name="Percent 4 3 6 4 3 2" xfId="24621"/>
    <cellStyle name="Percent 4 3 6 4 3 2 2" xfId="24622"/>
    <cellStyle name="Percent 4 3 6 4 3 2 3" xfId="24623"/>
    <cellStyle name="Percent 4 3 6 4 3 3" xfId="24624"/>
    <cellStyle name="Percent 4 3 6 4 3 4" xfId="24625"/>
    <cellStyle name="Percent 4 3 6 4 4" xfId="24626"/>
    <cellStyle name="Percent 4 3 6 4 4 2" xfId="24627"/>
    <cellStyle name="Percent 4 3 6 4 4 2 2" xfId="24628"/>
    <cellStyle name="Percent 4 3 6 4 4 2 3" xfId="24629"/>
    <cellStyle name="Percent 4 3 6 4 4 3" xfId="24630"/>
    <cellStyle name="Percent 4 3 6 4 4 4" xfId="24631"/>
    <cellStyle name="Percent 4 3 6 4 5" xfId="24632"/>
    <cellStyle name="Percent 4 3 6 4 5 2" xfId="24633"/>
    <cellStyle name="Percent 4 3 6 4 5 3" xfId="24634"/>
    <cellStyle name="Percent 4 3 6 4 6" xfId="24635"/>
    <cellStyle name="Percent 4 3 6 4 7" xfId="24636"/>
    <cellStyle name="Percent 4 3 6 5" xfId="24637"/>
    <cellStyle name="Percent 4 3 6 5 2" xfId="24638"/>
    <cellStyle name="Percent 4 3 6 5 2 2" xfId="24639"/>
    <cellStyle name="Percent 4 3 6 5 2 2 2" xfId="24640"/>
    <cellStyle name="Percent 4 3 6 5 2 2 3" xfId="24641"/>
    <cellStyle name="Percent 4 3 6 5 2 3" xfId="24642"/>
    <cellStyle name="Percent 4 3 6 5 2 4" xfId="24643"/>
    <cellStyle name="Percent 4 3 6 5 3" xfId="24644"/>
    <cellStyle name="Percent 4 3 6 5 3 2" xfId="24645"/>
    <cellStyle name="Percent 4 3 6 5 3 2 2" xfId="24646"/>
    <cellStyle name="Percent 4 3 6 5 3 2 3" xfId="24647"/>
    <cellStyle name="Percent 4 3 6 5 3 3" xfId="24648"/>
    <cellStyle name="Percent 4 3 6 5 3 4" xfId="24649"/>
    <cellStyle name="Percent 4 3 6 5 4" xfId="24650"/>
    <cellStyle name="Percent 4 3 6 5 4 2" xfId="24651"/>
    <cellStyle name="Percent 4 3 6 5 4 3" xfId="24652"/>
    <cellStyle name="Percent 4 3 6 5 5" xfId="24653"/>
    <cellStyle name="Percent 4 3 6 5 6" xfId="24654"/>
    <cellStyle name="Percent 4 3 6 6" xfId="24655"/>
    <cellStyle name="Percent 4 3 6 6 2" xfId="24656"/>
    <cellStyle name="Percent 4 3 6 6 2 2" xfId="24657"/>
    <cellStyle name="Percent 4 3 6 6 2 3" xfId="24658"/>
    <cellStyle name="Percent 4 3 6 6 3" xfId="24659"/>
    <cellStyle name="Percent 4 3 6 6 4" xfId="24660"/>
    <cellStyle name="Percent 4 3 6 7" xfId="24661"/>
    <cellStyle name="Percent 4 3 6 7 2" xfId="24662"/>
    <cellStyle name="Percent 4 3 6 7 2 2" xfId="24663"/>
    <cellStyle name="Percent 4 3 6 7 2 3" xfId="24664"/>
    <cellStyle name="Percent 4 3 6 7 3" xfId="24665"/>
    <cellStyle name="Percent 4 3 6 7 4" xfId="24666"/>
    <cellStyle name="Percent 4 3 6 8" xfId="24667"/>
    <cellStyle name="Percent 4 3 6 8 2" xfId="24668"/>
    <cellStyle name="Percent 4 3 6 8 2 2" xfId="24669"/>
    <cellStyle name="Percent 4 3 6 8 2 3" xfId="24670"/>
    <cellStyle name="Percent 4 3 6 8 3" xfId="24671"/>
    <cellStyle name="Percent 4 3 6 8 4" xfId="24672"/>
    <cellStyle name="Percent 4 3 6 9" xfId="24673"/>
    <cellStyle name="Percent 4 3 6 9 2" xfId="24674"/>
    <cellStyle name="Percent 4 3 6 9 3" xfId="24675"/>
    <cellStyle name="Percent 4 3 7" xfId="24676"/>
    <cellStyle name="Percent 4 3 7 10" xfId="24677"/>
    <cellStyle name="Percent 4 3 7 10 2" xfId="24678"/>
    <cellStyle name="Percent 4 3 7 10 3" xfId="24679"/>
    <cellStyle name="Percent 4 3 7 11" xfId="24680"/>
    <cellStyle name="Percent 4 3 7 11 2" xfId="24681"/>
    <cellStyle name="Percent 4 3 7 11 3" xfId="24682"/>
    <cellStyle name="Percent 4 3 7 12" xfId="24683"/>
    <cellStyle name="Percent 4 3 7 2" xfId="24684"/>
    <cellStyle name="Percent 4 3 7 2 2" xfId="24685"/>
    <cellStyle name="Percent 4 3 7 2 2 2" xfId="24686"/>
    <cellStyle name="Percent 4 3 7 2 2 2 2" xfId="24687"/>
    <cellStyle name="Percent 4 3 7 2 2 2 3" xfId="24688"/>
    <cellStyle name="Percent 4 3 7 2 2 3" xfId="24689"/>
    <cellStyle name="Percent 4 3 7 2 2 4" xfId="24690"/>
    <cellStyle name="Percent 4 3 7 2 3" xfId="24691"/>
    <cellStyle name="Percent 4 3 7 2 3 2" xfId="24692"/>
    <cellStyle name="Percent 4 3 7 2 3 2 2" xfId="24693"/>
    <cellStyle name="Percent 4 3 7 2 3 2 3" xfId="24694"/>
    <cellStyle name="Percent 4 3 7 2 3 3" xfId="24695"/>
    <cellStyle name="Percent 4 3 7 2 3 4" xfId="24696"/>
    <cellStyle name="Percent 4 3 7 2 4" xfId="24697"/>
    <cellStyle name="Percent 4 3 7 2 4 2" xfId="24698"/>
    <cellStyle name="Percent 4 3 7 2 4 3" xfId="24699"/>
    <cellStyle name="Percent 4 3 7 2 5" xfId="24700"/>
    <cellStyle name="Percent 4 3 7 2 6" xfId="24701"/>
    <cellStyle name="Percent 4 3 7 3" xfId="24702"/>
    <cellStyle name="Percent 4 3 7 3 2" xfId="24703"/>
    <cellStyle name="Percent 4 3 7 3 2 2" xfId="24704"/>
    <cellStyle name="Percent 4 3 7 3 2 2 2" xfId="24705"/>
    <cellStyle name="Percent 4 3 7 3 2 2 3" xfId="24706"/>
    <cellStyle name="Percent 4 3 7 3 2 3" xfId="24707"/>
    <cellStyle name="Percent 4 3 7 3 2 4" xfId="24708"/>
    <cellStyle name="Percent 4 3 7 3 3" xfId="24709"/>
    <cellStyle name="Percent 4 3 7 3 3 2" xfId="24710"/>
    <cellStyle name="Percent 4 3 7 3 3 2 2" xfId="24711"/>
    <cellStyle name="Percent 4 3 7 3 3 2 3" xfId="24712"/>
    <cellStyle name="Percent 4 3 7 3 3 3" xfId="24713"/>
    <cellStyle name="Percent 4 3 7 3 3 4" xfId="24714"/>
    <cellStyle name="Percent 4 3 7 3 4" xfId="24715"/>
    <cellStyle name="Percent 4 3 7 3 4 2" xfId="24716"/>
    <cellStyle name="Percent 4 3 7 3 4 3" xfId="24717"/>
    <cellStyle name="Percent 4 3 7 3 5" xfId="24718"/>
    <cellStyle name="Percent 4 3 7 3 6" xfId="24719"/>
    <cellStyle name="Percent 4 3 7 4" xfId="24720"/>
    <cellStyle name="Percent 4 3 7 4 2" xfId="24721"/>
    <cellStyle name="Percent 4 3 7 4 2 2" xfId="24722"/>
    <cellStyle name="Percent 4 3 7 4 2 2 2" xfId="24723"/>
    <cellStyle name="Percent 4 3 7 4 2 2 3" xfId="24724"/>
    <cellStyle name="Percent 4 3 7 4 2 3" xfId="24725"/>
    <cellStyle name="Percent 4 3 7 4 2 4" xfId="24726"/>
    <cellStyle name="Percent 4 3 7 4 3" xfId="24727"/>
    <cellStyle name="Percent 4 3 7 4 3 2" xfId="24728"/>
    <cellStyle name="Percent 4 3 7 4 3 2 2" xfId="24729"/>
    <cellStyle name="Percent 4 3 7 4 3 2 3" xfId="24730"/>
    <cellStyle name="Percent 4 3 7 4 3 3" xfId="24731"/>
    <cellStyle name="Percent 4 3 7 4 3 4" xfId="24732"/>
    <cellStyle name="Percent 4 3 7 4 4" xfId="24733"/>
    <cellStyle name="Percent 4 3 7 4 4 2" xfId="24734"/>
    <cellStyle name="Percent 4 3 7 4 4 2 2" xfId="24735"/>
    <cellStyle name="Percent 4 3 7 4 4 2 3" xfId="24736"/>
    <cellStyle name="Percent 4 3 7 4 4 3" xfId="24737"/>
    <cellStyle name="Percent 4 3 7 4 4 4" xfId="24738"/>
    <cellStyle name="Percent 4 3 7 4 5" xfId="24739"/>
    <cellStyle name="Percent 4 3 7 4 5 2" xfId="24740"/>
    <cellStyle name="Percent 4 3 7 4 5 3" xfId="24741"/>
    <cellStyle name="Percent 4 3 7 4 6" xfId="24742"/>
    <cellStyle name="Percent 4 3 7 4 7" xfId="24743"/>
    <cellStyle name="Percent 4 3 7 5" xfId="24744"/>
    <cellStyle name="Percent 4 3 7 5 2" xfId="24745"/>
    <cellStyle name="Percent 4 3 7 5 2 2" xfId="24746"/>
    <cellStyle name="Percent 4 3 7 5 2 2 2" xfId="24747"/>
    <cellStyle name="Percent 4 3 7 5 2 2 3" xfId="24748"/>
    <cellStyle name="Percent 4 3 7 5 2 3" xfId="24749"/>
    <cellStyle name="Percent 4 3 7 5 2 4" xfId="24750"/>
    <cellStyle name="Percent 4 3 7 5 3" xfId="24751"/>
    <cellStyle name="Percent 4 3 7 5 3 2" xfId="24752"/>
    <cellStyle name="Percent 4 3 7 5 3 2 2" xfId="24753"/>
    <cellStyle name="Percent 4 3 7 5 3 2 3" xfId="24754"/>
    <cellStyle name="Percent 4 3 7 5 3 3" xfId="24755"/>
    <cellStyle name="Percent 4 3 7 5 3 4" xfId="24756"/>
    <cellStyle name="Percent 4 3 7 5 4" xfId="24757"/>
    <cellStyle name="Percent 4 3 7 5 4 2" xfId="24758"/>
    <cellStyle name="Percent 4 3 7 5 4 3" xfId="24759"/>
    <cellStyle name="Percent 4 3 7 5 5" xfId="24760"/>
    <cellStyle name="Percent 4 3 7 5 6" xfId="24761"/>
    <cellStyle name="Percent 4 3 7 6" xfId="24762"/>
    <cellStyle name="Percent 4 3 7 6 2" xfId="24763"/>
    <cellStyle name="Percent 4 3 7 6 2 2" xfId="24764"/>
    <cellStyle name="Percent 4 3 7 6 2 3" xfId="24765"/>
    <cellStyle name="Percent 4 3 7 6 3" xfId="24766"/>
    <cellStyle name="Percent 4 3 7 6 4" xfId="24767"/>
    <cellStyle name="Percent 4 3 7 7" xfId="24768"/>
    <cellStyle name="Percent 4 3 7 7 2" xfId="24769"/>
    <cellStyle name="Percent 4 3 7 7 2 2" xfId="24770"/>
    <cellStyle name="Percent 4 3 7 7 2 3" xfId="24771"/>
    <cellStyle name="Percent 4 3 7 7 3" xfId="24772"/>
    <cellStyle name="Percent 4 3 7 7 4" xfId="24773"/>
    <cellStyle name="Percent 4 3 7 8" xfId="24774"/>
    <cellStyle name="Percent 4 3 7 8 2" xfId="24775"/>
    <cellStyle name="Percent 4 3 7 8 2 2" xfId="24776"/>
    <cellStyle name="Percent 4 3 7 8 2 3" xfId="24777"/>
    <cellStyle name="Percent 4 3 7 8 3" xfId="24778"/>
    <cellStyle name="Percent 4 3 7 8 4" xfId="24779"/>
    <cellStyle name="Percent 4 3 7 9" xfId="24780"/>
    <cellStyle name="Percent 4 3 7 9 2" xfId="24781"/>
    <cellStyle name="Percent 4 3 7 9 3" xfId="24782"/>
    <cellStyle name="Percent 4 3 8" xfId="24783"/>
    <cellStyle name="Percent 4 3 8 10" xfId="24784"/>
    <cellStyle name="Percent 4 3 8 10 2" xfId="24785"/>
    <cellStyle name="Percent 4 3 8 10 3" xfId="24786"/>
    <cellStyle name="Percent 4 3 8 11" xfId="24787"/>
    <cellStyle name="Percent 4 3 8 11 2" xfId="24788"/>
    <cellStyle name="Percent 4 3 8 11 3" xfId="24789"/>
    <cellStyle name="Percent 4 3 8 12" xfId="24790"/>
    <cellStyle name="Percent 4 3 8 2" xfId="24791"/>
    <cellStyle name="Percent 4 3 8 2 2" xfId="24792"/>
    <cellStyle name="Percent 4 3 8 2 2 2" xfId="24793"/>
    <cellStyle name="Percent 4 3 8 2 2 2 2" xfId="24794"/>
    <cellStyle name="Percent 4 3 8 2 2 2 3" xfId="24795"/>
    <cellStyle name="Percent 4 3 8 2 2 3" xfId="24796"/>
    <cellStyle name="Percent 4 3 8 2 2 4" xfId="24797"/>
    <cellStyle name="Percent 4 3 8 2 3" xfId="24798"/>
    <cellStyle name="Percent 4 3 8 2 3 2" xfId="24799"/>
    <cellStyle name="Percent 4 3 8 2 3 2 2" xfId="24800"/>
    <cellStyle name="Percent 4 3 8 2 3 2 3" xfId="24801"/>
    <cellStyle name="Percent 4 3 8 2 3 3" xfId="24802"/>
    <cellStyle name="Percent 4 3 8 2 3 4" xfId="24803"/>
    <cellStyle name="Percent 4 3 8 2 4" xfId="24804"/>
    <cellStyle name="Percent 4 3 8 2 4 2" xfId="24805"/>
    <cellStyle name="Percent 4 3 8 2 4 3" xfId="24806"/>
    <cellStyle name="Percent 4 3 8 2 5" xfId="24807"/>
    <cellStyle name="Percent 4 3 8 2 6" xfId="24808"/>
    <cellStyle name="Percent 4 3 8 3" xfId="24809"/>
    <cellStyle name="Percent 4 3 8 3 2" xfId="24810"/>
    <cellStyle name="Percent 4 3 8 3 2 2" xfId="24811"/>
    <cellStyle name="Percent 4 3 8 3 2 2 2" xfId="24812"/>
    <cellStyle name="Percent 4 3 8 3 2 2 3" xfId="24813"/>
    <cellStyle name="Percent 4 3 8 3 2 3" xfId="24814"/>
    <cellStyle name="Percent 4 3 8 3 2 4" xfId="24815"/>
    <cellStyle name="Percent 4 3 8 3 3" xfId="24816"/>
    <cellStyle name="Percent 4 3 8 3 3 2" xfId="24817"/>
    <cellStyle name="Percent 4 3 8 3 3 2 2" xfId="24818"/>
    <cellStyle name="Percent 4 3 8 3 3 2 3" xfId="24819"/>
    <cellStyle name="Percent 4 3 8 3 3 3" xfId="24820"/>
    <cellStyle name="Percent 4 3 8 3 3 4" xfId="24821"/>
    <cellStyle name="Percent 4 3 8 3 4" xfId="24822"/>
    <cellStyle name="Percent 4 3 8 3 4 2" xfId="24823"/>
    <cellStyle name="Percent 4 3 8 3 4 3" xfId="24824"/>
    <cellStyle name="Percent 4 3 8 3 5" xfId="24825"/>
    <cellStyle name="Percent 4 3 8 3 6" xfId="24826"/>
    <cellStyle name="Percent 4 3 8 4" xfId="24827"/>
    <cellStyle name="Percent 4 3 8 4 2" xfId="24828"/>
    <cellStyle name="Percent 4 3 8 4 2 2" xfId="24829"/>
    <cellStyle name="Percent 4 3 8 4 2 2 2" xfId="24830"/>
    <cellStyle name="Percent 4 3 8 4 2 2 3" xfId="24831"/>
    <cellStyle name="Percent 4 3 8 4 2 3" xfId="24832"/>
    <cellStyle name="Percent 4 3 8 4 2 4" xfId="24833"/>
    <cellStyle name="Percent 4 3 8 4 3" xfId="24834"/>
    <cellStyle name="Percent 4 3 8 4 3 2" xfId="24835"/>
    <cellStyle name="Percent 4 3 8 4 3 2 2" xfId="24836"/>
    <cellStyle name="Percent 4 3 8 4 3 2 3" xfId="24837"/>
    <cellStyle name="Percent 4 3 8 4 3 3" xfId="24838"/>
    <cellStyle name="Percent 4 3 8 4 3 4" xfId="24839"/>
    <cellStyle name="Percent 4 3 8 4 4" xfId="24840"/>
    <cellStyle name="Percent 4 3 8 4 4 2" xfId="24841"/>
    <cellStyle name="Percent 4 3 8 4 4 2 2" xfId="24842"/>
    <cellStyle name="Percent 4 3 8 4 4 2 3" xfId="24843"/>
    <cellStyle name="Percent 4 3 8 4 4 3" xfId="24844"/>
    <cellStyle name="Percent 4 3 8 4 4 4" xfId="24845"/>
    <cellStyle name="Percent 4 3 8 4 5" xfId="24846"/>
    <cellStyle name="Percent 4 3 8 4 5 2" xfId="24847"/>
    <cellStyle name="Percent 4 3 8 4 5 3" xfId="24848"/>
    <cellStyle name="Percent 4 3 8 4 6" xfId="24849"/>
    <cellStyle name="Percent 4 3 8 4 7" xfId="24850"/>
    <cellStyle name="Percent 4 3 8 5" xfId="24851"/>
    <cellStyle name="Percent 4 3 8 5 2" xfId="24852"/>
    <cellStyle name="Percent 4 3 8 5 2 2" xfId="24853"/>
    <cellStyle name="Percent 4 3 8 5 2 2 2" xfId="24854"/>
    <cellStyle name="Percent 4 3 8 5 2 2 3" xfId="24855"/>
    <cellStyle name="Percent 4 3 8 5 2 3" xfId="24856"/>
    <cellStyle name="Percent 4 3 8 5 2 4" xfId="24857"/>
    <cellStyle name="Percent 4 3 8 5 3" xfId="24858"/>
    <cellStyle name="Percent 4 3 8 5 3 2" xfId="24859"/>
    <cellStyle name="Percent 4 3 8 5 3 2 2" xfId="24860"/>
    <cellStyle name="Percent 4 3 8 5 3 2 3" xfId="24861"/>
    <cellStyle name="Percent 4 3 8 5 3 3" xfId="24862"/>
    <cellStyle name="Percent 4 3 8 5 3 4" xfId="24863"/>
    <cellStyle name="Percent 4 3 8 5 4" xfId="24864"/>
    <cellStyle name="Percent 4 3 8 5 4 2" xfId="24865"/>
    <cellStyle name="Percent 4 3 8 5 4 3" xfId="24866"/>
    <cellStyle name="Percent 4 3 8 5 5" xfId="24867"/>
    <cellStyle name="Percent 4 3 8 5 6" xfId="24868"/>
    <cellStyle name="Percent 4 3 8 6" xfId="24869"/>
    <cellStyle name="Percent 4 3 8 6 2" xfId="24870"/>
    <cellStyle name="Percent 4 3 8 6 2 2" xfId="24871"/>
    <cellStyle name="Percent 4 3 8 6 2 3" xfId="24872"/>
    <cellStyle name="Percent 4 3 8 6 3" xfId="24873"/>
    <cellStyle name="Percent 4 3 8 6 4" xfId="24874"/>
    <cellStyle name="Percent 4 3 8 7" xfId="24875"/>
    <cellStyle name="Percent 4 3 8 7 2" xfId="24876"/>
    <cellStyle name="Percent 4 3 8 7 2 2" xfId="24877"/>
    <cellStyle name="Percent 4 3 8 7 2 3" xfId="24878"/>
    <cellStyle name="Percent 4 3 8 7 3" xfId="24879"/>
    <cellStyle name="Percent 4 3 8 7 4" xfId="24880"/>
    <cellStyle name="Percent 4 3 8 8" xfId="24881"/>
    <cellStyle name="Percent 4 3 8 8 2" xfId="24882"/>
    <cellStyle name="Percent 4 3 8 8 2 2" xfId="24883"/>
    <cellStyle name="Percent 4 3 8 8 2 3" xfId="24884"/>
    <cellStyle name="Percent 4 3 8 8 3" xfId="24885"/>
    <cellStyle name="Percent 4 3 8 8 4" xfId="24886"/>
    <cellStyle name="Percent 4 3 8 9" xfId="24887"/>
    <cellStyle name="Percent 4 3 8 9 2" xfId="24888"/>
    <cellStyle name="Percent 4 3 8 9 3" xfId="24889"/>
    <cellStyle name="Percent 4 3 9" xfId="24890"/>
    <cellStyle name="Percent 4 3 9 2" xfId="24891"/>
    <cellStyle name="Percent 4 3 9 2 2" xfId="24892"/>
    <cellStyle name="Percent 4 3 9 2 2 2" xfId="24893"/>
    <cellStyle name="Percent 4 3 9 2 2 3" xfId="24894"/>
    <cellStyle name="Percent 4 3 9 2 3" xfId="24895"/>
    <cellStyle name="Percent 4 3 9 2 4" xfId="24896"/>
    <cellStyle name="Percent 4 3 9 3" xfId="24897"/>
    <cellStyle name="Percent 4 3 9 3 2" xfId="24898"/>
    <cellStyle name="Percent 4 3 9 3 2 2" xfId="24899"/>
    <cellStyle name="Percent 4 3 9 3 2 3" xfId="24900"/>
    <cellStyle name="Percent 4 3 9 3 3" xfId="24901"/>
    <cellStyle name="Percent 4 3 9 3 4" xfId="24902"/>
    <cellStyle name="Percent 4 3 9 4" xfId="24903"/>
    <cellStyle name="Percent 4 3 9 4 2" xfId="24904"/>
    <cellStyle name="Percent 4 3 9 4 3" xfId="24905"/>
    <cellStyle name="Percent 4 3 9 5" xfId="24906"/>
    <cellStyle name="Percent 4 3 9 5 2" xfId="24907"/>
    <cellStyle name="Percent 4 3 9 5 3" xfId="24908"/>
    <cellStyle name="Percent 4 3 9 6" xfId="24909"/>
    <cellStyle name="Percent 4 3 9 7" xfId="24910"/>
    <cellStyle name="Percent 4 30" xfId="24911"/>
    <cellStyle name="Percent 4 30 2" xfId="24912"/>
    <cellStyle name="Percent 4 30 2 2" xfId="24913"/>
    <cellStyle name="Percent 4 30 2 2 2" xfId="24914"/>
    <cellStyle name="Percent 4 30 2 2 3" xfId="24915"/>
    <cellStyle name="Percent 4 30 2 3" xfId="24916"/>
    <cellStyle name="Percent 4 30 2 4" xfId="24917"/>
    <cellStyle name="Percent 4 30 3" xfId="24918"/>
    <cellStyle name="Percent 4 30 3 2" xfId="24919"/>
    <cellStyle name="Percent 4 30 3 2 2" xfId="24920"/>
    <cellStyle name="Percent 4 30 3 2 3" xfId="24921"/>
    <cellStyle name="Percent 4 30 3 3" xfId="24922"/>
    <cellStyle name="Percent 4 30 3 4" xfId="24923"/>
    <cellStyle name="Percent 4 30 4" xfId="24924"/>
    <cellStyle name="Percent 4 30 4 2" xfId="24925"/>
    <cellStyle name="Percent 4 30 4 3" xfId="24926"/>
    <cellStyle name="Percent 4 30 5" xfId="24927"/>
    <cellStyle name="Percent 4 30 5 2" xfId="24928"/>
    <cellStyle name="Percent 4 30 5 3" xfId="24929"/>
    <cellStyle name="Percent 4 30 6" xfId="24930"/>
    <cellStyle name="Percent 4 30 6 2" xfId="24931"/>
    <cellStyle name="Percent 4 30 6 3" xfId="24932"/>
    <cellStyle name="Percent 4 30 7" xfId="24933"/>
    <cellStyle name="Percent 4 31" xfId="24934"/>
    <cellStyle name="Percent 4 31 2" xfId="24935"/>
    <cellStyle name="Percent 4 31 2 2" xfId="24936"/>
    <cellStyle name="Percent 4 31 2 2 2" xfId="24937"/>
    <cellStyle name="Percent 4 31 2 2 3" xfId="24938"/>
    <cellStyle name="Percent 4 31 2 3" xfId="24939"/>
    <cellStyle name="Percent 4 31 2 4" xfId="24940"/>
    <cellStyle name="Percent 4 31 3" xfId="24941"/>
    <cellStyle name="Percent 4 31 3 2" xfId="24942"/>
    <cellStyle name="Percent 4 31 3 2 2" xfId="24943"/>
    <cellStyle name="Percent 4 31 3 2 3" xfId="24944"/>
    <cellStyle name="Percent 4 31 3 3" xfId="24945"/>
    <cellStyle name="Percent 4 31 3 4" xfId="24946"/>
    <cellStyle name="Percent 4 31 4" xfId="24947"/>
    <cellStyle name="Percent 4 31 4 2" xfId="24948"/>
    <cellStyle name="Percent 4 31 4 3" xfId="24949"/>
    <cellStyle name="Percent 4 31 5" xfId="24950"/>
    <cellStyle name="Percent 4 31 5 2" xfId="24951"/>
    <cellStyle name="Percent 4 31 5 3" xfId="24952"/>
    <cellStyle name="Percent 4 31 6" xfId="24953"/>
    <cellStyle name="Percent 4 31 7" xfId="24954"/>
    <cellStyle name="Percent 4 31 8" xfId="24955"/>
    <cellStyle name="Percent 4 32" xfId="24956"/>
    <cellStyle name="Percent 4 32 2" xfId="24957"/>
    <cellStyle name="Percent 4 32 2 2" xfId="24958"/>
    <cellStyle name="Percent 4 32 2 2 2" xfId="24959"/>
    <cellStyle name="Percent 4 32 2 2 3" xfId="24960"/>
    <cellStyle name="Percent 4 32 2 3" xfId="24961"/>
    <cellStyle name="Percent 4 32 2 4" xfId="24962"/>
    <cellStyle name="Percent 4 32 3" xfId="24963"/>
    <cellStyle name="Percent 4 32 3 2" xfId="24964"/>
    <cellStyle name="Percent 4 32 3 2 2" xfId="24965"/>
    <cellStyle name="Percent 4 32 3 2 3" xfId="24966"/>
    <cellStyle name="Percent 4 32 3 3" xfId="24967"/>
    <cellStyle name="Percent 4 32 3 4" xfId="24968"/>
    <cellStyle name="Percent 4 32 4" xfId="24969"/>
    <cellStyle name="Percent 4 32 4 2" xfId="24970"/>
    <cellStyle name="Percent 4 32 4 3" xfId="24971"/>
    <cellStyle name="Percent 4 32 5" xfId="24972"/>
    <cellStyle name="Percent 4 32 6" xfId="24973"/>
    <cellStyle name="Percent 4 33" xfId="24974"/>
    <cellStyle name="Percent 4 33 2" xfId="24975"/>
    <cellStyle name="Percent 4 33 2 2" xfId="24976"/>
    <cellStyle name="Percent 4 33 2 2 2" xfId="24977"/>
    <cellStyle name="Percent 4 33 2 2 3" xfId="24978"/>
    <cellStyle name="Percent 4 33 2 3" xfId="24979"/>
    <cellStyle name="Percent 4 33 2 4" xfId="24980"/>
    <cellStyle name="Percent 4 33 3" xfId="24981"/>
    <cellStyle name="Percent 4 33 3 2" xfId="24982"/>
    <cellStyle name="Percent 4 33 3 2 2" xfId="24983"/>
    <cellStyle name="Percent 4 33 3 2 3" xfId="24984"/>
    <cellStyle name="Percent 4 33 3 3" xfId="24985"/>
    <cellStyle name="Percent 4 33 3 4" xfId="24986"/>
    <cellStyle name="Percent 4 33 4" xfId="24987"/>
    <cellStyle name="Percent 4 33 4 2" xfId="24988"/>
    <cellStyle name="Percent 4 33 4 2 2" xfId="24989"/>
    <cellStyle name="Percent 4 33 4 2 3" xfId="24990"/>
    <cellStyle name="Percent 4 33 4 3" xfId="24991"/>
    <cellStyle name="Percent 4 33 4 4" xfId="24992"/>
    <cellStyle name="Percent 4 33 5" xfId="24993"/>
    <cellStyle name="Percent 4 33 5 2" xfId="24994"/>
    <cellStyle name="Percent 4 33 5 3" xfId="24995"/>
    <cellStyle name="Percent 4 33 6" xfId="24996"/>
    <cellStyle name="Percent 4 33 7" xfId="24997"/>
    <cellStyle name="Percent 4 34" xfId="24998"/>
    <cellStyle name="Percent 4 34 2" xfId="24999"/>
    <cellStyle name="Percent 4 34 2 2" xfId="25000"/>
    <cellStyle name="Percent 4 34 2 2 2" xfId="25001"/>
    <cellStyle name="Percent 4 34 2 2 3" xfId="25002"/>
    <cellStyle name="Percent 4 34 2 3" xfId="25003"/>
    <cellStyle name="Percent 4 34 2 4" xfId="25004"/>
    <cellStyle name="Percent 4 34 3" xfId="25005"/>
    <cellStyle name="Percent 4 34 3 2" xfId="25006"/>
    <cellStyle name="Percent 4 34 3 2 2" xfId="25007"/>
    <cellStyle name="Percent 4 34 3 2 3" xfId="25008"/>
    <cellStyle name="Percent 4 34 3 3" xfId="25009"/>
    <cellStyle name="Percent 4 34 3 4" xfId="25010"/>
    <cellStyle name="Percent 4 34 4" xfId="25011"/>
    <cellStyle name="Percent 4 34 4 2" xfId="25012"/>
    <cellStyle name="Percent 4 34 4 3" xfId="25013"/>
    <cellStyle name="Percent 4 34 5" xfId="25014"/>
    <cellStyle name="Percent 4 34 6" xfId="25015"/>
    <cellStyle name="Percent 4 35" xfId="25016"/>
    <cellStyle name="Percent 4 35 2" xfId="25017"/>
    <cellStyle name="Percent 4 35 2 2" xfId="25018"/>
    <cellStyle name="Percent 4 35 2 3" xfId="25019"/>
    <cellStyle name="Percent 4 35 3" xfId="25020"/>
    <cellStyle name="Percent 4 35 4" xfId="25021"/>
    <cellStyle name="Percent 4 36" xfId="25022"/>
    <cellStyle name="Percent 4 36 2" xfId="25023"/>
    <cellStyle name="Percent 4 36 2 2" xfId="25024"/>
    <cellStyle name="Percent 4 36 2 3" xfId="25025"/>
    <cellStyle name="Percent 4 36 3" xfId="25026"/>
    <cellStyle name="Percent 4 36 4" xfId="25027"/>
    <cellStyle name="Percent 4 37" xfId="25028"/>
    <cellStyle name="Percent 4 37 2" xfId="25029"/>
    <cellStyle name="Percent 4 37 2 2" xfId="25030"/>
    <cellStyle name="Percent 4 37 2 3" xfId="25031"/>
    <cellStyle name="Percent 4 37 3" xfId="25032"/>
    <cellStyle name="Percent 4 37 4" xfId="25033"/>
    <cellStyle name="Percent 4 38" xfId="25034"/>
    <cellStyle name="Percent 4 38 2" xfId="25035"/>
    <cellStyle name="Percent 4 38 3" xfId="25036"/>
    <cellStyle name="Percent 4 39" xfId="25037"/>
    <cellStyle name="Percent 4 39 2" xfId="25038"/>
    <cellStyle name="Percent 4 39 3" xfId="25039"/>
    <cellStyle name="Percent 4 4" xfId="25040"/>
    <cellStyle name="Percent 4 4 10" xfId="25041"/>
    <cellStyle name="Percent 4 4 10 2" xfId="25042"/>
    <cellStyle name="Percent 4 4 10 2 2" xfId="25043"/>
    <cellStyle name="Percent 4 4 10 2 2 2" xfId="25044"/>
    <cellStyle name="Percent 4 4 10 2 2 3" xfId="25045"/>
    <cellStyle name="Percent 4 4 10 2 3" xfId="25046"/>
    <cellStyle name="Percent 4 4 10 2 4" xfId="25047"/>
    <cellStyle name="Percent 4 4 10 3" xfId="25048"/>
    <cellStyle name="Percent 4 4 10 3 2" xfId="25049"/>
    <cellStyle name="Percent 4 4 10 3 2 2" xfId="25050"/>
    <cellStyle name="Percent 4 4 10 3 2 3" xfId="25051"/>
    <cellStyle name="Percent 4 4 10 3 3" xfId="25052"/>
    <cellStyle name="Percent 4 4 10 3 4" xfId="25053"/>
    <cellStyle name="Percent 4 4 10 4" xfId="25054"/>
    <cellStyle name="Percent 4 4 10 4 2" xfId="25055"/>
    <cellStyle name="Percent 4 4 10 4 3" xfId="25056"/>
    <cellStyle name="Percent 4 4 10 5" xfId="25057"/>
    <cellStyle name="Percent 4 4 10 6" xfId="25058"/>
    <cellStyle name="Percent 4 4 11" xfId="25059"/>
    <cellStyle name="Percent 4 4 11 2" xfId="25060"/>
    <cellStyle name="Percent 4 4 11 2 2" xfId="25061"/>
    <cellStyle name="Percent 4 4 11 2 2 2" xfId="25062"/>
    <cellStyle name="Percent 4 4 11 2 2 3" xfId="25063"/>
    <cellStyle name="Percent 4 4 11 2 3" xfId="25064"/>
    <cellStyle name="Percent 4 4 11 2 4" xfId="25065"/>
    <cellStyle name="Percent 4 4 11 3" xfId="25066"/>
    <cellStyle name="Percent 4 4 11 3 2" xfId="25067"/>
    <cellStyle name="Percent 4 4 11 3 2 2" xfId="25068"/>
    <cellStyle name="Percent 4 4 11 3 2 3" xfId="25069"/>
    <cellStyle name="Percent 4 4 11 3 3" xfId="25070"/>
    <cellStyle name="Percent 4 4 11 3 4" xfId="25071"/>
    <cellStyle name="Percent 4 4 11 4" xfId="25072"/>
    <cellStyle name="Percent 4 4 11 4 2" xfId="25073"/>
    <cellStyle name="Percent 4 4 11 4 3" xfId="25074"/>
    <cellStyle name="Percent 4 4 11 5" xfId="25075"/>
    <cellStyle name="Percent 4 4 11 6" xfId="25076"/>
    <cellStyle name="Percent 4 4 12" xfId="25077"/>
    <cellStyle name="Percent 4 4 12 2" xfId="25078"/>
    <cellStyle name="Percent 4 4 12 2 2" xfId="25079"/>
    <cellStyle name="Percent 4 4 12 2 2 2" xfId="25080"/>
    <cellStyle name="Percent 4 4 12 2 2 3" xfId="25081"/>
    <cellStyle name="Percent 4 4 12 2 3" xfId="25082"/>
    <cellStyle name="Percent 4 4 12 2 4" xfId="25083"/>
    <cellStyle name="Percent 4 4 12 3" xfId="25084"/>
    <cellStyle name="Percent 4 4 12 3 2" xfId="25085"/>
    <cellStyle name="Percent 4 4 12 3 2 2" xfId="25086"/>
    <cellStyle name="Percent 4 4 12 3 2 3" xfId="25087"/>
    <cellStyle name="Percent 4 4 12 3 3" xfId="25088"/>
    <cellStyle name="Percent 4 4 12 3 4" xfId="25089"/>
    <cellStyle name="Percent 4 4 12 4" xfId="25090"/>
    <cellStyle name="Percent 4 4 12 4 2" xfId="25091"/>
    <cellStyle name="Percent 4 4 12 4 2 2" xfId="25092"/>
    <cellStyle name="Percent 4 4 12 4 2 3" xfId="25093"/>
    <cellStyle name="Percent 4 4 12 4 3" xfId="25094"/>
    <cellStyle name="Percent 4 4 12 4 4" xfId="25095"/>
    <cellStyle name="Percent 4 4 12 5" xfId="25096"/>
    <cellStyle name="Percent 4 4 12 5 2" xfId="25097"/>
    <cellStyle name="Percent 4 4 12 5 3" xfId="25098"/>
    <cellStyle name="Percent 4 4 12 6" xfId="25099"/>
    <cellStyle name="Percent 4 4 12 7" xfId="25100"/>
    <cellStyle name="Percent 4 4 13" xfId="25101"/>
    <cellStyle name="Percent 4 4 13 2" xfId="25102"/>
    <cellStyle name="Percent 4 4 13 2 2" xfId="25103"/>
    <cellStyle name="Percent 4 4 13 2 2 2" xfId="25104"/>
    <cellStyle name="Percent 4 4 13 2 2 3" xfId="25105"/>
    <cellStyle name="Percent 4 4 13 2 3" xfId="25106"/>
    <cellStyle name="Percent 4 4 13 2 4" xfId="25107"/>
    <cellStyle name="Percent 4 4 13 3" xfId="25108"/>
    <cellStyle name="Percent 4 4 13 3 2" xfId="25109"/>
    <cellStyle name="Percent 4 4 13 3 2 2" xfId="25110"/>
    <cellStyle name="Percent 4 4 13 3 2 3" xfId="25111"/>
    <cellStyle name="Percent 4 4 13 3 3" xfId="25112"/>
    <cellStyle name="Percent 4 4 13 3 4" xfId="25113"/>
    <cellStyle name="Percent 4 4 13 4" xfId="25114"/>
    <cellStyle name="Percent 4 4 13 4 2" xfId="25115"/>
    <cellStyle name="Percent 4 4 13 4 3" xfId="25116"/>
    <cellStyle name="Percent 4 4 13 5" xfId="25117"/>
    <cellStyle name="Percent 4 4 13 6" xfId="25118"/>
    <cellStyle name="Percent 4 4 14" xfId="25119"/>
    <cellStyle name="Percent 4 4 14 2" xfId="25120"/>
    <cellStyle name="Percent 4 4 14 2 2" xfId="25121"/>
    <cellStyle name="Percent 4 4 14 2 3" xfId="25122"/>
    <cellStyle name="Percent 4 4 14 3" xfId="25123"/>
    <cellStyle name="Percent 4 4 14 4" xfId="25124"/>
    <cellStyle name="Percent 4 4 15" xfId="25125"/>
    <cellStyle name="Percent 4 4 15 2" xfId="25126"/>
    <cellStyle name="Percent 4 4 15 2 2" xfId="25127"/>
    <cellStyle name="Percent 4 4 15 2 3" xfId="25128"/>
    <cellStyle name="Percent 4 4 15 3" xfId="25129"/>
    <cellStyle name="Percent 4 4 15 4" xfId="25130"/>
    <cellStyle name="Percent 4 4 16" xfId="25131"/>
    <cellStyle name="Percent 4 4 16 2" xfId="25132"/>
    <cellStyle name="Percent 4 4 16 2 2" xfId="25133"/>
    <cellStyle name="Percent 4 4 16 2 3" xfId="25134"/>
    <cellStyle name="Percent 4 4 16 3" xfId="25135"/>
    <cellStyle name="Percent 4 4 16 4" xfId="25136"/>
    <cellStyle name="Percent 4 4 17" xfId="25137"/>
    <cellStyle name="Percent 4 4 17 2" xfId="25138"/>
    <cellStyle name="Percent 4 4 17 3" xfId="25139"/>
    <cellStyle name="Percent 4 4 18" xfId="25140"/>
    <cellStyle name="Percent 4 4 18 2" xfId="25141"/>
    <cellStyle name="Percent 4 4 18 3" xfId="25142"/>
    <cellStyle name="Percent 4 4 19" xfId="25143"/>
    <cellStyle name="Percent 4 4 19 2" xfId="25144"/>
    <cellStyle name="Percent 4 4 19 3" xfId="25145"/>
    <cellStyle name="Percent 4 4 2" xfId="25146"/>
    <cellStyle name="Percent 4 4 2 10" xfId="25147"/>
    <cellStyle name="Percent 4 4 2 10 2" xfId="25148"/>
    <cellStyle name="Percent 4 4 2 10 3" xfId="25149"/>
    <cellStyle name="Percent 4 4 2 11" xfId="25150"/>
    <cellStyle name="Percent 4 4 2 11 2" xfId="25151"/>
    <cellStyle name="Percent 4 4 2 11 3" xfId="25152"/>
    <cellStyle name="Percent 4 4 2 12" xfId="25153"/>
    <cellStyle name="Percent 4 4 2 2" xfId="25154"/>
    <cellStyle name="Percent 4 4 2 2 2" xfId="25155"/>
    <cellStyle name="Percent 4 4 2 2 2 2" xfId="25156"/>
    <cellStyle name="Percent 4 4 2 2 2 2 2" xfId="25157"/>
    <cellStyle name="Percent 4 4 2 2 2 2 3" xfId="25158"/>
    <cellStyle name="Percent 4 4 2 2 2 3" xfId="25159"/>
    <cellStyle name="Percent 4 4 2 2 2 4" xfId="25160"/>
    <cellStyle name="Percent 4 4 2 2 3" xfId="25161"/>
    <cellStyle name="Percent 4 4 2 2 3 2" xfId="25162"/>
    <cellStyle name="Percent 4 4 2 2 3 2 2" xfId="25163"/>
    <cellStyle name="Percent 4 4 2 2 3 2 3" xfId="25164"/>
    <cellStyle name="Percent 4 4 2 2 3 3" xfId="25165"/>
    <cellStyle name="Percent 4 4 2 2 3 4" xfId="25166"/>
    <cellStyle name="Percent 4 4 2 2 4" xfId="25167"/>
    <cellStyle name="Percent 4 4 2 2 4 2" xfId="25168"/>
    <cellStyle name="Percent 4 4 2 2 4 3" xfId="25169"/>
    <cellStyle name="Percent 4 4 2 2 5" xfId="25170"/>
    <cellStyle name="Percent 4 4 2 2 5 2" xfId="25171"/>
    <cellStyle name="Percent 4 4 2 2 5 3" xfId="25172"/>
    <cellStyle name="Percent 4 4 2 2 6" xfId="25173"/>
    <cellStyle name="Percent 4 4 2 2 7" xfId="25174"/>
    <cellStyle name="Percent 4 4 2 3" xfId="25175"/>
    <cellStyle name="Percent 4 4 2 3 2" xfId="25176"/>
    <cellStyle name="Percent 4 4 2 3 2 2" xfId="25177"/>
    <cellStyle name="Percent 4 4 2 3 2 2 2" xfId="25178"/>
    <cellStyle name="Percent 4 4 2 3 2 2 3" xfId="25179"/>
    <cellStyle name="Percent 4 4 2 3 2 3" xfId="25180"/>
    <cellStyle name="Percent 4 4 2 3 2 4" xfId="25181"/>
    <cellStyle name="Percent 4 4 2 3 3" xfId="25182"/>
    <cellStyle name="Percent 4 4 2 3 3 2" xfId="25183"/>
    <cellStyle name="Percent 4 4 2 3 3 2 2" xfId="25184"/>
    <cellStyle name="Percent 4 4 2 3 3 2 3" xfId="25185"/>
    <cellStyle name="Percent 4 4 2 3 3 3" xfId="25186"/>
    <cellStyle name="Percent 4 4 2 3 3 4" xfId="25187"/>
    <cellStyle name="Percent 4 4 2 3 4" xfId="25188"/>
    <cellStyle name="Percent 4 4 2 3 4 2" xfId="25189"/>
    <cellStyle name="Percent 4 4 2 3 4 3" xfId="25190"/>
    <cellStyle name="Percent 4 4 2 3 5" xfId="25191"/>
    <cellStyle name="Percent 4 4 2 3 6" xfId="25192"/>
    <cellStyle name="Percent 4 4 2 4" xfId="25193"/>
    <cellStyle name="Percent 4 4 2 4 2" xfId="25194"/>
    <cellStyle name="Percent 4 4 2 4 2 2" xfId="25195"/>
    <cellStyle name="Percent 4 4 2 4 2 2 2" xfId="25196"/>
    <cellStyle name="Percent 4 4 2 4 2 2 3" xfId="25197"/>
    <cellStyle name="Percent 4 4 2 4 2 3" xfId="25198"/>
    <cellStyle name="Percent 4 4 2 4 2 4" xfId="25199"/>
    <cellStyle name="Percent 4 4 2 4 3" xfId="25200"/>
    <cellStyle name="Percent 4 4 2 4 3 2" xfId="25201"/>
    <cellStyle name="Percent 4 4 2 4 3 2 2" xfId="25202"/>
    <cellStyle name="Percent 4 4 2 4 3 2 3" xfId="25203"/>
    <cellStyle name="Percent 4 4 2 4 3 3" xfId="25204"/>
    <cellStyle name="Percent 4 4 2 4 3 4" xfId="25205"/>
    <cellStyle name="Percent 4 4 2 4 4" xfId="25206"/>
    <cellStyle name="Percent 4 4 2 4 4 2" xfId="25207"/>
    <cellStyle name="Percent 4 4 2 4 4 2 2" xfId="25208"/>
    <cellStyle name="Percent 4 4 2 4 4 2 3" xfId="25209"/>
    <cellStyle name="Percent 4 4 2 4 4 3" xfId="25210"/>
    <cellStyle name="Percent 4 4 2 4 4 4" xfId="25211"/>
    <cellStyle name="Percent 4 4 2 4 5" xfId="25212"/>
    <cellStyle name="Percent 4 4 2 4 5 2" xfId="25213"/>
    <cellStyle name="Percent 4 4 2 4 5 3" xfId="25214"/>
    <cellStyle name="Percent 4 4 2 4 6" xfId="25215"/>
    <cellStyle name="Percent 4 4 2 4 7" xfId="25216"/>
    <cellStyle name="Percent 4 4 2 5" xfId="25217"/>
    <cellStyle name="Percent 4 4 2 5 2" xfId="25218"/>
    <cellStyle name="Percent 4 4 2 5 2 2" xfId="25219"/>
    <cellStyle name="Percent 4 4 2 5 2 2 2" xfId="25220"/>
    <cellStyle name="Percent 4 4 2 5 2 2 3" xfId="25221"/>
    <cellStyle name="Percent 4 4 2 5 2 3" xfId="25222"/>
    <cellStyle name="Percent 4 4 2 5 2 4" xfId="25223"/>
    <cellStyle name="Percent 4 4 2 5 3" xfId="25224"/>
    <cellStyle name="Percent 4 4 2 5 3 2" xfId="25225"/>
    <cellStyle name="Percent 4 4 2 5 3 2 2" xfId="25226"/>
    <cellStyle name="Percent 4 4 2 5 3 2 3" xfId="25227"/>
    <cellStyle name="Percent 4 4 2 5 3 3" xfId="25228"/>
    <cellStyle name="Percent 4 4 2 5 3 4" xfId="25229"/>
    <cellStyle name="Percent 4 4 2 5 4" xfId="25230"/>
    <cellStyle name="Percent 4 4 2 5 4 2" xfId="25231"/>
    <cellStyle name="Percent 4 4 2 5 4 3" xfId="25232"/>
    <cellStyle name="Percent 4 4 2 5 5" xfId="25233"/>
    <cellStyle name="Percent 4 4 2 5 6" xfId="25234"/>
    <cellStyle name="Percent 4 4 2 6" xfId="25235"/>
    <cellStyle name="Percent 4 4 2 6 2" xfId="25236"/>
    <cellStyle name="Percent 4 4 2 6 2 2" xfId="25237"/>
    <cellStyle name="Percent 4 4 2 6 2 3" xfId="25238"/>
    <cellStyle name="Percent 4 4 2 6 3" xfId="25239"/>
    <cellStyle name="Percent 4 4 2 6 4" xfId="25240"/>
    <cellStyle name="Percent 4 4 2 7" xfId="25241"/>
    <cellStyle name="Percent 4 4 2 7 2" xfId="25242"/>
    <cellStyle name="Percent 4 4 2 7 2 2" xfId="25243"/>
    <cellStyle name="Percent 4 4 2 7 2 3" xfId="25244"/>
    <cellStyle name="Percent 4 4 2 7 3" xfId="25245"/>
    <cellStyle name="Percent 4 4 2 7 4" xfId="25246"/>
    <cellStyle name="Percent 4 4 2 8" xfId="25247"/>
    <cellStyle name="Percent 4 4 2 8 2" xfId="25248"/>
    <cellStyle name="Percent 4 4 2 8 2 2" xfId="25249"/>
    <cellStyle name="Percent 4 4 2 8 2 3" xfId="25250"/>
    <cellStyle name="Percent 4 4 2 8 3" xfId="25251"/>
    <cellStyle name="Percent 4 4 2 8 4" xfId="25252"/>
    <cellStyle name="Percent 4 4 2 9" xfId="25253"/>
    <cellStyle name="Percent 4 4 2 9 2" xfId="25254"/>
    <cellStyle name="Percent 4 4 2 9 3" xfId="25255"/>
    <cellStyle name="Percent 4 4 20" xfId="25256"/>
    <cellStyle name="Percent 4 4 3" xfId="25257"/>
    <cellStyle name="Percent 4 4 3 10" xfId="25258"/>
    <cellStyle name="Percent 4 4 3 10 2" xfId="25259"/>
    <cellStyle name="Percent 4 4 3 10 3" xfId="25260"/>
    <cellStyle name="Percent 4 4 3 11" xfId="25261"/>
    <cellStyle name="Percent 4 4 3 11 2" xfId="25262"/>
    <cellStyle name="Percent 4 4 3 11 3" xfId="25263"/>
    <cellStyle name="Percent 4 4 3 12" xfId="25264"/>
    <cellStyle name="Percent 4 4 3 2" xfId="25265"/>
    <cellStyle name="Percent 4 4 3 2 2" xfId="25266"/>
    <cellStyle name="Percent 4 4 3 2 2 2" xfId="25267"/>
    <cellStyle name="Percent 4 4 3 2 2 2 2" xfId="25268"/>
    <cellStyle name="Percent 4 4 3 2 2 2 3" xfId="25269"/>
    <cellStyle name="Percent 4 4 3 2 2 3" xfId="25270"/>
    <cellStyle name="Percent 4 4 3 2 2 4" xfId="25271"/>
    <cellStyle name="Percent 4 4 3 2 3" xfId="25272"/>
    <cellStyle name="Percent 4 4 3 2 3 2" xfId="25273"/>
    <cellStyle name="Percent 4 4 3 2 3 2 2" xfId="25274"/>
    <cellStyle name="Percent 4 4 3 2 3 2 3" xfId="25275"/>
    <cellStyle name="Percent 4 4 3 2 3 3" xfId="25276"/>
    <cellStyle name="Percent 4 4 3 2 3 4" xfId="25277"/>
    <cellStyle name="Percent 4 4 3 2 4" xfId="25278"/>
    <cellStyle name="Percent 4 4 3 2 4 2" xfId="25279"/>
    <cellStyle name="Percent 4 4 3 2 4 3" xfId="25280"/>
    <cellStyle name="Percent 4 4 3 2 5" xfId="25281"/>
    <cellStyle name="Percent 4 4 3 2 6" xfId="25282"/>
    <cellStyle name="Percent 4 4 3 3" xfId="25283"/>
    <cellStyle name="Percent 4 4 3 3 2" xfId="25284"/>
    <cellStyle name="Percent 4 4 3 3 2 2" xfId="25285"/>
    <cellStyle name="Percent 4 4 3 3 2 2 2" xfId="25286"/>
    <cellStyle name="Percent 4 4 3 3 2 2 3" xfId="25287"/>
    <cellStyle name="Percent 4 4 3 3 2 3" xfId="25288"/>
    <cellStyle name="Percent 4 4 3 3 2 4" xfId="25289"/>
    <cellStyle name="Percent 4 4 3 3 3" xfId="25290"/>
    <cellStyle name="Percent 4 4 3 3 3 2" xfId="25291"/>
    <cellStyle name="Percent 4 4 3 3 3 2 2" xfId="25292"/>
    <cellStyle name="Percent 4 4 3 3 3 2 3" xfId="25293"/>
    <cellStyle name="Percent 4 4 3 3 3 3" xfId="25294"/>
    <cellStyle name="Percent 4 4 3 3 3 4" xfId="25295"/>
    <cellStyle name="Percent 4 4 3 3 4" xfId="25296"/>
    <cellStyle name="Percent 4 4 3 3 4 2" xfId="25297"/>
    <cellStyle name="Percent 4 4 3 3 4 3" xfId="25298"/>
    <cellStyle name="Percent 4 4 3 3 5" xfId="25299"/>
    <cellStyle name="Percent 4 4 3 3 6" xfId="25300"/>
    <cellStyle name="Percent 4 4 3 4" xfId="25301"/>
    <cellStyle name="Percent 4 4 3 4 2" xfId="25302"/>
    <cellStyle name="Percent 4 4 3 4 2 2" xfId="25303"/>
    <cellStyle name="Percent 4 4 3 4 2 2 2" xfId="25304"/>
    <cellStyle name="Percent 4 4 3 4 2 2 3" xfId="25305"/>
    <cellStyle name="Percent 4 4 3 4 2 3" xfId="25306"/>
    <cellStyle name="Percent 4 4 3 4 2 4" xfId="25307"/>
    <cellStyle name="Percent 4 4 3 4 3" xfId="25308"/>
    <cellStyle name="Percent 4 4 3 4 3 2" xfId="25309"/>
    <cellStyle name="Percent 4 4 3 4 3 2 2" xfId="25310"/>
    <cellStyle name="Percent 4 4 3 4 3 2 3" xfId="25311"/>
    <cellStyle name="Percent 4 4 3 4 3 3" xfId="25312"/>
    <cellStyle name="Percent 4 4 3 4 3 4" xfId="25313"/>
    <cellStyle name="Percent 4 4 3 4 4" xfId="25314"/>
    <cellStyle name="Percent 4 4 3 4 4 2" xfId="25315"/>
    <cellStyle name="Percent 4 4 3 4 4 2 2" xfId="25316"/>
    <cellStyle name="Percent 4 4 3 4 4 2 3" xfId="25317"/>
    <cellStyle name="Percent 4 4 3 4 4 3" xfId="25318"/>
    <cellStyle name="Percent 4 4 3 4 4 4" xfId="25319"/>
    <cellStyle name="Percent 4 4 3 4 5" xfId="25320"/>
    <cellStyle name="Percent 4 4 3 4 5 2" xfId="25321"/>
    <cellStyle name="Percent 4 4 3 4 5 3" xfId="25322"/>
    <cellStyle name="Percent 4 4 3 4 6" xfId="25323"/>
    <cellStyle name="Percent 4 4 3 4 7" xfId="25324"/>
    <cellStyle name="Percent 4 4 3 5" xfId="25325"/>
    <cellStyle name="Percent 4 4 3 5 2" xfId="25326"/>
    <cellStyle name="Percent 4 4 3 5 2 2" xfId="25327"/>
    <cellStyle name="Percent 4 4 3 5 2 2 2" xfId="25328"/>
    <cellStyle name="Percent 4 4 3 5 2 2 3" xfId="25329"/>
    <cellStyle name="Percent 4 4 3 5 2 3" xfId="25330"/>
    <cellStyle name="Percent 4 4 3 5 2 4" xfId="25331"/>
    <cellStyle name="Percent 4 4 3 5 3" xfId="25332"/>
    <cellStyle name="Percent 4 4 3 5 3 2" xfId="25333"/>
    <cellStyle name="Percent 4 4 3 5 3 2 2" xfId="25334"/>
    <cellStyle name="Percent 4 4 3 5 3 2 3" xfId="25335"/>
    <cellStyle name="Percent 4 4 3 5 3 3" xfId="25336"/>
    <cellStyle name="Percent 4 4 3 5 3 4" xfId="25337"/>
    <cellStyle name="Percent 4 4 3 5 4" xfId="25338"/>
    <cellStyle name="Percent 4 4 3 5 4 2" xfId="25339"/>
    <cellStyle name="Percent 4 4 3 5 4 3" xfId="25340"/>
    <cellStyle name="Percent 4 4 3 5 5" xfId="25341"/>
    <cellStyle name="Percent 4 4 3 5 6" xfId="25342"/>
    <cellStyle name="Percent 4 4 3 6" xfId="25343"/>
    <cellStyle name="Percent 4 4 3 6 2" xfId="25344"/>
    <cellStyle name="Percent 4 4 3 6 2 2" xfId="25345"/>
    <cellStyle name="Percent 4 4 3 6 2 3" xfId="25346"/>
    <cellStyle name="Percent 4 4 3 6 3" xfId="25347"/>
    <cellStyle name="Percent 4 4 3 6 4" xfId="25348"/>
    <cellStyle name="Percent 4 4 3 7" xfId="25349"/>
    <cellStyle name="Percent 4 4 3 7 2" xfId="25350"/>
    <cellStyle name="Percent 4 4 3 7 2 2" xfId="25351"/>
    <cellStyle name="Percent 4 4 3 7 2 3" xfId="25352"/>
    <cellStyle name="Percent 4 4 3 7 3" xfId="25353"/>
    <cellStyle name="Percent 4 4 3 7 4" xfId="25354"/>
    <cellStyle name="Percent 4 4 3 8" xfId="25355"/>
    <cellStyle name="Percent 4 4 3 8 2" xfId="25356"/>
    <cellStyle name="Percent 4 4 3 8 2 2" xfId="25357"/>
    <cellStyle name="Percent 4 4 3 8 2 3" xfId="25358"/>
    <cellStyle name="Percent 4 4 3 8 3" xfId="25359"/>
    <cellStyle name="Percent 4 4 3 8 4" xfId="25360"/>
    <cellStyle name="Percent 4 4 3 9" xfId="25361"/>
    <cellStyle name="Percent 4 4 3 9 2" xfId="25362"/>
    <cellStyle name="Percent 4 4 3 9 3" xfId="25363"/>
    <cellStyle name="Percent 4 4 4" xfId="25364"/>
    <cellStyle name="Percent 4 4 4 10" xfId="25365"/>
    <cellStyle name="Percent 4 4 4 10 2" xfId="25366"/>
    <cellStyle name="Percent 4 4 4 10 3" xfId="25367"/>
    <cellStyle name="Percent 4 4 4 11" xfId="25368"/>
    <cellStyle name="Percent 4 4 4 11 2" xfId="25369"/>
    <cellStyle name="Percent 4 4 4 11 3" xfId="25370"/>
    <cellStyle name="Percent 4 4 4 12" xfId="25371"/>
    <cellStyle name="Percent 4 4 4 2" xfId="25372"/>
    <cellStyle name="Percent 4 4 4 2 2" xfId="25373"/>
    <cellStyle name="Percent 4 4 4 2 2 2" xfId="25374"/>
    <cellStyle name="Percent 4 4 4 2 2 2 2" xfId="25375"/>
    <cellStyle name="Percent 4 4 4 2 2 2 3" xfId="25376"/>
    <cellStyle name="Percent 4 4 4 2 2 3" xfId="25377"/>
    <cellStyle name="Percent 4 4 4 2 2 4" xfId="25378"/>
    <cellStyle name="Percent 4 4 4 2 3" xfId="25379"/>
    <cellStyle name="Percent 4 4 4 2 3 2" xfId="25380"/>
    <cellStyle name="Percent 4 4 4 2 3 2 2" xfId="25381"/>
    <cellStyle name="Percent 4 4 4 2 3 2 3" xfId="25382"/>
    <cellStyle name="Percent 4 4 4 2 3 3" xfId="25383"/>
    <cellStyle name="Percent 4 4 4 2 3 4" xfId="25384"/>
    <cellStyle name="Percent 4 4 4 2 4" xfId="25385"/>
    <cellStyle name="Percent 4 4 4 2 4 2" xfId="25386"/>
    <cellStyle name="Percent 4 4 4 2 4 3" xfId="25387"/>
    <cellStyle name="Percent 4 4 4 2 5" xfId="25388"/>
    <cellStyle name="Percent 4 4 4 2 6" xfId="25389"/>
    <cellStyle name="Percent 4 4 4 3" xfId="25390"/>
    <cellStyle name="Percent 4 4 4 3 2" xfId="25391"/>
    <cellStyle name="Percent 4 4 4 3 2 2" xfId="25392"/>
    <cellStyle name="Percent 4 4 4 3 2 2 2" xfId="25393"/>
    <cellStyle name="Percent 4 4 4 3 2 2 3" xfId="25394"/>
    <cellStyle name="Percent 4 4 4 3 2 3" xfId="25395"/>
    <cellStyle name="Percent 4 4 4 3 2 4" xfId="25396"/>
    <cellStyle name="Percent 4 4 4 3 3" xfId="25397"/>
    <cellStyle name="Percent 4 4 4 3 3 2" xfId="25398"/>
    <cellStyle name="Percent 4 4 4 3 3 2 2" xfId="25399"/>
    <cellStyle name="Percent 4 4 4 3 3 2 3" xfId="25400"/>
    <cellStyle name="Percent 4 4 4 3 3 3" xfId="25401"/>
    <cellStyle name="Percent 4 4 4 3 3 4" xfId="25402"/>
    <cellStyle name="Percent 4 4 4 3 4" xfId="25403"/>
    <cellStyle name="Percent 4 4 4 3 4 2" xfId="25404"/>
    <cellStyle name="Percent 4 4 4 3 4 3" xfId="25405"/>
    <cellStyle name="Percent 4 4 4 3 5" xfId="25406"/>
    <cellStyle name="Percent 4 4 4 3 6" xfId="25407"/>
    <cellStyle name="Percent 4 4 4 4" xfId="25408"/>
    <cellStyle name="Percent 4 4 4 4 2" xfId="25409"/>
    <cellStyle name="Percent 4 4 4 4 2 2" xfId="25410"/>
    <cellStyle name="Percent 4 4 4 4 2 2 2" xfId="25411"/>
    <cellStyle name="Percent 4 4 4 4 2 2 3" xfId="25412"/>
    <cellStyle name="Percent 4 4 4 4 2 3" xfId="25413"/>
    <cellStyle name="Percent 4 4 4 4 2 4" xfId="25414"/>
    <cellStyle name="Percent 4 4 4 4 3" xfId="25415"/>
    <cellStyle name="Percent 4 4 4 4 3 2" xfId="25416"/>
    <cellStyle name="Percent 4 4 4 4 3 2 2" xfId="25417"/>
    <cellStyle name="Percent 4 4 4 4 3 2 3" xfId="25418"/>
    <cellStyle name="Percent 4 4 4 4 3 3" xfId="25419"/>
    <cellStyle name="Percent 4 4 4 4 3 4" xfId="25420"/>
    <cellStyle name="Percent 4 4 4 4 4" xfId="25421"/>
    <cellStyle name="Percent 4 4 4 4 4 2" xfId="25422"/>
    <cellStyle name="Percent 4 4 4 4 4 2 2" xfId="25423"/>
    <cellStyle name="Percent 4 4 4 4 4 2 3" xfId="25424"/>
    <cellStyle name="Percent 4 4 4 4 4 3" xfId="25425"/>
    <cellStyle name="Percent 4 4 4 4 4 4" xfId="25426"/>
    <cellStyle name="Percent 4 4 4 4 5" xfId="25427"/>
    <cellStyle name="Percent 4 4 4 4 5 2" xfId="25428"/>
    <cellStyle name="Percent 4 4 4 4 5 3" xfId="25429"/>
    <cellStyle name="Percent 4 4 4 4 6" xfId="25430"/>
    <cellStyle name="Percent 4 4 4 4 7" xfId="25431"/>
    <cellStyle name="Percent 4 4 4 5" xfId="25432"/>
    <cellStyle name="Percent 4 4 4 5 2" xfId="25433"/>
    <cellStyle name="Percent 4 4 4 5 2 2" xfId="25434"/>
    <cellStyle name="Percent 4 4 4 5 2 2 2" xfId="25435"/>
    <cellStyle name="Percent 4 4 4 5 2 2 3" xfId="25436"/>
    <cellStyle name="Percent 4 4 4 5 2 3" xfId="25437"/>
    <cellStyle name="Percent 4 4 4 5 2 4" xfId="25438"/>
    <cellStyle name="Percent 4 4 4 5 3" xfId="25439"/>
    <cellStyle name="Percent 4 4 4 5 3 2" xfId="25440"/>
    <cellStyle name="Percent 4 4 4 5 3 2 2" xfId="25441"/>
    <cellStyle name="Percent 4 4 4 5 3 2 3" xfId="25442"/>
    <cellStyle name="Percent 4 4 4 5 3 3" xfId="25443"/>
    <cellStyle name="Percent 4 4 4 5 3 4" xfId="25444"/>
    <cellStyle name="Percent 4 4 4 5 4" xfId="25445"/>
    <cellStyle name="Percent 4 4 4 5 4 2" xfId="25446"/>
    <cellStyle name="Percent 4 4 4 5 4 3" xfId="25447"/>
    <cellStyle name="Percent 4 4 4 5 5" xfId="25448"/>
    <cellStyle name="Percent 4 4 4 5 6" xfId="25449"/>
    <cellStyle name="Percent 4 4 4 6" xfId="25450"/>
    <cellStyle name="Percent 4 4 4 6 2" xfId="25451"/>
    <cellStyle name="Percent 4 4 4 6 2 2" xfId="25452"/>
    <cellStyle name="Percent 4 4 4 6 2 3" xfId="25453"/>
    <cellStyle name="Percent 4 4 4 6 3" xfId="25454"/>
    <cellStyle name="Percent 4 4 4 6 4" xfId="25455"/>
    <cellStyle name="Percent 4 4 4 7" xfId="25456"/>
    <cellStyle name="Percent 4 4 4 7 2" xfId="25457"/>
    <cellStyle name="Percent 4 4 4 7 2 2" xfId="25458"/>
    <cellStyle name="Percent 4 4 4 7 2 3" xfId="25459"/>
    <cellStyle name="Percent 4 4 4 7 3" xfId="25460"/>
    <cellStyle name="Percent 4 4 4 7 4" xfId="25461"/>
    <cellStyle name="Percent 4 4 4 8" xfId="25462"/>
    <cellStyle name="Percent 4 4 4 8 2" xfId="25463"/>
    <cellStyle name="Percent 4 4 4 8 2 2" xfId="25464"/>
    <cellStyle name="Percent 4 4 4 8 2 3" xfId="25465"/>
    <cellStyle name="Percent 4 4 4 8 3" xfId="25466"/>
    <cellStyle name="Percent 4 4 4 8 4" xfId="25467"/>
    <cellStyle name="Percent 4 4 4 9" xfId="25468"/>
    <cellStyle name="Percent 4 4 4 9 2" xfId="25469"/>
    <cellStyle name="Percent 4 4 4 9 3" xfId="25470"/>
    <cellStyle name="Percent 4 4 5" xfId="25471"/>
    <cellStyle name="Percent 4 4 5 10" xfId="25472"/>
    <cellStyle name="Percent 4 4 5 10 2" xfId="25473"/>
    <cellStyle name="Percent 4 4 5 10 3" xfId="25474"/>
    <cellStyle name="Percent 4 4 5 11" xfId="25475"/>
    <cellStyle name="Percent 4 4 5 11 2" xfId="25476"/>
    <cellStyle name="Percent 4 4 5 11 3" xfId="25477"/>
    <cellStyle name="Percent 4 4 5 12" xfId="25478"/>
    <cellStyle name="Percent 4 4 5 2" xfId="25479"/>
    <cellStyle name="Percent 4 4 5 2 2" xfId="25480"/>
    <cellStyle name="Percent 4 4 5 2 2 2" xfId="25481"/>
    <cellStyle name="Percent 4 4 5 2 2 2 2" xfId="25482"/>
    <cellStyle name="Percent 4 4 5 2 2 2 3" xfId="25483"/>
    <cellStyle name="Percent 4 4 5 2 2 3" xfId="25484"/>
    <cellStyle name="Percent 4 4 5 2 2 4" xfId="25485"/>
    <cellStyle name="Percent 4 4 5 2 3" xfId="25486"/>
    <cellStyle name="Percent 4 4 5 2 3 2" xfId="25487"/>
    <cellStyle name="Percent 4 4 5 2 3 2 2" xfId="25488"/>
    <cellStyle name="Percent 4 4 5 2 3 2 3" xfId="25489"/>
    <cellStyle name="Percent 4 4 5 2 3 3" xfId="25490"/>
    <cellStyle name="Percent 4 4 5 2 3 4" xfId="25491"/>
    <cellStyle name="Percent 4 4 5 2 4" xfId="25492"/>
    <cellStyle name="Percent 4 4 5 2 4 2" xfId="25493"/>
    <cellStyle name="Percent 4 4 5 2 4 3" xfId="25494"/>
    <cellStyle name="Percent 4 4 5 2 5" xfId="25495"/>
    <cellStyle name="Percent 4 4 5 2 6" xfId="25496"/>
    <cellStyle name="Percent 4 4 5 3" xfId="25497"/>
    <cellStyle name="Percent 4 4 5 3 2" xfId="25498"/>
    <cellStyle name="Percent 4 4 5 3 2 2" xfId="25499"/>
    <cellStyle name="Percent 4 4 5 3 2 2 2" xfId="25500"/>
    <cellStyle name="Percent 4 4 5 3 2 2 3" xfId="25501"/>
    <cellStyle name="Percent 4 4 5 3 2 3" xfId="25502"/>
    <cellStyle name="Percent 4 4 5 3 2 4" xfId="25503"/>
    <cellStyle name="Percent 4 4 5 3 3" xfId="25504"/>
    <cellStyle name="Percent 4 4 5 3 3 2" xfId="25505"/>
    <cellStyle name="Percent 4 4 5 3 3 2 2" xfId="25506"/>
    <cellStyle name="Percent 4 4 5 3 3 2 3" xfId="25507"/>
    <cellStyle name="Percent 4 4 5 3 3 3" xfId="25508"/>
    <cellStyle name="Percent 4 4 5 3 3 4" xfId="25509"/>
    <cellStyle name="Percent 4 4 5 3 4" xfId="25510"/>
    <cellStyle name="Percent 4 4 5 3 4 2" xfId="25511"/>
    <cellStyle name="Percent 4 4 5 3 4 3" xfId="25512"/>
    <cellStyle name="Percent 4 4 5 3 5" xfId="25513"/>
    <cellStyle name="Percent 4 4 5 3 6" xfId="25514"/>
    <cellStyle name="Percent 4 4 5 4" xfId="25515"/>
    <cellStyle name="Percent 4 4 5 4 2" xfId="25516"/>
    <cellStyle name="Percent 4 4 5 4 2 2" xfId="25517"/>
    <cellStyle name="Percent 4 4 5 4 2 2 2" xfId="25518"/>
    <cellStyle name="Percent 4 4 5 4 2 2 3" xfId="25519"/>
    <cellStyle name="Percent 4 4 5 4 2 3" xfId="25520"/>
    <cellStyle name="Percent 4 4 5 4 2 4" xfId="25521"/>
    <cellStyle name="Percent 4 4 5 4 3" xfId="25522"/>
    <cellStyle name="Percent 4 4 5 4 3 2" xfId="25523"/>
    <cellStyle name="Percent 4 4 5 4 3 2 2" xfId="25524"/>
    <cellStyle name="Percent 4 4 5 4 3 2 3" xfId="25525"/>
    <cellStyle name="Percent 4 4 5 4 3 3" xfId="25526"/>
    <cellStyle name="Percent 4 4 5 4 3 4" xfId="25527"/>
    <cellStyle name="Percent 4 4 5 4 4" xfId="25528"/>
    <cellStyle name="Percent 4 4 5 4 4 2" xfId="25529"/>
    <cellStyle name="Percent 4 4 5 4 4 2 2" xfId="25530"/>
    <cellStyle name="Percent 4 4 5 4 4 2 3" xfId="25531"/>
    <cellStyle name="Percent 4 4 5 4 4 3" xfId="25532"/>
    <cellStyle name="Percent 4 4 5 4 4 4" xfId="25533"/>
    <cellStyle name="Percent 4 4 5 4 5" xfId="25534"/>
    <cellStyle name="Percent 4 4 5 4 5 2" xfId="25535"/>
    <cellStyle name="Percent 4 4 5 4 5 3" xfId="25536"/>
    <cellStyle name="Percent 4 4 5 4 6" xfId="25537"/>
    <cellStyle name="Percent 4 4 5 4 7" xfId="25538"/>
    <cellStyle name="Percent 4 4 5 5" xfId="25539"/>
    <cellStyle name="Percent 4 4 5 5 2" xfId="25540"/>
    <cellStyle name="Percent 4 4 5 5 2 2" xfId="25541"/>
    <cellStyle name="Percent 4 4 5 5 2 2 2" xfId="25542"/>
    <cellStyle name="Percent 4 4 5 5 2 2 3" xfId="25543"/>
    <cellStyle name="Percent 4 4 5 5 2 3" xfId="25544"/>
    <cellStyle name="Percent 4 4 5 5 2 4" xfId="25545"/>
    <cellStyle name="Percent 4 4 5 5 3" xfId="25546"/>
    <cellStyle name="Percent 4 4 5 5 3 2" xfId="25547"/>
    <cellStyle name="Percent 4 4 5 5 3 2 2" xfId="25548"/>
    <cellStyle name="Percent 4 4 5 5 3 2 3" xfId="25549"/>
    <cellStyle name="Percent 4 4 5 5 3 3" xfId="25550"/>
    <cellStyle name="Percent 4 4 5 5 3 4" xfId="25551"/>
    <cellStyle name="Percent 4 4 5 5 4" xfId="25552"/>
    <cellStyle name="Percent 4 4 5 5 4 2" xfId="25553"/>
    <cellStyle name="Percent 4 4 5 5 4 3" xfId="25554"/>
    <cellStyle name="Percent 4 4 5 5 5" xfId="25555"/>
    <cellStyle name="Percent 4 4 5 5 6" xfId="25556"/>
    <cellStyle name="Percent 4 4 5 6" xfId="25557"/>
    <cellStyle name="Percent 4 4 5 6 2" xfId="25558"/>
    <cellStyle name="Percent 4 4 5 6 2 2" xfId="25559"/>
    <cellStyle name="Percent 4 4 5 6 2 3" xfId="25560"/>
    <cellStyle name="Percent 4 4 5 6 3" xfId="25561"/>
    <cellStyle name="Percent 4 4 5 6 4" xfId="25562"/>
    <cellStyle name="Percent 4 4 5 7" xfId="25563"/>
    <cellStyle name="Percent 4 4 5 7 2" xfId="25564"/>
    <cellStyle name="Percent 4 4 5 7 2 2" xfId="25565"/>
    <cellStyle name="Percent 4 4 5 7 2 3" xfId="25566"/>
    <cellStyle name="Percent 4 4 5 7 3" xfId="25567"/>
    <cellStyle name="Percent 4 4 5 7 4" xfId="25568"/>
    <cellStyle name="Percent 4 4 5 8" xfId="25569"/>
    <cellStyle name="Percent 4 4 5 8 2" xfId="25570"/>
    <cellStyle name="Percent 4 4 5 8 2 2" xfId="25571"/>
    <cellStyle name="Percent 4 4 5 8 2 3" xfId="25572"/>
    <cellStyle name="Percent 4 4 5 8 3" xfId="25573"/>
    <cellStyle name="Percent 4 4 5 8 4" xfId="25574"/>
    <cellStyle name="Percent 4 4 5 9" xfId="25575"/>
    <cellStyle name="Percent 4 4 5 9 2" xfId="25576"/>
    <cellStyle name="Percent 4 4 5 9 3" xfId="25577"/>
    <cellStyle name="Percent 4 4 6" xfId="25578"/>
    <cellStyle name="Percent 4 4 6 10" xfId="25579"/>
    <cellStyle name="Percent 4 4 6 10 2" xfId="25580"/>
    <cellStyle name="Percent 4 4 6 10 3" xfId="25581"/>
    <cellStyle name="Percent 4 4 6 11" xfId="25582"/>
    <cellStyle name="Percent 4 4 6 11 2" xfId="25583"/>
    <cellStyle name="Percent 4 4 6 11 3" xfId="25584"/>
    <cellStyle name="Percent 4 4 6 12" xfId="25585"/>
    <cellStyle name="Percent 4 4 6 2" xfId="25586"/>
    <cellStyle name="Percent 4 4 6 2 2" xfId="25587"/>
    <cellStyle name="Percent 4 4 6 2 2 2" xfId="25588"/>
    <cellStyle name="Percent 4 4 6 2 2 2 2" xfId="25589"/>
    <cellStyle name="Percent 4 4 6 2 2 2 3" xfId="25590"/>
    <cellStyle name="Percent 4 4 6 2 2 3" xfId="25591"/>
    <cellStyle name="Percent 4 4 6 2 2 4" xfId="25592"/>
    <cellStyle name="Percent 4 4 6 2 3" xfId="25593"/>
    <cellStyle name="Percent 4 4 6 2 3 2" xfId="25594"/>
    <cellStyle name="Percent 4 4 6 2 3 2 2" xfId="25595"/>
    <cellStyle name="Percent 4 4 6 2 3 2 3" xfId="25596"/>
    <cellStyle name="Percent 4 4 6 2 3 3" xfId="25597"/>
    <cellStyle name="Percent 4 4 6 2 3 4" xfId="25598"/>
    <cellStyle name="Percent 4 4 6 2 4" xfId="25599"/>
    <cellStyle name="Percent 4 4 6 2 4 2" xfId="25600"/>
    <cellStyle name="Percent 4 4 6 2 4 3" xfId="25601"/>
    <cellStyle name="Percent 4 4 6 2 5" xfId="25602"/>
    <cellStyle name="Percent 4 4 6 2 6" xfId="25603"/>
    <cellStyle name="Percent 4 4 6 3" xfId="25604"/>
    <cellStyle name="Percent 4 4 6 3 2" xfId="25605"/>
    <cellStyle name="Percent 4 4 6 3 2 2" xfId="25606"/>
    <cellStyle name="Percent 4 4 6 3 2 2 2" xfId="25607"/>
    <cellStyle name="Percent 4 4 6 3 2 2 3" xfId="25608"/>
    <cellStyle name="Percent 4 4 6 3 2 3" xfId="25609"/>
    <cellStyle name="Percent 4 4 6 3 2 4" xfId="25610"/>
    <cellStyle name="Percent 4 4 6 3 3" xfId="25611"/>
    <cellStyle name="Percent 4 4 6 3 3 2" xfId="25612"/>
    <cellStyle name="Percent 4 4 6 3 3 2 2" xfId="25613"/>
    <cellStyle name="Percent 4 4 6 3 3 2 3" xfId="25614"/>
    <cellStyle name="Percent 4 4 6 3 3 3" xfId="25615"/>
    <cellStyle name="Percent 4 4 6 3 3 4" xfId="25616"/>
    <cellStyle name="Percent 4 4 6 3 4" xfId="25617"/>
    <cellStyle name="Percent 4 4 6 3 4 2" xfId="25618"/>
    <cellStyle name="Percent 4 4 6 3 4 3" xfId="25619"/>
    <cellStyle name="Percent 4 4 6 3 5" xfId="25620"/>
    <cellStyle name="Percent 4 4 6 3 6" xfId="25621"/>
    <cellStyle name="Percent 4 4 6 4" xfId="25622"/>
    <cellStyle name="Percent 4 4 6 4 2" xfId="25623"/>
    <cellStyle name="Percent 4 4 6 4 2 2" xfId="25624"/>
    <cellStyle name="Percent 4 4 6 4 2 2 2" xfId="25625"/>
    <cellStyle name="Percent 4 4 6 4 2 2 3" xfId="25626"/>
    <cellStyle name="Percent 4 4 6 4 2 3" xfId="25627"/>
    <cellStyle name="Percent 4 4 6 4 2 4" xfId="25628"/>
    <cellStyle name="Percent 4 4 6 4 3" xfId="25629"/>
    <cellStyle name="Percent 4 4 6 4 3 2" xfId="25630"/>
    <cellStyle name="Percent 4 4 6 4 3 2 2" xfId="25631"/>
    <cellStyle name="Percent 4 4 6 4 3 2 3" xfId="25632"/>
    <cellStyle name="Percent 4 4 6 4 3 3" xfId="25633"/>
    <cellStyle name="Percent 4 4 6 4 3 4" xfId="25634"/>
    <cellStyle name="Percent 4 4 6 4 4" xfId="25635"/>
    <cellStyle name="Percent 4 4 6 4 4 2" xfId="25636"/>
    <cellStyle name="Percent 4 4 6 4 4 2 2" xfId="25637"/>
    <cellStyle name="Percent 4 4 6 4 4 2 3" xfId="25638"/>
    <cellStyle name="Percent 4 4 6 4 4 3" xfId="25639"/>
    <cellStyle name="Percent 4 4 6 4 4 4" xfId="25640"/>
    <cellStyle name="Percent 4 4 6 4 5" xfId="25641"/>
    <cellStyle name="Percent 4 4 6 4 5 2" xfId="25642"/>
    <cellStyle name="Percent 4 4 6 4 5 3" xfId="25643"/>
    <cellStyle name="Percent 4 4 6 4 6" xfId="25644"/>
    <cellStyle name="Percent 4 4 6 4 7" xfId="25645"/>
    <cellStyle name="Percent 4 4 6 5" xfId="25646"/>
    <cellStyle name="Percent 4 4 6 5 2" xfId="25647"/>
    <cellStyle name="Percent 4 4 6 5 2 2" xfId="25648"/>
    <cellStyle name="Percent 4 4 6 5 2 2 2" xfId="25649"/>
    <cellStyle name="Percent 4 4 6 5 2 2 3" xfId="25650"/>
    <cellStyle name="Percent 4 4 6 5 2 3" xfId="25651"/>
    <cellStyle name="Percent 4 4 6 5 2 4" xfId="25652"/>
    <cellStyle name="Percent 4 4 6 5 3" xfId="25653"/>
    <cellStyle name="Percent 4 4 6 5 3 2" xfId="25654"/>
    <cellStyle name="Percent 4 4 6 5 3 2 2" xfId="25655"/>
    <cellStyle name="Percent 4 4 6 5 3 2 3" xfId="25656"/>
    <cellStyle name="Percent 4 4 6 5 3 3" xfId="25657"/>
    <cellStyle name="Percent 4 4 6 5 3 4" xfId="25658"/>
    <cellStyle name="Percent 4 4 6 5 4" xfId="25659"/>
    <cellStyle name="Percent 4 4 6 5 4 2" xfId="25660"/>
    <cellStyle name="Percent 4 4 6 5 4 3" xfId="25661"/>
    <cellStyle name="Percent 4 4 6 5 5" xfId="25662"/>
    <cellStyle name="Percent 4 4 6 5 6" xfId="25663"/>
    <cellStyle name="Percent 4 4 6 6" xfId="25664"/>
    <cellStyle name="Percent 4 4 6 6 2" xfId="25665"/>
    <cellStyle name="Percent 4 4 6 6 2 2" xfId="25666"/>
    <cellStyle name="Percent 4 4 6 6 2 3" xfId="25667"/>
    <cellStyle name="Percent 4 4 6 6 3" xfId="25668"/>
    <cellStyle name="Percent 4 4 6 6 4" xfId="25669"/>
    <cellStyle name="Percent 4 4 6 7" xfId="25670"/>
    <cellStyle name="Percent 4 4 6 7 2" xfId="25671"/>
    <cellStyle name="Percent 4 4 6 7 2 2" xfId="25672"/>
    <cellStyle name="Percent 4 4 6 7 2 3" xfId="25673"/>
    <cellStyle name="Percent 4 4 6 7 3" xfId="25674"/>
    <cellStyle name="Percent 4 4 6 7 4" xfId="25675"/>
    <cellStyle name="Percent 4 4 6 8" xfId="25676"/>
    <cellStyle name="Percent 4 4 6 8 2" xfId="25677"/>
    <cellStyle name="Percent 4 4 6 8 2 2" xfId="25678"/>
    <cellStyle name="Percent 4 4 6 8 2 3" xfId="25679"/>
    <cellStyle name="Percent 4 4 6 8 3" xfId="25680"/>
    <cellStyle name="Percent 4 4 6 8 4" xfId="25681"/>
    <cellStyle name="Percent 4 4 6 9" xfId="25682"/>
    <cellStyle name="Percent 4 4 6 9 2" xfId="25683"/>
    <cellStyle name="Percent 4 4 6 9 3" xfId="25684"/>
    <cellStyle name="Percent 4 4 7" xfId="25685"/>
    <cellStyle name="Percent 4 4 7 10" xfId="25686"/>
    <cellStyle name="Percent 4 4 7 10 2" xfId="25687"/>
    <cellStyle name="Percent 4 4 7 10 3" xfId="25688"/>
    <cellStyle name="Percent 4 4 7 11" xfId="25689"/>
    <cellStyle name="Percent 4 4 7 11 2" xfId="25690"/>
    <cellStyle name="Percent 4 4 7 11 3" xfId="25691"/>
    <cellStyle name="Percent 4 4 7 12" xfId="25692"/>
    <cellStyle name="Percent 4 4 7 2" xfId="25693"/>
    <cellStyle name="Percent 4 4 7 2 2" xfId="25694"/>
    <cellStyle name="Percent 4 4 7 2 2 2" xfId="25695"/>
    <cellStyle name="Percent 4 4 7 2 2 2 2" xfId="25696"/>
    <cellStyle name="Percent 4 4 7 2 2 2 3" xfId="25697"/>
    <cellStyle name="Percent 4 4 7 2 2 3" xfId="25698"/>
    <cellStyle name="Percent 4 4 7 2 2 4" xfId="25699"/>
    <cellStyle name="Percent 4 4 7 2 3" xfId="25700"/>
    <cellStyle name="Percent 4 4 7 2 3 2" xfId="25701"/>
    <cellStyle name="Percent 4 4 7 2 3 2 2" xfId="25702"/>
    <cellStyle name="Percent 4 4 7 2 3 2 3" xfId="25703"/>
    <cellStyle name="Percent 4 4 7 2 3 3" xfId="25704"/>
    <cellStyle name="Percent 4 4 7 2 3 4" xfId="25705"/>
    <cellStyle name="Percent 4 4 7 2 4" xfId="25706"/>
    <cellStyle name="Percent 4 4 7 2 4 2" xfId="25707"/>
    <cellStyle name="Percent 4 4 7 2 4 3" xfId="25708"/>
    <cellStyle name="Percent 4 4 7 2 5" xfId="25709"/>
    <cellStyle name="Percent 4 4 7 2 6" xfId="25710"/>
    <cellStyle name="Percent 4 4 7 3" xfId="25711"/>
    <cellStyle name="Percent 4 4 7 3 2" xfId="25712"/>
    <cellStyle name="Percent 4 4 7 3 2 2" xfId="25713"/>
    <cellStyle name="Percent 4 4 7 3 2 2 2" xfId="25714"/>
    <cellStyle name="Percent 4 4 7 3 2 2 3" xfId="25715"/>
    <cellStyle name="Percent 4 4 7 3 2 3" xfId="25716"/>
    <cellStyle name="Percent 4 4 7 3 2 4" xfId="25717"/>
    <cellStyle name="Percent 4 4 7 3 3" xfId="25718"/>
    <cellStyle name="Percent 4 4 7 3 3 2" xfId="25719"/>
    <cellStyle name="Percent 4 4 7 3 3 2 2" xfId="25720"/>
    <cellStyle name="Percent 4 4 7 3 3 2 3" xfId="25721"/>
    <cellStyle name="Percent 4 4 7 3 3 3" xfId="25722"/>
    <cellStyle name="Percent 4 4 7 3 3 4" xfId="25723"/>
    <cellStyle name="Percent 4 4 7 3 4" xfId="25724"/>
    <cellStyle name="Percent 4 4 7 3 4 2" xfId="25725"/>
    <cellStyle name="Percent 4 4 7 3 4 3" xfId="25726"/>
    <cellStyle name="Percent 4 4 7 3 5" xfId="25727"/>
    <cellStyle name="Percent 4 4 7 3 6" xfId="25728"/>
    <cellStyle name="Percent 4 4 7 4" xfId="25729"/>
    <cellStyle name="Percent 4 4 7 4 2" xfId="25730"/>
    <cellStyle name="Percent 4 4 7 4 2 2" xfId="25731"/>
    <cellStyle name="Percent 4 4 7 4 2 2 2" xfId="25732"/>
    <cellStyle name="Percent 4 4 7 4 2 2 3" xfId="25733"/>
    <cellStyle name="Percent 4 4 7 4 2 3" xfId="25734"/>
    <cellStyle name="Percent 4 4 7 4 2 4" xfId="25735"/>
    <cellStyle name="Percent 4 4 7 4 3" xfId="25736"/>
    <cellStyle name="Percent 4 4 7 4 3 2" xfId="25737"/>
    <cellStyle name="Percent 4 4 7 4 3 2 2" xfId="25738"/>
    <cellStyle name="Percent 4 4 7 4 3 2 3" xfId="25739"/>
    <cellStyle name="Percent 4 4 7 4 3 3" xfId="25740"/>
    <cellStyle name="Percent 4 4 7 4 3 4" xfId="25741"/>
    <cellStyle name="Percent 4 4 7 4 4" xfId="25742"/>
    <cellStyle name="Percent 4 4 7 4 4 2" xfId="25743"/>
    <cellStyle name="Percent 4 4 7 4 4 2 2" xfId="25744"/>
    <cellStyle name="Percent 4 4 7 4 4 2 3" xfId="25745"/>
    <cellStyle name="Percent 4 4 7 4 4 3" xfId="25746"/>
    <cellStyle name="Percent 4 4 7 4 4 4" xfId="25747"/>
    <cellStyle name="Percent 4 4 7 4 5" xfId="25748"/>
    <cellStyle name="Percent 4 4 7 4 5 2" xfId="25749"/>
    <cellStyle name="Percent 4 4 7 4 5 3" xfId="25750"/>
    <cellStyle name="Percent 4 4 7 4 6" xfId="25751"/>
    <cellStyle name="Percent 4 4 7 4 7" xfId="25752"/>
    <cellStyle name="Percent 4 4 7 5" xfId="25753"/>
    <cellStyle name="Percent 4 4 7 5 2" xfId="25754"/>
    <cellStyle name="Percent 4 4 7 5 2 2" xfId="25755"/>
    <cellStyle name="Percent 4 4 7 5 2 2 2" xfId="25756"/>
    <cellStyle name="Percent 4 4 7 5 2 2 3" xfId="25757"/>
    <cellStyle name="Percent 4 4 7 5 2 3" xfId="25758"/>
    <cellStyle name="Percent 4 4 7 5 2 4" xfId="25759"/>
    <cellStyle name="Percent 4 4 7 5 3" xfId="25760"/>
    <cellStyle name="Percent 4 4 7 5 3 2" xfId="25761"/>
    <cellStyle name="Percent 4 4 7 5 3 2 2" xfId="25762"/>
    <cellStyle name="Percent 4 4 7 5 3 2 3" xfId="25763"/>
    <cellStyle name="Percent 4 4 7 5 3 3" xfId="25764"/>
    <cellStyle name="Percent 4 4 7 5 3 4" xfId="25765"/>
    <cellStyle name="Percent 4 4 7 5 4" xfId="25766"/>
    <cellStyle name="Percent 4 4 7 5 4 2" xfId="25767"/>
    <cellStyle name="Percent 4 4 7 5 4 3" xfId="25768"/>
    <cellStyle name="Percent 4 4 7 5 5" xfId="25769"/>
    <cellStyle name="Percent 4 4 7 5 6" xfId="25770"/>
    <cellStyle name="Percent 4 4 7 6" xfId="25771"/>
    <cellStyle name="Percent 4 4 7 6 2" xfId="25772"/>
    <cellStyle name="Percent 4 4 7 6 2 2" xfId="25773"/>
    <cellStyle name="Percent 4 4 7 6 2 3" xfId="25774"/>
    <cellStyle name="Percent 4 4 7 6 3" xfId="25775"/>
    <cellStyle name="Percent 4 4 7 6 4" xfId="25776"/>
    <cellStyle name="Percent 4 4 7 7" xfId="25777"/>
    <cellStyle name="Percent 4 4 7 7 2" xfId="25778"/>
    <cellStyle name="Percent 4 4 7 7 2 2" xfId="25779"/>
    <cellStyle name="Percent 4 4 7 7 2 3" xfId="25780"/>
    <cellStyle name="Percent 4 4 7 7 3" xfId="25781"/>
    <cellStyle name="Percent 4 4 7 7 4" xfId="25782"/>
    <cellStyle name="Percent 4 4 7 8" xfId="25783"/>
    <cellStyle name="Percent 4 4 7 8 2" xfId="25784"/>
    <cellStyle name="Percent 4 4 7 8 2 2" xfId="25785"/>
    <cellStyle name="Percent 4 4 7 8 2 3" xfId="25786"/>
    <cellStyle name="Percent 4 4 7 8 3" xfId="25787"/>
    <cellStyle name="Percent 4 4 7 8 4" xfId="25788"/>
    <cellStyle name="Percent 4 4 7 9" xfId="25789"/>
    <cellStyle name="Percent 4 4 7 9 2" xfId="25790"/>
    <cellStyle name="Percent 4 4 7 9 3" xfId="25791"/>
    <cellStyle name="Percent 4 4 8" xfId="25792"/>
    <cellStyle name="Percent 4 4 8 10" xfId="25793"/>
    <cellStyle name="Percent 4 4 8 10 2" xfId="25794"/>
    <cellStyle name="Percent 4 4 8 10 3" xfId="25795"/>
    <cellStyle name="Percent 4 4 8 11" xfId="25796"/>
    <cellStyle name="Percent 4 4 8 11 2" xfId="25797"/>
    <cellStyle name="Percent 4 4 8 11 3" xfId="25798"/>
    <cellStyle name="Percent 4 4 8 12" xfId="25799"/>
    <cellStyle name="Percent 4 4 8 2" xfId="25800"/>
    <cellStyle name="Percent 4 4 8 2 2" xfId="25801"/>
    <cellStyle name="Percent 4 4 8 2 2 2" xfId="25802"/>
    <cellStyle name="Percent 4 4 8 2 2 2 2" xfId="25803"/>
    <cellStyle name="Percent 4 4 8 2 2 2 3" xfId="25804"/>
    <cellStyle name="Percent 4 4 8 2 2 3" xfId="25805"/>
    <cellStyle name="Percent 4 4 8 2 2 4" xfId="25806"/>
    <cellStyle name="Percent 4 4 8 2 3" xfId="25807"/>
    <cellStyle name="Percent 4 4 8 2 3 2" xfId="25808"/>
    <cellStyle name="Percent 4 4 8 2 3 2 2" xfId="25809"/>
    <cellStyle name="Percent 4 4 8 2 3 2 3" xfId="25810"/>
    <cellStyle name="Percent 4 4 8 2 3 3" xfId="25811"/>
    <cellStyle name="Percent 4 4 8 2 3 4" xfId="25812"/>
    <cellStyle name="Percent 4 4 8 2 4" xfId="25813"/>
    <cellStyle name="Percent 4 4 8 2 4 2" xfId="25814"/>
    <cellStyle name="Percent 4 4 8 2 4 3" xfId="25815"/>
    <cellStyle name="Percent 4 4 8 2 5" xfId="25816"/>
    <cellStyle name="Percent 4 4 8 2 6" xfId="25817"/>
    <cellStyle name="Percent 4 4 8 3" xfId="25818"/>
    <cellStyle name="Percent 4 4 8 3 2" xfId="25819"/>
    <cellStyle name="Percent 4 4 8 3 2 2" xfId="25820"/>
    <cellStyle name="Percent 4 4 8 3 2 2 2" xfId="25821"/>
    <cellStyle name="Percent 4 4 8 3 2 2 3" xfId="25822"/>
    <cellStyle name="Percent 4 4 8 3 2 3" xfId="25823"/>
    <cellStyle name="Percent 4 4 8 3 2 4" xfId="25824"/>
    <cellStyle name="Percent 4 4 8 3 3" xfId="25825"/>
    <cellStyle name="Percent 4 4 8 3 3 2" xfId="25826"/>
    <cellStyle name="Percent 4 4 8 3 3 2 2" xfId="25827"/>
    <cellStyle name="Percent 4 4 8 3 3 2 3" xfId="25828"/>
    <cellStyle name="Percent 4 4 8 3 3 3" xfId="25829"/>
    <cellStyle name="Percent 4 4 8 3 3 4" xfId="25830"/>
    <cellStyle name="Percent 4 4 8 3 4" xfId="25831"/>
    <cellStyle name="Percent 4 4 8 3 4 2" xfId="25832"/>
    <cellStyle name="Percent 4 4 8 3 4 3" xfId="25833"/>
    <cellStyle name="Percent 4 4 8 3 5" xfId="25834"/>
    <cellStyle name="Percent 4 4 8 3 6" xfId="25835"/>
    <cellStyle name="Percent 4 4 8 4" xfId="25836"/>
    <cellStyle name="Percent 4 4 8 4 2" xfId="25837"/>
    <cellStyle name="Percent 4 4 8 4 2 2" xfId="25838"/>
    <cellStyle name="Percent 4 4 8 4 2 2 2" xfId="25839"/>
    <cellStyle name="Percent 4 4 8 4 2 2 3" xfId="25840"/>
    <cellStyle name="Percent 4 4 8 4 2 3" xfId="25841"/>
    <cellStyle name="Percent 4 4 8 4 2 4" xfId="25842"/>
    <cellStyle name="Percent 4 4 8 4 3" xfId="25843"/>
    <cellStyle name="Percent 4 4 8 4 3 2" xfId="25844"/>
    <cellStyle name="Percent 4 4 8 4 3 2 2" xfId="25845"/>
    <cellStyle name="Percent 4 4 8 4 3 2 3" xfId="25846"/>
    <cellStyle name="Percent 4 4 8 4 3 3" xfId="25847"/>
    <cellStyle name="Percent 4 4 8 4 3 4" xfId="25848"/>
    <cellStyle name="Percent 4 4 8 4 4" xfId="25849"/>
    <cellStyle name="Percent 4 4 8 4 4 2" xfId="25850"/>
    <cellStyle name="Percent 4 4 8 4 4 2 2" xfId="25851"/>
    <cellStyle name="Percent 4 4 8 4 4 2 3" xfId="25852"/>
    <cellStyle name="Percent 4 4 8 4 4 3" xfId="25853"/>
    <cellStyle name="Percent 4 4 8 4 4 4" xfId="25854"/>
    <cellStyle name="Percent 4 4 8 4 5" xfId="25855"/>
    <cellStyle name="Percent 4 4 8 4 5 2" xfId="25856"/>
    <cellStyle name="Percent 4 4 8 4 5 3" xfId="25857"/>
    <cellStyle name="Percent 4 4 8 4 6" xfId="25858"/>
    <cellStyle name="Percent 4 4 8 4 7" xfId="25859"/>
    <cellStyle name="Percent 4 4 8 5" xfId="25860"/>
    <cellStyle name="Percent 4 4 8 5 2" xfId="25861"/>
    <cellStyle name="Percent 4 4 8 5 2 2" xfId="25862"/>
    <cellStyle name="Percent 4 4 8 5 2 2 2" xfId="25863"/>
    <cellStyle name="Percent 4 4 8 5 2 2 3" xfId="25864"/>
    <cellStyle name="Percent 4 4 8 5 2 3" xfId="25865"/>
    <cellStyle name="Percent 4 4 8 5 2 4" xfId="25866"/>
    <cellStyle name="Percent 4 4 8 5 3" xfId="25867"/>
    <cellStyle name="Percent 4 4 8 5 3 2" xfId="25868"/>
    <cellStyle name="Percent 4 4 8 5 3 2 2" xfId="25869"/>
    <cellStyle name="Percent 4 4 8 5 3 2 3" xfId="25870"/>
    <cellStyle name="Percent 4 4 8 5 3 3" xfId="25871"/>
    <cellStyle name="Percent 4 4 8 5 3 4" xfId="25872"/>
    <cellStyle name="Percent 4 4 8 5 4" xfId="25873"/>
    <cellStyle name="Percent 4 4 8 5 4 2" xfId="25874"/>
    <cellStyle name="Percent 4 4 8 5 4 3" xfId="25875"/>
    <cellStyle name="Percent 4 4 8 5 5" xfId="25876"/>
    <cellStyle name="Percent 4 4 8 5 6" xfId="25877"/>
    <cellStyle name="Percent 4 4 8 6" xfId="25878"/>
    <cellStyle name="Percent 4 4 8 6 2" xfId="25879"/>
    <cellStyle name="Percent 4 4 8 6 2 2" xfId="25880"/>
    <cellStyle name="Percent 4 4 8 6 2 3" xfId="25881"/>
    <cellStyle name="Percent 4 4 8 6 3" xfId="25882"/>
    <cellStyle name="Percent 4 4 8 6 4" xfId="25883"/>
    <cellStyle name="Percent 4 4 8 7" xfId="25884"/>
    <cellStyle name="Percent 4 4 8 7 2" xfId="25885"/>
    <cellStyle name="Percent 4 4 8 7 2 2" xfId="25886"/>
    <cellStyle name="Percent 4 4 8 7 2 3" xfId="25887"/>
    <cellStyle name="Percent 4 4 8 7 3" xfId="25888"/>
    <cellStyle name="Percent 4 4 8 7 4" xfId="25889"/>
    <cellStyle name="Percent 4 4 8 8" xfId="25890"/>
    <cellStyle name="Percent 4 4 8 8 2" xfId="25891"/>
    <cellStyle name="Percent 4 4 8 8 2 2" xfId="25892"/>
    <cellStyle name="Percent 4 4 8 8 2 3" xfId="25893"/>
    <cellStyle name="Percent 4 4 8 8 3" xfId="25894"/>
    <cellStyle name="Percent 4 4 8 8 4" xfId="25895"/>
    <cellStyle name="Percent 4 4 8 9" xfId="25896"/>
    <cellStyle name="Percent 4 4 8 9 2" xfId="25897"/>
    <cellStyle name="Percent 4 4 8 9 3" xfId="25898"/>
    <cellStyle name="Percent 4 4 9" xfId="25899"/>
    <cellStyle name="Percent 4 4 9 2" xfId="25900"/>
    <cellStyle name="Percent 4 4 9 2 2" xfId="25901"/>
    <cellStyle name="Percent 4 4 9 2 2 2" xfId="25902"/>
    <cellStyle name="Percent 4 4 9 2 2 3" xfId="25903"/>
    <cellStyle name="Percent 4 4 9 2 3" xfId="25904"/>
    <cellStyle name="Percent 4 4 9 2 4" xfId="25905"/>
    <cellStyle name="Percent 4 4 9 3" xfId="25906"/>
    <cellStyle name="Percent 4 4 9 3 2" xfId="25907"/>
    <cellStyle name="Percent 4 4 9 3 2 2" xfId="25908"/>
    <cellStyle name="Percent 4 4 9 3 2 3" xfId="25909"/>
    <cellStyle name="Percent 4 4 9 3 3" xfId="25910"/>
    <cellStyle name="Percent 4 4 9 3 4" xfId="25911"/>
    <cellStyle name="Percent 4 4 9 4" xfId="25912"/>
    <cellStyle name="Percent 4 4 9 4 2" xfId="25913"/>
    <cellStyle name="Percent 4 4 9 4 3" xfId="25914"/>
    <cellStyle name="Percent 4 4 9 5" xfId="25915"/>
    <cellStyle name="Percent 4 4 9 5 2" xfId="25916"/>
    <cellStyle name="Percent 4 4 9 5 3" xfId="25917"/>
    <cellStyle name="Percent 4 4 9 6" xfId="25918"/>
    <cellStyle name="Percent 4 4 9 7" xfId="25919"/>
    <cellStyle name="Percent 4 4 9 8" xfId="25920"/>
    <cellStyle name="Percent 4 40" xfId="25921"/>
    <cellStyle name="Percent 4 40 2" xfId="25922"/>
    <cellStyle name="Percent 4 40 3" xfId="25923"/>
    <cellStyle name="Percent 4 41" xfId="25924"/>
    <cellStyle name="Percent 4 5" xfId="25925"/>
    <cellStyle name="Percent 4 5 10" xfId="25926"/>
    <cellStyle name="Percent 4 5 10 2" xfId="25927"/>
    <cellStyle name="Percent 4 5 10 2 2" xfId="25928"/>
    <cellStyle name="Percent 4 5 10 2 2 2" xfId="25929"/>
    <cellStyle name="Percent 4 5 10 2 2 3" xfId="25930"/>
    <cellStyle name="Percent 4 5 10 2 3" xfId="25931"/>
    <cellStyle name="Percent 4 5 10 2 4" xfId="25932"/>
    <cellStyle name="Percent 4 5 10 3" xfId="25933"/>
    <cellStyle name="Percent 4 5 10 3 2" xfId="25934"/>
    <cellStyle name="Percent 4 5 10 3 2 2" xfId="25935"/>
    <cellStyle name="Percent 4 5 10 3 2 3" xfId="25936"/>
    <cellStyle name="Percent 4 5 10 3 3" xfId="25937"/>
    <cellStyle name="Percent 4 5 10 3 4" xfId="25938"/>
    <cellStyle name="Percent 4 5 10 4" xfId="25939"/>
    <cellStyle name="Percent 4 5 10 4 2" xfId="25940"/>
    <cellStyle name="Percent 4 5 10 4 3" xfId="25941"/>
    <cellStyle name="Percent 4 5 10 5" xfId="25942"/>
    <cellStyle name="Percent 4 5 10 6" xfId="25943"/>
    <cellStyle name="Percent 4 5 11" xfId="25944"/>
    <cellStyle name="Percent 4 5 11 2" xfId="25945"/>
    <cellStyle name="Percent 4 5 11 2 2" xfId="25946"/>
    <cellStyle name="Percent 4 5 11 2 2 2" xfId="25947"/>
    <cellStyle name="Percent 4 5 11 2 2 3" xfId="25948"/>
    <cellStyle name="Percent 4 5 11 2 3" xfId="25949"/>
    <cellStyle name="Percent 4 5 11 2 4" xfId="25950"/>
    <cellStyle name="Percent 4 5 11 3" xfId="25951"/>
    <cellStyle name="Percent 4 5 11 3 2" xfId="25952"/>
    <cellStyle name="Percent 4 5 11 3 2 2" xfId="25953"/>
    <cellStyle name="Percent 4 5 11 3 2 3" xfId="25954"/>
    <cellStyle name="Percent 4 5 11 3 3" xfId="25955"/>
    <cellStyle name="Percent 4 5 11 3 4" xfId="25956"/>
    <cellStyle name="Percent 4 5 11 4" xfId="25957"/>
    <cellStyle name="Percent 4 5 11 4 2" xfId="25958"/>
    <cellStyle name="Percent 4 5 11 4 3" xfId="25959"/>
    <cellStyle name="Percent 4 5 11 5" xfId="25960"/>
    <cellStyle name="Percent 4 5 11 6" xfId="25961"/>
    <cellStyle name="Percent 4 5 12" xfId="25962"/>
    <cellStyle name="Percent 4 5 12 2" xfId="25963"/>
    <cellStyle name="Percent 4 5 12 2 2" xfId="25964"/>
    <cellStyle name="Percent 4 5 12 2 2 2" xfId="25965"/>
    <cellStyle name="Percent 4 5 12 2 2 3" xfId="25966"/>
    <cellStyle name="Percent 4 5 12 2 3" xfId="25967"/>
    <cellStyle name="Percent 4 5 12 2 4" xfId="25968"/>
    <cellStyle name="Percent 4 5 12 3" xfId="25969"/>
    <cellStyle name="Percent 4 5 12 3 2" xfId="25970"/>
    <cellStyle name="Percent 4 5 12 3 2 2" xfId="25971"/>
    <cellStyle name="Percent 4 5 12 3 2 3" xfId="25972"/>
    <cellStyle name="Percent 4 5 12 3 3" xfId="25973"/>
    <cellStyle name="Percent 4 5 12 3 4" xfId="25974"/>
    <cellStyle name="Percent 4 5 12 4" xfId="25975"/>
    <cellStyle name="Percent 4 5 12 4 2" xfId="25976"/>
    <cellStyle name="Percent 4 5 12 4 2 2" xfId="25977"/>
    <cellStyle name="Percent 4 5 12 4 2 3" xfId="25978"/>
    <cellStyle name="Percent 4 5 12 4 3" xfId="25979"/>
    <cellStyle name="Percent 4 5 12 4 4" xfId="25980"/>
    <cellStyle name="Percent 4 5 12 5" xfId="25981"/>
    <cellStyle name="Percent 4 5 12 5 2" xfId="25982"/>
    <cellStyle name="Percent 4 5 12 5 3" xfId="25983"/>
    <cellStyle name="Percent 4 5 12 6" xfId="25984"/>
    <cellStyle name="Percent 4 5 12 7" xfId="25985"/>
    <cellStyle name="Percent 4 5 13" xfId="25986"/>
    <cellStyle name="Percent 4 5 13 2" xfId="25987"/>
    <cellStyle name="Percent 4 5 13 2 2" xfId="25988"/>
    <cellStyle name="Percent 4 5 13 2 2 2" xfId="25989"/>
    <cellStyle name="Percent 4 5 13 2 2 3" xfId="25990"/>
    <cellStyle name="Percent 4 5 13 2 3" xfId="25991"/>
    <cellStyle name="Percent 4 5 13 2 4" xfId="25992"/>
    <cellStyle name="Percent 4 5 13 3" xfId="25993"/>
    <cellStyle name="Percent 4 5 13 3 2" xfId="25994"/>
    <cellStyle name="Percent 4 5 13 3 2 2" xfId="25995"/>
    <cellStyle name="Percent 4 5 13 3 2 3" xfId="25996"/>
    <cellStyle name="Percent 4 5 13 3 3" xfId="25997"/>
    <cellStyle name="Percent 4 5 13 3 4" xfId="25998"/>
    <cellStyle name="Percent 4 5 13 4" xfId="25999"/>
    <cellStyle name="Percent 4 5 13 4 2" xfId="26000"/>
    <cellStyle name="Percent 4 5 13 4 3" xfId="26001"/>
    <cellStyle name="Percent 4 5 13 5" xfId="26002"/>
    <cellStyle name="Percent 4 5 13 6" xfId="26003"/>
    <cellStyle name="Percent 4 5 14" xfId="26004"/>
    <cellStyle name="Percent 4 5 14 2" xfId="26005"/>
    <cellStyle name="Percent 4 5 14 2 2" xfId="26006"/>
    <cellStyle name="Percent 4 5 14 2 3" xfId="26007"/>
    <cellStyle name="Percent 4 5 14 3" xfId="26008"/>
    <cellStyle name="Percent 4 5 14 4" xfId="26009"/>
    <cellStyle name="Percent 4 5 15" xfId="26010"/>
    <cellStyle name="Percent 4 5 15 2" xfId="26011"/>
    <cellStyle name="Percent 4 5 15 2 2" xfId="26012"/>
    <cellStyle name="Percent 4 5 15 2 3" xfId="26013"/>
    <cellStyle name="Percent 4 5 15 3" xfId="26014"/>
    <cellStyle name="Percent 4 5 15 4" xfId="26015"/>
    <cellStyle name="Percent 4 5 16" xfId="26016"/>
    <cellStyle name="Percent 4 5 16 2" xfId="26017"/>
    <cellStyle name="Percent 4 5 16 2 2" xfId="26018"/>
    <cellStyle name="Percent 4 5 16 2 3" xfId="26019"/>
    <cellStyle name="Percent 4 5 16 3" xfId="26020"/>
    <cellStyle name="Percent 4 5 16 4" xfId="26021"/>
    <cellStyle name="Percent 4 5 17" xfId="26022"/>
    <cellStyle name="Percent 4 5 17 2" xfId="26023"/>
    <cellStyle name="Percent 4 5 17 3" xfId="26024"/>
    <cellStyle name="Percent 4 5 18" xfId="26025"/>
    <cellStyle name="Percent 4 5 18 2" xfId="26026"/>
    <cellStyle name="Percent 4 5 18 3" xfId="26027"/>
    <cellStyle name="Percent 4 5 19" xfId="26028"/>
    <cellStyle name="Percent 4 5 19 2" xfId="26029"/>
    <cellStyle name="Percent 4 5 19 3" xfId="26030"/>
    <cellStyle name="Percent 4 5 2" xfId="26031"/>
    <cellStyle name="Percent 4 5 2 10" xfId="26032"/>
    <cellStyle name="Percent 4 5 2 10 2" xfId="26033"/>
    <cellStyle name="Percent 4 5 2 10 3" xfId="26034"/>
    <cellStyle name="Percent 4 5 2 11" xfId="26035"/>
    <cellStyle name="Percent 4 5 2 11 2" xfId="26036"/>
    <cellStyle name="Percent 4 5 2 11 3" xfId="26037"/>
    <cellStyle name="Percent 4 5 2 12" xfId="26038"/>
    <cellStyle name="Percent 4 5 2 2" xfId="26039"/>
    <cellStyle name="Percent 4 5 2 2 2" xfId="26040"/>
    <cellStyle name="Percent 4 5 2 2 2 2" xfId="26041"/>
    <cellStyle name="Percent 4 5 2 2 2 2 2" xfId="26042"/>
    <cellStyle name="Percent 4 5 2 2 2 2 3" xfId="26043"/>
    <cellStyle name="Percent 4 5 2 2 2 3" xfId="26044"/>
    <cellStyle name="Percent 4 5 2 2 2 4" xfId="26045"/>
    <cellStyle name="Percent 4 5 2 2 3" xfId="26046"/>
    <cellStyle name="Percent 4 5 2 2 3 2" xfId="26047"/>
    <cellStyle name="Percent 4 5 2 2 3 2 2" xfId="26048"/>
    <cellStyle name="Percent 4 5 2 2 3 2 3" xfId="26049"/>
    <cellStyle name="Percent 4 5 2 2 3 3" xfId="26050"/>
    <cellStyle name="Percent 4 5 2 2 3 4" xfId="26051"/>
    <cellStyle name="Percent 4 5 2 2 4" xfId="26052"/>
    <cellStyle name="Percent 4 5 2 2 4 2" xfId="26053"/>
    <cellStyle name="Percent 4 5 2 2 4 3" xfId="26054"/>
    <cellStyle name="Percent 4 5 2 2 5" xfId="26055"/>
    <cellStyle name="Percent 4 5 2 2 5 2" xfId="26056"/>
    <cellStyle name="Percent 4 5 2 2 5 3" xfId="26057"/>
    <cellStyle name="Percent 4 5 2 2 6" xfId="26058"/>
    <cellStyle name="Percent 4 5 2 2 7" xfId="26059"/>
    <cellStyle name="Percent 4 5 2 3" xfId="26060"/>
    <cellStyle name="Percent 4 5 2 3 2" xfId="26061"/>
    <cellStyle name="Percent 4 5 2 3 2 2" xfId="26062"/>
    <cellStyle name="Percent 4 5 2 3 2 2 2" xfId="26063"/>
    <cellStyle name="Percent 4 5 2 3 2 2 3" xfId="26064"/>
    <cellStyle name="Percent 4 5 2 3 2 3" xfId="26065"/>
    <cellStyle name="Percent 4 5 2 3 2 4" xfId="26066"/>
    <cellStyle name="Percent 4 5 2 3 3" xfId="26067"/>
    <cellStyle name="Percent 4 5 2 3 3 2" xfId="26068"/>
    <cellStyle name="Percent 4 5 2 3 3 2 2" xfId="26069"/>
    <cellStyle name="Percent 4 5 2 3 3 2 3" xfId="26070"/>
    <cellStyle name="Percent 4 5 2 3 3 3" xfId="26071"/>
    <cellStyle name="Percent 4 5 2 3 3 4" xfId="26072"/>
    <cellStyle name="Percent 4 5 2 3 4" xfId="26073"/>
    <cellStyle name="Percent 4 5 2 3 4 2" xfId="26074"/>
    <cellStyle name="Percent 4 5 2 3 4 3" xfId="26075"/>
    <cellStyle name="Percent 4 5 2 3 5" xfId="26076"/>
    <cellStyle name="Percent 4 5 2 3 6" xfId="26077"/>
    <cellStyle name="Percent 4 5 2 4" xfId="26078"/>
    <cellStyle name="Percent 4 5 2 4 2" xfId="26079"/>
    <cellStyle name="Percent 4 5 2 4 2 2" xfId="26080"/>
    <cellStyle name="Percent 4 5 2 4 2 2 2" xfId="26081"/>
    <cellStyle name="Percent 4 5 2 4 2 2 3" xfId="26082"/>
    <cellStyle name="Percent 4 5 2 4 2 3" xfId="26083"/>
    <cellStyle name="Percent 4 5 2 4 2 4" xfId="26084"/>
    <cellStyle name="Percent 4 5 2 4 3" xfId="26085"/>
    <cellStyle name="Percent 4 5 2 4 3 2" xfId="26086"/>
    <cellStyle name="Percent 4 5 2 4 3 2 2" xfId="26087"/>
    <cellStyle name="Percent 4 5 2 4 3 2 3" xfId="26088"/>
    <cellStyle name="Percent 4 5 2 4 3 3" xfId="26089"/>
    <cellStyle name="Percent 4 5 2 4 3 4" xfId="26090"/>
    <cellStyle name="Percent 4 5 2 4 4" xfId="26091"/>
    <cellStyle name="Percent 4 5 2 4 4 2" xfId="26092"/>
    <cellStyle name="Percent 4 5 2 4 4 2 2" xfId="26093"/>
    <cellStyle name="Percent 4 5 2 4 4 2 3" xfId="26094"/>
    <cellStyle name="Percent 4 5 2 4 4 3" xfId="26095"/>
    <cellStyle name="Percent 4 5 2 4 4 4" xfId="26096"/>
    <cellStyle name="Percent 4 5 2 4 5" xfId="26097"/>
    <cellStyle name="Percent 4 5 2 4 5 2" xfId="26098"/>
    <cellStyle name="Percent 4 5 2 4 5 3" xfId="26099"/>
    <cellStyle name="Percent 4 5 2 4 6" xfId="26100"/>
    <cellStyle name="Percent 4 5 2 4 7" xfId="26101"/>
    <cellStyle name="Percent 4 5 2 5" xfId="26102"/>
    <cellStyle name="Percent 4 5 2 5 2" xfId="26103"/>
    <cellStyle name="Percent 4 5 2 5 2 2" xfId="26104"/>
    <cellStyle name="Percent 4 5 2 5 2 2 2" xfId="26105"/>
    <cellStyle name="Percent 4 5 2 5 2 2 3" xfId="26106"/>
    <cellStyle name="Percent 4 5 2 5 2 3" xfId="26107"/>
    <cellStyle name="Percent 4 5 2 5 2 4" xfId="26108"/>
    <cellStyle name="Percent 4 5 2 5 3" xfId="26109"/>
    <cellStyle name="Percent 4 5 2 5 3 2" xfId="26110"/>
    <cellStyle name="Percent 4 5 2 5 3 2 2" xfId="26111"/>
    <cellStyle name="Percent 4 5 2 5 3 2 3" xfId="26112"/>
    <cellStyle name="Percent 4 5 2 5 3 3" xfId="26113"/>
    <cellStyle name="Percent 4 5 2 5 3 4" xfId="26114"/>
    <cellStyle name="Percent 4 5 2 5 4" xfId="26115"/>
    <cellStyle name="Percent 4 5 2 5 4 2" xfId="26116"/>
    <cellStyle name="Percent 4 5 2 5 4 3" xfId="26117"/>
    <cellStyle name="Percent 4 5 2 5 5" xfId="26118"/>
    <cellStyle name="Percent 4 5 2 5 6" xfId="26119"/>
    <cellStyle name="Percent 4 5 2 6" xfId="26120"/>
    <cellStyle name="Percent 4 5 2 6 2" xfId="26121"/>
    <cellStyle name="Percent 4 5 2 6 2 2" xfId="26122"/>
    <cellStyle name="Percent 4 5 2 6 2 3" xfId="26123"/>
    <cellStyle name="Percent 4 5 2 6 3" xfId="26124"/>
    <cellStyle name="Percent 4 5 2 6 4" xfId="26125"/>
    <cellStyle name="Percent 4 5 2 7" xfId="26126"/>
    <cellStyle name="Percent 4 5 2 7 2" xfId="26127"/>
    <cellStyle name="Percent 4 5 2 7 2 2" xfId="26128"/>
    <cellStyle name="Percent 4 5 2 7 2 3" xfId="26129"/>
    <cellStyle name="Percent 4 5 2 7 3" xfId="26130"/>
    <cellStyle name="Percent 4 5 2 7 4" xfId="26131"/>
    <cellStyle name="Percent 4 5 2 8" xfId="26132"/>
    <cellStyle name="Percent 4 5 2 8 2" xfId="26133"/>
    <cellStyle name="Percent 4 5 2 8 2 2" xfId="26134"/>
    <cellStyle name="Percent 4 5 2 8 2 3" xfId="26135"/>
    <cellStyle name="Percent 4 5 2 8 3" xfId="26136"/>
    <cellStyle name="Percent 4 5 2 8 4" xfId="26137"/>
    <cellStyle name="Percent 4 5 2 9" xfId="26138"/>
    <cellStyle name="Percent 4 5 2 9 2" xfId="26139"/>
    <cellStyle name="Percent 4 5 2 9 3" xfId="26140"/>
    <cellStyle name="Percent 4 5 20" xfId="26141"/>
    <cellStyle name="Percent 4 5 3" xfId="26142"/>
    <cellStyle name="Percent 4 5 3 10" xfId="26143"/>
    <cellStyle name="Percent 4 5 3 10 2" xfId="26144"/>
    <cellStyle name="Percent 4 5 3 10 3" xfId="26145"/>
    <cellStyle name="Percent 4 5 3 11" xfId="26146"/>
    <cellStyle name="Percent 4 5 3 11 2" xfId="26147"/>
    <cellStyle name="Percent 4 5 3 11 3" xfId="26148"/>
    <cellStyle name="Percent 4 5 3 12" xfId="26149"/>
    <cellStyle name="Percent 4 5 3 2" xfId="26150"/>
    <cellStyle name="Percent 4 5 3 2 2" xfId="26151"/>
    <cellStyle name="Percent 4 5 3 2 2 2" xfId="26152"/>
    <cellStyle name="Percent 4 5 3 2 2 2 2" xfId="26153"/>
    <cellStyle name="Percent 4 5 3 2 2 2 3" xfId="26154"/>
    <cellStyle name="Percent 4 5 3 2 2 3" xfId="26155"/>
    <cellStyle name="Percent 4 5 3 2 2 4" xfId="26156"/>
    <cellStyle name="Percent 4 5 3 2 3" xfId="26157"/>
    <cellStyle name="Percent 4 5 3 2 3 2" xfId="26158"/>
    <cellStyle name="Percent 4 5 3 2 3 2 2" xfId="26159"/>
    <cellStyle name="Percent 4 5 3 2 3 2 3" xfId="26160"/>
    <cellStyle name="Percent 4 5 3 2 3 3" xfId="26161"/>
    <cellStyle name="Percent 4 5 3 2 3 4" xfId="26162"/>
    <cellStyle name="Percent 4 5 3 2 4" xfId="26163"/>
    <cellStyle name="Percent 4 5 3 2 4 2" xfId="26164"/>
    <cellStyle name="Percent 4 5 3 2 4 3" xfId="26165"/>
    <cellStyle name="Percent 4 5 3 2 5" xfId="26166"/>
    <cellStyle name="Percent 4 5 3 2 5 2" xfId="26167"/>
    <cellStyle name="Percent 4 5 3 2 5 3" xfId="26168"/>
    <cellStyle name="Percent 4 5 3 2 6" xfId="26169"/>
    <cellStyle name="Percent 4 5 3 2 7" xfId="26170"/>
    <cellStyle name="Percent 4 5 3 3" xfId="26171"/>
    <cellStyle name="Percent 4 5 3 3 2" xfId="26172"/>
    <cellStyle name="Percent 4 5 3 3 2 2" xfId="26173"/>
    <cellStyle name="Percent 4 5 3 3 2 2 2" xfId="26174"/>
    <cellStyle name="Percent 4 5 3 3 2 2 3" xfId="26175"/>
    <cellStyle name="Percent 4 5 3 3 2 3" xfId="26176"/>
    <cellStyle name="Percent 4 5 3 3 2 4" xfId="26177"/>
    <cellStyle name="Percent 4 5 3 3 3" xfId="26178"/>
    <cellStyle name="Percent 4 5 3 3 3 2" xfId="26179"/>
    <cellStyle name="Percent 4 5 3 3 3 2 2" xfId="26180"/>
    <cellStyle name="Percent 4 5 3 3 3 2 3" xfId="26181"/>
    <cellStyle name="Percent 4 5 3 3 3 3" xfId="26182"/>
    <cellStyle name="Percent 4 5 3 3 3 4" xfId="26183"/>
    <cellStyle name="Percent 4 5 3 3 4" xfId="26184"/>
    <cellStyle name="Percent 4 5 3 3 4 2" xfId="26185"/>
    <cellStyle name="Percent 4 5 3 3 4 3" xfId="26186"/>
    <cellStyle name="Percent 4 5 3 3 5" xfId="26187"/>
    <cellStyle name="Percent 4 5 3 3 6" xfId="26188"/>
    <cellStyle name="Percent 4 5 3 4" xfId="26189"/>
    <cellStyle name="Percent 4 5 3 4 2" xfId="26190"/>
    <cellStyle name="Percent 4 5 3 4 2 2" xfId="26191"/>
    <cellStyle name="Percent 4 5 3 4 2 2 2" xfId="26192"/>
    <cellStyle name="Percent 4 5 3 4 2 2 3" xfId="26193"/>
    <cellStyle name="Percent 4 5 3 4 2 3" xfId="26194"/>
    <cellStyle name="Percent 4 5 3 4 2 4" xfId="26195"/>
    <cellStyle name="Percent 4 5 3 4 3" xfId="26196"/>
    <cellStyle name="Percent 4 5 3 4 3 2" xfId="26197"/>
    <cellStyle name="Percent 4 5 3 4 3 2 2" xfId="26198"/>
    <cellStyle name="Percent 4 5 3 4 3 2 3" xfId="26199"/>
    <cellStyle name="Percent 4 5 3 4 3 3" xfId="26200"/>
    <cellStyle name="Percent 4 5 3 4 3 4" xfId="26201"/>
    <cellStyle name="Percent 4 5 3 4 4" xfId="26202"/>
    <cellStyle name="Percent 4 5 3 4 4 2" xfId="26203"/>
    <cellStyle name="Percent 4 5 3 4 4 2 2" xfId="26204"/>
    <cellStyle name="Percent 4 5 3 4 4 2 3" xfId="26205"/>
    <cellStyle name="Percent 4 5 3 4 4 3" xfId="26206"/>
    <cellStyle name="Percent 4 5 3 4 4 4" xfId="26207"/>
    <cellStyle name="Percent 4 5 3 4 5" xfId="26208"/>
    <cellStyle name="Percent 4 5 3 4 5 2" xfId="26209"/>
    <cellStyle name="Percent 4 5 3 4 5 3" xfId="26210"/>
    <cellStyle name="Percent 4 5 3 4 6" xfId="26211"/>
    <cellStyle name="Percent 4 5 3 4 7" xfId="26212"/>
    <cellStyle name="Percent 4 5 3 5" xfId="26213"/>
    <cellStyle name="Percent 4 5 3 5 2" xfId="26214"/>
    <cellStyle name="Percent 4 5 3 5 2 2" xfId="26215"/>
    <cellStyle name="Percent 4 5 3 5 2 2 2" xfId="26216"/>
    <cellStyle name="Percent 4 5 3 5 2 2 3" xfId="26217"/>
    <cellStyle name="Percent 4 5 3 5 2 3" xfId="26218"/>
    <cellStyle name="Percent 4 5 3 5 2 4" xfId="26219"/>
    <cellStyle name="Percent 4 5 3 5 3" xfId="26220"/>
    <cellStyle name="Percent 4 5 3 5 3 2" xfId="26221"/>
    <cellStyle name="Percent 4 5 3 5 3 2 2" xfId="26222"/>
    <cellStyle name="Percent 4 5 3 5 3 2 3" xfId="26223"/>
    <cellStyle name="Percent 4 5 3 5 3 3" xfId="26224"/>
    <cellStyle name="Percent 4 5 3 5 3 4" xfId="26225"/>
    <cellStyle name="Percent 4 5 3 5 4" xfId="26226"/>
    <cellStyle name="Percent 4 5 3 5 4 2" xfId="26227"/>
    <cellStyle name="Percent 4 5 3 5 4 3" xfId="26228"/>
    <cellStyle name="Percent 4 5 3 5 5" xfId="26229"/>
    <cellStyle name="Percent 4 5 3 5 6" xfId="26230"/>
    <cellStyle name="Percent 4 5 3 6" xfId="26231"/>
    <cellStyle name="Percent 4 5 3 6 2" xfId="26232"/>
    <cellStyle name="Percent 4 5 3 6 2 2" xfId="26233"/>
    <cellStyle name="Percent 4 5 3 6 2 3" xfId="26234"/>
    <cellStyle name="Percent 4 5 3 6 3" xfId="26235"/>
    <cellStyle name="Percent 4 5 3 6 4" xfId="26236"/>
    <cellStyle name="Percent 4 5 3 7" xfId="26237"/>
    <cellStyle name="Percent 4 5 3 7 2" xfId="26238"/>
    <cellStyle name="Percent 4 5 3 7 2 2" xfId="26239"/>
    <cellStyle name="Percent 4 5 3 7 2 3" xfId="26240"/>
    <cellStyle name="Percent 4 5 3 7 3" xfId="26241"/>
    <cellStyle name="Percent 4 5 3 7 4" xfId="26242"/>
    <cellStyle name="Percent 4 5 3 8" xfId="26243"/>
    <cellStyle name="Percent 4 5 3 8 2" xfId="26244"/>
    <cellStyle name="Percent 4 5 3 8 2 2" xfId="26245"/>
    <cellStyle name="Percent 4 5 3 8 2 3" xfId="26246"/>
    <cellStyle name="Percent 4 5 3 8 3" xfId="26247"/>
    <cellStyle name="Percent 4 5 3 8 4" xfId="26248"/>
    <cellStyle name="Percent 4 5 3 9" xfId="26249"/>
    <cellStyle name="Percent 4 5 3 9 2" xfId="26250"/>
    <cellStyle name="Percent 4 5 3 9 3" xfId="26251"/>
    <cellStyle name="Percent 4 5 4" xfId="26252"/>
    <cellStyle name="Percent 4 5 4 10" xfId="26253"/>
    <cellStyle name="Percent 4 5 4 10 2" xfId="26254"/>
    <cellStyle name="Percent 4 5 4 10 3" xfId="26255"/>
    <cellStyle name="Percent 4 5 4 11" xfId="26256"/>
    <cellStyle name="Percent 4 5 4 11 2" xfId="26257"/>
    <cellStyle name="Percent 4 5 4 11 3" xfId="26258"/>
    <cellStyle name="Percent 4 5 4 12" xfId="26259"/>
    <cellStyle name="Percent 4 5 4 2" xfId="26260"/>
    <cellStyle name="Percent 4 5 4 2 2" xfId="26261"/>
    <cellStyle name="Percent 4 5 4 2 2 2" xfId="26262"/>
    <cellStyle name="Percent 4 5 4 2 2 2 2" xfId="26263"/>
    <cellStyle name="Percent 4 5 4 2 2 2 3" xfId="26264"/>
    <cellStyle name="Percent 4 5 4 2 2 3" xfId="26265"/>
    <cellStyle name="Percent 4 5 4 2 2 4" xfId="26266"/>
    <cellStyle name="Percent 4 5 4 2 3" xfId="26267"/>
    <cellStyle name="Percent 4 5 4 2 3 2" xfId="26268"/>
    <cellStyle name="Percent 4 5 4 2 3 2 2" xfId="26269"/>
    <cellStyle name="Percent 4 5 4 2 3 2 3" xfId="26270"/>
    <cellStyle name="Percent 4 5 4 2 3 3" xfId="26271"/>
    <cellStyle name="Percent 4 5 4 2 3 4" xfId="26272"/>
    <cellStyle name="Percent 4 5 4 2 4" xfId="26273"/>
    <cellStyle name="Percent 4 5 4 2 4 2" xfId="26274"/>
    <cellStyle name="Percent 4 5 4 2 4 3" xfId="26275"/>
    <cellStyle name="Percent 4 5 4 2 5" xfId="26276"/>
    <cellStyle name="Percent 4 5 4 2 6" xfId="26277"/>
    <cellStyle name="Percent 4 5 4 3" xfId="26278"/>
    <cellStyle name="Percent 4 5 4 3 2" xfId="26279"/>
    <cellStyle name="Percent 4 5 4 3 2 2" xfId="26280"/>
    <cellStyle name="Percent 4 5 4 3 2 2 2" xfId="26281"/>
    <cellStyle name="Percent 4 5 4 3 2 2 3" xfId="26282"/>
    <cellStyle name="Percent 4 5 4 3 2 3" xfId="26283"/>
    <cellStyle name="Percent 4 5 4 3 2 4" xfId="26284"/>
    <cellStyle name="Percent 4 5 4 3 3" xfId="26285"/>
    <cellStyle name="Percent 4 5 4 3 3 2" xfId="26286"/>
    <cellStyle name="Percent 4 5 4 3 3 2 2" xfId="26287"/>
    <cellStyle name="Percent 4 5 4 3 3 2 3" xfId="26288"/>
    <cellStyle name="Percent 4 5 4 3 3 3" xfId="26289"/>
    <cellStyle name="Percent 4 5 4 3 3 4" xfId="26290"/>
    <cellStyle name="Percent 4 5 4 3 4" xfId="26291"/>
    <cellStyle name="Percent 4 5 4 3 4 2" xfId="26292"/>
    <cellStyle name="Percent 4 5 4 3 4 3" xfId="26293"/>
    <cellStyle name="Percent 4 5 4 3 5" xfId="26294"/>
    <cellStyle name="Percent 4 5 4 3 6" xfId="26295"/>
    <cellStyle name="Percent 4 5 4 4" xfId="26296"/>
    <cellStyle name="Percent 4 5 4 4 2" xfId="26297"/>
    <cellStyle name="Percent 4 5 4 4 2 2" xfId="26298"/>
    <cellStyle name="Percent 4 5 4 4 2 2 2" xfId="26299"/>
    <cellStyle name="Percent 4 5 4 4 2 2 3" xfId="26300"/>
    <cellStyle name="Percent 4 5 4 4 2 3" xfId="26301"/>
    <cellStyle name="Percent 4 5 4 4 2 4" xfId="26302"/>
    <cellStyle name="Percent 4 5 4 4 3" xfId="26303"/>
    <cellStyle name="Percent 4 5 4 4 3 2" xfId="26304"/>
    <cellStyle name="Percent 4 5 4 4 3 2 2" xfId="26305"/>
    <cellStyle name="Percent 4 5 4 4 3 2 3" xfId="26306"/>
    <cellStyle name="Percent 4 5 4 4 3 3" xfId="26307"/>
    <cellStyle name="Percent 4 5 4 4 3 4" xfId="26308"/>
    <cellStyle name="Percent 4 5 4 4 4" xfId="26309"/>
    <cellStyle name="Percent 4 5 4 4 4 2" xfId="26310"/>
    <cellStyle name="Percent 4 5 4 4 4 2 2" xfId="26311"/>
    <cellStyle name="Percent 4 5 4 4 4 2 3" xfId="26312"/>
    <cellStyle name="Percent 4 5 4 4 4 3" xfId="26313"/>
    <cellStyle name="Percent 4 5 4 4 4 4" xfId="26314"/>
    <cellStyle name="Percent 4 5 4 4 5" xfId="26315"/>
    <cellStyle name="Percent 4 5 4 4 5 2" xfId="26316"/>
    <cellStyle name="Percent 4 5 4 4 5 3" xfId="26317"/>
    <cellStyle name="Percent 4 5 4 4 6" xfId="26318"/>
    <cellStyle name="Percent 4 5 4 4 7" xfId="26319"/>
    <cellStyle name="Percent 4 5 4 5" xfId="26320"/>
    <cellStyle name="Percent 4 5 4 5 2" xfId="26321"/>
    <cellStyle name="Percent 4 5 4 5 2 2" xfId="26322"/>
    <cellStyle name="Percent 4 5 4 5 2 2 2" xfId="26323"/>
    <cellStyle name="Percent 4 5 4 5 2 2 3" xfId="26324"/>
    <cellStyle name="Percent 4 5 4 5 2 3" xfId="26325"/>
    <cellStyle name="Percent 4 5 4 5 2 4" xfId="26326"/>
    <cellStyle name="Percent 4 5 4 5 3" xfId="26327"/>
    <cellStyle name="Percent 4 5 4 5 3 2" xfId="26328"/>
    <cellStyle name="Percent 4 5 4 5 3 2 2" xfId="26329"/>
    <cellStyle name="Percent 4 5 4 5 3 2 3" xfId="26330"/>
    <cellStyle name="Percent 4 5 4 5 3 3" xfId="26331"/>
    <cellStyle name="Percent 4 5 4 5 3 4" xfId="26332"/>
    <cellStyle name="Percent 4 5 4 5 4" xfId="26333"/>
    <cellStyle name="Percent 4 5 4 5 4 2" xfId="26334"/>
    <cellStyle name="Percent 4 5 4 5 4 3" xfId="26335"/>
    <cellStyle name="Percent 4 5 4 5 5" xfId="26336"/>
    <cellStyle name="Percent 4 5 4 5 6" xfId="26337"/>
    <cellStyle name="Percent 4 5 4 6" xfId="26338"/>
    <cellStyle name="Percent 4 5 4 6 2" xfId="26339"/>
    <cellStyle name="Percent 4 5 4 6 2 2" xfId="26340"/>
    <cellStyle name="Percent 4 5 4 6 2 3" xfId="26341"/>
    <cellStyle name="Percent 4 5 4 6 3" xfId="26342"/>
    <cellStyle name="Percent 4 5 4 6 4" xfId="26343"/>
    <cellStyle name="Percent 4 5 4 7" xfId="26344"/>
    <cellStyle name="Percent 4 5 4 7 2" xfId="26345"/>
    <cellStyle name="Percent 4 5 4 7 2 2" xfId="26346"/>
    <cellStyle name="Percent 4 5 4 7 2 3" xfId="26347"/>
    <cellStyle name="Percent 4 5 4 7 3" xfId="26348"/>
    <cellStyle name="Percent 4 5 4 7 4" xfId="26349"/>
    <cellStyle name="Percent 4 5 4 8" xfId="26350"/>
    <cellStyle name="Percent 4 5 4 8 2" xfId="26351"/>
    <cellStyle name="Percent 4 5 4 8 2 2" xfId="26352"/>
    <cellStyle name="Percent 4 5 4 8 2 3" xfId="26353"/>
    <cellStyle name="Percent 4 5 4 8 3" xfId="26354"/>
    <cellStyle name="Percent 4 5 4 8 4" xfId="26355"/>
    <cellStyle name="Percent 4 5 4 9" xfId="26356"/>
    <cellStyle name="Percent 4 5 4 9 2" xfId="26357"/>
    <cellStyle name="Percent 4 5 4 9 3" xfId="26358"/>
    <cellStyle name="Percent 4 5 5" xfId="26359"/>
    <cellStyle name="Percent 4 5 5 10" xfId="26360"/>
    <cellStyle name="Percent 4 5 5 10 2" xfId="26361"/>
    <cellStyle name="Percent 4 5 5 10 3" xfId="26362"/>
    <cellStyle name="Percent 4 5 5 11" xfId="26363"/>
    <cellStyle name="Percent 4 5 5 11 2" xfId="26364"/>
    <cellStyle name="Percent 4 5 5 11 3" xfId="26365"/>
    <cellStyle name="Percent 4 5 5 12" xfId="26366"/>
    <cellStyle name="Percent 4 5 5 2" xfId="26367"/>
    <cellStyle name="Percent 4 5 5 2 2" xfId="26368"/>
    <cellStyle name="Percent 4 5 5 2 2 2" xfId="26369"/>
    <cellStyle name="Percent 4 5 5 2 2 2 2" xfId="26370"/>
    <cellStyle name="Percent 4 5 5 2 2 2 3" xfId="26371"/>
    <cellStyle name="Percent 4 5 5 2 2 3" xfId="26372"/>
    <cellStyle name="Percent 4 5 5 2 2 4" xfId="26373"/>
    <cellStyle name="Percent 4 5 5 2 3" xfId="26374"/>
    <cellStyle name="Percent 4 5 5 2 3 2" xfId="26375"/>
    <cellStyle name="Percent 4 5 5 2 3 2 2" xfId="26376"/>
    <cellStyle name="Percent 4 5 5 2 3 2 3" xfId="26377"/>
    <cellStyle name="Percent 4 5 5 2 3 3" xfId="26378"/>
    <cellStyle name="Percent 4 5 5 2 3 4" xfId="26379"/>
    <cellStyle name="Percent 4 5 5 2 4" xfId="26380"/>
    <cellStyle name="Percent 4 5 5 2 4 2" xfId="26381"/>
    <cellStyle name="Percent 4 5 5 2 4 3" xfId="26382"/>
    <cellStyle name="Percent 4 5 5 2 5" xfId="26383"/>
    <cellStyle name="Percent 4 5 5 2 6" xfId="26384"/>
    <cellStyle name="Percent 4 5 5 3" xfId="26385"/>
    <cellStyle name="Percent 4 5 5 3 2" xfId="26386"/>
    <cellStyle name="Percent 4 5 5 3 2 2" xfId="26387"/>
    <cellStyle name="Percent 4 5 5 3 2 2 2" xfId="26388"/>
    <cellStyle name="Percent 4 5 5 3 2 2 3" xfId="26389"/>
    <cellStyle name="Percent 4 5 5 3 2 3" xfId="26390"/>
    <cellStyle name="Percent 4 5 5 3 2 4" xfId="26391"/>
    <cellStyle name="Percent 4 5 5 3 3" xfId="26392"/>
    <cellStyle name="Percent 4 5 5 3 3 2" xfId="26393"/>
    <cellStyle name="Percent 4 5 5 3 3 2 2" xfId="26394"/>
    <cellStyle name="Percent 4 5 5 3 3 2 3" xfId="26395"/>
    <cellStyle name="Percent 4 5 5 3 3 3" xfId="26396"/>
    <cellStyle name="Percent 4 5 5 3 3 4" xfId="26397"/>
    <cellStyle name="Percent 4 5 5 3 4" xfId="26398"/>
    <cellStyle name="Percent 4 5 5 3 4 2" xfId="26399"/>
    <cellStyle name="Percent 4 5 5 3 4 3" xfId="26400"/>
    <cellStyle name="Percent 4 5 5 3 5" xfId="26401"/>
    <cellStyle name="Percent 4 5 5 3 6" xfId="26402"/>
    <cellStyle name="Percent 4 5 5 4" xfId="26403"/>
    <cellStyle name="Percent 4 5 5 4 2" xfId="26404"/>
    <cellStyle name="Percent 4 5 5 4 2 2" xfId="26405"/>
    <cellStyle name="Percent 4 5 5 4 2 2 2" xfId="26406"/>
    <cellStyle name="Percent 4 5 5 4 2 2 3" xfId="26407"/>
    <cellStyle name="Percent 4 5 5 4 2 3" xfId="26408"/>
    <cellStyle name="Percent 4 5 5 4 2 4" xfId="26409"/>
    <cellStyle name="Percent 4 5 5 4 3" xfId="26410"/>
    <cellStyle name="Percent 4 5 5 4 3 2" xfId="26411"/>
    <cellStyle name="Percent 4 5 5 4 3 2 2" xfId="26412"/>
    <cellStyle name="Percent 4 5 5 4 3 2 3" xfId="26413"/>
    <cellStyle name="Percent 4 5 5 4 3 3" xfId="26414"/>
    <cellStyle name="Percent 4 5 5 4 3 4" xfId="26415"/>
    <cellStyle name="Percent 4 5 5 4 4" xfId="26416"/>
    <cellStyle name="Percent 4 5 5 4 4 2" xfId="26417"/>
    <cellStyle name="Percent 4 5 5 4 4 2 2" xfId="26418"/>
    <cellStyle name="Percent 4 5 5 4 4 2 3" xfId="26419"/>
    <cellStyle name="Percent 4 5 5 4 4 3" xfId="26420"/>
    <cellStyle name="Percent 4 5 5 4 4 4" xfId="26421"/>
    <cellStyle name="Percent 4 5 5 4 5" xfId="26422"/>
    <cellStyle name="Percent 4 5 5 4 5 2" xfId="26423"/>
    <cellStyle name="Percent 4 5 5 4 5 3" xfId="26424"/>
    <cellStyle name="Percent 4 5 5 4 6" xfId="26425"/>
    <cellStyle name="Percent 4 5 5 4 7" xfId="26426"/>
    <cellStyle name="Percent 4 5 5 5" xfId="26427"/>
    <cellStyle name="Percent 4 5 5 5 2" xfId="26428"/>
    <cellStyle name="Percent 4 5 5 5 2 2" xfId="26429"/>
    <cellStyle name="Percent 4 5 5 5 2 2 2" xfId="26430"/>
    <cellStyle name="Percent 4 5 5 5 2 2 3" xfId="26431"/>
    <cellStyle name="Percent 4 5 5 5 2 3" xfId="26432"/>
    <cellStyle name="Percent 4 5 5 5 2 4" xfId="26433"/>
    <cellStyle name="Percent 4 5 5 5 3" xfId="26434"/>
    <cellStyle name="Percent 4 5 5 5 3 2" xfId="26435"/>
    <cellStyle name="Percent 4 5 5 5 3 2 2" xfId="26436"/>
    <cellStyle name="Percent 4 5 5 5 3 2 3" xfId="26437"/>
    <cellStyle name="Percent 4 5 5 5 3 3" xfId="26438"/>
    <cellStyle name="Percent 4 5 5 5 3 4" xfId="26439"/>
    <cellStyle name="Percent 4 5 5 5 4" xfId="26440"/>
    <cellStyle name="Percent 4 5 5 5 4 2" xfId="26441"/>
    <cellStyle name="Percent 4 5 5 5 4 3" xfId="26442"/>
    <cellStyle name="Percent 4 5 5 5 5" xfId="26443"/>
    <cellStyle name="Percent 4 5 5 5 6" xfId="26444"/>
    <cellStyle name="Percent 4 5 5 6" xfId="26445"/>
    <cellStyle name="Percent 4 5 5 6 2" xfId="26446"/>
    <cellStyle name="Percent 4 5 5 6 2 2" xfId="26447"/>
    <cellStyle name="Percent 4 5 5 6 2 3" xfId="26448"/>
    <cellStyle name="Percent 4 5 5 6 3" xfId="26449"/>
    <cellStyle name="Percent 4 5 5 6 4" xfId="26450"/>
    <cellStyle name="Percent 4 5 5 7" xfId="26451"/>
    <cellStyle name="Percent 4 5 5 7 2" xfId="26452"/>
    <cellStyle name="Percent 4 5 5 7 2 2" xfId="26453"/>
    <cellStyle name="Percent 4 5 5 7 2 3" xfId="26454"/>
    <cellStyle name="Percent 4 5 5 7 3" xfId="26455"/>
    <cellStyle name="Percent 4 5 5 7 4" xfId="26456"/>
    <cellStyle name="Percent 4 5 5 8" xfId="26457"/>
    <cellStyle name="Percent 4 5 5 8 2" xfId="26458"/>
    <cellStyle name="Percent 4 5 5 8 2 2" xfId="26459"/>
    <cellStyle name="Percent 4 5 5 8 2 3" xfId="26460"/>
    <cellStyle name="Percent 4 5 5 8 3" xfId="26461"/>
    <cellStyle name="Percent 4 5 5 8 4" xfId="26462"/>
    <cellStyle name="Percent 4 5 5 9" xfId="26463"/>
    <cellStyle name="Percent 4 5 5 9 2" xfId="26464"/>
    <cellStyle name="Percent 4 5 5 9 3" xfId="26465"/>
    <cellStyle name="Percent 4 5 6" xfId="26466"/>
    <cellStyle name="Percent 4 5 6 10" xfId="26467"/>
    <cellStyle name="Percent 4 5 6 10 2" xfId="26468"/>
    <cellStyle name="Percent 4 5 6 10 3" xfId="26469"/>
    <cellStyle name="Percent 4 5 6 11" xfId="26470"/>
    <cellStyle name="Percent 4 5 6 11 2" xfId="26471"/>
    <cellStyle name="Percent 4 5 6 11 3" xfId="26472"/>
    <cellStyle name="Percent 4 5 6 12" xfId="26473"/>
    <cellStyle name="Percent 4 5 6 2" xfId="26474"/>
    <cellStyle name="Percent 4 5 6 2 2" xfId="26475"/>
    <cellStyle name="Percent 4 5 6 2 2 2" xfId="26476"/>
    <cellStyle name="Percent 4 5 6 2 2 2 2" xfId="26477"/>
    <cellStyle name="Percent 4 5 6 2 2 2 3" xfId="26478"/>
    <cellStyle name="Percent 4 5 6 2 2 3" xfId="26479"/>
    <cellStyle name="Percent 4 5 6 2 2 4" xfId="26480"/>
    <cellStyle name="Percent 4 5 6 2 3" xfId="26481"/>
    <cellStyle name="Percent 4 5 6 2 3 2" xfId="26482"/>
    <cellStyle name="Percent 4 5 6 2 3 2 2" xfId="26483"/>
    <cellStyle name="Percent 4 5 6 2 3 2 3" xfId="26484"/>
    <cellStyle name="Percent 4 5 6 2 3 3" xfId="26485"/>
    <cellStyle name="Percent 4 5 6 2 3 4" xfId="26486"/>
    <cellStyle name="Percent 4 5 6 2 4" xfId="26487"/>
    <cellStyle name="Percent 4 5 6 2 4 2" xfId="26488"/>
    <cellStyle name="Percent 4 5 6 2 4 3" xfId="26489"/>
    <cellStyle name="Percent 4 5 6 2 5" xfId="26490"/>
    <cellStyle name="Percent 4 5 6 2 6" xfId="26491"/>
    <cellStyle name="Percent 4 5 6 3" xfId="26492"/>
    <cellStyle name="Percent 4 5 6 3 2" xfId="26493"/>
    <cellStyle name="Percent 4 5 6 3 2 2" xfId="26494"/>
    <cellStyle name="Percent 4 5 6 3 2 2 2" xfId="26495"/>
    <cellStyle name="Percent 4 5 6 3 2 2 3" xfId="26496"/>
    <cellStyle name="Percent 4 5 6 3 2 3" xfId="26497"/>
    <cellStyle name="Percent 4 5 6 3 2 4" xfId="26498"/>
    <cellStyle name="Percent 4 5 6 3 3" xfId="26499"/>
    <cellStyle name="Percent 4 5 6 3 3 2" xfId="26500"/>
    <cellStyle name="Percent 4 5 6 3 3 2 2" xfId="26501"/>
    <cellStyle name="Percent 4 5 6 3 3 2 3" xfId="26502"/>
    <cellStyle name="Percent 4 5 6 3 3 3" xfId="26503"/>
    <cellStyle name="Percent 4 5 6 3 3 4" xfId="26504"/>
    <cellStyle name="Percent 4 5 6 3 4" xfId="26505"/>
    <cellStyle name="Percent 4 5 6 3 4 2" xfId="26506"/>
    <cellStyle name="Percent 4 5 6 3 4 3" xfId="26507"/>
    <cellStyle name="Percent 4 5 6 3 5" xfId="26508"/>
    <cellStyle name="Percent 4 5 6 3 6" xfId="26509"/>
    <cellStyle name="Percent 4 5 6 4" xfId="26510"/>
    <cellStyle name="Percent 4 5 6 4 2" xfId="26511"/>
    <cellStyle name="Percent 4 5 6 4 2 2" xfId="26512"/>
    <cellStyle name="Percent 4 5 6 4 2 2 2" xfId="26513"/>
    <cellStyle name="Percent 4 5 6 4 2 2 3" xfId="26514"/>
    <cellStyle name="Percent 4 5 6 4 2 3" xfId="26515"/>
    <cellStyle name="Percent 4 5 6 4 2 4" xfId="26516"/>
    <cellStyle name="Percent 4 5 6 4 3" xfId="26517"/>
    <cellStyle name="Percent 4 5 6 4 3 2" xfId="26518"/>
    <cellStyle name="Percent 4 5 6 4 3 2 2" xfId="26519"/>
    <cellStyle name="Percent 4 5 6 4 3 2 3" xfId="26520"/>
    <cellStyle name="Percent 4 5 6 4 3 3" xfId="26521"/>
    <cellStyle name="Percent 4 5 6 4 3 4" xfId="26522"/>
    <cellStyle name="Percent 4 5 6 4 4" xfId="26523"/>
    <cellStyle name="Percent 4 5 6 4 4 2" xfId="26524"/>
    <cellStyle name="Percent 4 5 6 4 4 2 2" xfId="26525"/>
    <cellStyle name="Percent 4 5 6 4 4 2 3" xfId="26526"/>
    <cellStyle name="Percent 4 5 6 4 4 3" xfId="26527"/>
    <cellStyle name="Percent 4 5 6 4 4 4" xfId="26528"/>
    <cellStyle name="Percent 4 5 6 4 5" xfId="26529"/>
    <cellStyle name="Percent 4 5 6 4 5 2" xfId="26530"/>
    <cellStyle name="Percent 4 5 6 4 5 3" xfId="26531"/>
    <cellStyle name="Percent 4 5 6 4 6" xfId="26532"/>
    <cellStyle name="Percent 4 5 6 4 7" xfId="26533"/>
    <cellStyle name="Percent 4 5 6 5" xfId="26534"/>
    <cellStyle name="Percent 4 5 6 5 2" xfId="26535"/>
    <cellStyle name="Percent 4 5 6 5 2 2" xfId="26536"/>
    <cellStyle name="Percent 4 5 6 5 2 2 2" xfId="26537"/>
    <cellStyle name="Percent 4 5 6 5 2 2 3" xfId="26538"/>
    <cellStyle name="Percent 4 5 6 5 2 3" xfId="26539"/>
    <cellStyle name="Percent 4 5 6 5 2 4" xfId="26540"/>
    <cellStyle name="Percent 4 5 6 5 3" xfId="26541"/>
    <cellStyle name="Percent 4 5 6 5 3 2" xfId="26542"/>
    <cellStyle name="Percent 4 5 6 5 3 2 2" xfId="26543"/>
    <cellStyle name="Percent 4 5 6 5 3 2 3" xfId="26544"/>
    <cellStyle name="Percent 4 5 6 5 3 3" xfId="26545"/>
    <cellStyle name="Percent 4 5 6 5 3 4" xfId="26546"/>
    <cellStyle name="Percent 4 5 6 5 4" xfId="26547"/>
    <cellStyle name="Percent 4 5 6 5 4 2" xfId="26548"/>
    <cellStyle name="Percent 4 5 6 5 4 3" xfId="26549"/>
    <cellStyle name="Percent 4 5 6 5 5" xfId="26550"/>
    <cellStyle name="Percent 4 5 6 5 6" xfId="26551"/>
    <cellStyle name="Percent 4 5 6 6" xfId="26552"/>
    <cellStyle name="Percent 4 5 6 6 2" xfId="26553"/>
    <cellStyle name="Percent 4 5 6 6 2 2" xfId="26554"/>
    <cellStyle name="Percent 4 5 6 6 2 3" xfId="26555"/>
    <cellStyle name="Percent 4 5 6 6 3" xfId="26556"/>
    <cellStyle name="Percent 4 5 6 6 4" xfId="26557"/>
    <cellStyle name="Percent 4 5 6 7" xfId="26558"/>
    <cellStyle name="Percent 4 5 6 7 2" xfId="26559"/>
    <cellStyle name="Percent 4 5 6 7 2 2" xfId="26560"/>
    <cellStyle name="Percent 4 5 6 7 2 3" xfId="26561"/>
    <cellStyle name="Percent 4 5 6 7 3" xfId="26562"/>
    <cellStyle name="Percent 4 5 6 7 4" xfId="26563"/>
    <cellStyle name="Percent 4 5 6 8" xfId="26564"/>
    <cellStyle name="Percent 4 5 6 8 2" xfId="26565"/>
    <cellStyle name="Percent 4 5 6 8 2 2" xfId="26566"/>
    <cellStyle name="Percent 4 5 6 8 2 3" xfId="26567"/>
    <cellStyle name="Percent 4 5 6 8 3" xfId="26568"/>
    <cellStyle name="Percent 4 5 6 8 4" xfId="26569"/>
    <cellStyle name="Percent 4 5 6 9" xfId="26570"/>
    <cellStyle name="Percent 4 5 6 9 2" xfId="26571"/>
    <cellStyle name="Percent 4 5 6 9 3" xfId="26572"/>
    <cellStyle name="Percent 4 5 7" xfId="26573"/>
    <cellStyle name="Percent 4 5 7 10" xfId="26574"/>
    <cellStyle name="Percent 4 5 7 10 2" xfId="26575"/>
    <cellStyle name="Percent 4 5 7 10 3" xfId="26576"/>
    <cellStyle name="Percent 4 5 7 11" xfId="26577"/>
    <cellStyle name="Percent 4 5 7 11 2" xfId="26578"/>
    <cellStyle name="Percent 4 5 7 11 3" xfId="26579"/>
    <cellStyle name="Percent 4 5 7 12" xfId="26580"/>
    <cellStyle name="Percent 4 5 7 2" xfId="26581"/>
    <cellStyle name="Percent 4 5 7 2 2" xfId="26582"/>
    <cellStyle name="Percent 4 5 7 2 2 2" xfId="26583"/>
    <cellStyle name="Percent 4 5 7 2 2 2 2" xfId="26584"/>
    <cellStyle name="Percent 4 5 7 2 2 2 3" xfId="26585"/>
    <cellStyle name="Percent 4 5 7 2 2 3" xfId="26586"/>
    <cellStyle name="Percent 4 5 7 2 2 4" xfId="26587"/>
    <cellStyle name="Percent 4 5 7 2 3" xfId="26588"/>
    <cellStyle name="Percent 4 5 7 2 3 2" xfId="26589"/>
    <cellStyle name="Percent 4 5 7 2 3 2 2" xfId="26590"/>
    <cellStyle name="Percent 4 5 7 2 3 2 3" xfId="26591"/>
    <cellStyle name="Percent 4 5 7 2 3 3" xfId="26592"/>
    <cellStyle name="Percent 4 5 7 2 3 4" xfId="26593"/>
    <cellStyle name="Percent 4 5 7 2 4" xfId="26594"/>
    <cellStyle name="Percent 4 5 7 2 4 2" xfId="26595"/>
    <cellStyle name="Percent 4 5 7 2 4 3" xfId="26596"/>
    <cellStyle name="Percent 4 5 7 2 5" xfId="26597"/>
    <cellStyle name="Percent 4 5 7 2 6" xfId="26598"/>
    <cellStyle name="Percent 4 5 7 3" xfId="26599"/>
    <cellStyle name="Percent 4 5 7 3 2" xfId="26600"/>
    <cellStyle name="Percent 4 5 7 3 2 2" xfId="26601"/>
    <cellStyle name="Percent 4 5 7 3 2 2 2" xfId="26602"/>
    <cellStyle name="Percent 4 5 7 3 2 2 3" xfId="26603"/>
    <cellStyle name="Percent 4 5 7 3 2 3" xfId="26604"/>
    <cellStyle name="Percent 4 5 7 3 2 4" xfId="26605"/>
    <cellStyle name="Percent 4 5 7 3 3" xfId="26606"/>
    <cellStyle name="Percent 4 5 7 3 3 2" xfId="26607"/>
    <cellStyle name="Percent 4 5 7 3 3 2 2" xfId="26608"/>
    <cellStyle name="Percent 4 5 7 3 3 2 3" xfId="26609"/>
    <cellStyle name="Percent 4 5 7 3 3 3" xfId="26610"/>
    <cellStyle name="Percent 4 5 7 3 3 4" xfId="26611"/>
    <cellStyle name="Percent 4 5 7 3 4" xfId="26612"/>
    <cellStyle name="Percent 4 5 7 3 4 2" xfId="26613"/>
    <cellStyle name="Percent 4 5 7 3 4 3" xfId="26614"/>
    <cellStyle name="Percent 4 5 7 3 5" xfId="26615"/>
    <cellStyle name="Percent 4 5 7 3 6" xfId="26616"/>
    <cellStyle name="Percent 4 5 7 4" xfId="26617"/>
    <cellStyle name="Percent 4 5 7 4 2" xfId="26618"/>
    <cellStyle name="Percent 4 5 7 4 2 2" xfId="26619"/>
    <cellStyle name="Percent 4 5 7 4 2 2 2" xfId="26620"/>
    <cellStyle name="Percent 4 5 7 4 2 2 3" xfId="26621"/>
    <cellStyle name="Percent 4 5 7 4 2 3" xfId="26622"/>
    <cellStyle name="Percent 4 5 7 4 2 4" xfId="26623"/>
    <cellStyle name="Percent 4 5 7 4 3" xfId="26624"/>
    <cellStyle name="Percent 4 5 7 4 3 2" xfId="26625"/>
    <cellStyle name="Percent 4 5 7 4 3 2 2" xfId="26626"/>
    <cellStyle name="Percent 4 5 7 4 3 2 3" xfId="26627"/>
    <cellStyle name="Percent 4 5 7 4 3 3" xfId="26628"/>
    <cellStyle name="Percent 4 5 7 4 3 4" xfId="26629"/>
    <cellStyle name="Percent 4 5 7 4 4" xfId="26630"/>
    <cellStyle name="Percent 4 5 7 4 4 2" xfId="26631"/>
    <cellStyle name="Percent 4 5 7 4 4 2 2" xfId="26632"/>
    <cellStyle name="Percent 4 5 7 4 4 2 3" xfId="26633"/>
    <cellStyle name="Percent 4 5 7 4 4 3" xfId="26634"/>
    <cellStyle name="Percent 4 5 7 4 4 4" xfId="26635"/>
    <cellStyle name="Percent 4 5 7 4 5" xfId="26636"/>
    <cellStyle name="Percent 4 5 7 4 5 2" xfId="26637"/>
    <cellStyle name="Percent 4 5 7 4 5 3" xfId="26638"/>
    <cellStyle name="Percent 4 5 7 4 6" xfId="26639"/>
    <cellStyle name="Percent 4 5 7 4 7" xfId="26640"/>
    <cellStyle name="Percent 4 5 7 5" xfId="26641"/>
    <cellStyle name="Percent 4 5 7 5 2" xfId="26642"/>
    <cellStyle name="Percent 4 5 7 5 2 2" xfId="26643"/>
    <cellStyle name="Percent 4 5 7 5 2 2 2" xfId="26644"/>
    <cellStyle name="Percent 4 5 7 5 2 2 3" xfId="26645"/>
    <cellStyle name="Percent 4 5 7 5 2 3" xfId="26646"/>
    <cellStyle name="Percent 4 5 7 5 2 4" xfId="26647"/>
    <cellStyle name="Percent 4 5 7 5 3" xfId="26648"/>
    <cellStyle name="Percent 4 5 7 5 3 2" xfId="26649"/>
    <cellStyle name="Percent 4 5 7 5 3 2 2" xfId="26650"/>
    <cellStyle name="Percent 4 5 7 5 3 2 3" xfId="26651"/>
    <cellStyle name="Percent 4 5 7 5 3 3" xfId="26652"/>
    <cellStyle name="Percent 4 5 7 5 3 4" xfId="26653"/>
    <cellStyle name="Percent 4 5 7 5 4" xfId="26654"/>
    <cellStyle name="Percent 4 5 7 5 4 2" xfId="26655"/>
    <cellStyle name="Percent 4 5 7 5 4 3" xfId="26656"/>
    <cellStyle name="Percent 4 5 7 5 5" xfId="26657"/>
    <cellStyle name="Percent 4 5 7 5 6" xfId="26658"/>
    <cellStyle name="Percent 4 5 7 6" xfId="26659"/>
    <cellStyle name="Percent 4 5 7 6 2" xfId="26660"/>
    <cellStyle name="Percent 4 5 7 6 2 2" xfId="26661"/>
    <cellStyle name="Percent 4 5 7 6 2 3" xfId="26662"/>
    <cellStyle name="Percent 4 5 7 6 3" xfId="26663"/>
    <cellStyle name="Percent 4 5 7 6 4" xfId="26664"/>
    <cellStyle name="Percent 4 5 7 7" xfId="26665"/>
    <cellStyle name="Percent 4 5 7 7 2" xfId="26666"/>
    <cellStyle name="Percent 4 5 7 7 2 2" xfId="26667"/>
    <cellStyle name="Percent 4 5 7 7 2 3" xfId="26668"/>
    <cellStyle name="Percent 4 5 7 7 3" xfId="26669"/>
    <cellStyle name="Percent 4 5 7 7 4" xfId="26670"/>
    <cellStyle name="Percent 4 5 7 8" xfId="26671"/>
    <cellStyle name="Percent 4 5 7 8 2" xfId="26672"/>
    <cellStyle name="Percent 4 5 7 8 2 2" xfId="26673"/>
    <cellStyle name="Percent 4 5 7 8 2 3" xfId="26674"/>
    <cellStyle name="Percent 4 5 7 8 3" xfId="26675"/>
    <cellStyle name="Percent 4 5 7 8 4" xfId="26676"/>
    <cellStyle name="Percent 4 5 7 9" xfId="26677"/>
    <cellStyle name="Percent 4 5 7 9 2" xfId="26678"/>
    <cellStyle name="Percent 4 5 7 9 3" xfId="26679"/>
    <cellStyle name="Percent 4 5 8" xfId="26680"/>
    <cellStyle name="Percent 4 5 8 10" xfId="26681"/>
    <cellStyle name="Percent 4 5 8 10 2" xfId="26682"/>
    <cellStyle name="Percent 4 5 8 10 3" xfId="26683"/>
    <cellStyle name="Percent 4 5 8 11" xfId="26684"/>
    <cellStyle name="Percent 4 5 8 11 2" xfId="26685"/>
    <cellStyle name="Percent 4 5 8 11 3" xfId="26686"/>
    <cellStyle name="Percent 4 5 8 12" xfId="26687"/>
    <cellStyle name="Percent 4 5 8 2" xfId="26688"/>
    <cellStyle name="Percent 4 5 8 2 2" xfId="26689"/>
    <cellStyle name="Percent 4 5 8 2 2 2" xfId="26690"/>
    <cellStyle name="Percent 4 5 8 2 2 2 2" xfId="26691"/>
    <cellStyle name="Percent 4 5 8 2 2 2 3" xfId="26692"/>
    <cellStyle name="Percent 4 5 8 2 2 3" xfId="26693"/>
    <cellStyle name="Percent 4 5 8 2 2 4" xfId="26694"/>
    <cellStyle name="Percent 4 5 8 2 3" xfId="26695"/>
    <cellStyle name="Percent 4 5 8 2 3 2" xfId="26696"/>
    <cellStyle name="Percent 4 5 8 2 3 2 2" xfId="26697"/>
    <cellStyle name="Percent 4 5 8 2 3 2 3" xfId="26698"/>
    <cellStyle name="Percent 4 5 8 2 3 3" xfId="26699"/>
    <cellStyle name="Percent 4 5 8 2 3 4" xfId="26700"/>
    <cellStyle name="Percent 4 5 8 2 4" xfId="26701"/>
    <cellStyle name="Percent 4 5 8 2 4 2" xfId="26702"/>
    <cellStyle name="Percent 4 5 8 2 4 3" xfId="26703"/>
    <cellStyle name="Percent 4 5 8 2 5" xfId="26704"/>
    <cellStyle name="Percent 4 5 8 2 6" xfId="26705"/>
    <cellStyle name="Percent 4 5 8 3" xfId="26706"/>
    <cellStyle name="Percent 4 5 8 3 2" xfId="26707"/>
    <cellStyle name="Percent 4 5 8 3 2 2" xfId="26708"/>
    <cellStyle name="Percent 4 5 8 3 2 2 2" xfId="26709"/>
    <cellStyle name="Percent 4 5 8 3 2 2 3" xfId="26710"/>
    <cellStyle name="Percent 4 5 8 3 2 3" xfId="26711"/>
    <cellStyle name="Percent 4 5 8 3 2 4" xfId="26712"/>
    <cellStyle name="Percent 4 5 8 3 3" xfId="26713"/>
    <cellStyle name="Percent 4 5 8 3 3 2" xfId="26714"/>
    <cellStyle name="Percent 4 5 8 3 3 2 2" xfId="26715"/>
    <cellStyle name="Percent 4 5 8 3 3 2 3" xfId="26716"/>
    <cellStyle name="Percent 4 5 8 3 3 3" xfId="26717"/>
    <cellStyle name="Percent 4 5 8 3 3 4" xfId="26718"/>
    <cellStyle name="Percent 4 5 8 3 4" xfId="26719"/>
    <cellStyle name="Percent 4 5 8 3 4 2" xfId="26720"/>
    <cellStyle name="Percent 4 5 8 3 4 3" xfId="26721"/>
    <cellStyle name="Percent 4 5 8 3 5" xfId="26722"/>
    <cellStyle name="Percent 4 5 8 3 6" xfId="26723"/>
    <cellStyle name="Percent 4 5 8 4" xfId="26724"/>
    <cellStyle name="Percent 4 5 8 4 2" xfId="26725"/>
    <cellStyle name="Percent 4 5 8 4 2 2" xfId="26726"/>
    <cellStyle name="Percent 4 5 8 4 2 2 2" xfId="26727"/>
    <cellStyle name="Percent 4 5 8 4 2 2 3" xfId="26728"/>
    <cellStyle name="Percent 4 5 8 4 2 3" xfId="26729"/>
    <cellStyle name="Percent 4 5 8 4 2 4" xfId="26730"/>
    <cellStyle name="Percent 4 5 8 4 3" xfId="26731"/>
    <cellStyle name="Percent 4 5 8 4 3 2" xfId="26732"/>
    <cellStyle name="Percent 4 5 8 4 3 2 2" xfId="26733"/>
    <cellStyle name="Percent 4 5 8 4 3 2 3" xfId="26734"/>
    <cellStyle name="Percent 4 5 8 4 3 3" xfId="26735"/>
    <cellStyle name="Percent 4 5 8 4 3 4" xfId="26736"/>
    <cellStyle name="Percent 4 5 8 4 4" xfId="26737"/>
    <cellStyle name="Percent 4 5 8 4 4 2" xfId="26738"/>
    <cellStyle name="Percent 4 5 8 4 4 2 2" xfId="26739"/>
    <cellStyle name="Percent 4 5 8 4 4 2 3" xfId="26740"/>
    <cellStyle name="Percent 4 5 8 4 4 3" xfId="26741"/>
    <cellStyle name="Percent 4 5 8 4 4 4" xfId="26742"/>
    <cellStyle name="Percent 4 5 8 4 5" xfId="26743"/>
    <cellStyle name="Percent 4 5 8 4 5 2" xfId="26744"/>
    <cellStyle name="Percent 4 5 8 4 5 3" xfId="26745"/>
    <cellStyle name="Percent 4 5 8 4 6" xfId="26746"/>
    <cellStyle name="Percent 4 5 8 4 7" xfId="26747"/>
    <cellStyle name="Percent 4 5 8 5" xfId="26748"/>
    <cellStyle name="Percent 4 5 8 5 2" xfId="26749"/>
    <cellStyle name="Percent 4 5 8 5 2 2" xfId="26750"/>
    <cellStyle name="Percent 4 5 8 5 2 2 2" xfId="26751"/>
    <cellStyle name="Percent 4 5 8 5 2 2 3" xfId="26752"/>
    <cellStyle name="Percent 4 5 8 5 2 3" xfId="26753"/>
    <cellStyle name="Percent 4 5 8 5 2 4" xfId="26754"/>
    <cellStyle name="Percent 4 5 8 5 3" xfId="26755"/>
    <cellStyle name="Percent 4 5 8 5 3 2" xfId="26756"/>
    <cellStyle name="Percent 4 5 8 5 3 2 2" xfId="26757"/>
    <cellStyle name="Percent 4 5 8 5 3 2 3" xfId="26758"/>
    <cellStyle name="Percent 4 5 8 5 3 3" xfId="26759"/>
    <cellStyle name="Percent 4 5 8 5 3 4" xfId="26760"/>
    <cellStyle name="Percent 4 5 8 5 4" xfId="26761"/>
    <cellStyle name="Percent 4 5 8 5 4 2" xfId="26762"/>
    <cellStyle name="Percent 4 5 8 5 4 3" xfId="26763"/>
    <cellStyle name="Percent 4 5 8 5 5" xfId="26764"/>
    <cellStyle name="Percent 4 5 8 5 6" xfId="26765"/>
    <cellStyle name="Percent 4 5 8 6" xfId="26766"/>
    <cellStyle name="Percent 4 5 8 6 2" xfId="26767"/>
    <cellStyle name="Percent 4 5 8 6 2 2" xfId="26768"/>
    <cellStyle name="Percent 4 5 8 6 2 3" xfId="26769"/>
    <cellStyle name="Percent 4 5 8 6 3" xfId="26770"/>
    <cellStyle name="Percent 4 5 8 6 4" xfId="26771"/>
    <cellStyle name="Percent 4 5 8 7" xfId="26772"/>
    <cellStyle name="Percent 4 5 8 7 2" xfId="26773"/>
    <cellStyle name="Percent 4 5 8 7 2 2" xfId="26774"/>
    <cellStyle name="Percent 4 5 8 7 2 3" xfId="26775"/>
    <cellStyle name="Percent 4 5 8 7 3" xfId="26776"/>
    <cellStyle name="Percent 4 5 8 7 4" xfId="26777"/>
    <cellStyle name="Percent 4 5 8 8" xfId="26778"/>
    <cellStyle name="Percent 4 5 8 8 2" xfId="26779"/>
    <cellStyle name="Percent 4 5 8 8 2 2" xfId="26780"/>
    <cellStyle name="Percent 4 5 8 8 2 3" xfId="26781"/>
    <cellStyle name="Percent 4 5 8 8 3" xfId="26782"/>
    <cellStyle name="Percent 4 5 8 8 4" xfId="26783"/>
    <cellStyle name="Percent 4 5 8 9" xfId="26784"/>
    <cellStyle name="Percent 4 5 8 9 2" xfId="26785"/>
    <cellStyle name="Percent 4 5 8 9 3" xfId="26786"/>
    <cellStyle name="Percent 4 5 9" xfId="26787"/>
    <cellStyle name="Percent 4 5 9 2" xfId="26788"/>
    <cellStyle name="Percent 4 5 9 2 2" xfId="26789"/>
    <cellStyle name="Percent 4 5 9 2 2 2" xfId="26790"/>
    <cellStyle name="Percent 4 5 9 2 2 3" xfId="26791"/>
    <cellStyle name="Percent 4 5 9 2 3" xfId="26792"/>
    <cellStyle name="Percent 4 5 9 2 4" xfId="26793"/>
    <cellStyle name="Percent 4 5 9 3" xfId="26794"/>
    <cellStyle name="Percent 4 5 9 3 2" xfId="26795"/>
    <cellStyle name="Percent 4 5 9 3 2 2" xfId="26796"/>
    <cellStyle name="Percent 4 5 9 3 2 3" xfId="26797"/>
    <cellStyle name="Percent 4 5 9 3 3" xfId="26798"/>
    <cellStyle name="Percent 4 5 9 3 4" xfId="26799"/>
    <cellStyle name="Percent 4 5 9 4" xfId="26800"/>
    <cellStyle name="Percent 4 5 9 4 2" xfId="26801"/>
    <cellStyle name="Percent 4 5 9 4 3" xfId="26802"/>
    <cellStyle name="Percent 4 5 9 5" xfId="26803"/>
    <cellStyle name="Percent 4 5 9 5 2" xfId="26804"/>
    <cellStyle name="Percent 4 5 9 5 3" xfId="26805"/>
    <cellStyle name="Percent 4 5 9 6" xfId="26806"/>
    <cellStyle name="Percent 4 5 9 7" xfId="26807"/>
    <cellStyle name="Percent 4 5 9 8" xfId="26808"/>
    <cellStyle name="Percent 4 6" xfId="26809"/>
    <cellStyle name="Percent 4 6 10" xfId="26810"/>
    <cellStyle name="Percent 4 6 10 2" xfId="26811"/>
    <cellStyle name="Percent 4 6 10 2 2" xfId="26812"/>
    <cellStyle name="Percent 4 6 10 2 2 2" xfId="26813"/>
    <cellStyle name="Percent 4 6 10 2 2 3" xfId="26814"/>
    <cellStyle name="Percent 4 6 10 2 3" xfId="26815"/>
    <cellStyle name="Percent 4 6 10 2 4" xfId="26816"/>
    <cellStyle name="Percent 4 6 10 3" xfId="26817"/>
    <cellStyle name="Percent 4 6 10 3 2" xfId="26818"/>
    <cellStyle name="Percent 4 6 10 3 2 2" xfId="26819"/>
    <cellStyle name="Percent 4 6 10 3 2 3" xfId="26820"/>
    <cellStyle name="Percent 4 6 10 3 3" xfId="26821"/>
    <cellStyle name="Percent 4 6 10 3 4" xfId="26822"/>
    <cellStyle name="Percent 4 6 10 4" xfId="26823"/>
    <cellStyle name="Percent 4 6 10 4 2" xfId="26824"/>
    <cellStyle name="Percent 4 6 10 4 3" xfId="26825"/>
    <cellStyle name="Percent 4 6 10 5" xfId="26826"/>
    <cellStyle name="Percent 4 6 10 6" xfId="26827"/>
    <cellStyle name="Percent 4 6 11" xfId="26828"/>
    <cellStyle name="Percent 4 6 11 2" xfId="26829"/>
    <cellStyle name="Percent 4 6 11 2 2" xfId="26830"/>
    <cellStyle name="Percent 4 6 11 2 2 2" xfId="26831"/>
    <cellStyle name="Percent 4 6 11 2 2 3" xfId="26832"/>
    <cellStyle name="Percent 4 6 11 2 3" xfId="26833"/>
    <cellStyle name="Percent 4 6 11 2 4" xfId="26834"/>
    <cellStyle name="Percent 4 6 11 3" xfId="26835"/>
    <cellStyle name="Percent 4 6 11 3 2" xfId="26836"/>
    <cellStyle name="Percent 4 6 11 3 2 2" xfId="26837"/>
    <cellStyle name="Percent 4 6 11 3 2 3" xfId="26838"/>
    <cellStyle name="Percent 4 6 11 3 3" xfId="26839"/>
    <cellStyle name="Percent 4 6 11 3 4" xfId="26840"/>
    <cellStyle name="Percent 4 6 11 4" xfId="26841"/>
    <cellStyle name="Percent 4 6 11 4 2" xfId="26842"/>
    <cellStyle name="Percent 4 6 11 4 3" xfId="26843"/>
    <cellStyle name="Percent 4 6 11 5" xfId="26844"/>
    <cellStyle name="Percent 4 6 11 6" xfId="26845"/>
    <cellStyle name="Percent 4 6 12" xfId="26846"/>
    <cellStyle name="Percent 4 6 12 2" xfId="26847"/>
    <cellStyle name="Percent 4 6 12 2 2" xfId="26848"/>
    <cellStyle name="Percent 4 6 12 2 2 2" xfId="26849"/>
    <cellStyle name="Percent 4 6 12 2 2 3" xfId="26850"/>
    <cellStyle name="Percent 4 6 12 2 3" xfId="26851"/>
    <cellStyle name="Percent 4 6 12 2 4" xfId="26852"/>
    <cellStyle name="Percent 4 6 12 3" xfId="26853"/>
    <cellStyle name="Percent 4 6 12 3 2" xfId="26854"/>
    <cellStyle name="Percent 4 6 12 3 2 2" xfId="26855"/>
    <cellStyle name="Percent 4 6 12 3 2 3" xfId="26856"/>
    <cellStyle name="Percent 4 6 12 3 3" xfId="26857"/>
    <cellStyle name="Percent 4 6 12 3 4" xfId="26858"/>
    <cellStyle name="Percent 4 6 12 4" xfId="26859"/>
    <cellStyle name="Percent 4 6 12 4 2" xfId="26860"/>
    <cellStyle name="Percent 4 6 12 4 2 2" xfId="26861"/>
    <cellStyle name="Percent 4 6 12 4 2 3" xfId="26862"/>
    <cellStyle name="Percent 4 6 12 4 3" xfId="26863"/>
    <cellStyle name="Percent 4 6 12 4 4" xfId="26864"/>
    <cellStyle name="Percent 4 6 12 5" xfId="26865"/>
    <cellStyle name="Percent 4 6 12 5 2" xfId="26866"/>
    <cellStyle name="Percent 4 6 12 5 3" xfId="26867"/>
    <cellStyle name="Percent 4 6 12 6" xfId="26868"/>
    <cellStyle name="Percent 4 6 12 7" xfId="26869"/>
    <cellStyle name="Percent 4 6 13" xfId="26870"/>
    <cellStyle name="Percent 4 6 13 2" xfId="26871"/>
    <cellStyle name="Percent 4 6 13 2 2" xfId="26872"/>
    <cellStyle name="Percent 4 6 13 2 2 2" xfId="26873"/>
    <cellStyle name="Percent 4 6 13 2 2 3" xfId="26874"/>
    <cellStyle name="Percent 4 6 13 2 3" xfId="26875"/>
    <cellStyle name="Percent 4 6 13 2 4" xfId="26876"/>
    <cellStyle name="Percent 4 6 13 3" xfId="26877"/>
    <cellStyle name="Percent 4 6 13 3 2" xfId="26878"/>
    <cellStyle name="Percent 4 6 13 3 2 2" xfId="26879"/>
    <cellStyle name="Percent 4 6 13 3 2 3" xfId="26880"/>
    <cellStyle name="Percent 4 6 13 3 3" xfId="26881"/>
    <cellStyle name="Percent 4 6 13 3 4" xfId="26882"/>
    <cellStyle name="Percent 4 6 13 4" xfId="26883"/>
    <cellStyle name="Percent 4 6 13 4 2" xfId="26884"/>
    <cellStyle name="Percent 4 6 13 4 3" xfId="26885"/>
    <cellStyle name="Percent 4 6 13 5" xfId="26886"/>
    <cellStyle name="Percent 4 6 13 6" xfId="26887"/>
    <cellStyle name="Percent 4 6 14" xfId="26888"/>
    <cellStyle name="Percent 4 6 14 2" xfId="26889"/>
    <cellStyle name="Percent 4 6 14 2 2" xfId="26890"/>
    <cellStyle name="Percent 4 6 14 2 3" xfId="26891"/>
    <cellStyle name="Percent 4 6 14 3" xfId="26892"/>
    <cellStyle name="Percent 4 6 14 4" xfId="26893"/>
    <cellStyle name="Percent 4 6 15" xfId="26894"/>
    <cellStyle name="Percent 4 6 15 2" xfId="26895"/>
    <cellStyle name="Percent 4 6 15 2 2" xfId="26896"/>
    <cellStyle name="Percent 4 6 15 2 3" xfId="26897"/>
    <cellStyle name="Percent 4 6 15 3" xfId="26898"/>
    <cellStyle name="Percent 4 6 15 4" xfId="26899"/>
    <cellStyle name="Percent 4 6 16" xfId="26900"/>
    <cellStyle name="Percent 4 6 16 2" xfId="26901"/>
    <cellStyle name="Percent 4 6 16 2 2" xfId="26902"/>
    <cellStyle name="Percent 4 6 16 2 3" xfId="26903"/>
    <cellStyle name="Percent 4 6 16 3" xfId="26904"/>
    <cellStyle name="Percent 4 6 16 4" xfId="26905"/>
    <cellStyle name="Percent 4 6 17" xfId="26906"/>
    <cellStyle name="Percent 4 6 17 2" xfId="26907"/>
    <cellStyle name="Percent 4 6 17 3" xfId="26908"/>
    <cellStyle name="Percent 4 6 18" xfId="26909"/>
    <cellStyle name="Percent 4 6 18 2" xfId="26910"/>
    <cellStyle name="Percent 4 6 18 3" xfId="26911"/>
    <cellStyle name="Percent 4 6 19" xfId="26912"/>
    <cellStyle name="Percent 4 6 19 2" xfId="26913"/>
    <cellStyle name="Percent 4 6 19 3" xfId="26914"/>
    <cellStyle name="Percent 4 6 2" xfId="26915"/>
    <cellStyle name="Percent 4 6 2 10" xfId="26916"/>
    <cellStyle name="Percent 4 6 2 10 2" xfId="26917"/>
    <cellStyle name="Percent 4 6 2 10 3" xfId="26918"/>
    <cellStyle name="Percent 4 6 2 11" xfId="26919"/>
    <cellStyle name="Percent 4 6 2 11 2" xfId="26920"/>
    <cellStyle name="Percent 4 6 2 11 3" xfId="26921"/>
    <cellStyle name="Percent 4 6 2 12" xfId="26922"/>
    <cellStyle name="Percent 4 6 2 2" xfId="26923"/>
    <cellStyle name="Percent 4 6 2 2 2" xfId="26924"/>
    <cellStyle name="Percent 4 6 2 2 2 2" xfId="26925"/>
    <cellStyle name="Percent 4 6 2 2 2 2 2" xfId="26926"/>
    <cellStyle name="Percent 4 6 2 2 2 2 3" xfId="26927"/>
    <cellStyle name="Percent 4 6 2 2 2 3" xfId="26928"/>
    <cellStyle name="Percent 4 6 2 2 2 4" xfId="26929"/>
    <cellStyle name="Percent 4 6 2 2 3" xfId="26930"/>
    <cellStyle name="Percent 4 6 2 2 3 2" xfId="26931"/>
    <cellStyle name="Percent 4 6 2 2 3 2 2" xfId="26932"/>
    <cellStyle name="Percent 4 6 2 2 3 2 3" xfId="26933"/>
    <cellStyle name="Percent 4 6 2 2 3 3" xfId="26934"/>
    <cellStyle name="Percent 4 6 2 2 3 4" xfId="26935"/>
    <cellStyle name="Percent 4 6 2 2 4" xfId="26936"/>
    <cellStyle name="Percent 4 6 2 2 4 2" xfId="26937"/>
    <cellStyle name="Percent 4 6 2 2 4 3" xfId="26938"/>
    <cellStyle name="Percent 4 6 2 2 5" xfId="26939"/>
    <cellStyle name="Percent 4 6 2 2 6" xfId="26940"/>
    <cellStyle name="Percent 4 6 2 3" xfId="26941"/>
    <cellStyle name="Percent 4 6 2 3 2" xfId="26942"/>
    <cellStyle name="Percent 4 6 2 3 2 2" xfId="26943"/>
    <cellStyle name="Percent 4 6 2 3 2 2 2" xfId="26944"/>
    <cellStyle name="Percent 4 6 2 3 2 2 3" xfId="26945"/>
    <cellStyle name="Percent 4 6 2 3 2 3" xfId="26946"/>
    <cellStyle name="Percent 4 6 2 3 2 4" xfId="26947"/>
    <cellStyle name="Percent 4 6 2 3 3" xfId="26948"/>
    <cellStyle name="Percent 4 6 2 3 3 2" xfId="26949"/>
    <cellStyle name="Percent 4 6 2 3 3 2 2" xfId="26950"/>
    <cellStyle name="Percent 4 6 2 3 3 2 3" xfId="26951"/>
    <cellStyle name="Percent 4 6 2 3 3 3" xfId="26952"/>
    <cellStyle name="Percent 4 6 2 3 3 4" xfId="26953"/>
    <cellStyle name="Percent 4 6 2 3 4" xfId="26954"/>
    <cellStyle name="Percent 4 6 2 3 4 2" xfId="26955"/>
    <cellStyle name="Percent 4 6 2 3 4 3" xfId="26956"/>
    <cellStyle name="Percent 4 6 2 3 5" xfId="26957"/>
    <cellStyle name="Percent 4 6 2 3 6" xfId="26958"/>
    <cellStyle name="Percent 4 6 2 4" xfId="26959"/>
    <cellStyle name="Percent 4 6 2 4 2" xfId="26960"/>
    <cellStyle name="Percent 4 6 2 4 2 2" xfId="26961"/>
    <cellStyle name="Percent 4 6 2 4 2 2 2" xfId="26962"/>
    <cellStyle name="Percent 4 6 2 4 2 2 3" xfId="26963"/>
    <cellStyle name="Percent 4 6 2 4 2 3" xfId="26964"/>
    <cellStyle name="Percent 4 6 2 4 2 4" xfId="26965"/>
    <cellStyle name="Percent 4 6 2 4 3" xfId="26966"/>
    <cellStyle name="Percent 4 6 2 4 3 2" xfId="26967"/>
    <cellStyle name="Percent 4 6 2 4 3 2 2" xfId="26968"/>
    <cellStyle name="Percent 4 6 2 4 3 2 3" xfId="26969"/>
    <cellStyle name="Percent 4 6 2 4 3 3" xfId="26970"/>
    <cellStyle name="Percent 4 6 2 4 3 4" xfId="26971"/>
    <cellStyle name="Percent 4 6 2 4 4" xfId="26972"/>
    <cellStyle name="Percent 4 6 2 4 4 2" xfId="26973"/>
    <cellStyle name="Percent 4 6 2 4 4 2 2" xfId="26974"/>
    <cellStyle name="Percent 4 6 2 4 4 2 3" xfId="26975"/>
    <cellStyle name="Percent 4 6 2 4 4 3" xfId="26976"/>
    <cellStyle name="Percent 4 6 2 4 4 4" xfId="26977"/>
    <cellStyle name="Percent 4 6 2 4 5" xfId="26978"/>
    <cellStyle name="Percent 4 6 2 4 5 2" xfId="26979"/>
    <cellStyle name="Percent 4 6 2 4 5 3" xfId="26980"/>
    <cellStyle name="Percent 4 6 2 4 6" xfId="26981"/>
    <cellStyle name="Percent 4 6 2 4 7" xfId="26982"/>
    <cellStyle name="Percent 4 6 2 5" xfId="26983"/>
    <cellStyle name="Percent 4 6 2 5 2" xfId="26984"/>
    <cellStyle name="Percent 4 6 2 5 2 2" xfId="26985"/>
    <cellStyle name="Percent 4 6 2 5 2 2 2" xfId="26986"/>
    <cellStyle name="Percent 4 6 2 5 2 2 3" xfId="26987"/>
    <cellStyle name="Percent 4 6 2 5 2 3" xfId="26988"/>
    <cellStyle name="Percent 4 6 2 5 2 4" xfId="26989"/>
    <cellStyle name="Percent 4 6 2 5 3" xfId="26990"/>
    <cellStyle name="Percent 4 6 2 5 3 2" xfId="26991"/>
    <cellStyle name="Percent 4 6 2 5 3 2 2" xfId="26992"/>
    <cellStyle name="Percent 4 6 2 5 3 2 3" xfId="26993"/>
    <cellStyle name="Percent 4 6 2 5 3 3" xfId="26994"/>
    <cellStyle name="Percent 4 6 2 5 3 4" xfId="26995"/>
    <cellStyle name="Percent 4 6 2 5 4" xfId="26996"/>
    <cellStyle name="Percent 4 6 2 5 4 2" xfId="26997"/>
    <cellStyle name="Percent 4 6 2 5 4 3" xfId="26998"/>
    <cellStyle name="Percent 4 6 2 5 5" xfId="26999"/>
    <cellStyle name="Percent 4 6 2 5 6" xfId="27000"/>
    <cellStyle name="Percent 4 6 2 6" xfId="27001"/>
    <cellStyle name="Percent 4 6 2 6 2" xfId="27002"/>
    <cellStyle name="Percent 4 6 2 6 2 2" xfId="27003"/>
    <cellStyle name="Percent 4 6 2 6 2 3" xfId="27004"/>
    <cellStyle name="Percent 4 6 2 6 3" xfId="27005"/>
    <cellStyle name="Percent 4 6 2 6 4" xfId="27006"/>
    <cellStyle name="Percent 4 6 2 7" xfId="27007"/>
    <cellStyle name="Percent 4 6 2 7 2" xfId="27008"/>
    <cellStyle name="Percent 4 6 2 7 2 2" xfId="27009"/>
    <cellStyle name="Percent 4 6 2 7 2 3" xfId="27010"/>
    <cellStyle name="Percent 4 6 2 7 3" xfId="27011"/>
    <cellStyle name="Percent 4 6 2 7 4" xfId="27012"/>
    <cellStyle name="Percent 4 6 2 8" xfId="27013"/>
    <cellStyle name="Percent 4 6 2 8 2" xfId="27014"/>
    <cellStyle name="Percent 4 6 2 8 2 2" xfId="27015"/>
    <cellStyle name="Percent 4 6 2 8 2 3" xfId="27016"/>
    <cellStyle name="Percent 4 6 2 8 3" xfId="27017"/>
    <cellStyle name="Percent 4 6 2 8 4" xfId="27018"/>
    <cellStyle name="Percent 4 6 2 9" xfId="27019"/>
    <cellStyle name="Percent 4 6 2 9 2" xfId="27020"/>
    <cellStyle name="Percent 4 6 2 9 3" xfId="27021"/>
    <cellStyle name="Percent 4 6 20" xfId="27022"/>
    <cellStyle name="Percent 4 6 3" xfId="27023"/>
    <cellStyle name="Percent 4 6 3 10" xfId="27024"/>
    <cellStyle name="Percent 4 6 3 10 2" xfId="27025"/>
    <cellStyle name="Percent 4 6 3 10 3" xfId="27026"/>
    <cellStyle name="Percent 4 6 3 11" xfId="27027"/>
    <cellStyle name="Percent 4 6 3 11 2" xfId="27028"/>
    <cellStyle name="Percent 4 6 3 11 3" xfId="27029"/>
    <cellStyle name="Percent 4 6 3 12" xfId="27030"/>
    <cellStyle name="Percent 4 6 3 2" xfId="27031"/>
    <cellStyle name="Percent 4 6 3 2 2" xfId="27032"/>
    <cellStyle name="Percent 4 6 3 2 2 2" xfId="27033"/>
    <cellStyle name="Percent 4 6 3 2 2 2 2" xfId="27034"/>
    <cellStyle name="Percent 4 6 3 2 2 2 3" xfId="27035"/>
    <cellStyle name="Percent 4 6 3 2 2 3" xfId="27036"/>
    <cellStyle name="Percent 4 6 3 2 2 4" xfId="27037"/>
    <cellStyle name="Percent 4 6 3 2 3" xfId="27038"/>
    <cellStyle name="Percent 4 6 3 2 3 2" xfId="27039"/>
    <cellStyle name="Percent 4 6 3 2 3 2 2" xfId="27040"/>
    <cellStyle name="Percent 4 6 3 2 3 2 3" xfId="27041"/>
    <cellStyle name="Percent 4 6 3 2 3 3" xfId="27042"/>
    <cellStyle name="Percent 4 6 3 2 3 4" xfId="27043"/>
    <cellStyle name="Percent 4 6 3 2 4" xfId="27044"/>
    <cellStyle name="Percent 4 6 3 2 4 2" xfId="27045"/>
    <cellStyle name="Percent 4 6 3 2 4 3" xfId="27046"/>
    <cellStyle name="Percent 4 6 3 2 5" xfId="27047"/>
    <cellStyle name="Percent 4 6 3 2 6" xfId="27048"/>
    <cellStyle name="Percent 4 6 3 3" xfId="27049"/>
    <cellStyle name="Percent 4 6 3 3 2" xfId="27050"/>
    <cellStyle name="Percent 4 6 3 3 2 2" xfId="27051"/>
    <cellStyle name="Percent 4 6 3 3 2 2 2" xfId="27052"/>
    <cellStyle name="Percent 4 6 3 3 2 2 3" xfId="27053"/>
    <cellStyle name="Percent 4 6 3 3 2 3" xfId="27054"/>
    <cellStyle name="Percent 4 6 3 3 2 4" xfId="27055"/>
    <cellStyle name="Percent 4 6 3 3 3" xfId="27056"/>
    <cellStyle name="Percent 4 6 3 3 3 2" xfId="27057"/>
    <cellStyle name="Percent 4 6 3 3 3 2 2" xfId="27058"/>
    <cellStyle name="Percent 4 6 3 3 3 2 3" xfId="27059"/>
    <cellStyle name="Percent 4 6 3 3 3 3" xfId="27060"/>
    <cellStyle name="Percent 4 6 3 3 3 4" xfId="27061"/>
    <cellStyle name="Percent 4 6 3 3 4" xfId="27062"/>
    <cellStyle name="Percent 4 6 3 3 4 2" xfId="27063"/>
    <cellStyle name="Percent 4 6 3 3 4 3" xfId="27064"/>
    <cellStyle name="Percent 4 6 3 3 5" xfId="27065"/>
    <cellStyle name="Percent 4 6 3 3 6" xfId="27066"/>
    <cellStyle name="Percent 4 6 3 4" xfId="27067"/>
    <cellStyle name="Percent 4 6 3 4 2" xfId="27068"/>
    <cellStyle name="Percent 4 6 3 4 2 2" xfId="27069"/>
    <cellStyle name="Percent 4 6 3 4 2 2 2" xfId="27070"/>
    <cellStyle name="Percent 4 6 3 4 2 2 3" xfId="27071"/>
    <cellStyle name="Percent 4 6 3 4 2 3" xfId="27072"/>
    <cellStyle name="Percent 4 6 3 4 2 4" xfId="27073"/>
    <cellStyle name="Percent 4 6 3 4 3" xfId="27074"/>
    <cellStyle name="Percent 4 6 3 4 3 2" xfId="27075"/>
    <cellStyle name="Percent 4 6 3 4 3 2 2" xfId="27076"/>
    <cellStyle name="Percent 4 6 3 4 3 2 3" xfId="27077"/>
    <cellStyle name="Percent 4 6 3 4 3 3" xfId="27078"/>
    <cellStyle name="Percent 4 6 3 4 3 4" xfId="27079"/>
    <cellStyle name="Percent 4 6 3 4 4" xfId="27080"/>
    <cellStyle name="Percent 4 6 3 4 4 2" xfId="27081"/>
    <cellStyle name="Percent 4 6 3 4 4 2 2" xfId="27082"/>
    <cellStyle name="Percent 4 6 3 4 4 2 3" xfId="27083"/>
    <cellStyle name="Percent 4 6 3 4 4 3" xfId="27084"/>
    <cellStyle name="Percent 4 6 3 4 4 4" xfId="27085"/>
    <cellStyle name="Percent 4 6 3 4 5" xfId="27086"/>
    <cellStyle name="Percent 4 6 3 4 5 2" xfId="27087"/>
    <cellStyle name="Percent 4 6 3 4 5 3" xfId="27088"/>
    <cellStyle name="Percent 4 6 3 4 6" xfId="27089"/>
    <cellStyle name="Percent 4 6 3 4 7" xfId="27090"/>
    <cellStyle name="Percent 4 6 3 5" xfId="27091"/>
    <cellStyle name="Percent 4 6 3 5 2" xfId="27092"/>
    <cellStyle name="Percent 4 6 3 5 2 2" xfId="27093"/>
    <cellStyle name="Percent 4 6 3 5 2 2 2" xfId="27094"/>
    <cellStyle name="Percent 4 6 3 5 2 2 3" xfId="27095"/>
    <cellStyle name="Percent 4 6 3 5 2 3" xfId="27096"/>
    <cellStyle name="Percent 4 6 3 5 2 4" xfId="27097"/>
    <cellStyle name="Percent 4 6 3 5 3" xfId="27098"/>
    <cellStyle name="Percent 4 6 3 5 3 2" xfId="27099"/>
    <cellStyle name="Percent 4 6 3 5 3 2 2" xfId="27100"/>
    <cellStyle name="Percent 4 6 3 5 3 2 3" xfId="27101"/>
    <cellStyle name="Percent 4 6 3 5 3 3" xfId="27102"/>
    <cellStyle name="Percent 4 6 3 5 3 4" xfId="27103"/>
    <cellStyle name="Percent 4 6 3 5 4" xfId="27104"/>
    <cellStyle name="Percent 4 6 3 5 4 2" xfId="27105"/>
    <cellStyle name="Percent 4 6 3 5 4 3" xfId="27106"/>
    <cellStyle name="Percent 4 6 3 5 5" xfId="27107"/>
    <cellStyle name="Percent 4 6 3 5 6" xfId="27108"/>
    <cellStyle name="Percent 4 6 3 6" xfId="27109"/>
    <cellStyle name="Percent 4 6 3 6 2" xfId="27110"/>
    <cellStyle name="Percent 4 6 3 6 2 2" xfId="27111"/>
    <cellStyle name="Percent 4 6 3 6 2 3" xfId="27112"/>
    <cellStyle name="Percent 4 6 3 6 3" xfId="27113"/>
    <cellStyle name="Percent 4 6 3 6 4" xfId="27114"/>
    <cellStyle name="Percent 4 6 3 7" xfId="27115"/>
    <cellStyle name="Percent 4 6 3 7 2" xfId="27116"/>
    <cellStyle name="Percent 4 6 3 7 2 2" xfId="27117"/>
    <cellStyle name="Percent 4 6 3 7 2 3" xfId="27118"/>
    <cellStyle name="Percent 4 6 3 7 3" xfId="27119"/>
    <cellStyle name="Percent 4 6 3 7 4" xfId="27120"/>
    <cellStyle name="Percent 4 6 3 8" xfId="27121"/>
    <cellStyle name="Percent 4 6 3 8 2" xfId="27122"/>
    <cellStyle name="Percent 4 6 3 8 2 2" xfId="27123"/>
    <cellStyle name="Percent 4 6 3 8 2 3" xfId="27124"/>
    <cellStyle name="Percent 4 6 3 8 3" xfId="27125"/>
    <cellStyle name="Percent 4 6 3 8 4" xfId="27126"/>
    <cellStyle name="Percent 4 6 3 9" xfId="27127"/>
    <cellStyle name="Percent 4 6 3 9 2" xfId="27128"/>
    <cellStyle name="Percent 4 6 3 9 3" xfId="27129"/>
    <cellStyle name="Percent 4 6 4" xfId="27130"/>
    <cellStyle name="Percent 4 6 4 10" xfId="27131"/>
    <cellStyle name="Percent 4 6 4 10 2" xfId="27132"/>
    <cellStyle name="Percent 4 6 4 10 3" xfId="27133"/>
    <cellStyle name="Percent 4 6 4 11" xfId="27134"/>
    <cellStyle name="Percent 4 6 4 11 2" xfId="27135"/>
    <cellStyle name="Percent 4 6 4 11 3" xfId="27136"/>
    <cellStyle name="Percent 4 6 4 12" xfId="27137"/>
    <cellStyle name="Percent 4 6 4 2" xfId="27138"/>
    <cellStyle name="Percent 4 6 4 2 2" xfId="27139"/>
    <cellStyle name="Percent 4 6 4 2 2 2" xfId="27140"/>
    <cellStyle name="Percent 4 6 4 2 2 2 2" xfId="27141"/>
    <cellStyle name="Percent 4 6 4 2 2 2 3" xfId="27142"/>
    <cellStyle name="Percent 4 6 4 2 2 3" xfId="27143"/>
    <cellStyle name="Percent 4 6 4 2 2 4" xfId="27144"/>
    <cellStyle name="Percent 4 6 4 2 3" xfId="27145"/>
    <cellStyle name="Percent 4 6 4 2 3 2" xfId="27146"/>
    <cellStyle name="Percent 4 6 4 2 3 2 2" xfId="27147"/>
    <cellStyle name="Percent 4 6 4 2 3 2 3" xfId="27148"/>
    <cellStyle name="Percent 4 6 4 2 3 3" xfId="27149"/>
    <cellStyle name="Percent 4 6 4 2 3 4" xfId="27150"/>
    <cellStyle name="Percent 4 6 4 2 4" xfId="27151"/>
    <cellStyle name="Percent 4 6 4 2 4 2" xfId="27152"/>
    <cellStyle name="Percent 4 6 4 2 4 3" xfId="27153"/>
    <cellStyle name="Percent 4 6 4 2 5" xfId="27154"/>
    <cellStyle name="Percent 4 6 4 2 6" xfId="27155"/>
    <cellStyle name="Percent 4 6 4 3" xfId="27156"/>
    <cellStyle name="Percent 4 6 4 3 2" xfId="27157"/>
    <cellStyle name="Percent 4 6 4 3 2 2" xfId="27158"/>
    <cellStyle name="Percent 4 6 4 3 2 2 2" xfId="27159"/>
    <cellStyle name="Percent 4 6 4 3 2 2 3" xfId="27160"/>
    <cellStyle name="Percent 4 6 4 3 2 3" xfId="27161"/>
    <cellStyle name="Percent 4 6 4 3 2 4" xfId="27162"/>
    <cellStyle name="Percent 4 6 4 3 3" xfId="27163"/>
    <cellStyle name="Percent 4 6 4 3 3 2" xfId="27164"/>
    <cellStyle name="Percent 4 6 4 3 3 2 2" xfId="27165"/>
    <cellStyle name="Percent 4 6 4 3 3 2 3" xfId="27166"/>
    <cellStyle name="Percent 4 6 4 3 3 3" xfId="27167"/>
    <cellStyle name="Percent 4 6 4 3 3 4" xfId="27168"/>
    <cellStyle name="Percent 4 6 4 3 4" xfId="27169"/>
    <cellStyle name="Percent 4 6 4 3 4 2" xfId="27170"/>
    <cellStyle name="Percent 4 6 4 3 4 3" xfId="27171"/>
    <cellStyle name="Percent 4 6 4 3 5" xfId="27172"/>
    <cellStyle name="Percent 4 6 4 3 6" xfId="27173"/>
    <cellStyle name="Percent 4 6 4 4" xfId="27174"/>
    <cellStyle name="Percent 4 6 4 4 2" xfId="27175"/>
    <cellStyle name="Percent 4 6 4 4 2 2" xfId="27176"/>
    <cellStyle name="Percent 4 6 4 4 2 2 2" xfId="27177"/>
    <cellStyle name="Percent 4 6 4 4 2 2 3" xfId="27178"/>
    <cellStyle name="Percent 4 6 4 4 2 3" xfId="27179"/>
    <cellStyle name="Percent 4 6 4 4 2 4" xfId="27180"/>
    <cellStyle name="Percent 4 6 4 4 3" xfId="27181"/>
    <cellStyle name="Percent 4 6 4 4 3 2" xfId="27182"/>
    <cellStyle name="Percent 4 6 4 4 3 2 2" xfId="27183"/>
    <cellStyle name="Percent 4 6 4 4 3 2 3" xfId="27184"/>
    <cellStyle name="Percent 4 6 4 4 3 3" xfId="27185"/>
    <cellStyle name="Percent 4 6 4 4 3 4" xfId="27186"/>
    <cellStyle name="Percent 4 6 4 4 4" xfId="27187"/>
    <cellStyle name="Percent 4 6 4 4 4 2" xfId="27188"/>
    <cellStyle name="Percent 4 6 4 4 4 2 2" xfId="27189"/>
    <cellStyle name="Percent 4 6 4 4 4 2 3" xfId="27190"/>
    <cellStyle name="Percent 4 6 4 4 4 3" xfId="27191"/>
    <cellStyle name="Percent 4 6 4 4 4 4" xfId="27192"/>
    <cellStyle name="Percent 4 6 4 4 5" xfId="27193"/>
    <cellStyle name="Percent 4 6 4 4 5 2" xfId="27194"/>
    <cellStyle name="Percent 4 6 4 4 5 3" xfId="27195"/>
    <cellStyle name="Percent 4 6 4 4 6" xfId="27196"/>
    <cellStyle name="Percent 4 6 4 4 7" xfId="27197"/>
    <cellStyle name="Percent 4 6 4 5" xfId="27198"/>
    <cellStyle name="Percent 4 6 4 5 2" xfId="27199"/>
    <cellStyle name="Percent 4 6 4 5 2 2" xfId="27200"/>
    <cellStyle name="Percent 4 6 4 5 2 2 2" xfId="27201"/>
    <cellStyle name="Percent 4 6 4 5 2 2 3" xfId="27202"/>
    <cellStyle name="Percent 4 6 4 5 2 3" xfId="27203"/>
    <cellStyle name="Percent 4 6 4 5 2 4" xfId="27204"/>
    <cellStyle name="Percent 4 6 4 5 3" xfId="27205"/>
    <cellStyle name="Percent 4 6 4 5 3 2" xfId="27206"/>
    <cellStyle name="Percent 4 6 4 5 3 2 2" xfId="27207"/>
    <cellStyle name="Percent 4 6 4 5 3 2 3" xfId="27208"/>
    <cellStyle name="Percent 4 6 4 5 3 3" xfId="27209"/>
    <cellStyle name="Percent 4 6 4 5 3 4" xfId="27210"/>
    <cellStyle name="Percent 4 6 4 5 4" xfId="27211"/>
    <cellStyle name="Percent 4 6 4 5 4 2" xfId="27212"/>
    <cellStyle name="Percent 4 6 4 5 4 3" xfId="27213"/>
    <cellStyle name="Percent 4 6 4 5 5" xfId="27214"/>
    <cellStyle name="Percent 4 6 4 5 6" xfId="27215"/>
    <cellStyle name="Percent 4 6 4 6" xfId="27216"/>
    <cellStyle name="Percent 4 6 4 6 2" xfId="27217"/>
    <cellStyle name="Percent 4 6 4 6 2 2" xfId="27218"/>
    <cellStyle name="Percent 4 6 4 6 2 3" xfId="27219"/>
    <cellStyle name="Percent 4 6 4 6 3" xfId="27220"/>
    <cellStyle name="Percent 4 6 4 6 4" xfId="27221"/>
    <cellStyle name="Percent 4 6 4 7" xfId="27222"/>
    <cellStyle name="Percent 4 6 4 7 2" xfId="27223"/>
    <cellStyle name="Percent 4 6 4 7 2 2" xfId="27224"/>
    <cellStyle name="Percent 4 6 4 7 2 3" xfId="27225"/>
    <cellStyle name="Percent 4 6 4 7 3" xfId="27226"/>
    <cellStyle name="Percent 4 6 4 7 4" xfId="27227"/>
    <cellStyle name="Percent 4 6 4 8" xfId="27228"/>
    <cellStyle name="Percent 4 6 4 8 2" xfId="27229"/>
    <cellStyle name="Percent 4 6 4 8 2 2" xfId="27230"/>
    <cellStyle name="Percent 4 6 4 8 2 3" xfId="27231"/>
    <cellStyle name="Percent 4 6 4 8 3" xfId="27232"/>
    <cellStyle name="Percent 4 6 4 8 4" xfId="27233"/>
    <cellStyle name="Percent 4 6 4 9" xfId="27234"/>
    <cellStyle name="Percent 4 6 4 9 2" xfId="27235"/>
    <cellStyle name="Percent 4 6 4 9 3" xfId="27236"/>
    <cellStyle name="Percent 4 6 5" xfId="27237"/>
    <cellStyle name="Percent 4 6 5 10" xfId="27238"/>
    <cellStyle name="Percent 4 6 5 10 2" xfId="27239"/>
    <cellStyle name="Percent 4 6 5 10 3" xfId="27240"/>
    <cellStyle name="Percent 4 6 5 11" xfId="27241"/>
    <cellStyle name="Percent 4 6 5 11 2" xfId="27242"/>
    <cellStyle name="Percent 4 6 5 11 3" xfId="27243"/>
    <cellStyle name="Percent 4 6 5 12" xfId="27244"/>
    <cellStyle name="Percent 4 6 5 2" xfId="27245"/>
    <cellStyle name="Percent 4 6 5 2 2" xfId="27246"/>
    <cellStyle name="Percent 4 6 5 2 2 2" xfId="27247"/>
    <cellStyle name="Percent 4 6 5 2 2 2 2" xfId="27248"/>
    <cellStyle name="Percent 4 6 5 2 2 2 3" xfId="27249"/>
    <cellStyle name="Percent 4 6 5 2 2 3" xfId="27250"/>
    <cellStyle name="Percent 4 6 5 2 2 4" xfId="27251"/>
    <cellStyle name="Percent 4 6 5 2 3" xfId="27252"/>
    <cellStyle name="Percent 4 6 5 2 3 2" xfId="27253"/>
    <cellStyle name="Percent 4 6 5 2 3 2 2" xfId="27254"/>
    <cellStyle name="Percent 4 6 5 2 3 2 3" xfId="27255"/>
    <cellStyle name="Percent 4 6 5 2 3 3" xfId="27256"/>
    <cellStyle name="Percent 4 6 5 2 3 4" xfId="27257"/>
    <cellStyle name="Percent 4 6 5 2 4" xfId="27258"/>
    <cellStyle name="Percent 4 6 5 2 4 2" xfId="27259"/>
    <cellStyle name="Percent 4 6 5 2 4 3" xfId="27260"/>
    <cellStyle name="Percent 4 6 5 2 5" xfId="27261"/>
    <cellStyle name="Percent 4 6 5 2 6" xfId="27262"/>
    <cellStyle name="Percent 4 6 5 3" xfId="27263"/>
    <cellStyle name="Percent 4 6 5 3 2" xfId="27264"/>
    <cellStyle name="Percent 4 6 5 3 2 2" xfId="27265"/>
    <cellStyle name="Percent 4 6 5 3 2 2 2" xfId="27266"/>
    <cellStyle name="Percent 4 6 5 3 2 2 3" xfId="27267"/>
    <cellStyle name="Percent 4 6 5 3 2 3" xfId="27268"/>
    <cellStyle name="Percent 4 6 5 3 2 4" xfId="27269"/>
    <cellStyle name="Percent 4 6 5 3 3" xfId="27270"/>
    <cellStyle name="Percent 4 6 5 3 3 2" xfId="27271"/>
    <cellStyle name="Percent 4 6 5 3 3 2 2" xfId="27272"/>
    <cellStyle name="Percent 4 6 5 3 3 2 3" xfId="27273"/>
    <cellStyle name="Percent 4 6 5 3 3 3" xfId="27274"/>
    <cellStyle name="Percent 4 6 5 3 3 4" xfId="27275"/>
    <cellStyle name="Percent 4 6 5 3 4" xfId="27276"/>
    <cellStyle name="Percent 4 6 5 3 4 2" xfId="27277"/>
    <cellStyle name="Percent 4 6 5 3 4 3" xfId="27278"/>
    <cellStyle name="Percent 4 6 5 3 5" xfId="27279"/>
    <cellStyle name="Percent 4 6 5 3 6" xfId="27280"/>
    <cellStyle name="Percent 4 6 5 4" xfId="27281"/>
    <cellStyle name="Percent 4 6 5 4 2" xfId="27282"/>
    <cellStyle name="Percent 4 6 5 4 2 2" xfId="27283"/>
    <cellStyle name="Percent 4 6 5 4 2 2 2" xfId="27284"/>
    <cellStyle name="Percent 4 6 5 4 2 2 3" xfId="27285"/>
    <cellStyle name="Percent 4 6 5 4 2 3" xfId="27286"/>
    <cellStyle name="Percent 4 6 5 4 2 4" xfId="27287"/>
    <cellStyle name="Percent 4 6 5 4 3" xfId="27288"/>
    <cellStyle name="Percent 4 6 5 4 3 2" xfId="27289"/>
    <cellStyle name="Percent 4 6 5 4 3 2 2" xfId="27290"/>
    <cellStyle name="Percent 4 6 5 4 3 2 3" xfId="27291"/>
    <cellStyle name="Percent 4 6 5 4 3 3" xfId="27292"/>
    <cellStyle name="Percent 4 6 5 4 3 4" xfId="27293"/>
    <cellStyle name="Percent 4 6 5 4 4" xfId="27294"/>
    <cellStyle name="Percent 4 6 5 4 4 2" xfId="27295"/>
    <cellStyle name="Percent 4 6 5 4 4 2 2" xfId="27296"/>
    <cellStyle name="Percent 4 6 5 4 4 2 3" xfId="27297"/>
    <cellStyle name="Percent 4 6 5 4 4 3" xfId="27298"/>
    <cellStyle name="Percent 4 6 5 4 4 4" xfId="27299"/>
    <cellStyle name="Percent 4 6 5 4 5" xfId="27300"/>
    <cellStyle name="Percent 4 6 5 4 5 2" xfId="27301"/>
    <cellStyle name="Percent 4 6 5 4 5 3" xfId="27302"/>
    <cellStyle name="Percent 4 6 5 4 6" xfId="27303"/>
    <cellStyle name="Percent 4 6 5 4 7" xfId="27304"/>
    <cellStyle name="Percent 4 6 5 5" xfId="27305"/>
    <cellStyle name="Percent 4 6 5 5 2" xfId="27306"/>
    <cellStyle name="Percent 4 6 5 5 2 2" xfId="27307"/>
    <cellStyle name="Percent 4 6 5 5 2 2 2" xfId="27308"/>
    <cellStyle name="Percent 4 6 5 5 2 2 3" xfId="27309"/>
    <cellStyle name="Percent 4 6 5 5 2 3" xfId="27310"/>
    <cellStyle name="Percent 4 6 5 5 2 4" xfId="27311"/>
    <cellStyle name="Percent 4 6 5 5 3" xfId="27312"/>
    <cellStyle name="Percent 4 6 5 5 3 2" xfId="27313"/>
    <cellStyle name="Percent 4 6 5 5 3 2 2" xfId="27314"/>
    <cellStyle name="Percent 4 6 5 5 3 2 3" xfId="27315"/>
    <cellStyle name="Percent 4 6 5 5 3 3" xfId="27316"/>
    <cellStyle name="Percent 4 6 5 5 3 4" xfId="27317"/>
    <cellStyle name="Percent 4 6 5 5 4" xfId="27318"/>
    <cellStyle name="Percent 4 6 5 5 4 2" xfId="27319"/>
    <cellStyle name="Percent 4 6 5 5 4 3" xfId="27320"/>
    <cellStyle name="Percent 4 6 5 5 5" xfId="27321"/>
    <cellStyle name="Percent 4 6 5 5 6" xfId="27322"/>
    <cellStyle name="Percent 4 6 5 6" xfId="27323"/>
    <cellStyle name="Percent 4 6 5 6 2" xfId="27324"/>
    <cellStyle name="Percent 4 6 5 6 2 2" xfId="27325"/>
    <cellStyle name="Percent 4 6 5 6 2 3" xfId="27326"/>
    <cellStyle name="Percent 4 6 5 6 3" xfId="27327"/>
    <cellStyle name="Percent 4 6 5 6 4" xfId="27328"/>
    <cellStyle name="Percent 4 6 5 7" xfId="27329"/>
    <cellStyle name="Percent 4 6 5 7 2" xfId="27330"/>
    <cellStyle name="Percent 4 6 5 7 2 2" xfId="27331"/>
    <cellStyle name="Percent 4 6 5 7 2 3" xfId="27332"/>
    <cellStyle name="Percent 4 6 5 7 3" xfId="27333"/>
    <cellStyle name="Percent 4 6 5 7 4" xfId="27334"/>
    <cellStyle name="Percent 4 6 5 8" xfId="27335"/>
    <cellStyle name="Percent 4 6 5 8 2" xfId="27336"/>
    <cellStyle name="Percent 4 6 5 8 2 2" xfId="27337"/>
    <cellStyle name="Percent 4 6 5 8 2 3" xfId="27338"/>
    <cellStyle name="Percent 4 6 5 8 3" xfId="27339"/>
    <cellStyle name="Percent 4 6 5 8 4" xfId="27340"/>
    <cellStyle name="Percent 4 6 5 9" xfId="27341"/>
    <cellStyle name="Percent 4 6 5 9 2" xfId="27342"/>
    <cellStyle name="Percent 4 6 5 9 3" xfId="27343"/>
    <cellStyle name="Percent 4 6 6" xfId="27344"/>
    <cellStyle name="Percent 4 6 6 10" xfId="27345"/>
    <cellStyle name="Percent 4 6 6 10 2" xfId="27346"/>
    <cellStyle name="Percent 4 6 6 10 3" xfId="27347"/>
    <cellStyle name="Percent 4 6 6 11" xfId="27348"/>
    <cellStyle name="Percent 4 6 6 11 2" xfId="27349"/>
    <cellStyle name="Percent 4 6 6 11 3" xfId="27350"/>
    <cellStyle name="Percent 4 6 6 12" xfId="27351"/>
    <cellStyle name="Percent 4 6 6 2" xfId="27352"/>
    <cellStyle name="Percent 4 6 6 2 2" xfId="27353"/>
    <cellStyle name="Percent 4 6 6 2 2 2" xfId="27354"/>
    <cellStyle name="Percent 4 6 6 2 2 2 2" xfId="27355"/>
    <cellStyle name="Percent 4 6 6 2 2 2 3" xfId="27356"/>
    <cellStyle name="Percent 4 6 6 2 2 3" xfId="27357"/>
    <cellStyle name="Percent 4 6 6 2 2 4" xfId="27358"/>
    <cellStyle name="Percent 4 6 6 2 3" xfId="27359"/>
    <cellStyle name="Percent 4 6 6 2 3 2" xfId="27360"/>
    <cellStyle name="Percent 4 6 6 2 3 2 2" xfId="27361"/>
    <cellStyle name="Percent 4 6 6 2 3 2 3" xfId="27362"/>
    <cellStyle name="Percent 4 6 6 2 3 3" xfId="27363"/>
    <cellStyle name="Percent 4 6 6 2 3 4" xfId="27364"/>
    <cellStyle name="Percent 4 6 6 2 4" xfId="27365"/>
    <cellStyle name="Percent 4 6 6 2 4 2" xfId="27366"/>
    <cellStyle name="Percent 4 6 6 2 4 3" xfId="27367"/>
    <cellStyle name="Percent 4 6 6 2 5" xfId="27368"/>
    <cellStyle name="Percent 4 6 6 2 6" xfId="27369"/>
    <cellStyle name="Percent 4 6 6 3" xfId="27370"/>
    <cellStyle name="Percent 4 6 6 3 2" xfId="27371"/>
    <cellStyle name="Percent 4 6 6 3 2 2" xfId="27372"/>
    <cellStyle name="Percent 4 6 6 3 2 2 2" xfId="27373"/>
    <cellStyle name="Percent 4 6 6 3 2 2 3" xfId="27374"/>
    <cellStyle name="Percent 4 6 6 3 2 3" xfId="27375"/>
    <cellStyle name="Percent 4 6 6 3 2 4" xfId="27376"/>
    <cellStyle name="Percent 4 6 6 3 3" xfId="27377"/>
    <cellStyle name="Percent 4 6 6 3 3 2" xfId="27378"/>
    <cellStyle name="Percent 4 6 6 3 3 2 2" xfId="27379"/>
    <cellStyle name="Percent 4 6 6 3 3 2 3" xfId="27380"/>
    <cellStyle name="Percent 4 6 6 3 3 3" xfId="27381"/>
    <cellStyle name="Percent 4 6 6 3 3 4" xfId="27382"/>
    <cellStyle name="Percent 4 6 6 3 4" xfId="27383"/>
    <cellStyle name="Percent 4 6 6 3 4 2" xfId="27384"/>
    <cellStyle name="Percent 4 6 6 3 4 3" xfId="27385"/>
    <cellStyle name="Percent 4 6 6 3 5" xfId="27386"/>
    <cellStyle name="Percent 4 6 6 3 6" xfId="27387"/>
    <cellStyle name="Percent 4 6 6 4" xfId="27388"/>
    <cellStyle name="Percent 4 6 6 4 2" xfId="27389"/>
    <cellStyle name="Percent 4 6 6 4 2 2" xfId="27390"/>
    <cellStyle name="Percent 4 6 6 4 2 2 2" xfId="27391"/>
    <cellStyle name="Percent 4 6 6 4 2 2 3" xfId="27392"/>
    <cellStyle name="Percent 4 6 6 4 2 3" xfId="27393"/>
    <cellStyle name="Percent 4 6 6 4 2 4" xfId="27394"/>
    <cellStyle name="Percent 4 6 6 4 3" xfId="27395"/>
    <cellStyle name="Percent 4 6 6 4 3 2" xfId="27396"/>
    <cellStyle name="Percent 4 6 6 4 3 2 2" xfId="27397"/>
    <cellStyle name="Percent 4 6 6 4 3 2 3" xfId="27398"/>
    <cellStyle name="Percent 4 6 6 4 3 3" xfId="27399"/>
    <cellStyle name="Percent 4 6 6 4 3 4" xfId="27400"/>
    <cellStyle name="Percent 4 6 6 4 4" xfId="27401"/>
    <cellStyle name="Percent 4 6 6 4 4 2" xfId="27402"/>
    <cellStyle name="Percent 4 6 6 4 4 2 2" xfId="27403"/>
    <cellStyle name="Percent 4 6 6 4 4 2 3" xfId="27404"/>
    <cellStyle name="Percent 4 6 6 4 4 3" xfId="27405"/>
    <cellStyle name="Percent 4 6 6 4 4 4" xfId="27406"/>
    <cellStyle name="Percent 4 6 6 4 5" xfId="27407"/>
    <cellStyle name="Percent 4 6 6 4 5 2" xfId="27408"/>
    <cellStyle name="Percent 4 6 6 4 5 3" xfId="27409"/>
    <cellStyle name="Percent 4 6 6 4 6" xfId="27410"/>
    <cellStyle name="Percent 4 6 6 4 7" xfId="27411"/>
    <cellStyle name="Percent 4 6 6 5" xfId="27412"/>
    <cellStyle name="Percent 4 6 6 5 2" xfId="27413"/>
    <cellStyle name="Percent 4 6 6 5 2 2" xfId="27414"/>
    <cellStyle name="Percent 4 6 6 5 2 2 2" xfId="27415"/>
    <cellStyle name="Percent 4 6 6 5 2 2 3" xfId="27416"/>
    <cellStyle name="Percent 4 6 6 5 2 3" xfId="27417"/>
    <cellStyle name="Percent 4 6 6 5 2 4" xfId="27418"/>
    <cellStyle name="Percent 4 6 6 5 3" xfId="27419"/>
    <cellStyle name="Percent 4 6 6 5 3 2" xfId="27420"/>
    <cellStyle name="Percent 4 6 6 5 3 2 2" xfId="27421"/>
    <cellStyle name="Percent 4 6 6 5 3 2 3" xfId="27422"/>
    <cellStyle name="Percent 4 6 6 5 3 3" xfId="27423"/>
    <cellStyle name="Percent 4 6 6 5 3 4" xfId="27424"/>
    <cellStyle name="Percent 4 6 6 5 4" xfId="27425"/>
    <cellStyle name="Percent 4 6 6 5 4 2" xfId="27426"/>
    <cellStyle name="Percent 4 6 6 5 4 3" xfId="27427"/>
    <cellStyle name="Percent 4 6 6 5 5" xfId="27428"/>
    <cellStyle name="Percent 4 6 6 5 6" xfId="27429"/>
    <cellStyle name="Percent 4 6 6 6" xfId="27430"/>
    <cellStyle name="Percent 4 6 6 6 2" xfId="27431"/>
    <cellStyle name="Percent 4 6 6 6 2 2" xfId="27432"/>
    <cellStyle name="Percent 4 6 6 6 2 3" xfId="27433"/>
    <cellStyle name="Percent 4 6 6 6 3" xfId="27434"/>
    <cellStyle name="Percent 4 6 6 6 4" xfId="27435"/>
    <cellStyle name="Percent 4 6 6 7" xfId="27436"/>
    <cellStyle name="Percent 4 6 6 7 2" xfId="27437"/>
    <cellStyle name="Percent 4 6 6 7 2 2" xfId="27438"/>
    <cellStyle name="Percent 4 6 6 7 2 3" xfId="27439"/>
    <cellStyle name="Percent 4 6 6 7 3" xfId="27440"/>
    <cellStyle name="Percent 4 6 6 7 4" xfId="27441"/>
    <cellStyle name="Percent 4 6 6 8" xfId="27442"/>
    <cellStyle name="Percent 4 6 6 8 2" xfId="27443"/>
    <cellStyle name="Percent 4 6 6 8 2 2" xfId="27444"/>
    <cellStyle name="Percent 4 6 6 8 2 3" xfId="27445"/>
    <cellStyle name="Percent 4 6 6 8 3" xfId="27446"/>
    <cellStyle name="Percent 4 6 6 8 4" xfId="27447"/>
    <cellStyle name="Percent 4 6 6 9" xfId="27448"/>
    <cellStyle name="Percent 4 6 6 9 2" xfId="27449"/>
    <cellStyle name="Percent 4 6 6 9 3" xfId="27450"/>
    <cellStyle name="Percent 4 6 7" xfId="27451"/>
    <cellStyle name="Percent 4 6 7 10" xfId="27452"/>
    <cellStyle name="Percent 4 6 7 10 2" xfId="27453"/>
    <cellStyle name="Percent 4 6 7 10 3" xfId="27454"/>
    <cellStyle name="Percent 4 6 7 11" xfId="27455"/>
    <cellStyle name="Percent 4 6 7 11 2" xfId="27456"/>
    <cellStyle name="Percent 4 6 7 11 3" xfId="27457"/>
    <cellStyle name="Percent 4 6 7 12" xfId="27458"/>
    <cellStyle name="Percent 4 6 7 2" xfId="27459"/>
    <cellStyle name="Percent 4 6 7 2 2" xfId="27460"/>
    <cellStyle name="Percent 4 6 7 2 2 2" xfId="27461"/>
    <cellStyle name="Percent 4 6 7 2 2 2 2" xfId="27462"/>
    <cellStyle name="Percent 4 6 7 2 2 2 3" xfId="27463"/>
    <cellStyle name="Percent 4 6 7 2 2 3" xfId="27464"/>
    <cellStyle name="Percent 4 6 7 2 2 4" xfId="27465"/>
    <cellStyle name="Percent 4 6 7 2 3" xfId="27466"/>
    <cellStyle name="Percent 4 6 7 2 3 2" xfId="27467"/>
    <cellStyle name="Percent 4 6 7 2 3 2 2" xfId="27468"/>
    <cellStyle name="Percent 4 6 7 2 3 2 3" xfId="27469"/>
    <cellStyle name="Percent 4 6 7 2 3 3" xfId="27470"/>
    <cellStyle name="Percent 4 6 7 2 3 4" xfId="27471"/>
    <cellStyle name="Percent 4 6 7 2 4" xfId="27472"/>
    <cellStyle name="Percent 4 6 7 2 4 2" xfId="27473"/>
    <cellStyle name="Percent 4 6 7 2 4 3" xfId="27474"/>
    <cellStyle name="Percent 4 6 7 2 5" xfId="27475"/>
    <cellStyle name="Percent 4 6 7 2 6" xfId="27476"/>
    <cellStyle name="Percent 4 6 7 3" xfId="27477"/>
    <cellStyle name="Percent 4 6 7 3 2" xfId="27478"/>
    <cellStyle name="Percent 4 6 7 3 2 2" xfId="27479"/>
    <cellStyle name="Percent 4 6 7 3 2 2 2" xfId="27480"/>
    <cellStyle name="Percent 4 6 7 3 2 2 3" xfId="27481"/>
    <cellStyle name="Percent 4 6 7 3 2 3" xfId="27482"/>
    <cellStyle name="Percent 4 6 7 3 2 4" xfId="27483"/>
    <cellStyle name="Percent 4 6 7 3 3" xfId="27484"/>
    <cellStyle name="Percent 4 6 7 3 3 2" xfId="27485"/>
    <cellStyle name="Percent 4 6 7 3 3 2 2" xfId="27486"/>
    <cellStyle name="Percent 4 6 7 3 3 2 3" xfId="27487"/>
    <cellStyle name="Percent 4 6 7 3 3 3" xfId="27488"/>
    <cellStyle name="Percent 4 6 7 3 3 4" xfId="27489"/>
    <cellStyle name="Percent 4 6 7 3 4" xfId="27490"/>
    <cellStyle name="Percent 4 6 7 3 4 2" xfId="27491"/>
    <cellStyle name="Percent 4 6 7 3 4 3" xfId="27492"/>
    <cellStyle name="Percent 4 6 7 3 5" xfId="27493"/>
    <cellStyle name="Percent 4 6 7 3 6" xfId="27494"/>
    <cellStyle name="Percent 4 6 7 4" xfId="27495"/>
    <cellStyle name="Percent 4 6 7 4 2" xfId="27496"/>
    <cellStyle name="Percent 4 6 7 4 2 2" xfId="27497"/>
    <cellStyle name="Percent 4 6 7 4 2 2 2" xfId="27498"/>
    <cellStyle name="Percent 4 6 7 4 2 2 3" xfId="27499"/>
    <cellStyle name="Percent 4 6 7 4 2 3" xfId="27500"/>
    <cellStyle name="Percent 4 6 7 4 2 4" xfId="27501"/>
    <cellStyle name="Percent 4 6 7 4 3" xfId="27502"/>
    <cellStyle name="Percent 4 6 7 4 3 2" xfId="27503"/>
    <cellStyle name="Percent 4 6 7 4 3 2 2" xfId="27504"/>
    <cellStyle name="Percent 4 6 7 4 3 2 3" xfId="27505"/>
    <cellStyle name="Percent 4 6 7 4 3 3" xfId="27506"/>
    <cellStyle name="Percent 4 6 7 4 3 4" xfId="27507"/>
    <cellStyle name="Percent 4 6 7 4 4" xfId="27508"/>
    <cellStyle name="Percent 4 6 7 4 4 2" xfId="27509"/>
    <cellStyle name="Percent 4 6 7 4 4 2 2" xfId="27510"/>
    <cellStyle name="Percent 4 6 7 4 4 2 3" xfId="27511"/>
    <cellStyle name="Percent 4 6 7 4 4 3" xfId="27512"/>
    <cellStyle name="Percent 4 6 7 4 4 4" xfId="27513"/>
    <cellStyle name="Percent 4 6 7 4 5" xfId="27514"/>
    <cellStyle name="Percent 4 6 7 4 5 2" xfId="27515"/>
    <cellStyle name="Percent 4 6 7 4 5 3" xfId="27516"/>
    <cellStyle name="Percent 4 6 7 4 6" xfId="27517"/>
    <cellStyle name="Percent 4 6 7 4 7" xfId="27518"/>
    <cellStyle name="Percent 4 6 7 5" xfId="27519"/>
    <cellStyle name="Percent 4 6 7 5 2" xfId="27520"/>
    <cellStyle name="Percent 4 6 7 5 2 2" xfId="27521"/>
    <cellStyle name="Percent 4 6 7 5 2 2 2" xfId="27522"/>
    <cellStyle name="Percent 4 6 7 5 2 2 3" xfId="27523"/>
    <cellStyle name="Percent 4 6 7 5 2 3" xfId="27524"/>
    <cellStyle name="Percent 4 6 7 5 2 4" xfId="27525"/>
    <cellStyle name="Percent 4 6 7 5 3" xfId="27526"/>
    <cellStyle name="Percent 4 6 7 5 3 2" xfId="27527"/>
    <cellStyle name="Percent 4 6 7 5 3 2 2" xfId="27528"/>
    <cellStyle name="Percent 4 6 7 5 3 2 3" xfId="27529"/>
    <cellStyle name="Percent 4 6 7 5 3 3" xfId="27530"/>
    <cellStyle name="Percent 4 6 7 5 3 4" xfId="27531"/>
    <cellStyle name="Percent 4 6 7 5 4" xfId="27532"/>
    <cellStyle name="Percent 4 6 7 5 4 2" xfId="27533"/>
    <cellStyle name="Percent 4 6 7 5 4 3" xfId="27534"/>
    <cellStyle name="Percent 4 6 7 5 5" xfId="27535"/>
    <cellStyle name="Percent 4 6 7 5 6" xfId="27536"/>
    <cellStyle name="Percent 4 6 7 6" xfId="27537"/>
    <cellStyle name="Percent 4 6 7 6 2" xfId="27538"/>
    <cellStyle name="Percent 4 6 7 6 2 2" xfId="27539"/>
    <cellStyle name="Percent 4 6 7 6 2 3" xfId="27540"/>
    <cellStyle name="Percent 4 6 7 6 3" xfId="27541"/>
    <cellStyle name="Percent 4 6 7 6 4" xfId="27542"/>
    <cellStyle name="Percent 4 6 7 7" xfId="27543"/>
    <cellStyle name="Percent 4 6 7 7 2" xfId="27544"/>
    <cellStyle name="Percent 4 6 7 7 2 2" xfId="27545"/>
    <cellStyle name="Percent 4 6 7 7 2 3" xfId="27546"/>
    <cellStyle name="Percent 4 6 7 7 3" xfId="27547"/>
    <cellStyle name="Percent 4 6 7 7 4" xfId="27548"/>
    <cellStyle name="Percent 4 6 7 8" xfId="27549"/>
    <cellStyle name="Percent 4 6 7 8 2" xfId="27550"/>
    <cellStyle name="Percent 4 6 7 8 2 2" xfId="27551"/>
    <cellStyle name="Percent 4 6 7 8 2 3" xfId="27552"/>
    <cellStyle name="Percent 4 6 7 8 3" xfId="27553"/>
    <cellStyle name="Percent 4 6 7 8 4" xfId="27554"/>
    <cellStyle name="Percent 4 6 7 9" xfId="27555"/>
    <cellStyle name="Percent 4 6 7 9 2" xfId="27556"/>
    <cellStyle name="Percent 4 6 7 9 3" xfId="27557"/>
    <cellStyle name="Percent 4 6 8" xfId="27558"/>
    <cellStyle name="Percent 4 6 8 10" xfId="27559"/>
    <cellStyle name="Percent 4 6 8 10 2" xfId="27560"/>
    <cellStyle name="Percent 4 6 8 10 3" xfId="27561"/>
    <cellStyle name="Percent 4 6 8 11" xfId="27562"/>
    <cellStyle name="Percent 4 6 8 11 2" xfId="27563"/>
    <cellStyle name="Percent 4 6 8 11 3" xfId="27564"/>
    <cellStyle name="Percent 4 6 8 12" xfId="27565"/>
    <cellStyle name="Percent 4 6 8 2" xfId="27566"/>
    <cellStyle name="Percent 4 6 8 2 2" xfId="27567"/>
    <cellStyle name="Percent 4 6 8 2 2 2" xfId="27568"/>
    <cellStyle name="Percent 4 6 8 2 2 2 2" xfId="27569"/>
    <cellStyle name="Percent 4 6 8 2 2 2 3" xfId="27570"/>
    <cellStyle name="Percent 4 6 8 2 2 3" xfId="27571"/>
    <cellStyle name="Percent 4 6 8 2 2 4" xfId="27572"/>
    <cellStyle name="Percent 4 6 8 2 3" xfId="27573"/>
    <cellStyle name="Percent 4 6 8 2 3 2" xfId="27574"/>
    <cellStyle name="Percent 4 6 8 2 3 2 2" xfId="27575"/>
    <cellStyle name="Percent 4 6 8 2 3 2 3" xfId="27576"/>
    <cellStyle name="Percent 4 6 8 2 3 3" xfId="27577"/>
    <cellStyle name="Percent 4 6 8 2 3 4" xfId="27578"/>
    <cellStyle name="Percent 4 6 8 2 4" xfId="27579"/>
    <cellStyle name="Percent 4 6 8 2 4 2" xfId="27580"/>
    <cellStyle name="Percent 4 6 8 2 4 3" xfId="27581"/>
    <cellStyle name="Percent 4 6 8 2 5" xfId="27582"/>
    <cellStyle name="Percent 4 6 8 2 6" xfId="27583"/>
    <cellStyle name="Percent 4 6 8 3" xfId="27584"/>
    <cellStyle name="Percent 4 6 8 3 2" xfId="27585"/>
    <cellStyle name="Percent 4 6 8 3 2 2" xfId="27586"/>
    <cellStyle name="Percent 4 6 8 3 2 2 2" xfId="27587"/>
    <cellStyle name="Percent 4 6 8 3 2 2 3" xfId="27588"/>
    <cellStyle name="Percent 4 6 8 3 2 3" xfId="27589"/>
    <cellStyle name="Percent 4 6 8 3 2 4" xfId="27590"/>
    <cellStyle name="Percent 4 6 8 3 3" xfId="27591"/>
    <cellStyle name="Percent 4 6 8 3 3 2" xfId="27592"/>
    <cellStyle name="Percent 4 6 8 3 3 2 2" xfId="27593"/>
    <cellStyle name="Percent 4 6 8 3 3 2 3" xfId="27594"/>
    <cellStyle name="Percent 4 6 8 3 3 3" xfId="27595"/>
    <cellStyle name="Percent 4 6 8 3 3 4" xfId="27596"/>
    <cellStyle name="Percent 4 6 8 3 4" xfId="27597"/>
    <cellStyle name="Percent 4 6 8 3 4 2" xfId="27598"/>
    <cellStyle name="Percent 4 6 8 3 4 3" xfId="27599"/>
    <cellStyle name="Percent 4 6 8 3 5" xfId="27600"/>
    <cellStyle name="Percent 4 6 8 3 6" xfId="27601"/>
    <cellStyle name="Percent 4 6 8 4" xfId="27602"/>
    <cellStyle name="Percent 4 6 8 4 2" xfId="27603"/>
    <cellStyle name="Percent 4 6 8 4 2 2" xfId="27604"/>
    <cellStyle name="Percent 4 6 8 4 2 2 2" xfId="27605"/>
    <cellStyle name="Percent 4 6 8 4 2 2 3" xfId="27606"/>
    <cellStyle name="Percent 4 6 8 4 2 3" xfId="27607"/>
    <cellStyle name="Percent 4 6 8 4 2 4" xfId="27608"/>
    <cellStyle name="Percent 4 6 8 4 3" xfId="27609"/>
    <cellStyle name="Percent 4 6 8 4 3 2" xfId="27610"/>
    <cellStyle name="Percent 4 6 8 4 3 2 2" xfId="27611"/>
    <cellStyle name="Percent 4 6 8 4 3 2 3" xfId="27612"/>
    <cellStyle name="Percent 4 6 8 4 3 3" xfId="27613"/>
    <cellStyle name="Percent 4 6 8 4 3 4" xfId="27614"/>
    <cellStyle name="Percent 4 6 8 4 4" xfId="27615"/>
    <cellStyle name="Percent 4 6 8 4 4 2" xfId="27616"/>
    <cellStyle name="Percent 4 6 8 4 4 2 2" xfId="27617"/>
    <cellStyle name="Percent 4 6 8 4 4 2 3" xfId="27618"/>
    <cellStyle name="Percent 4 6 8 4 4 3" xfId="27619"/>
    <cellStyle name="Percent 4 6 8 4 4 4" xfId="27620"/>
    <cellStyle name="Percent 4 6 8 4 5" xfId="27621"/>
    <cellStyle name="Percent 4 6 8 4 5 2" xfId="27622"/>
    <cellStyle name="Percent 4 6 8 4 5 3" xfId="27623"/>
    <cellStyle name="Percent 4 6 8 4 6" xfId="27624"/>
    <cellStyle name="Percent 4 6 8 4 7" xfId="27625"/>
    <cellStyle name="Percent 4 6 8 5" xfId="27626"/>
    <cellStyle name="Percent 4 6 8 5 2" xfId="27627"/>
    <cellStyle name="Percent 4 6 8 5 2 2" xfId="27628"/>
    <cellStyle name="Percent 4 6 8 5 2 2 2" xfId="27629"/>
    <cellStyle name="Percent 4 6 8 5 2 2 3" xfId="27630"/>
    <cellStyle name="Percent 4 6 8 5 2 3" xfId="27631"/>
    <cellStyle name="Percent 4 6 8 5 2 4" xfId="27632"/>
    <cellStyle name="Percent 4 6 8 5 3" xfId="27633"/>
    <cellStyle name="Percent 4 6 8 5 3 2" xfId="27634"/>
    <cellStyle name="Percent 4 6 8 5 3 2 2" xfId="27635"/>
    <cellStyle name="Percent 4 6 8 5 3 2 3" xfId="27636"/>
    <cellStyle name="Percent 4 6 8 5 3 3" xfId="27637"/>
    <cellStyle name="Percent 4 6 8 5 3 4" xfId="27638"/>
    <cellStyle name="Percent 4 6 8 5 4" xfId="27639"/>
    <cellStyle name="Percent 4 6 8 5 4 2" xfId="27640"/>
    <cellStyle name="Percent 4 6 8 5 4 3" xfId="27641"/>
    <cellStyle name="Percent 4 6 8 5 5" xfId="27642"/>
    <cellStyle name="Percent 4 6 8 5 6" xfId="27643"/>
    <cellStyle name="Percent 4 6 8 6" xfId="27644"/>
    <cellStyle name="Percent 4 6 8 6 2" xfId="27645"/>
    <cellStyle name="Percent 4 6 8 6 2 2" xfId="27646"/>
    <cellStyle name="Percent 4 6 8 6 2 3" xfId="27647"/>
    <cellStyle name="Percent 4 6 8 6 3" xfId="27648"/>
    <cellStyle name="Percent 4 6 8 6 4" xfId="27649"/>
    <cellStyle name="Percent 4 6 8 7" xfId="27650"/>
    <cellStyle name="Percent 4 6 8 7 2" xfId="27651"/>
    <cellStyle name="Percent 4 6 8 7 2 2" xfId="27652"/>
    <cellStyle name="Percent 4 6 8 7 2 3" xfId="27653"/>
    <cellStyle name="Percent 4 6 8 7 3" xfId="27654"/>
    <cellStyle name="Percent 4 6 8 7 4" xfId="27655"/>
    <cellStyle name="Percent 4 6 8 8" xfId="27656"/>
    <cellStyle name="Percent 4 6 8 8 2" xfId="27657"/>
    <cellStyle name="Percent 4 6 8 8 2 2" xfId="27658"/>
    <cellStyle name="Percent 4 6 8 8 2 3" xfId="27659"/>
    <cellStyle name="Percent 4 6 8 8 3" xfId="27660"/>
    <cellStyle name="Percent 4 6 8 8 4" xfId="27661"/>
    <cellStyle name="Percent 4 6 8 9" xfId="27662"/>
    <cellStyle name="Percent 4 6 8 9 2" xfId="27663"/>
    <cellStyle name="Percent 4 6 8 9 3" xfId="27664"/>
    <cellStyle name="Percent 4 6 9" xfId="27665"/>
    <cellStyle name="Percent 4 6 9 2" xfId="27666"/>
    <cellStyle name="Percent 4 6 9 2 2" xfId="27667"/>
    <cellStyle name="Percent 4 6 9 2 2 2" xfId="27668"/>
    <cellStyle name="Percent 4 6 9 2 2 3" xfId="27669"/>
    <cellStyle name="Percent 4 6 9 2 3" xfId="27670"/>
    <cellStyle name="Percent 4 6 9 2 4" xfId="27671"/>
    <cellStyle name="Percent 4 6 9 3" xfId="27672"/>
    <cellStyle name="Percent 4 6 9 3 2" xfId="27673"/>
    <cellStyle name="Percent 4 6 9 3 2 2" xfId="27674"/>
    <cellStyle name="Percent 4 6 9 3 2 3" xfId="27675"/>
    <cellStyle name="Percent 4 6 9 3 3" xfId="27676"/>
    <cellStyle name="Percent 4 6 9 3 4" xfId="27677"/>
    <cellStyle name="Percent 4 6 9 4" xfId="27678"/>
    <cellStyle name="Percent 4 6 9 4 2" xfId="27679"/>
    <cellStyle name="Percent 4 6 9 4 3" xfId="27680"/>
    <cellStyle name="Percent 4 6 9 5" xfId="27681"/>
    <cellStyle name="Percent 4 6 9 5 2" xfId="27682"/>
    <cellStyle name="Percent 4 6 9 5 3" xfId="27683"/>
    <cellStyle name="Percent 4 6 9 6" xfId="27684"/>
    <cellStyle name="Percent 4 6 9 7" xfId="27685"/>
    <cellStyle name="Percent 4 7" xfId="27686"/>
    <cellStyle name="Percent 4 7 10" xfId="27687"/>
    <cellStyle name="Percent 4 7 10 2" xfId="27688"/>
    <cellStyle name="Percent 4 7 10 3" xfId="27689"/>
    <cellStyle name="Percent 4 7 11" xfId="27690"/>
    <cellStyle name="Percent 4 7 11 2" xfId="27691"/>
    <cellStyle name="Percent 4 7 11 3" xfId="27692"/>
    <cellStyle name="Percent 4 7 12" xfId="27693"/>
    <cellStyle name="Percent 4 7 12 2" xfId="27694"/>
    <cellStyle name="Percent 4 7 12 3" xfId="27695"/>
    <cellStyle name="Percent 4 7 13" xfId="27696"/>
    <cellStyle name="Percent 4 7 2" xfId="27697"/>
    <cellStyle name="Percent 4 7 2 2" xfId="27698"/>
    <cellStyle name="Percent 4 7 2 2 2" xfId="27699"/>
    <cellStyle name="Percent 4 7 2 2 2 2" xfId="27700"/>
    <cellStyle name="Percent 4 7 2 2 2 3" xfId="27701"/>
    <cellStyle name="Percent 4 7 2 2 3" xfId="27702"/>
    <cellStyle name="Percent 4 7 2 2 4" xfId="27703"/>
    <cellStyle name="Percent 4 7 2 3" xfId="27704"/>
    <cellStyle name="Percent 4 7 2 3 2" xfId="27705"/>
    <cellStyle name="Percent 4 7 2 3 2 2" xfId="27706"/>
    <cellStyle name="Percent 4 7 2 3 2 3" xfId="27707"/>
    <cellStyle name="Percent 4 7 2 3 3" xfId="27708"/>
    <cellStyle name="Percent 4 7 2 3 4" xfId="27709"/>
    <cellStyle name="Percent 4 7 2 4" xfId="27710"/>
    <cellStyle name="Percent 4 7 2 4 2" xfId="27711"/>
    <cellStyle name="Percent 4 7 2 4 3" xfId="27712"/>
    <cellStyle name="Percent 4 7 2 5" xfId="27713"/>
    <cellStyle name="Percent 4 7 2 5 2" xfId="27714"/>
    <cellStyle name="Percent 4 7 2 5 3" xfId="27715"/>
    <cellStyle name="Percent 4 7 2 6" xfId="27716"/>
    <cellStyle name="Percent 4 7 2 7" xfId="27717"/>
    <cellStyle name="Percent 4 7 3" xfId="27718"/>
    <cellStyle name="Percent 4 7 3 2" xfId="27719"/>
    <cellStyle name="Percent 4 7 3 2 2" xfId="27720"/>
    <cellStyle name="Percent 4 7 3 2 2 2" xfId="27721"/>
    <cellStyle name="Percent 4 7 3 2 2 3" xfId="27722"/>
    <cellStyle name="Percent 4 7 3 2 3" xfId="27723"/>
    <cellStyle name="Percent 4 7 3 2 4" xfId="27724"/>
    <cellStyle name="Percent 4 7 3 3" xfId="27725"/>
    <cellStyle name="Percent 4 7 3 3 2" xfId="27726"/>
    <cellStyle name="Percent 4 7 3 3 2 2" xfId="27727"/>
    <cellStyle name="Percent 4 7 3 3 2 3" xfId="27728"/>
    <cellStyle name="Percent 4 7 3 3 3" xfId="27729"/>
    <cellStyle name="Percent 4 7 3 3 4" xfId="27730"/>
    <cellStyle name="Percent 4 7 3 4" xfId="27731"/>
    <cellStyle name="Percent 4 7 3 4 2" xfId="27732"/>
    <cellStyle name="Percent 4 7 3 4 3" xfId="27733"/>
    <cellStyle name="Percent 4 7 3 5" xfId="27734"/>
    <cellStyle name="Percent 4 7 3 6" xfId="27735"/>
    <cellStyle name="Percent 4 7 4" xfId="27736"/>
    <cellStyle name="Percent 4 7 4 2" xfId="27737"/>
    <cellStyle name="Percent 4 7 4 2 2" xfId="27738"/>
    <cellStyle name="Percent 4 7 4 2 2 2" xfId="27739"/>
    <cellStyle name="Percent 4 7 4 2 2 3" xfId="27740"/>
    <cellStyle name="Percent 4 7 4 2 3" xfId="27741"/>
    <cellStyle name="Percent 4 7 4 2 4" xfId="27742"/>
    <cellStyle name="Percent 4 7 4 3" xfId="27743"/>
    <cellStyle name="Percent 4 7 4 3 2" xfId="27744"/>
    <cellStyle name="Percent 4 7 4 3 2 2" xfId="27745"/>
    <cellStyle name="Percent 4 7 4 3 2 3" xfId="27746"/>
    <cellStyle name="Percent 4 7 4 3 3" xfId="27747"/>
    <cellStyle name="Percent 4 7 4 3 4" xfId="27748"/>
    <cellStyle name="Percent 4 7 4 4" xfId="27749"/>
    <cellStyle name="Percent 4 7 4 4 2" xfId="27750"/>
    <cellStyle name="Percent 4 7 4 4 3" xfId="27751"/>
    <cellStyle name="Percent 4 7 4 5" xfId="27752"/>
    <cellStyle name="Percent 4 7 4 6" xfId="27753"/>
    <cellStyle name="Percent 4 7 5" xfId="27754"/>
    <cellStyle name="Percent 4 7 5 2" xfId="27755"/>
    <cellStyle name="Percent 4 7 5 2 2" xfId="27756"/>
    <cellStyle name="Percent 4 7 5 2 2 2" xfId="27757"/>
    <cellStyle name="Percent 4 7 5 2 2 3" xfId="27758"/>
    <cellStyle name="Percent 4 7 5 2 3" xfId="27759"/>
    <cellStyle name="Percent 4 7 5 2 4" xfId="27760"/>
    <cellStyle name="Percent 4 7 5 3" xfId="27761"/>
    <cellStyle name="Percent 4 7 5 3 2" xfId="27762"/>
    <cellStyle name="Percent 4 7 5 3 2 2" xfId="27763"/>
    <cellStyle name="Percent 4 7 5 3 2 3" xfId="27764"/>
    <cellStyle name="Percent 4 7 5 3 3" xfId="27765"/>
    <cellStyle name="Percent 4 7 5 3 4" xfId="27766"/>
    <cellStyle name="Percent 4 7 5 4" xfId="27767"/>
    <cellStyle name="Percent 4 7 5 4 2" xfId="27768"/>
    <cellStyle name="Percent 4 7 5 4 2 2" xfId="27769"/>
    <cellStyle name="Percent 4 7 5 4 2 3" xfId="27770"/>
    <cellStyle name="Percent 4 7 5 4 3" xfId="27771"/>
    <cellStyle name="Percent 4 7 5 4 4" xfId="27772"/>
    <cellStyle name="Percent 4 7 5 5" xfId="27773"/>
    <cellStyle name="Percent 4 7 5 5 2" xfId="27774"/>
    <cellStyle name="Percent 4 7 5 5 3" xfId="27775"/>
    <cellStyle name="Percent 4 7 5 6" xfId="27776"/>
    <cellStyle name="Percent 4 7 5 7" xfId="27777"/>
    <cellStyle name="Percent 4 7 6" xfId="27778"/>
    <cellStyle name="Percent 4 7 6 2" xfId="27779"/>
    <cellStyle name="Percent 4 7 6 2 2" xfId="27780"/>
    <cellStyle name="Percent 4 7 6 2 2 2" xfId="27781"/>
    <cellStyle name="Percent 4 7 6 2 2 3" xfId="27782"/>
    <cellStyle name="Percent 4 7 6 2 3" xfId="27783"/>
    <cellStyle name="Percent 4 7 6 2 4" xfId="27784"/>
    <cellStyle name="Percent 4 7 6 3" xfId="27785"/>
    <cellStyle name="Percent 4 7 6 3 2" xfId="27786"/>
    <cellStyle name="Percent 4 7 6 3 2 2" xfId="27787"/>
    <cellStyle name="Percent 4 7 6 3 2 3" xfId="27788"/>
    <cellStyle name="Percent 4 7 6 3 3" xfId="27789"/>
    <cellStyle name="Percent 4 7 6 3 4" xfId="27790"/>
    <cellStyle name="Percent 4 7 6 4" xfId="27791"/>
    <cellStyle name="Percent 4 7 6 4 2" xfId="27792"/>
    <cellStyle name="Percent 4 7 6 4 3" xfId="27793"/>
    <cellStyle name="Percent 4 7 6 5" xfId="27794"/>
    <cellStyle name="Percent 4 7 6 6" xfId="27795"/>
    <cellStyle name="Percent 4 7 7" xfId="27796"/>
    <cellStyle name="Percent 4 7 7 2" xfId="27797"/>
    <cellStyle name="Percent 4 7 7 2 2" xfId="27798"/>
    <cellStyle name="Percent 4 7 7 2 3" xfId="27799"/>
    <cellStyle name="Percent 4 7 7 3" xfId="27800"/>
    <cellStyle name="Percent 4 7 7 4" xfId="27801"/>
    <cellStyle name="Percent 4 7 8" xfId="27802"/>
    <cellStyle name="Percent 4 7 8 2" xfId="27803"/>
    <cellStyle name="Percent 4 7 8 2 2" xfId="27804"/>
    <cellStyle name="Percent 4 7 8 2 3" xfId="27805"/>
    <cellStyle name="Percent 4 7 8 3" xfId="27806"/>
    <cellStyle name="Percent 4 7 8 4" xfId="27807"/>
    <cellStyle name="Percent 4 7 9" xfId="27808"/>
    <cellStyle name="Percent 4 7 9 2" xfId="27809"/>
    <cellStyle name="Percent 4 7 9 2 2" xfId="27810"/>
    <cellStyle name="Percent 4 7 9 2 3" xfId="27811"/>
    <cellStyle name="Percent 4 7 9 3" xfId="27812"/>
    <cellStyle name="Percent 4 7 9 4" xfId="27813"/>
    <cellStyle name="Percent 4 8" xfId="27814"/>
    <cellStyle name="Percent 4 8 10" xfId="27815"/>
    <cellStyle name="Percent 4 8 10 2" xfId="27816"/>
    <cellStyle name="Percent 4 8 10 3" xfId="27817"/>
    <cellStyle name="Percent 4 8 11" xfId="27818"/>
    <cellStyle name="Percent 4 8 11 2" xfId="27819"/>
    <cellStyle name="Percent 4 8 11 3" xfId="27820"/>
    <cellStyle name="Percent 4 8 12" xfId="27821"/>
    <cellStyle name="Percent 4 8 12 2" xfId="27822"/>
    <cellStyle name="Percent 4 8 12 3" xfId="27823"/>
    <cellStyle name="Percent 4 8 13" xfId="27824"/>
    <cellStyle name="Percent 4 8 2" xfId="27825"/>
    <cellStyle name="Percent 4 8 2 2" xfId="27826"/>
    <cellStyle name="Percent 4 8 2 2 2" xfId="27827"/>
    <cellStyle name="Percent 4 8 2 2 2 2" xfId="27828"/>
    <cellStyle name="Percent 4 8 2 2 2 3" xfId="27829"/>
    <cellStyle name="Percent 4 8 2 2 3" xfId="27830"/>
    <cellStyle name="Percent 4 8 2 2 4" xfId="27831"/>
    <cellStyle name="Percent 4 8 2 3" xfId="27832"/>
    <cellStyle name="Percent 4 8 2 3 2" xfId="27833"/>
    <cellStyle name="Percent 4 8 2 3 2 2" xfId="27834"/>
    <cellStyle name="Percent 4 8 2 3 2 3" xfId="27835"/>
    <cellStyle name="Percent 4 8 2 3 3" xfId="27836"/>
    <cellStyle name="Percent 4 8 2 3 4" xfId="27837"/>
    <cellStyle name="Percent 4 8 2 4" xfId="27838"/>
    <cellStyle name="Percent 4 8 2 4 2" xfId="27839"/>
    <cellStyle name="Percent 4 8 2 4 3" xfId="27840"/>
    <cellStyle name="Percent 4 8 2 5" xfId="27841"/>
    <cellStyle name="Percent 4 8 2 5 2" xfId="27842"/>
    <cellStyle name="Percent 4 8 2 5 3" xfId="27843"/>
    <cellStyle name="Percent 4 8 2 6" xfId="27844"/>
    <cellStyle name="Percent 4 8 2 7" xfId="27845"/>
    <cellStyle name="Percent 4 8 3" xfId="27846"/>
    <cellStyle name="Percent 4 8 3 2" xfId="27847"/>
    <cellStyle name="Percent 4 8 3 2 2" xfId="27848"/>
    <cellStyle name="Percent 4 8 3 2 2 2" xfId="27849"/>
    <cellStyle name="Percent 4 8 3 2 2 3" xfId="27850"/>
    <cellStyle name="Percent 4 8 3 2 3" xfId="27851"/>
    <cellStyle name="Percent 4 8 3 2 4" xfId="27852"/>
    <cellStyle name="Percent 4 8 3 3" xfId="27853"/>
    <cellStyle name="Percent 4 8 3 3 2" xfId="27854"/>
    <cellStyle name="Percent 4 8 3 3 2 2" xfId="27855"/>
    <cellStyle name="Percent 4 8 3 3 2 3" xfId="27856"/>
    <cellStyle name="Percent 4 8 3 3 3" xfId="27857"/>
    <cellStyle name="Percent 4 8 3 3 4" xfId="27858"/>
    <cellStyle name="Percent 4 8 3 4" xfId="27859"/>
    <cellStyle name="Percent 4 8 3 4 2" xfId="27860"/>
    <cellStyle name="Percent 4 8 3 4 3" xfId="27861"/>
    <cellStyle name="Percent 4 8 3 5" xfId="27862"/>
    <cellStyle name="Percent 4 8 3 6" xfId="27863"/>
    <cellStyle name="Percent 4 8 4" xfId="27864"/>
    <cellStyle name="Percent 4 8 4 2" xfId="27865"/>
    <cellStyle name="Percent 4 8 4 2 2" xfId="27866"/>
    <cellStyle name="Percent 4 8 4 2 2 2" xfId="27867"/>
    <cellStyle name="Percent 4 8 4 2 2 3" xfId="27868"/>
    <cellStyle name="Percent 4 8 4 2 3" xfId="27869"/>
    <cellStyle name="Percent 4 8 4 2 4" xfId="27870"/>
    <cellStyle name="Percent 4 8 4 3" xfId="27871"/>
    <cellStyle name="Percent 4 8 4 3 2" xfId="27872"/>
    <cellStyle name="Percent 4 8 4 3 2 2" xfId="27873"/>
    <cellStyle name="Percent 4 8 4 3 2 3" xfId="27874"/>
    <cellStyle name="Percent 4 8 4 3 3" xfId="27875"/>
    <cellStyle name="Percent 4 8 4 3 4" xfId="27876"/>
    <cellStyle name="Percent 4 8 4 4" xfId="27877"/>
    <cellStyle name="Percent 4 8 4 4 2" xfId="27878"/>
    <cellStyle name="Percent 4 8 4 4 3" xfId="27879"/>
    <cellStyle name="Percent 4 8 4 5" xfId="27880"/>
    <cellStyle name="Percent 4 8 4 6" xfId="27881"/>
    <cellStyle name="Percent 4 8 5" xfId="27882"/>
    <cellStyle name="Percent 4 8 5 2" xfId="27883"/>
    <cellStyle name="Percent 4 8 5 2 2" xfId="27884"/>
    <cellStyle name="Percent 4 8 5 2 2 2" xfId="27885"/>
    <cellStyle name="Percent 4 8 5 2 2 3" xfId="27886"/>
    <cellStyle name="Percent 4 8 5 2 3" xfId="27887"/>
    <cellStyle name="Percent 4 8 5 2 4" xfId="27888"/>
    <cellStyle name="Percent 4 8 5 3" xfId="27889"/>
    <cellStyle name="Percent 4 8 5 3 2" xfId="27890"/>
    <cellStyle name="Percent 4 8 5 3 2 2" xfId="27891"/>
    <cellStyle name="Percent 4 8 5 3 2 3" xfId="27892"/>
    <cellStyle name="Percent 4 8 5 3 3" xfId="27893"/>
    <cellStyle name="Percent 4 8 5 3 4" xfId="27894"/>
    <cellStyle name="Percent 4 8 5 4" xfId="27895"/>
    <cellStyle name="Percent 4 8 5 4 2" xfId="27896"/>
    <cellStyle name="Percent 4 8 5 4 2 2" xfId="27897"/>
    <cellStyle name="Percent 4 8 5 4 2 3" xfId="27898"/>
    <cellStyle name="Percent 4 8 5 4 3" xfId="27899"/>
    <cellStyle name="Percent 4 8 5 4 4" xfId="27900"/>
    <cellStyle name="Percent 4 8 5 5" xfId="27901"/>
    <cellStyle name="Percent 4 8 5 5 2" xfId="27902"/>
    <cellStyle name="Percent 4 8 5 5 3" xfId="27903"/>
    <cellStyle name="Percent 4 8 5 6" xfId="27904"/>
    <cellStyle name="Percent 4 8 5 7" xfId="27905"/>
    <cellStyle name="Percent 4 8 6" xfId="27906"/>
    <cellStyle name="Percent 4 8 6 2" xfId="27907"/>
    <cellStyle name="Percent 4 8 6 2 2" xfId="27908"/>
    <cellStyle name="Percent 4 8 6 2 2 2" xfId="27909"/>
    <cellStyle name="Percent 4 8 6 2 2 3" xfId="27910"/>
    <cellStyle name="Percent 4 8 6 2 3" xfId="27911"/>
    <cellStyle name="Percent 4 8 6 2 4" xfId="27912"/>
    <cellStyle name="Percent 4 8 6 3" xfId="27913"/>
    <cellStyle name="Percent 4 8 6 3 2" xfId="27914"/>
    <cellStyle name="Percent 4 8 6 3 2 2" xfId="27915"/>
    <cellStyle name="Percent 4 8 6 3 2 3" xfId="27916"/>
    <cellStyle name="Percent 4 8 6 3 3" xfId="27917"/>
    <cellStyle name="Percent 4 8 6 3 4" xfId="27918"/>
    <cellStyle name="Percent 4 8 6 4" xfId="27919"/>
    <cellStyle name="Percent 4 8 6 4 2" xfId="27920"/>
    <cellStyle name="Percent 4 8 6 4 3" xfId="27921"/>
    <cellStyle name="Percent 4 8 6 5" xfId="27922"/>
    <cellStyle name="Percent 4 8 6 6" xfId="27923"/>
    <cellStyle name="Percent 4 8 7" xfId="27924"/>
    <cellStyle name="Percent 4 8 7 2" xfId="27925"/>
    <cellStyle name="Percent 4 8 7 2 2" xfId="27926"/>
    <cellStyle name="Percent 4 8 7 2 3" xfId="27927"/>
    <cellStyle name="Percent 4 8 7 3" xfId="27928"/>
    <cellStyle name="Percent 4 8 7 4" xfId="27929"/>
    <cellStyle name="Percent 4 8 8" xfId="27930"/>
    <cellStyle name="Percent 4 8 8 2" xfId="27931"/>
    <cellStyle name="Percent 4 8 8 2 2" xfId="27932"/>
    <cellStyle name="Percent 4 8 8 2 3" xfId="27933"/>
    <cellStyle name="Percent 4 8 8 3" xfId="27934"/>
    <cellStyle name="Percent 4 8 8 4" xfId="27935"/>
    <cellStyle name="Percent 4 8 9" xfId="27936"/>
    <cellStyle name="Percent 4 8 9 2" xfId="27937"/>
    <cellStyle name="Percent 4 8 9 2 2" xfId="27938"/>
    <cellStyle name="Percent 4 8 9 2 3" xfId="27939"/>
    <cellStyle name="Percent 4 8 9 3" xfId="27940"/>
    <cellStyle name="Percent 4 8 9 4" xfId="27941"/>
    <cellStyle name="Percent 4 9" xfId="27942"/>
    <cellStyle name="Percent 4 9 10" xfId="27943"/>
    <cellStyle name="Percent 4 9 10 2" xfId="27944"/>
    <cellStyle name="Percent 4 9 10 3" xfId="27945"/>
    <cellStyle name="Percent 4 9 11" xfId="27946"/>
    <cellStyle name="Percent 4 9 11 2" xfId="27947"/>
    <cellStyle name="Percent 4 9 11 3" xfId="27948"/>
    <cellStyle name="Percent 4 9 12" xfId="27949"/>
    <cellStyle name="Percent 4 9 12 2" xfId="27950"/>
    <cellStyle name="Percent 4 9 12 3" xfId="27951"/>
    <cellStyle name="Percent 4 9 13" xfId="27952"/>
    <cellStyle name="Percent 4 9 2" xfId="27953"/>
    <cellStyle name="Percent 4 9 2 2" xfId="27954"/>
    <cellStyle name="Percent 4 9 2 2 2" xfId="27955"/>
    <cellStyle name="Percent 4 9 2 2 2 2" xfId="27956"/>
    <cellStyle name="Percent 4 9 2 2 2 3" xfId="27957"/>
    <cellStyle name="Percent 4 9 2 2 3" xfId="27958"/>
    <cellStyle name="Percent 4 9 2 2 4" xfId="27959"/>
    <cellStyle name="Percent 4 9 2 3" xfId="27960"/>
    <cellStyle name="Percent 4 9 2 3 2" xfId="27961"/>
    <cellStyle name="Percent 4 9 2 3 2 2" xfId="27962"/>
    <cellStyle name="Percent 4 9 2 3 2 3" xfId="27963"/>
    <cellStyle name="Percent 4 9 2 3 3" xfId="27964"/>
    <cellStyle name="Percent 4 9 2 3 4" xfId="27965"/>
    <cellStyle name="Percent 4 9 2 4" xfId="27966"/>
    <cellStyle name="Percent 4 9 2 4 2" xfId="27967"/>
    <cellStyle name="Percent 4 9 2 4 3" xfId="27968"/>
    <cellStyle name="Percent 4 9 2 5" xfId="27969"/>
    <cellStyle name="Percent 4 9 2 5 2" xfId="27970"/>
    <cellStyle name="Percent 4 9 2 5 3" xfId="27971"/>
    <cellStyle name="Percent 4 9 2 6" xfId="27972"/>
    <cellStyle name="Percent 4 9 2 7" xfId="27973"/>
    <cellStyle name="Percent 4 9 3" xfId="27974"/>
    <cellStyle name="Percent 4 9 3 2" xfId="27975"/>
    <cellStyle name="Percent 4 9 3 2 2" xfId="27976"/>
    <cellStyle name="Percent 4 9 3 2 2 2" xfId="27977"/>
    <cellStyle name="Percent 4 9 3 2 2 3" xfId="27978"/>
    <cellStyle name="Percent 4 9 3 2 3" xfId="27979"/>
    <cellStyle name="Percent 4 9 3 2 4" xfId="27980"/>
    <cellStyle name="Percent 4 9 3 3" xfId="27981"/>
    <cellStyle name="Percent 4 9 3 3 2" xfId="27982"/>
    <cellStyle name="Percent 4 9 3 3 2 2" xfId="27983"/>
    <cellStyle name="Percent 4 9 3 3 2 3" xfId="27984"/>
    <cellStyle name="Percent 4 9 3 3 3" xfId="27985"/>
    <cellStyle name="Percent 4 9 3 3 4" xfId="27986"/>
    <cellStyle name="Percent 4 9 3 4" xfId="27987"/>
    <cellStyle name="Percent 4 9 3 4 2" xfId="27988"/>
    <cellStyle name="Percent 4 9 3 4 3" xfId="27989"/>
    <cellStyle name="Percent 4 9 3 5" xfId="27990"/>
    <cellStyle name="Percent 4 9 3 6" xfId="27991"/>
    <cellStyle name="Percent 4 9 4" xfId="27992"/>
    <cellStyle name="Percent 4 9 4 2" xfId="27993"/>
    <cellStyle name="Percent 4 9 4 2 2" xfId="27994"/>
    <cellStyle name="Percent 4 9 4 2 2 2" xfId="27995"/>
    <cellStyle name="Percent 4 9 4 2 2 3" xfId="27996"/>
    <cellStyle name="Percent 4 9 4 2 3" xfId="27997"/>
    <cellStyle name="Percent 4 9 4 2 4" xfId="27998"/>
    <cellStyle name="Percent 4 9 4 3" xfId="27999"/>
    <cellStyle name="Percent 4 9 4 3 2" xfId="28000"/>
    <cellStyle name="Percent 4 9 4 3 2 2" xfId="28001"/>
    <cellStyle name="Percent 4 9 4 3 2 3" xfId="28002"/>
    <cellStyle name="Percent 4 9 4 3 3" xfId="28003"/>
    <cellStyle name="Percent 4 9 4 3 4" xfId="28004"/>
    <cellStyle name="Percent 4 9 4 4" xfId="28005"/>
    <cellStyle name="Percent 4 9 4 4 2" xfId="28006"/>
    <cellStyle name="Percent 4 9 4 4 3" xfId="28007"/>
    <cellStyle name="Percent 4 9 4 5" xfId="28008"/>
    <cellStyle name="Percent 4 9 4 6" xfId="28009"/>
    <cellStyle name="Percent 4 9 5" xfId="28010"/>
    <cellStyle name="Percent 4 9 5 2" xfId="28011"/>
    <cellStyle name="Percent 4 9 5 2 2" xfId="28012"/>
    <cellStyle name="Percent 4 9 5 2 2 2" xfId="28013"/>
    <cellStyle name="Percent 4 9 5 2 2 3" xfId="28014"/>
    <cellStyle name="Percent 4 9 5 2 3" xfId="28015"/>
    <cellStyle name="Percent 4 9 5 2 4" xfId="28016"/>
    <cellStyle name="Percent 4 9 5 3" xfId="28017"/>
    <cellStyle name="Percent 4 9 5 3 2" xfId="28018"/>
    <cellStyle name="Percent 4 9 5 3 2 2" xfId="28019"/>
    <cellStyle name="Percent 4 9 5 3 2 3" xfId="28020"/>
    <cellStyle name="Percent 4 9 5 3 3" xfId="28021"/>
    <cellStyle name="Percent 4 9 5 3 4" xfId="28022"/>
    <cellStyle name="Percent 4 9 5 4" xfId="28023"/>
    <cellStyle name="Percent 4 9 5 4 2" xfId="28024"/>
    <cellStyle name="Percent 4 9 5 4 2 2" xfId="28025"/>
    <cellStyle name="Percent 4 9 5 4 2 3" xfId="28026"/>
    <cellStyle name="Percent 4 9 5 4 3" xfId="28027"/>
    <cellStyle name="Percent 4 9 5 4 4" xfId="28028"/>
    <cellStyle name="Percent 4 9 5 5" xfId="28029"/>
    <cellStyle name="Percent 4 9 5 5 2" xfId="28030"/>
    <cellStyle name="Percent 4 9 5 5 3" xfId="28031"/>
    <cellStyle name="Percent 4 9 5 6" xfId="28032"/>
    <cellStyle name="Percent 4 9 5 7" xfId="28033"/>
    <cellStyle name="Percent 4 9 6" xfId="28034"/>
    <cellStyle name="Percent 4 9 6 2" xfId="28035"/>
    <cellStyle name="Percent 4 9 6 2 2" xfId="28036"/>
    <cellStyle name="Percent 4 9 6 2 2 2" xfId="28037"/>
    <cellStyle name="Percent 4 9 6 2 2 3" xfId="28038"/>
    <cellStyle name="Percent 4 9 6 2 3" xfId="28039"/>
    <cellStyle name="Percent 4 9 6 2 4" xfId="28040"/>
    <cellStyle name="Percent 4 9 6 3" xfId="28041"/>
    <cellStyle name="Percent 4 9 6 3 2" xfId="28042"/>
    <cellStyle name="Percent 4 9 6 3 2 2" xfId="28043"/>
    <cellStyle name="Percent 4 9 6 3 2 3" xfId="28044"/>
    <cellStyle name="Percent 4 9 6 3 3" xfId="28045"/>
    <cellStyle name="Percent 4 9 6 3 4" xfId="28046"/>
    <cellStyle name="Percent 4 9 6 4" xfId="28047"/>
    <cellStyle name="Percent 4 9 6 4 2" xfId="28048"/>
    <cellStyle name="Percent 4 9 6 4 3" xfId="28049"/>
    <cellStyle name="Percent 4 9 6 5" xfId="28050"/>
    <cellStyle name="Percent 4 9 6 6" xfId="28051"/>
    <cellStyle name="Percent 4 9 7" xfId="28052"/>
    <cellStyle name="Percent 4 9 7 2" xfId="28053"/>
    <cellStyle name="Percent 4 9 7 2 2" xfId="28054"/>
    <cellStyle name="Percent 4 9 7 2 3" xfId="28055"/>
    <cellStyle name="Percent 4 9 7 3" xfId="28056"/>
    <cellStyle name="Percent 4 9 7 4" xfId="28057"/>
    <cellStyle name="Percent 4 9 8" xfId="28058"/>
    <cellStyle name="Percent 4 9 8 2" xfId="28059"/>
    <cellStyle name="Percent 4 9 8 2 2" xfId="28060"/>
    <cellStyle name="Percent 4 9 8 2 3" xfId="28061"/>
    <cellStyle name="Percent 4 9 8 3" xfId="28062"/>
    <cellStyle name="Percent 4 9 8 4" xfId="28063"/>
    <cellStyle name="Percent 4 9 9" xfId="28064"/>
    <cellStyle name="Percent 4 9 9 2" xfId="28065"/>
    <cellStyle name="Percent 4 9 9 2 2" xfId="28066"/>
    <cellStyle name="Percent 4 9 9 2 3" xfId="28067"/>
    <cellStyle name="Percent 4 9 9 3" xfId="28068"/>
    <cellStyle name="Percent 4 9 9 4" xfId="28069"/>
    <cellStyle name="Percent 5" xfId="28070"/>
    <cellStyle name="Percent 5 10" xfId="28071"/>
    <cellStyle name="Percent 5 10 2" xfId="28072"/>
    <cellStyle name="Percent 5 10 2 2" xfId="28073"/>
    <cellStyle name="Percent 5 10 2 2 2" xfId="28074"/>
    <cellStyle name="Percent 5 10 2 2 3" xfId="28075"/>
    <cellStyle name="Percent 5 10 2 3" xfId="28076"/>
    <cellStyle name="Percent 5 10 2 4" xfId="28077"/>
    <cellStyle name="Percent 5 10 3" xfId="28078"/>
    <cellStyle name="Percent 5 10 3 2" xfId="28079"/>
    <cellStyle name="Percent 5 10 3 2 2" xfId="28080"/>
    <cellStyle name="Percent 5 10 3 2 3" xfId="28081"/>
    <cellStyle name="Percent 5 10 3 3" xfId="28082"/>
    <cellStyle name="Percent 5 10 3 4" xfId="28083"/>
    <cellStyle name="Percent 5 10 4" xfId="28084"/>
    <cellStyle name="Percent 5 10 4 2" xfId="28085"/>
    <cellStyle name="Percent 5 10 4 3" xfId="28086"/>
    <cellStyle name="Percent 5 10 5" xfId="28087"/>
    <cellStyle name="Percent 5 10 5 2" xfId="28088"/>
    <cellStyle name="Percent 5 10 5 3" xfId="28089"/>
    <cellStyle name="Percent 5 10 6" xfId="28090"/>
    <cellStyle name="Percent 5 10 6 2" xfId="28091"/>
    <cellStyle name="Percent 5 10 6 3" xfId="28092"/>
    <cellStyle name="Percent 5 10 7" xfId="28093"/>
    <cellStyle name="Percent 5 11" xfId="28094"/>
    <cellStyle name="Percent 5 11 2" xfId="28095"/>
    <cellStyle name="Percent 5 11 2 2" xfId="28096"/>
    <cellStyle name="Percent 5 11 2 2 2" xfId="28097"/>
    <cellStyle name="Percent 5 11 2 2 3" xfId="28098"/>
    <cellStyle name="Percent 5 11 2 3" xfId="28099"/>
    <cellStyle name="Percent 5 11 2 4" xfId="28100"/>
    <cellStyle name="Percent 5 11 2 5" xfId="28101"/>
    <cellStyle name="Percent 5 11 3" xfId="28102"/>
    <cellStyle name="Percent 5 11 3 2" xfId="28103"/>
    <cellStyle name="Percent 5 11 3 2 2" xfId="28104"/>
    <cellStyle name="Percent 5 11 3 2 3" xfId="28105"/>
    <cellStyle name="Percent 5 11 3 3" xfId="28106"/>
    <cellStyle name="Percent 5 11 3 4" xfId="28107"/>
    <cellStyle name="Percent 5 11 4" xfId="28108"/>
    <cellStyle name="Percent 5 11 4 2" xfId="28109"/>
    <cellStyle name="Percent 5 11 4 3" xfId="28110"/>
    <cellStyle name="Percent 5 11 5" xfId="28111"/>
    <cellStyle name="Percent 5 11 5 2" xfId="28112"/>
    <cellStyle name="Percent 5 11 5 3" xfId="28113"/>
    <cellStyle name="Percent 5 11 6" xfId="28114"/>
    <cellStyle name="Percent 5 11 6 2" xfId="28115"/>
    <cellStyle name="Percent 5 11 6 3" xfId="28116"/>
    <cellStyle name="Percent 5 11 7" xfId="28117"/>
    <cellStyle name="Percent 5 11 8" xfId="28118"/>
    <cellStyle name="Percent 5 11 9" xfId="28119"/>
    <cellStyle name="Percent 5 12" xfId="28120"/>
    <cellStyle name="Percent 5 12 2" xfId="28121"/>
    <cellStyle name="Percent 5 12 2 2" xfId="28122"/>
    <cellStyle name="Percent 5 12 2 2 2" xfId="28123"/>
    <cellStyle name="Percent 5 12 2 2 3" xfId="28124"/>
    <cellStyle name="Percent 5 12 2 3" xfId="28125"/>
    <cellStyle name="Percent 5 12 2 4" xfId="28126"/>
    <cellStyle name="Percent 5 12 3" xfId="28127"/>
    <cellStyle name="Percent 5 12 3 2" xfId="28128"/>
    <cellStyle name="Percent 5 12 3 2 2" xfId="28129"/>
    <cellStyle name="Percent 5 12 3 2 3" xfId="28130"/>
    <cellStyle name="Percent 5 12 3 3" xfId="28131"/>
    <cellStyle name="Percent 5 12 3 4" xfId="28132"/>
    <cellStyle name="Percent 5 12 4" xfId="28133"/>
    <cellStyle name="Percent 5 12 4 2" xfId="28134"/>
    <cellStyle name="Percent 5 12 4 3" xfId="28135"/>
    <cellStyle name="Percent 5 12 5" xfId="28136"/>
    <cellStyle name="Percent 5 12 6" xfId="28137"/>
    <cellStyle name="Percent 5 13" xfId="28138"/>
    <cellStyle name="Percent 5 13 2" xfId="28139"/>
    <cellStyle name="Percent 5 13 2 2" xfId="28140"/>
    <cellStyle name="Percent 5 13 2 2 2" xfId="28141"/>
    <cellStyle name="Percent 5 13 2 2 3" xfId="28142"/>
    <cellStyle name="Percent 5 13 2 3" xfId="28143"/>
    <cellStyle name="Percent 5 13 2 4" xfId="28144"/>
    <cellStyle name="Percent 5 13 3" xfId="28145"/>
    <cellStyle name="Percent 5 13 3 2" xfId="28146"/>
    <cellStyle name="Percent 5 13 3 2 2" xfId="28147"/>
    <cellStyle name="Percent 5 13 3 2 3" xfId="28148"/>
    <cellStyle name="Percent 5 13 3 3" xfId="28149"/>
    <cellStyle name="Percent 5 13 3 4" xfId="28150"/>
    <cellStyle name="Percent 5 13 4" xfId="28151"/>
    <cellStyle name="Percent 5 13 4 2" xfId="28152"/>
    <cellStyle name="Percent 5 13 4 2 2" xfId="28153"/>
    <cellStyle name="Percent 5 13 4 2 3" xfId="28154"/>
    <cellStyle name="Percent 5 13 4 3" xfId="28155"/>
    <cellStyle name="Percent 5 13 4 4" xfId="28156"/>
    <cellStyle name="Percent 5 13 5" xfId="28157"/>
    <cellStyle name="Percent 5 13 5 2" xfId="28158"/>
    <cellStyle name="Percent 5 13 5 3" xfId="28159"/>
    <cellStyle name="Percent 5 13 6" xfId="28160"/>
    <cellStyle name="Percent 5 13 7" xfId="28161"/>
    <cellStyle name="Percent 5 14" xfId="28162"/>
    <cellStyle name="Percent 5 14 2" xfId="28163"/>
    <cellStyle name="Percent 5 14 2 2" xfId="28164"/>
    <cellStyle name="Percent 5 14 2 2 2" xfId="28165"/>
    <cellStyle name="Percent 5 14 2 2 3" xfId="28166"/>
    <cellStyle name="Percent 5 14 2 3" xfId="28167"/>
    <cellStyle name="Percent 5 14 2 4" xfId="28168"/>
    <cellStyle name="Percent 5 14 3" xfId="28169"/>
    <cellStyle name="Percent 5 14 3 2" xfId="28170"/>
    <cellStyle name="Percent 5 14 3 2 2" xfId="28171"/>
    <cellStyle name="Percent 5 14 3 2 3" xfId="28172"/>
    <cellStyle name="Percent 5 14 3 3" xfId="28173"/>
    <cellStyle name="Percent 5 14 3 4" xfId="28174"/>
    <cellStyle name="Percent 5 14 4" xfId="28175"/>
    <cellStyle name="Percent 5 14 4 2" xfId="28176"/>
    <cellStyle name="Percent 5 14 4 3" xfId="28177"/>
    <cellStyle name="Percent 5 14 5" xfId="28178"/>
    <cellStyle name="Percent 5 14 6" xfId="28179"/>
    <cellStyle name="Percent 5 15" xfId="28180"/>
    <cellStyle name="Percent 5 15 2" xfId="28181"/>
    <cellStyle name="Percent 5 15 2 2" xfId="28182"/>
    <cellStyle name="Percent 5 15 2 3" xfId="28183"/>
    <cellStyle name="Percent 5 15 3" xfId="28184"/>
    <cellStyle name="Percent 5 15 4" xfId="28185"/>
    <cellStyle name="Percent 5 16" xfId="28186"/>
    <cellStyle name="Percent 5 16 2" xfId="28187"/>
    <cellStyle name="Percent 5 16 2 2" xfId="28188"/>
    <cellStyle name="Percent 5 16 2 3" xfId="28189"/>
    <cellStyle name="Percent 5 16 3" xfId="28190"/>
    <cellStyle name="Percent 5 16 4" xfId="28191"/>
    <cellStyle name="Percent 5 17" xfId="28192"/>
    <cellStyle name="Percent 5 17 2" xfId="28193"/>
    <cellStyle name="Percent 5 17 2 2" xfId="28194"/>
    <cellStyle name="Percent 5 17 2 3" xfId="28195"/>
    <cellStyle name="Percent 5 17 3" xfId="28196"/>
    <cellStyle name="Percent 5 17 4" xfId="28197"/>
    <cellStyle name="Percent 5 18" xfId="28198"/>
    <cellStyle name="Percent 5 18 2" xfId="28199"/>
    <cellStyle name="Percent 5 18 3" xfId="28200"/>
    <cellStyle name="Percent 5 19" xfId="28201"/>
    <cellStyle name="Percent 5 19 2" xfId="28202"/>
    <cellStyle name="Percent 5 19 3" xfId="28203"/>
    <cellStyle name="Percent 5 2" xfId="28204"/>
    <cellStyle name="Percent 5 2 10" xfId="28205"/>
    <cellStyle name="Percent 5 2 10 2" xfId="28206"/>
    <cellStyle name="Percent 5 2 10 3" xfId="28207"/>
    <cellStyle name="Percent 5 2 11" xfId="28208"/>
    <cellStyle name="Percent 5 2 11 2" xfId="28209"/>
    <cellStyle name="Percent 5 2 11 3" xfId="28210"/>
    <cellStyle name="Percent 5 2 12" xfId="28211"/>
    <cellStyle name="Percent 5 2 2" xfId="28212"/>
    <cellStyle name="Percent 5 2 2 2" xfId="28213"/>
    <cellStyle name="Percent 5 2 2 2 2" xfId="28214"/>
    <cellStyle name="Percent 5 2 2 2 2 2" xfId="28215"/>
    <cellStyle name="Percent 5 2 2 2 2 3" xfId="28216"/>
    <cellStyle name="Percent 5 2 2 2 3" xfId="28217"/>
    <cellStyle name="Percent 5 2 2 2 4" xfId="28218"/>
    <cellStyle name="Percent 5 2 2 3" xfId="28219"/>
    <cellStyle name="Percent 5 2 2 3 2" xfId="28220"/>
    <cellStyle name="Percent 5 2 2 3 2 2" xfId="28221"/>
    <cellStyle name="Percent 5 2 2 3 2 3" xfId="28222"/>
    <cellStyle name="Percent 5 2 2 3 3" xfId="28223"/>
    <cellStyle name="Percent 5 2 2 3 4" xfId="28224"/>
    <cellStyle name="Percent 5 2 2 4" xfId="28225"/>
    <cellStyle name="Percent 5 2 2 4 2" xfId="28226"/>
    <cellStyle name="Percent 5 2 2 4 3" xfId="28227"/>
    <cellStyle name="Percent 5 2 2 5" xfId="28228"/>
    <cellStyle name="Percent 5 2 2 5 2" xfId="28229"/>
    <cellStyle name="Percent 5 2 2 5 3" xfId="28230"/>
    <cellStyle name="Percent 5 2 2 6" xfId="28231"/>
    <cellStyle name="Percent 5 2 2 7" xfId="28232"/>
    <cellStyle name="Percent 5 2 3" xfId="28233"/>
    <cellStyle name="Percent 5 2 3 2" xfId="28234"/>
    <cellStyle name="Percent 5 2 3 2 2" xfId="28235"/>
    <cellStyle name="Percent 5 2 3 2 2 2" xfId="28236"/>
    <cellStyle name="Percent 5 2 3 2 2 3" xfId="28237"/>
    <cellStyle name="Percent 5 2 3 2 3" xfId="28238"/>
    <cellStyle name="Percent 5 2 3 2 4" xfId="28239"/>
    <cellStyle name="Percent 5 2 3 3" xfId="28240"/>
    <cellStyle name="Percent 5 2 3 3 2" xfId="28241"/>
    <cellStyle name="Percent 5 2 3 3 2 2" xfId="28242"/>
    <cellStyle name="Percent 5 2 3 3 2 3" xfId="28243"/>
    <cellStyle name="Percent 5 2 3 3 3" xfId="28244"/>
    <cellStyle name="Percent 5 2 3 3 4" xfId="28245"/>
    <cellStyle name="Percent 5 2 3 4" xfId="28246"/>
    <cellStyle name="Percent 5 2 3 4 2" xfId="28247"/>
    <cellStyle name="Percent 5 2 3 4 3" xfId="28248"/>
    <cellStyle name="Percent 5 2 3 5" xfId="28249"/>
    <cellStyle name="Percent 5 2 3 6" xfId="28250"/>
    <cellStyle name="Percent 5 2 4" xfId="28251"/>
    <cellStyle name="Percent 5 2 4 2" xfId="28252"/>
    <cellStyle name="Percent 5 2 4 2 2" xfId="28253"/>
    <cellStyle name="Percent 5 2 4 2 2 2" xfId="28254"/>
    <cellStyle name="Percent 5 2 4 2 2 3" xfId="28255"/>
    <cellStyle name="Percent 5 2 4 2 3" xfId="28256"/>
    <cellStyle name="Percent 5 2 4 2 4" xfId="28257"/>
    <cellStyle name="Percent 5 2 4 3" xfId="28258"/>
    <cellStyle name="Percent 5 2 4 3 2" xfId="28259"/>
    <cellStyle name="Percent 5 2 4 3 2 2" xfId="28260"/>
    <cellStyle name="Percent 5 2 4 3 2 3" xfId="28261"/>
    <cellStyle name="Percent 5 2 4 3 3" xfId="28262"/>
    <cellStyle name="Percent 5 2 4 3 4" xfId="28263"/>
    <cellStyle name="Percent 5 2 4 4" xfId="28264"/>
    <cellStyle name="Percent 5 2 4 4 2" xfId="28265"/>
    <cellStyle name="Percent 5 2 4 4 2 2" xfId="28266"/>
    <cellStyle name="Percent 5 2 4 4 2 3" xfId="28267"/>
    <cellStyle name="Percent 5 2 4 4 3" xfId="28268"/>
    <cellStyle name="Percent 5 2 4 4 4" xfId="28269"/>
    <cellStyle name="Percent 5 2 4 5" xfId="28270"/>
    <cellStyle name="Percent 5 2 4 5 2" xfId="28271"/>
    <cellStyle name="Percent 5 2 4 5 3" xfId="28272"/>
    <cellStyle name="Percent 5 2 4 6" xfId="28273"/>
    <cellStyle name="Percent 5 2 4 7" xfId="28274"/>
    <cellStyle name="Percent 5 2 5" xfId="28275"/>
    <cellStyle name="Percent 5 2 5 2" xfId="28276"/>
    <cellStyle name="Percent 5 2 5 2 2" xfId="28277"/>
    <cellStyle name="Percent 5 2 5 2 2 2" xfId="28278"/>
    <cellStyle name="Percent 5 2 5 2 2 3" xfId="28279"/>
    <cellStyle name="Percent 5 2 5 2 3" xfId="28280"/>
    <cellStyle name="Percent 5 2 5 2 4" xfId="28281"/>
    <cellStyle name="Percent 5 2 5 3" xfId="28282"/>
    <cellStyle name="Percent 5 2 5 3 2" xfId="28283"/>
    <cellStyle name="Percent 5 2 5 3 2 2" xfId="28284"/>
    <cellStyle name="Percent 5 2 5 3 2 3" xfId="28285"/>
    <cellStyle name="Percent 5 2 5 3 3" xfId="28286"/>
    <cellStyle name="Percent 5 2 5 3 4" xfId="28287"/>
    <cellStyle name="Percent 5 2 5 4" xfId="28288"/>
    <cellStyle name="Percent 5 2 5 4 2" xfId="28289"/>
    <cellStyle name="Percent 5 2 5 4 3" xfId="28290"/>
    <cellStyle name="Percent 5 2 5 5" xfId="28291"/>
    <cellStyle name="Percent 5 2 5 6" xfId="28292"/>
    <cellStyle name="Percent 5 2 6" xfId="28293"/>
    <cellStyle name="Percent 5 2 6 2" xfId="28294"/>
    <cellStyle name="Percent 5 2 6 2 2" xfId="28295"/>
    <cellStyle name="Percent 5 2 6 2 3" xfId="28296"/>
    <cellStyle name="Percent 5 2 6 3" xfId="28297"/>
    <cellStyle name="Percent 5 2 6 4" xfId="28298"/>
    <cellStyle name="Percent 5 2 7" xfId="28299"/>
    <cellStyle name="Percent 5 2 7 2" xfId="28300"/>
    <cellStyle name="Percent 5 2 7 2 2" xfId="28301"/>
    <cellStyle name="Percent 5 2 7 2 3" xfId="28302"/>
    <cellStyle name="Percent 5 2 7 3" xfId="28303"/>
    <cellStyle name="Percent 5 2 7 4" xfId="28304"/>
    <cellStyle name="Percent 5 2 8" xfId="28305"/>
    <cellStyle name="Percent 5 2 8 2" xfId="28306"/>
    <cellStyle name="Percent 5 2 8 2 2" xfId="28307"/>
    <cellStyle name="Percent 5 2 8 2 3" xfId="28308"/>
    <cellStyle name="Percent 5 2 8 3" xfId="28309"/>
    <cellStyle name="Percent 5 2 8 4" xfId="28310"/>
    <cellStyle name="Percent 5 2 9" xfId="28311"/>
    <cellStyle name="Percent 5 2 9 2" xfId="28312"/>
    <cellStyle name="Percent 5 2 9 3" xfId="28313"/>
    <cellStyle name="Percent 5 20" xfId="28314"/>
    <cellStyle name="Percent 5 20 2" xfId="28315"/>
    <cellStyle name="Percent 5 20 3" xfId="28316"/>
    <cellStyle name="Percent 5 21" xfId="28317"/>
    <cellStyle name="Percent 5 3" xfId="28318"/>
    <cellStyle name="Percent 5 3 10" xfId="28319"/>
    <cellStyle name="Percent 5 3 10 2" xfId="28320"/>
    <cellStyle name="Percent 5 3 10 3" xfId="28321"/>
    <cellStyle name="Percent 5 3 11" xfId="28322"/>
    <cellStyle name="Percent 5 3 11 2" xfId="28323"/>
    <cellStyle name="Percent 5 3 11 3" xfId="28324"/>
    <cellStyle name="Percent 5 3 12" xfId="28325"/>
    <cellStyle name="Percent 5 3 12 2" xfId="28326"/>
    <cellStyle name="Percent 5 3 12 3" xfId="28327"/>
    <cellStyle name="Percent 5 3 13" xfId="28328"/>
    <cellStyle name="Percent 5 3 2" xfId="28329"/>
    <cellStyle name="Percent 5 3 2 10" xfId="28330"/>
    <cellStyle name="Percent 5 3 2 10 2" xfId="28331"/>
    <cellStyle name="Percent 5 3 2 10 3" xfId="28332"/>
    <cellStyle name="Percent 5 3 2 11" xfId="28333"/>
    <cellStyle name="Percent 5 3 2 11 2" xfId="28334"/>
    <cellStyle name="Percent 5 3 2 11 3" xfId="28335"/>
    <cellStyle name="Percent 5 3 2 12" xfId="28336"/>
    <cellStyle name="Percent 5 3 2 2" xfId="28337"/>
    <cellStyle name="Percent 5 3 2 2 2" xfId="28338"/>
    <cellStyle name="Percent 5 3 2 2 2 2" xfId="28339"/>
    <cellStyle name="Percent 5 3 2 2 2 2 2" xfId="28340"/>
    <cellStyle name="Percent 5 3 2 2 2 2 3" xfId="28341"/>
    <cellStyle name="Percent 5 3 2 2 2 3" xfId="28342"/>
    <cellStyle name="Percent 5 3 2 2 2 4" xfId="28343"/>
    <cellStyle name="Percent 5 3 2 2 3" xfId="28344"/>
    <cellStyle name="Percent 5 3 2 2 3 2" xfId="28345"/>
    <cellStyle name="Percent 5 3 2 2 3 2 2" xfId="28346"/>
    <cellStyle name="Percent 5 3 2 2 3 2 3" xfId="28347"/>
    <cellStyle name="Percent 5 3 2 2 3 3" xfId="28348"/>
    <cellStyle name="Percent 5 3 2 2 3 4" xfId="28349"/>
    <cellStyle name="Percent 5 3 2 2 4" xfId="28350"/>
    <cellStyle name="Percent 5 3 2 2 4 2" xfId="28351"/>
    <cellStyle name="Percent 5 3 2 2 4 3" xfId="28352"/>
    <cellStyle name="Percent 5 3 2 2 5" xfId="28353"/>
    <cellStyle name="Percent 5 3 2 2 5 2" xfId="28354"/>
    <cellStyle name="Percent 5 3 2 2 5 3" xfId="28355"/>
    <cellStyle name="Percent 5 3 2 2 6" xfId="28356"/>
    <cellStyle name="Percent 5 3 2 2 7" xfId="28357"/>
    <cellStyle name="Percent 5 3 2 3" xfId="28358"/>
    <cellStyle name="Percent 5 3 2 3 2" xfId="28359"/>
    <cellStyle name="Percent 5 3 2 3 2 2" xfId="28360"/>
    <cellStyle name="Percent 5 3 2 3 2 2 2" xfId="28361"/>
    <cellStyle name="Percent 5 3 2 3 2 2 3" xfId="28362"/>
    <cellStyle name="Percent 5 3 2 3 2 3" xfId="28363"/>
    <cellStyle name="Percent 5 3 2 3 2 4" xfId="28364"/>
    <cellStyle name="Percent 5 3 2 3 3" xfId="28365"/>
    <cellStyle name="Percent 5 3 2 3 3 2" xfId="28366"/>
    <cellStyle name="Percent 5 3 2 3 3 2 2" xfId="28367"/>
    <cellStyle name="Percent 5 3 2 3 3 2 3" xfId="28368"/>
    <cellStyle name="Percent 5 3 2 3 3 3" xfId="28369"/>
    <cellStyle name="Percent 5 3 2 3 3 4" xfId="28370"/>
    <cellStyle name="Percent 5 3 2 3 4" xfId="28371"/>
    <cellStyle name="Percent 5 3 2 3 4 2" xfId="28372"/>
    <cellStyle name="Percent 5 3 2 3 4 3" xfId="28373"/>
    <cellStyle name="Percent 5 3 2 3 5" xfId="28374"/>
    <cellStyle name="Percent 5 3 2 3 6" xfId="28375"/>
    <cellStyle name="Percent 5 3 2 4" xfId="28376"/>
    <cellStyle name="Percent 5 3 2 4 2" xfId="28377"/>
    <cellStyle name="Percent 5 3 2 4 2 2" xfId="28378"/>
    <cellStyle name="Percent 5 3 2 4 2 2 2" xfId="28379"/>
    <cellStyle name="Percent 5 3 2 4 2 2 3" xfId="28380"/>
    <cellStyle name="Percent 5 3 2 4 2 3" xfId="28381"/>
    <cellStyle name="Percent 5 3 2 4 2 4" xfId="28382"/>
    <cellStyle name="Percent 5 3 2 4 3" xfId="28383"/>
    <cellStyle name="Percent 5 3 2 4 3 2" xfId="28384"/>
    <cellStyle name="Percent 5 3 2 4 3 2 2" xfId="28385"/>
    <cellStyle name="Percent 5 3 2 4 3 2 3" xfId="28386"/>
    <cellStyle name="Percent 5 3 2 4 3 3" xfId="28387"/>
    <cellStyle name="Percent 5 3 2 4 3 4" xfId="28388"/>
    <cellStyle name="Percent 5 3 2 4 4" xfId="28389"/>
    <cellStyle name="Percent 5 3 2 4 4 2" xfId="28390"/>
    <cellStyle name="Percent 5 3 2 4 4 2 2" xfId="28391"/>
    <cellStyle name="Percent 5 3 2 4 4 2 3" xfId="28392"/>
    <cellStyle name="Percent 5 3 2 4 4 3" xfId="28393"/>
    <cellStyle name="Percent 5 3 2 4 4 4" xfId="28394"/>
    <cellStyle name="Percent 5 3 2 4 5" xfId="28395"/>
    <cellStyle name="Percent 5 3 2 4 5 2" xfId="28396"/>
    <cellStyle name="Percent 5 3 2 4 5 3" xfId="28397"/>
    <cellStyle name="Percent 5 3 2 4 6" xfId="28398"/>
    <cellStyle name="Percent 5 3 2 4 7" xfId="28399"/>
    <cellStyle name="Percent 5 3 2 5" xfId="28400"/>
    <cellStyle name="Percent 5 3 2 5 2" xfId="28401"/>
    <cellStyle name="Percent 5 3 2 5 2 2" xfId="28402"/>
    <cellStyle name="Percent 5 3 2 5 2 2 2" xfId="28403"/>
    <cellStyle name="Percent 5 3 2 5 2 2 3" xfId="28404"/>
    <cellStyle name="Percent 5 3 2 5 2 3" xfId="28405"/>
    <cellStyle name="Percent 5 3 2 5 2 4" xfId="28406"/>
    <cellStyle name="Percent 5 3 2 5 3" xfId="28407"/>
    <cellStyle name="Percent 5 3 2 5 3 2" xfId="28408"/>
    <cellStyle name="Percent 5 3 2 5 3 2 2" xfId="28409"/>
    <cellStyle name="Percent 5 3 2 5 3 2 3" xfId="28410"/>
    <cellStyle name="Percent 5 3 2 5 3 3" xfId="28411"/>
    <cellStyle name="Percent 5 3 2 5 3 4" xfId="28412"/>
    <cellStyle name="Percent 5 3 2 5 4" xfId="28413"/>
    <cellStyle name="Percent 5 3 2 5 4 2" xfId="28414"/>
    <cellStyle name="Percent 5 3 2 5 4 3" xfId="28415"/>
    <cellStyle name="Percent 5 3 2 5 5" xfId="28416"/>
    <cellStyle name="Percent 5 3 2 5 6" xfId="28417"/>
    <cellStyle name="Percent 5 3 2 6" xfId="28418"/>
    <cellStyle name="Percent 5 3 2 6 2" xfId="28419"/>
    <cellStyle name="Percent 5 3 2 6 2 2" xfId="28420"/>
    <cellStyle name="Percent 5 3 2 6 2 3" xfId="28421"/>
    <cellStyle name="Percent 5 3 2 6 3" xfId="28422"/>
    <cellStyle name="Percent 5 3 2 6 4" xfId="28423"/>
    <cellStyle name="Percent 5 3 2 7" xfId="28424"/>
    <cellStyle name="Percent 5 3 2 7 2" xfId="28425"/>
    <cellStyle name="Percent 5 3 2 7 2 2" xfId="28426"/>
    <cellStyle name="Percent 5 3 2 7 2 3" xfId="28427"/>
    <cellStyle name="Percent 5 3 2 7 3" xfId="28428"/>
    <cellStyle name="Percent 5 3 2 7 4" xfId="28429"/>
    <cellStyle name="Percent 5 3 2 8" xfId="28430"/>
    <cellStyle name="Percent 5 3 2 8 2" xfId="28431"/>
    <cellStyle name="Percent 5 3 2 8 2 2" xfId="28432"/>
    <cellStyle name="Percent 5 3 2 8 2 3" xfId="28433"/>
    <cellStyle name="Percent 5 3 2 8 3" xfId="28434"/>
    <cellStyle name="Percent 5 3 2 8 4" xfId="28435"/>
    <cellStyle name="Percent 5 3 2 9" xfId="28436"/>
    <cellStyle name="Percent 5 3 2 9 2" xfId="28437"/>
    <cellStyle name="Percent 5 3 2 9 3" xfId="28438"/>
    <cellStyle name="Percent 5 3 3" xfId="28439"/>
    <cellStyle name="Percent 5 3 3 2" xfId="28440"/>
    <cellStyle name="Percent 5 3 3 2 2" xfId="28441"/>
    <cellStyle name="Percent 5 3 3 2 2 2" xfId="28442"/>
    <cellStyle name="Percent 5 3 3 2 2 3" xfId="28443"/>
    <cellStyle name="Percent 5 3 3 2 3" xfId="28444"/>
    <cellStyle name="Percent 5 3 3 2 4" xfId="28445"/>
    <cellStyle name="Percent 5 3 3 3" xfId="28446"/>
    <cellStyle name="Percent 5 3 3 3 2" xfId="28447"/>
    <cellStyle name="Percent 5 3 3 3 2 2" xfId="28448"/>
    <cellStyle name="Percent 5 3 3 3 2 3" xfId="28449"/>
    <cellStyle name="Percent 5 3 3 3 3" xfId="28450"/>
    <cellStyle name="Percent 5 3 3 3 4" xfId="28451"/>
    <cellStyle name="Percent 5 3 3 4" xfId="28452"/>
    <cellStyle name="Percent 5 3 3 4 2" xfId="28453"/>
    <cellStyle name="Percent 5 3 3 4 3" xfId="28454"/>
    <cellStyle name="Percent 5 3 3 5" xfId="28455"/>
    <cellStyle name="Percent 5 3 3 5 2" xfId="28456"/>
    <cellStyle name="Percent 5 3 3 5 3" xfId="28457"/>
    <cellStyle name="Percent 5 3 3 6" xfId="28458"/>
    <cellStyle name="Percent 5 3 3 7" xfId="28459"/>
    <cellStyle name="Percent 5 3 4" xfId="28460"/>
    <cellStyle name="Percent 5 3 4 2" xfId="28461"/>
    <cellStyle name="Percent 5 3 4 2 2" xfId="28462"/>
    <cellStyle name="Percent 5 3 4 2 2 2" xfId="28463"/>
    <cellStyle name="Percent 5 3 4 2 2 3" xfId="28464"/>
    <cellStyle name="Percent 5 3 4 2 3" xfId="28465"/>
    <cellStyle name="Percent 5 3 4 2 4" xfId="28466"/>
    <cellStyle name="Percent 5 3 4 3" xfId="28467"/>
    <cellStyle name="Percent 5 3 4 3 2" xfId="28468"/>
    <cellStyle name="Percent 5 3 4 3 2 2" xfId="28469"/>
    <cellStyle name="Percent 5 3 4 3 2 3" xfId="28470"/>
    <cellStyle name="Percent 5 3 4 3 3" xfId="28471"/>
    <cellStyle name="Percent 5 3 4 3 4" xfId="28472"/>
    <cellStyle name="Percent 5 3 4 4" xfId="28473"/>
    <cellStyle name="Percent 5 3 4 4 2" xfId="28474"/>
    <cellStyle name="Percent 5 3 4 4 3" xfId="28475"/>
    <cellStyle name="Percent 5 3 4 5" xfId="28476"/>
    <cellStyle name="Percent 5 3 4 6" xfId="28477"/>
    <cellStyle name="Percent 5 3 5" xfId="28478"/>
    <cellStyle name="Percent 5 3 5 2" xfId="28479"/>
    <cellStyle name="Percent 5 3 5 2 2" xfId="28480"/>
    <cellStyle name="Percent 5 3 5 2 2 2" xfId="28481"/>
    <cellStyle name="Percent 5 3 5 2 2 3" xfId="28482"/>
    <cellStyle name="Percent 5 3 5 2 3" xfId="28483"/>
    <cellStyle name="Percent 5 3 5 2 4" xfId="28484"/>
    <cellStyle name="Percent 5 3 5 3" xfId="28485"/>
    <cellStyle name="Percent 5 3 5 3 2" xfId="28486"/>
    <cellStyle name="Percent 5 3 5 3 2 2" xfId="28487"/>
    <cellStyle name="Percent 5 3 5 3 2 3" xfId="28488"/>
    <cellStyle name="Percent 5 3 5 3 3" xfId="28489"/>
    <cellStyle name="Percent 5 3 5 3 4" xfId="28490"/>
    <cellStyle name="Percent 5 3 5 4" xfId="28491"/>
    <cellStyle name="Percent 5 3 5 4 2" xfId="28492"/>
    <cellStyle name="Percent 5 3 5 4 2 2" xfId="28493"/>
    <cellStyle name="Percent 5 3 5 4 2 3" xfId="28494"/>
    <cellStyle name="Percent 5 3 5 4 3" xfId="28495"/>
    <cellStyle name="Percent 5 3 5 4 4" xfId="28496"/>
    <cellStyle name="Percent 5 3 5 5" xfId="28497"/>
    <cellStyle name="Percent 5 3 5 5 2" xfId="28498"/>
    <cellStyle name="Percent 5 3 5 5 3" xfId="28499"/>
    <cellStyle name="Percent 5 3 5 6" xfId="28500"/>
    <cellStyle name="Percent 5 3 5 7" xfId="28501"/>
    <cellStyle name="Percent 5 3 6" xfId="28502"/>
    <cellStyle name="Percent 5 3 6 2" xfId="28503"/>
    <cellStyle name="Percent 5 3 6 2 2" xfId="28504"/>
    <cellStyle name="Percent 5 3 6 2 2 2" xfId="28505"/>
    <cellStyle name="Percent 5 3 6 2 2 3" xfId="28506"/>
    <cellStyle name="Percent 5 3 6 2 3" xfId="28507"/>
    <cellStyle name="Percent 5 3 6 2 4" xfId="28508"/>
    <cellStyle name="Percent 5 3 6 3" xfId="28509"/>
    <cellStyle name="Percent 5 3 6 3 2" xfId="28510"/>
    <cellStyle name="Percent 5 3 6 3 2 2" xfId="28511"/>
    <cellStyle name="Percent 5 3 6 3 2 3" xfId="28512"/>
    <cellStyle name="Percent 5 3 6 3 3" xfId="28513"/>
    <cellStyle name="Percent 5 3 6 3 4" xfId="28514"/>
    <cellStyle name="Percent 5 3 6 4" xfId="28515"/>
    <cellStyle name="Percent 5 3 6 4 2" xfId="28516"/>
    <cellStyle name="Percent 5 3 6 4 3" xfId="28517"/>
    <cellStyle name="Percent 5 3 6 5" xfId="28518"/>
    <cellStyle name="Percent 5 3 6 6" xfId="28519"/>
    <cellStyle name="Percent 5 3 7" xfId="28520"/>
    <cellStyle name="Percent 5 3 7 2" xfId="28521"/>
    <cellStyle name="Percent 5 3 7 2 2" xfId="28522"/>
    <cellStyle name="Percent 5 3 7 2 3" xfId="28523"/>
    <cellStyle name="Percent 5 3 7 3" xfId="28524"/>
    <cellStyle name="Percent 5 3 7 4" xfId="28525"/>
    <cellStyle name="Percent 5 3 8" xfId="28526"/>
    <cellStyle name="Percent 5 3 8 2" xfId="28527"/>
    <cellStyle name="Percent 5 3 8 2 2" xfId="28528"/>
    <cellStyle name="Percent 5 3 8 2 3" xfId="28529"/>
    <cellStyle name="Percent 5 3 8 3" xfId="28530"/>
    <cellStyle name="Percent 5 3 8 4" xfId="28531"/>
    <cellStyle name="Percent 5 3 9" xfId="28532"/>
    <cellStyle name="Percent 5 3 9 2" xfId="28533"/>
    <cellStyle name="Percent 5 3 9 2 2" xfId="28534"/>
    <cellStyle name="Percent 5 3 9 2 3" xfId="28535"/>
    <cellStyle name="Percent 5 3 9 3" xfId="28536"/>
    <cellStyle name="Percent 5 3 9 4" xfId="28537"/>
    <cellStyle name="Percent 5 4" xfId="28538"/>
    <cellStyle name="Percent 5 4 10" xfId="28539"/>
    <cellStyle name="Percent 5 4 10 2" xfId="28540"/>
    <cellStyle name="Percent 5 4 10 3" xfId="28541"/>
    <cellStyle name="Percent 5 4 11" xfId="28542"/>
    <cellStyle name="Percent 5 4 11 2" xfId="28543"/>
    <cellStyle name="Percent 5 4 11 3" xfId="28544"/>
    <cellStyle name="Percent 5 4 12" xfId="28545"/>
    <cellStyle name="Percent 5 4 2" xfId="28546"/>
    <cellStyle name="Percent 5 4 2 2" xfId="28547"/>
    <cellStyle name="Percent 5 4 2 2 2" xfId="28548"/>
    <cellStyle name="Percent 5 4 2 2 2 2" xfId="28549"/>
    <cellStyle name="Percent 5 4 2 2 2 3" xfId="28550"/>
    <cellStyle name="Percent 5 4 2 2 3" xfId="28551"/>
    <cellStyle name="Percent 5 4 2 2 4" xfId="28552"/>
    <cellStyle name="Percent 5 4 2 3" xfId="28553"/>
    <cellStyle name="Percent 5 4 2 3 2" xfId="28554"/>
    <cellStyle name="Percent 5 4 2 3 2 2" xfId="28555"/>
    <cellStyle name="Percent 5 4 2 3 2 3" xfId="28556"/>
    <cellStyle name="Percent 5 4 2 3 3" xfId="28557"/>
    <cellStyle name="Percent 5 4 2 3 4" xfId="28558"/>
    <cellStyle name="Percent 5 4 2 4" xfId="28559"/>
    <cellStyle name="Percent 5 4 2 4 2" xfId="28560"/>
    <cellStyle name="Percent 5 4 2 4 3" xfId="28561"/>
    <cellStyle name="Percent 5 4 2 5" xfId="28562"/>
    <cellStyle name="Percent 5 4 2 5 2" xfId="28563"/>
    <cellStyle name="Percent 5 4 2 5 3" xfId="28564"/>
    <cellStyle name="Percent 5 4 2 6" xfId="28565"/>
    <cellStyle name="Percent 5 4 3" xfId="28566"/>
    <cellStyle name="Percent 5 4 3 2" xfId="28567"/>
    <cellStyle name="Percent 5 4 3 2 2" xfId="28568"/>
    <cellStyle name="Percent 5 4 3 2 2 2" xfId="28569"/>
    <cellStyle name="Percent 5 4 3 2 2 3" xfId="28570"/>
    <cellStyle name="Percent 5 4 3 2 3" xfId="28571"/>
    <cellStyle name="Percent 5 4 3 2 4" xfId="28572"/>
    <cellStyle name="Percent 5 4 3 3" xfId="28573"/>
    <cellStyle name="Percent 5 4 3 3 2" xfId="28574"/>
    <cellStyle name="Percent 5 4 3 3 2 2" xfId="28575"/>
    <cellStyle name="Percent 5 4 3 3 2 3" xfId="28576"/>
    <cellStyle name="Percent 5 4 3 3 3" xfId="28577"/>
    <cellStyle name="Percent 5 4 3 3 4" xfId="28578"/>
    <cellStyle name="Percent 5 4 3 4" xfId="28579"/>
    <cellStyle name="Percent 5 4 3 4 2" xfId="28580"/>
    <cellStyle name="Percent 5 4 3 4 3" xfId="28581"/>
    <cellStyle name="Percent 5 4 3 5" xfId="28582"/>
    <cellStyle name="Percent 5 4 3 6" xfId="28583"/>
    <cellStyle name="Percent 5 4 4" xfId="28584"/>
    <cellStyle name="Percent 5 4 4 2" xfId="28585"/>
    <cellStyle name="Percent 5 4 4 2 2" xfId="28586"/>
    <cellStyle name="Percent 5 4 4 2 2 2" xfId="28587"/>
    <cellStyle name="Percent 5 4 4 2 2 3" xfId="28588"/>
    <cellStyle name="Percent 5 4 4 2 3" xfId="28589"/>
    <cellStyle name="Percent 5 4 4 2 4" xfId="28590"/>
    <cellStyle name="Percent 5 4 4 3" xfId="28591"/>
    <cellStyle name="Percent 5 4 4 3 2" xfId="28592"/>
    <cellStyle name="Percent 5 4 4 3 2 2" xfId="28593"/>
    <cellStyle name="Percent 5 4 4 3 2 3" xfId="28594"/>
    <cellStyle name="Percent 5 4 4 3 3" xfId="28595"/>
    <cellStyle name="Percent 5 4 4 3 4" xfId="28596"/>
    <cellStyle name="Percent 5 4 4 4" xfId="28597"/>
    <cellStyle name="Percent 5 4 4 4 2" xfId="28598"/>
    <cellStyle name="Percent 5 4 4 4 2 2" xfId="28599"/>
    <cellStyle name="Percent 5 4 4 4 2 3" xfId="28600"/>
    <cellStyle name="Percent 5 4 4 4 3" xfId="28601"/>
    <cellStyle name="Percent 5 4 4 4 4" xfId="28602"/>
    <cellStyle name="Percent 5 4 4 5" xfId="28603"/>
    <cellStyle name="Percent 5 4 4 5 2" xfId="28604"/>
    <cellStyle name="Percent 5 4 4 5 3" xfId="28605"/>
    <cellStyle name="Percent 5 4 4 6" xfId="28606"/>
    <cellStyle name="Percent 5 4 4 7" xfId="28607"/>
    <cellStyle name="Percent 5 4 5" xfId="28608"/>
    <cellStyle name="Percent 5 4 5 2" xfId="28609"/>
    <cellStyle name="Percent 5 4 5 2 2" xfId="28610"/>
    <cellStyle name="Percent 5 4 5 2 2 2" xfId="28611"/>
    <cellStyle name="Percent 5 4 5 2 2 3" xfId="28612"/>
    <cellStyle name="Percent 5 4 5 2 3" xfId="28613"/>
    <cellStyle name="Percent 5 4 5 2 4" xfId="28614"/>
    <cellStyle name="Percent 5 4 5 3" xfId="28615"/>
    <cellStyle name="Percent 5 4 5 3 2" xfId="28616"/>
    <cellStyle name="Percent 5 4 5 3 2 2" xfId="28617"/>
    <cellStyle name="Percent 5 4 5 3 2 3" xfId="28618"/>
    <cellStyle name="Percent 5 4 5 3 3" xfId="28619"/>
    <cellStyle name="Percent 5 4 5 3 4" xfId="28620"/>
    <cellStyle name="Percent 5 4 5 4" xfId="28621"/>
    <cellStyle name="Percent 5 4 5 4 2" xfId="28622"/>
    <cellStyle name="Percent 5 4 5 4 3" xfId="28623"/>
    <cellStyle name="Percent 5 4 5 5" xfId="28624"/>
    <cellStyle name="Percent 5 4 5 6" xfId="28625"/>
    <cellStyle name="Percent 5 4 6" xfId="28626"/>
    <cellStyle name="Percent 5 4 6 2" xfId="28627"/>
    <cellStyle name="Percent 5 4 6 2 2" xfId="28628"/>
    <cellStyle name="Percent 5 4 6 2 3" xfId="28629"/>
    <cellStyle name="Percent 5 4 6 3" xfId="28630"/>
    <cellStyle name="Percent 5 4 6 4" xfId="28631"/>
    <cellStyle name="Percent 5 4 7" xfId="28632"/>
    <cellStyle name="Percent 5 4 7 2" xfId="28633"/>
    <cellStyle name="Percent 5 4 7 2 2" xfId="28634"/>
    <cellStyle name="Percent 5 4 7 2 3" xfId="28635"/>
    <cellStyle name="Percent 5 4 7 3" xfId="28636"/>
    <cellStyle name="Percent 5 4 7 4" xfId="28637"/>
    <cellStyle name="Percent 5 4 8" xfId="28638"/>
    <cellStyle name="Percent 5 4 8 2" xfId="28639"/>
    <cellStyle name="Percent 5 4 8 2 2" xfId="28640"/>
    <cellStyle name="Percent 5 4 8 2 3" xfId="28641"/>
    <cellStyle name="Percent 5 4 8 3" xfId="28642"/>
    <cellStyle name="Percent 5 4 8 4" xfId="28643"/>
    <cellStyle name="Percent 5 4 9" xfId="28644"/>
    <cellStyle name="Percent 5 4 9 2" xfId="28645"/>
    <cellStyle name="Percent 5 4 9 3" xfId="28646"/>
    <cellStyle name="Percent 5 5" xfId="28647"/>
    <cellStyle name="Percent 5 5 10" xfId="28648"/>
    <cellStyle name="Percent 5 5 10 2" xfId="28649"/>
    <cellStyle name="Percent 5 5 10 3" xfId="28650"/>
    <cellStyle name="Percent 5 5 11" xfId="28651"/>
    <cellStyle name="Percent 5 5 11 2" xfId="28652"/>
    <cellStyle name="Percent 5 5 11 3" xfId="28653"/>
    <cellStyle name="Percent 5 5 12" xfId="28654"/>
    <cellStyle name="Percent 5 5 2" xfId="28655"/>
    <cellStyle name="Percent 5 5 2 2" xfId="28656"/>
    <cellStyle name="Percent 5 5 2 2 2" xfId="28657"/>
    <cellStyle name="Percent 5 5 2 2 2 2" xfId="28658"/>
    <cellStyle name="Percent 5 5 2 2 2 3" xfId="28659"/>
    <cellStyle name="Percent 5 5 2 2 3" xfId="28660"/>
    <cellStyle name="Percent 5 5 2 2 4" xfId="28661"/>
    <cellStyle name="Percent 5 5 2 3" xfId="28662"/>
    <cellStyle name="Percent 5 5 2 3 2" xfId="28663"/>
    <cellStyle name="Percent 5 5 2 3 2 2" xfId="28664"/>
    <cellStyle name="Percent 5 5 2 3 2 3" xfId="28665"/>
    <cellStyle name="Percent 5 5 2 3 3" xfId="28666"/>
    <cellStyle name="Percent 5 5 2 3 4" xfId="28667"/>
    <cellStyle name="Percent 5 5 2 4" xfId="28668"/>
    <cellStyle name="Percent 5 5 2 4 2" xfId="28669"/>
    <cellStyle name="Percent 5 5 2 4 3" xfId="28670"/>
    <cellStyle name="Percent 5 5 2 5" xfId="28671"/>
    <cellStyle name="Percent 5 5 2 5 2" xfId="28672"/>
    <cellStyle name="Percent 5 5 2 5 3" xfId="28673"/>
    <cellStyle name="Percent 5 5 2 6" xfId="28674"/>
    <cellStyle name="Percent 5 5 3" xfId="28675"/>
    <cellStyle name="Percent 5 5 3 2" xfId="28676"/>
    <cellStyle name="Percent 5 5 3 2 2" xfId="28677"/>
    <cellStyle name="Percent 5 5 3 2 2 2" xfId="28678"/>
    <cellStyle name="Percent 5 5 3 2 2 3" xfId="28679"/>
    <cellStyle name="Percent 5 5 3 2 3" xfId="28680"/>
    <cellStyle name="Percent 5 5 3 2 4" xfId="28681"/>
    <cellStyle name="Percent 5 5 3 3" xfId="28682"/>
    <cellStyle name="Percent 5 5 3 3 2" xfId="28683"/>
    <cellStyle name="Percent 5 5 3 3 2 2" xfId="28684"/>
    <cellStyle name="Percent 5 5 3 3 2 3" xfId="28685"/>
    <cellStyle name="Percent 5 5 3 3 3" xfId="28686"/>
    <cellStyle name="Percent 5 5 3 3 4" xfId="28687"/>
    <cellStyle name="Percent 5 5 3 4" xfId="28688"/>
    <cellStyle name="Percent 5 5 3 4 2" xfId="28689"/>
    <cellStyle name="Percent 5 5 3 4 3" xfId="28690"/>
    <cellStyle name="Percent 5 5 3 5" xfId="28691"/>
    <cellStyle name="Percent 5 5 3 6" xfId="28692"/>
    <cellStyle name="Percent 5 5 3 7" xfId="28693"/>
    <cellStyle name="Percent 5 5 4" xfId="28694"/>
    <cellStyle name="Percent 5 5 4 2" xfId="28695"/>
    <cellStyle name="Percent 5 5 4 2 2" xfId="28696"/>
    <cellStyle name="Percent 5 5 4 2 2 2" xfId="28697"/>
    <cellStyle name="Percent 5 5 4 2 2 3" xfId="28698"/>
    <cellStyle name="Percent 5 5 4 2 3" xfId="28699"/>
    <cellStyle name="Percent 5 5 4 2 4" xfId="28700"/>
    <cellStyle name="Percent 5 5 4 3" xfId="28701"/>
    <cellStyle name="Percent 5 5 4 3 2" xfId="28702"/>
    <cellStyle name="Percent 5 5 4 3 2 2" xfId="28703"/>
    <cellStyle name="Percent 5 5 4 3 2 3" xfId="28704"/>
    <cellStyle name="Percent 5 5 4 3 3" xfId="28705"/>
    <cellStyle name="Percent 5 5 4 3 4" xfId="28706"/>
    <cellStyle name="Percent 5 5 4 4" xfId="28707"/>
    <cellStyle name="Percent 5 5 4 4 2" xfId="28708"/>
    <cellStyle name="Percent 5 5 4 4 2 2" xfId="28709"/>
    <cellStyle name="Percent 5 5 4 4 2 3" xfId="28710"/>
    <cellStyle name="Percent 5 5 4 4 3" xfId="28711"/>
    <cellStyle name="Percent 5 5 4 4 4" xfId="28712"/>
    <cellStyle name="Percent 5 5 4 5" xfId="28713"/>
    <cellStyle name="Percent 5 5 4 5 2" xfId="28714"/>
    <cellStyle name="Percent 5 5 4 5 3" xfId="28715"/>
    <cellStyle name="Percent 5 5 4 6" xfId="28716"/>
    <cellStyle name="Percent 5 5 4 7" xfId="28717"/>
    <cellStyle name="Percent 5 5 5" xfId="28718"/>
    <cellStyle name="Percent 5 5 5 2" xfId="28719"/>
    <cellStyle name="Percent 5 5 5 2 2" xfId="28720"/>
    <cellStyle name="Percent 5 5 5 2 2 2" xfId="28721"/>
    <cellStyle name="Percent 5 5 5 2 2 3" xfId="28722"/>
    <cellStyle name="Percent 5 5 5 2 3" xfId="28723"/>
    <cellStyle name="Percent 5 5 5 2 4" xfId="28724"/>
    <cellStyle name="Percent 5 5 5 3" xfId="28725"/>
    <cellStyle name="Percent 5 5 5 3 2" xfId="28726"/>
    <cellStyle name="Percent 5 5 5 3 2 2" xfId="28727"/>
    <cellStyle name="Percent 5 5 5 3 2 3" xfId="28728"/>
    <cellStyle name="Percent 5 5 5 3 3" xfId="28729"/>
    <cellStyle name="Percent 5 5 5 3 4" xfId="28730"/>
    <cellStyle name="Percent 5 5 5 4" xfId="28731"/>
    <cellStyle name="Percent 5 5 5 4 2" xfId="28732"/>
    <cellStyle name="Percent 5 5 5 4 3" xfId="28733"/>
    <cellStyle name="Percent 5 5 5 5" xfId="28734"/>
    <cellStyle name="Percent 5 5 5 6" xfId="28735"/>
    <cellStyle name="Percent 5 5 6" xfId="28736"/>
    <cellStyle name="Percent 5 5 6 2" xfId="28737"/>
    <cellStyle name="Percent 5 5 6 2 2" xfId="28738"/>
    <cellStyle name="Percent 5 5 6 2 3" xfId="28739"/>
    <cellStyle name="Percent 5 5 6 3" xfId="28740"/>
    <cellStyle name="Percent 5 5 6 4" xfId="28741"/>
    <cellStyle name="Percent 5 5 7" xfId="28742"/>
    <cellStyle name="Percent 5 5 7 2" xfId="28743"/>
    <cellStyle name="Percent 5 5 7 2 2" xfId="28744"/>
    <cellStyle name="Percent 5 5 7 2 3" xfId="28745"/>
    <cellStyle name="Percent 5 5 7 3" xfId="28746"/>
    <cellStyle name="Percent 5 5 7 4" xfId="28747"/>
    <cellStyle name="Percent 5 5 8" xfId="28748"/>
    <cellStyle name="Percent 5 5 8 2" xfId="28749"/>
    <cellStyle name="Percent 5 5 8 2 2" xfId="28750"/>
    <cellStyle name="Percent 5 5 8 2 3" xfId="28751"/>
    <cellStyle name="Percent 5 5 8 3" xfId="28752"/>
    <cellStyle name="Percent 5 5 8 4" xfId="28753"/>
    <cellStyle name="Percent 5 5 9" xfId="28754"/>
    <cellStyle name="Percent 5 5 9 2" xfId="28755"/>
    <cellStyle name="Percent 5 5 9 3" xfId="28756"/>
    <cellStyle name="Percent 5 6" xfId="28757"/>
    <cellStyle name="Percent 5 6 10" xfId="28758"/>
    <cellStyle name="Percent 5 6 10 2" xfId="28759"/>
    <cellStyle name="Percent 5 6 10 3" xfId="28760"/>
    <cellStyle name="Percent 5 6 11" xfId="28761"/>
    <cellStyle name="Percent 5 6 11 2" xfId="28762"/>
    <cellStyle name="Percent 5 6 11 3" xfId="28763"/>
    <cellStyle name="Percent 5 6 12" xfId="28764"/>
    <cellStyle name="Percent 5 6 2" xfId="28765"/>
    <cellStyle name="Percent 5 6 2 2" xfId="28766"/>
    <cellStyle name="Percent 5 6 2 2 2" xfId="28767"/>
    <cellStyle name="Percent 5 6 2 2 2 2" xfId="28768"/>
    <cellStyle name="Percent 5 6 2 2 2 3" xfId="28769"/>
    <cellStyle name="Percent 5 6 2 2 3" xfId="28770"/>
    <cellStyle name="Percent 5 6 2 2 4" xfId="28771"/>
    <cellStyle name="Percent 5 6 2 3" xfId="28772"/>
    <cellStyle name="Percent 5 6 2 3 2" xfId="28773"/>
    <cellStyle name="Percent 5 6 2 3 2 2" xfId="28774"/>
    <cellStyle name="Percent 5 6 2 3 2 3" xfId="28775"/>
    <cellStyle name="Percent 5 6 2 3 3" xfId="28776"/>
    <cellStyle name="Percent 5 6 2 3 4" xfId="28777"/>
    <cellStyle name="Percent 5 6 2 4" xfId="28778"/>
    <cellStyle name="Percent 5 6 2 4 2" xfId="28779"/>
    <cellStyle name="Percent 5 6 2 4 3" xfId="28780"/>
    <cellStyle name="Percent 5 6 2 5" xfId="28781"/>
    <cellStyle name="Percent 5 6 2 6" xfId="28782"/>
    <cellStyle name="Percent 5 6 3" xfId="28783"/>
    <cellStyle name="Percent 5 6 3 2" xfId="28784"/>
    <cellStyle name="Percent 5 6 3 2 2" xfId="28785"/>
    <cellStyle name="Percent 5 6 3 2 2 2" xfId="28786"/>
    <cellStyle name="Percent 5 6 3 2 2 3" xfId="28787"/>
    <cellStyle name="Percent 5 6 3 2 3" xfId="28788"/>
    <cellStyle name="Percent 5 6 3 2 4" xfId="28789"/>
    <cellStyle name="Percent 5 6 3 3" xfId="28790"/>
    <cellStyle name="Percent 5 6 3 3 2" xfId="28791"/>
    <cellStyle name="Percent 5 6 3 3 2 2" xfId="28792"/>
    <cellStyle name="Percent 5 6 3 3 2 3" xfId="28793"/>
    <cellStyle name="Percent 5 6 3 3 3" xfId="28794"/>
    <cellStyle name="Percent 5 6 3 3 4" xfId="28795"/>
    <cellStyle name="Percent 5 6 3 4" xfId="28796"/>
    <cellStyle name="Percent 5 6 3 4 2" xfId="28797"/>
    <cellStyle name="Percent 5 6 3 4 3" xfId="28798"/>
    <cellStyle name="Percent 5 6 3 5" xfId="28799"/>
    <cellStyle name="Percent 5 6 3 6" xfId="28800"/>
    <cellStyle name="Percent 5 6 4" xfId="28801"/>
    <cellStyle name="Percent 5 6 4 2" xfId="28802"/>
    <cellStyle name="Percent 5 6 4 2 2" xfId="28803"/>
    <cellStyle name="Percent 5 6 4 2 2 2" xfId="28804"/>
    <cellStyle name="Percent 5 6 4 2 2 3" xfId="28805"/>
    <cellStyle name="Percent 5 6 4 2 3" xfId="28806"/>
    <cellStyle name="Percent 5 6 4 2 4" xfId="28807"/>
    <cellStyle name="Percent 5 6 4 3" xfId="28808"/>
    <cellStyle name="Percent 5 6 4 3 2" xfId="28809"/>
    <cellStyle name="Percent 5 6 4 3 2 2" xfId="28810"/>
    <cellStyle name="Percent 5 6 4 3 2 3" xfId="28811"/>
    <cellStyle name="Percent 5 6 4 3 3" xfId="28812"/>
    <cellStyle name="Percent 5 6 4 3 4" xfId="28813"/>
    <cellStyle name="Percent 5 6 4 4" xfId="28814"/>
    <cellStyle name="Percent 5 6 4 4 2" xfId="28815"/>
    <cellStyle name="Percent 5 6 4 4 2 2" xfId="28816"/>
    <cellStyle name="Percent 5 6 4 4 2 3" xfId="28817"/>
    <cellStyle name="Percent 5 6 4 4 3" xfId="28818"/>
    <cellStyle name="Percent 5 6 4 4 4" xfId="28819"/>
    <cellStyle name="Percent 5 6 4 5" xfId="28820"/>
    <cellStyle name="Percent 5 6 4 5 2" xfId="28821"/>
    <cellStyle name="Percent 5 6 4 5 3" xfId="28822"/>
    <cellStyle name="Percent 5 6 4 6" xfId="28823"/>
    <cellStyle name="Percent 5 6 4 7" xfId="28824"/>
    <cellStyle name="Percent 5 6 5" xfId="28825"/>
    <cellStyle name="Percent 5 6 5 2" xfId="28826"/>
    <cellStyle name="Percent 5 6 5 2 2" xfId="28827"/>
    <cellStyle name="Percent 5 6 5 2 2 2" xfId="28828"/>
    <cellStyle name="Percent 5 6 5 2 2 3" xfId="28829"/>
    <cellStyle name="Percent 5 6 5 2 3" xfId="28830"/>
    <cellStyle name="Percent 5 6 5 2 4" xfId="28831"/>
    <cellStyle name="Percent 5 6 5 3" xfId="28832"/>
    <cellStyle name="Percent 5 6 5 3 2" xfId="28833"/>
    <cellStyle name="Percent 5 6 5 3 2 2" xfId="28834"/>
    <cellStyle name="Percent 5 6 5 3 2 3" xfId="28835"/>
    <cellStyle name="Percent 5 6 5 3 3" xfId="28836"/>
    <cellStyle name="Percent 5 6 5 3 4" xfId="28837"/>
    <cellStyle name="Percent 5 6 5 4" xfId="28838"/>
    <cellStyle name="Percent 5 6 5 4 2" xfId="28839"/>
    <cellStyle name="Percent 5 6 5 4 3" xfId="28840"/>
    <cellStyle name="Percent 5 6 5 5" xfId="28841"/>
    <cellStyle name="Percent 5 6 5 6" xfId="28842"/>
    <cellStyle name="Percent 5 6 6" xfId="28843"/>
    <cellStyle name="Percent 5 6 6 2" xfId="28844"/>
    <cellStyle name="Percent 5 6 6 2 2" xfId="28845"/>
    <cellStyle name="Percent 5 6 6 2 3" xfId="28846"/>
    <cellStyle name="Percent 5 6 6 3" xfId="28847"/>
    <cellStyle name="Percent 5 6 6 4" xfId="28848"/>
    <cellStyle name="Percent 5 6 7" xfId="28849"/>
    <cellStyle name="Percent 5 6 7 2" xfId="28850"/>
    <cellStyle name="Percent 5 6 7 2 2" xfId="28851"/>
    <cellStyle name="Percent 5 6 7 2 3" xfId="28852"/>
    <cellStyle name="Percent 5 6 7 3" xfId="28853"/>
    <cellStyle name="Percent 5 6 7 4" xfId="28854"/>
    <cellStyle name="Percent 5 6 8" xfId="28855"/>
    <cellStyle name="Percent 5 6 8 2" xfId="28856"/>
    <cellStyle name="Percent 5 6 8 2 2" xfId="28857"/>
    <cellStyle name="Percent 5 6 8 2 3" xfId="28858"/>
    <cellStyle name="Percent 5 6 8 3" xfId="28859"/>
    <cellStyle name="Percent 5 6 8 4" xfId="28860"/>
    <cellStyle name="Percent 5 6 9" xfId="28861"/>
    <cellStyle name="Percent 5 6 9 2" xfId="28862"/>
    <cellStyle name="Percent 5 6 9 3" xfId="28863"/>
    <cellStyle name="Percent 5 7" xfId="28864"/>
    <cellStyle name="Percent 5 7 10" xfId="28865"/>
    <cellStyle name="Percent 5 7 10 2" xfId="28866"/>
    <cellStyle name="Percent 5 7 10 3" xfId="28867"/>
    <cellStyle name="Percent 5 7 11" xfId="28868"/>
    <cellStyle name="Percent 5 7 11 2" xfId="28869"/>
    <cellStyle name="Percent 5 7 11 3" xfId="28870"/>
    <cellStyle name="Percent 5 7 12" xfId="28871"/>
    <cellStyle name="Percent 5 7 2" xfId="28872"/>
    <cellStyle name="Percent 5 7 2 2" xfId="28873"/>
    <cellStyle name="Percent 5 7 2 2 2" xfId="28874"/>
    <cellStyle name="Percent 5 7 2 2 2 2" xfId="28875"/>
    <cellStyle name="Percent 5 7 2 2 2 3" xfId="28876"/>
    <cellStyle name="Percent 5 7 2 2 3" xfId="28877"/>
    <cellStyle name="Percent 5 7 2 2 4" xfId="28878"/>
    <cellStyle name="Percent 5 7 2 3" xfId="28879"/>
    <cellStyle name="Percent 5 7 2 3 2" xfId="28880"/>
    <cellStyle name="Percent 5 7 2 3 2 2" xfId="28881"/>
    <cellStyle name="Percent 5 7 2 3 2 3" xfId="28882"/>
    <cellStyle name="Percent 5 7 2 3 3" xfId="28883"/>
    <cellStyle name="Percent 5 7 2 3 4" xfId="28884"/>
    <cellStyle name="Percent 5 7 2 4" xfId="28885"/>
    <cellStyle name="Percent 5 7 2 4 2" xfId="28886"/>
    <cellStyle name="Percent 5 7 2 4 3" xfId="28887"/>
    <cellStyle name="Percent 5 7 2 5" xfId="28888"/>
    <cellStyle name="Percent 5 7 2 6" xfId="28889"/>
    <cellStyle name="Percent 5 7 3" xfId="28890"/>
    <cellStyle name="Percent 5 7 3 2" xfId="28891"/>
    <cellStyle name="Percent 5 7 3 2 2" xfId="28892"/>
    <cellStyle name="Percent 5 7 3 2 2 2" xfId="28893"/>
    <cellStyle name="Percent 5 7 3 2 2 3" xfId="28894"/>
    <cellStyle name="Percent 5 7 3 2 3" xfId="28895"/>
    <cellStyle name="Percent 5 7 3 2 4" xfId="28896"/>
    <cellStyle name="Percent 5 7 3 3" xfId="28897"/>
    <cellStyle name="Percent 5 7 3 3 2" xfId="28898"/>
    <cellStyle name="Percent 5 7 3 3 2 2" xfId="28899"/>
    <cellStyle name="Percent 5 7 3 3 2 3" xfId="28900"/>
    <cellStyle name="Percent 5 7 3 3 3" xfId="28901"/>
    <cellStyle name="Percent 5 7 3 3 4" xfId="28902"/>
    <cellStyle name="Percent 5 7 3 4" xfId="28903"/>
    <cellStyle name="Percent 5 7 3 4 2" xfId="28904"/>
    <cellStyle name="Percent 5 7 3 4 3" xfId="28905"/>
    <cellStyle name="Percent 5 7 3 5" xfId="28906"/>
    <cellStyle name="Percent 5 7 3 6" xfId="28907"/>
    <cellStyle name="Percent 5 7 4" xfId="28908"/>
    <cellStyle name="Percent 5 7 4 2" xfId="28909"/>
    <cellStyle name="Percent 5 7 4 2 2" xfId="28910"/>
    <cellStyle name="Percent 5 7 4 2 2 2" xfId="28911"/>
    <cellStyle name="Percent 5 7 4 2 2 3" xfId="28912"/>
    <cellStyle name="Percent 5 7 4 2 3" xfId="28913"/>
    <cellStyle name="Percent 5 7 4 2 4" xfId="28914"/>
    <cellStyle name="Percent 5 7 4 3" xfId="28915"/>
    <cellStyle name="Percent 5 7 4 3 2" xfId="28916"/>
    <cellStyle name="Percent 5 7 4 3 2 2" xfId="28917"/>
    <cellStyle name="Percent 5 7 4 3 2 3" xfId="28918"/>
    <cellStyle name="Percent 5 7 4 3 3" xfId="28919"/>
    <cellStyle name="Percent 5 7 4 3 4" xfId="28920"/>
    <cellStyle name="Percent 5 7 4 4" xfId="28921"/>
    <cellStyle name="Percent 5 7 4 4 2" xfId="28922"/>
    <cellStyle name="Percent 5 7 4 4 2 2" xfId="28923"/>
    <cellStyle name="Percent 5 7 4 4 2 3" xfId="28924"/>
    <cellStyle name="Percent 5 7 4 4 3" xfId="28925"/>
    <cellStyle name="Percent 5 7 4 4 4" xfId="28926"/>
    <cellStyle name="Percent 5 7 4 5" xfId="28927"/>
    <cellStyle name="Percent 5 7 4 5 2" xfId="28928"/>
    <cellStyle name="Percent 5 7 4 5 3" xfId="28929"/>
    <cellStyle name="Percent 5 7 4 6" xfId="28930"/>
    <cellStyle name="Percent 5 7 4 7" xfId="28931"/>
    <cellStyle name="Percent 5 7 5" xfId="28932"/>
    <cellStyle name="Percent 5 7 5 2" xfId="28933"/>
    <cellStyle name="Percent 5 7 5 2 2" xfId="28934"/>
    <cellStyle name="Percent 5 7 5 2 2 2" xfId="28935"/>
    <cellStyle name="Percent 5 7 5 2 2 3" xfId="28936"/>
    <cellStyle name="Percent 5 7 5 2 3" xfId="28937"/>
    <cellStyle name="Percent 5 7 5 2 4" xfId="28938"/>
    <cellStyle name="Percent 5 7 5 3" xfId="28939"/>
    <cellStyle name="Percent 5 7 5 3 2" xfId="28940"/>
    <cellStyle name="Percent 5 7 5 3 2 2" xfId="28941"/>
    <cellStyle name="Percent 5 7 5 3 2 3" xfId="28942"/>
    <cellStyle name="Percent 5 7 5 3 3" xfId="28943"/>
    <cellStyle name="Percent 5 7 5 3 4" xfId="28944"/>
    <cellStyle name="Percent 5 7 5 4" xfId="28945"/>
    <cellStyle name="Percent 5 7 5 4 2" xfId="28946"/>
    <cellStyle name="Percent 5 7 5 4 3" xfId="28947"/>
    <cellStyle name="Percent 5 7 5 5" xfId="28948"/>
    <cellStyle name="Percent 5 7 5 6" xfId="28949"/>
    <cellStyle name="Percent 5 7 6" xfId="28950"/>
    <cellStyle name="Percent 5 7 6 2" xfId="28951"/>
    <cellStyle name="Percent 5 7 6 2 2" xfId="28952"/>
    <cellStyle name="Percent 5 7 6 2 3" xfId="28953"/>
    <cellStyle name="Percent 5 7 6 3" xfId="28954"/>
    <cellStyle name="Percent 5 7 6 4" xfId="28955"/>
    <cellStyle name="Percent 5 7 7" xfId="28956"/>
    <cellStyle name="Percent 5 7 7 2" xfId="28957"/>
    <cellStyle name="Percent 5 7 7 2 2" xfId="28958"/>
    <cellStyle name="Percent 5 7 7 2 3" xfId="28959"/>
    <cellStyle name="Percent 5 7 7 3" xfId="28960"/>
    <cellStyle name="Percent 5 7 7 4" xfId="28961"/>
    <cellStyle name="Percent 5 7 8" xfId="28962"/>
    <cellStyle name="Percent 5 7 8 2" xfId="28963"/>
    <cellStyle name="Percent 5 7 8 2 2" xfId="28964"/>
    <cellStyle name="Percent 5 7 8 2 3" xfId="28965"/>
    <cellStyle name="Percent 5 7 8 3" xfId="28966"/>
    <cellStyle name="Percent 5 7 8 4" xfId="28967"/>
    <cellStyle name="Percent 5 7 9" xfId="28968"/>
    <cellStyle name="Percent 5 7 9 2" xfId="28969"/>
    <cellStyle name="Percent 5 7 9 3" xfId="28970"/>
    <cellStyle name="Percent 5 8" xfId="28971"/>
    <cellStyle name="Percent 5 8 10" xfId="28972"/>
    <cellStyle name="Percent 5 8 10 2" xfId="28973"/>
    <cellStyle name="Percent 5 8 10 3" xfId="28974"/>
    <cellStyle name="Percent 5 8 11" xfId="28975"/>
    <cellStyle name="Percent 5 8 11 2" xfId="28976"/>
    <cellStyle name="Percent 5 8 11 3" xfId="28977"/>
    <cellStyle name="Percent 5 8 12" xfId="28978"/>
    <cellStyle name="Percent 5 8 2" xfId="28979"/>
    <cellStyle name="Percent 5 8 2 2" xfId="28980"/>
    <cellStyle name="Percent 5 8 2 2 2" xfId="28981"/>
    <cellStyle name="Percent 5 8 2 2 2 2" xfId="28982"/>
    <cellStyle name="Percent 5 8 2 2 2 3" xfId="28983"/>
    <cellStyle name="Percent 5 8 2 2 3" xfId="28984"/>
    <cellStyle name="Percent 5 8 2 2 4" xfId="28985"/>
    <cellStyle name="Percent 5 8 2 3" xfId="28986"/>
    <cellStyle name="Percent 5 8 2 3 2" xfId="28987"/>
    <cellStyle name="Percent 5 8 2 3 2 2" xfId="28988"/>
    <cellStyle name="Percent 5 8 2 3 2 3" xfId="28989"/>
    <cellStyle name="Percent 5 8 2 3 3" xfId="28990"/>
    <cellStyle name="Percent 5 8 2 3 4" xfId="28991"/>
    <cellStyle name="Percent 5 8 2 4" xfId="28992"/>
    <cellStyle name="Percent 5 8 2 4 2" xfId="28993"/>
    <cellStyle name="Percent 5 8 2 4 3" xfId="28994"/>
    <cellStyle name="Percent 5 8 2 5" xfId="28995"/>
    <cellStyle name="Percent 5 8 2 6" xfId="28996"/>
    <cellStyle name="Percent 5 8 3" xfId="28997"/>
    <cellStyle name="Percent 5 8 3 2" xfId="28998"/>
    <cellStyle name="Percent 5 8 3 2 2" xfId="28999"/>
    <cellStyle name="Percent 5 8 3 2 2 2" xfId="29000"/>
    <cellStyle name="Percent 5 8 3 2 2 3" xfId="29001"/>
    <cellStyle name="Percent 5 8 3 2 3" xfId="29002"/>
    <cellStyle name="Percent 5 8 3 2 4" xfId="29003"/>
    <cellStyle name="Percent 5 8 3 3" xfId="29004"/>
    <cellStyle name="Percent 5 8 3 3 2" xfId="29005"/>
    <cellStyle name="Percent 5 8 3 3 2 2" xfId="29006"/>
    <cellStyle name="Percent 5 8 3 3 2 3" xfId="29007"/>
    <cellStyle name="Percent 5 8 3 3 3" xfId="29008"/>
    <cellStyle name="Percent 5 8 3 3 4" xfId="29009"/>
    <cellStyle name="Percent 5 8 3 4" xfId="29010"/>
    <cellStyle name="Percent 5 8 3 4 2" xfId="29011"/>
    <cellStyle name="Percent 5 8 3 4 3" xfId="29012"/>
    <cellStyle name="Percent 5 8 3 5" xfId="29013"/>
    <cellStyle name="Percent 5 8 3 6" xfId="29014"/>
    <cellStyle name="Percent 5 8 4" xfId="29015"/>
    <cellStyle name="Percent 5 8 4 2" xfId="29016"/>
    <cellStyle name="Percent 5 8 4 2 2" xfId="29017"/>
    <cellStyle name="Percent 5 8 4 2 2 2" xfId="29018"/>
    <cellStyle name="Percent 5 8 4 2 2 3" xfId="29019"/>
    <cellStyle name="Percent 5 8 4 2 3" xfId="29020"/>
    <cellStyle name="Percent 5 8 4 2 4" xfId="29021"/>
    <cellStyle name="Percent 5 8 4 3" xfId="29022"/>
    <cellStyle name="Percent 5 8 4 3 2" xfId="29023"/>
    <cellStyle name="Percent 5 8 4 3 2 2" xfId="29024"/>
    <cellStyle name="Percent 5 8 4 3 2 3" xfId="29025"/>
    <cellStyle name="Percent 5 8 4 3 3" xfId="29026"/>
    <cellStyle name="Percent 5 8 4 3 4" xfId="29027"/>
    <cellStyle name="Percent 5 8 4 4" xfId="29028"/>
    <cellStyle name="Percent 5 8 4 4 2" xfId="29029"/>
    <cellStyle name="Percent 5 8 4 4 2 2" xfId="29030"/>
    <cellStyle name="Percent 5 8 4 4 2 3" xfId="29031"/>
    <cellStyle name="Percent 5 8 4 4 3" xfId="29032"/>
    <cellStyle name="Percent 5 8 4 4 4" xfId="29033"/>
    <cellStyle name="Percent 5 8 4 5" xfId="29034"/>
    <cellStyle name="Percent 5 8 4 5 2" xfId="29035"/>
    <cellStyle name="Percent 5 8 4 5 3" xfId="29036"/>
    <cellStyle name="Percent 5 8 4 6" xfId="29037"/>
    <cellStyle name="Percent 5 8 4 7" xfId="29038"/>
    <cellStyle name="Percent 5 8 5" xfId="29039"/>
    <cellStyle name="Percent 5 8 5 2" xfId="29040"/>
    <cellStyle name="Percent 5 8 5 2 2" xfId="29041"/>
    <cellStyle name="Percent 5 8 5 2 2 2" xfId="29042"/>
    <cellStyle name="Percent 5 8 5 2 2 3" xfId="29043"/>
    <cellStyle name="Percent 5 8 5 2 3" xfId="29044"/>
    <cellStyle name="Percent 5 8 5 2 4" xfId="29045"/>
    <cellStyle name="Percent 5 8 5 3" xfId="29046"/>
    <cellStyle name="Percent 5 8 5 3 2" xfId="29047"/>
    <cellStyle name="Percent 5 8 5 3 2 2" xfId="29048"/>
    <cellStyle name="Percent 5 8 5 3 2 3" xfId="29049"/>
    <cellStyle name="Percent 5 8 5 3 3" xfId="29050"/>
    <cellStyle name="Percent 5 8 5 3 4" xfId="29051"/>
    <cellStyle name="Percent 5 8 5 4" xfId="29052"/>
    <cellStyle name="Percent 5 8 5 4 2" xfId="29053"/>
    <cellStyle name="Percent 5 8 5 4 3" xfId="29054"/>
    <cellStyle name="Percent 5 8 5 5" xfId="29055"/>
    <cellStyle name="Percent 5 8 5 6" xfId="29056"/>
    <cellStyle name="Percent 5 8 6" xfId="29057"/>
    <cellStyle name="Percent 5 8 6 2" xfId="29058"/>
    <cellStyle name="Percent 5 8 6 2 2" xfId="29059"/>
    <cellStyle name="Percent 5 8 6 2 3" xfId="29060"/>
    <cellStyle name="Percent 5 8 6 3" xfId="29061"/>
    <cellStyle name="Percent 5 8 6 4" xfId="29062"/>
    <cellStyle name="Percent 5 8 7" xfId="29063"/>
    <cellStyle name="Percent 5 8 7 2" xfId="29064"/>
    <cellStyle name="Percent 5 8 7 2 2" xfId="29065"/>
    <cellStyle name="Percent 5 8 7 2 3" xfId="29066"/>
    <cellStyle name="Percent 5 8 7 3" xfId="29067"/>
    <cellStyle name="Percent 5 8 7 4" xfId="29068"/>
    <cellStyle name="Percent 5 8 8" xfId="29069"/>
    <cellStyle name="Percent 5 8 8 2" xfId="29070"/>
    <cellStyle name="Percent 5 8 8 2 2" xfId="29071"/>
    <cellStyle name="Percent 5 8 8 2 3" xfId="29072"/>
    <cellStyle name="Percent 5 8 8 3" xfId="29073"/>
    <cellStyle name="Percent 5 8 8 4" xfId="29074"/>
    <cellStyle name="Percent 5 8 9" xfId="29075"/>
    <cellStyle name="Percent 5 8 9 2" xfId="29076"/>
    <cellStyle name="Percent 5 8 9 3" xfId="29077"/>
    <cellStyle name="Percent 5 9" xfId="29078"/>
    <cellStyle name="Percent 5 9 10" xfId="29079"/>
    <cellStyle name="Percent 5 9 10 2" xfId="29080"/>
    <cellStyle name="Percent 5 9 10 3" xfId="29081"/>
    <cellStyle name="Percent 5 9 11" xfId="29082"/>
    <cellStyle name="Percent 5 9 11 2" xfId="29083"/>
    <cellStyle name="Percent 5 9 11 3" xfId="29084"/>
    <cellStyle name="Percent 5 9 12" xfId="29085"/>
    <cellStyle name="Percent 5 9 2" xfId="29086"/>
    <cellStyle name="Percent 5 9 2 2" xfId="29087"/>
    <cellStyle name="Percent 5 9 2 2 2" xfId="29088"/>
    <cellStyle name="Percent 5 9 2 2 2 2" xfId="29089"/>
    <cellStyle name="Percent 5 9 2 2 2 3" xfId="29090"/>
    <cellStyle name="Percent 5 9 2 2 3" xfId="29091"/>
    <cellStyle name="Percent 5 9 2 2 4" xfId="29092"/>
    <cellStyle name="Percent 5 9 2 2 5" xfId="29093"/>
    <cellStyle name="Percent 5 9 2 3" xfId="29094"/>
    <cellStyle name="Percent 5 9 2 3 2" xfId="29095"/>
    <cellStyle name="Percent 5 9 2 3 2 2" xfId="29096"/>
    <cellStyle name="Percent 5 9 2 3 2 3" xfId="29097"/>
    <cellStyle name="Percent 5 9 2 3 3" xfId="29098"/>
    <cellStyle name="Percent 5 9 2 3 4" xfId="29099"/>
    <cellStyle name="Percent 5 9 2 4" xfId="29100"/>
    <cellStyle name="Percent 5 9 2 4 2" xfId="29101"/>
    <cellStyle name="Percent 5 9 2 4 3" xfId="29102"/>
    <cellStyle name="Percent 5 9 2 5" xfId="29103"/>
    <cellStyle name="Percent 5 9 2 5 2" xfId="29104"/>
    <cellStyle name="Percent 5 9 2 5 3" xfId="29105"/>
    <cellStyle name="Percent 5 9 2 6" xfId="29106"/>
    <cellStyle name="Percent 5 9 3" xfId="29107"/>
    <cellStyle name="Percent 5 9 3 2" xfId="29108"/>
    <cellStyle name="Percent 5 9 3 2 2" xfId="29109"/>
    <cellStyle name="Percent 5 9 3 2 2 2" xfId="29110"/>
    <cellStyle name="Percent 5 9 3 2 2 3" xfId="29111"/>
    <cellStyle name="Percent 5 9 3 2 3" xfId="29112"/>
    <cellStyle name="Percent 5 9 3 2 4" xfId="29113"/>
    <cellStyle name="Percent 5 9 3 3" xfId="29114"/>
    <cellStyle name="Percent 5 9 3 3 2" xfId="29115"/>
    <cellStyle name="Percent 5 9 3 3 2 2" xfId="29116"/>
    <cellStyle name="Percent 5 9 3 3 2 3" xfId="29117"/>
    <cellStyle name="Percent 5 9 3 3 3" xfId="29118"/>
    <cellStyle name="Percent 5 9 3 3 4" xfId="29119"/>
    <cellStyle name="Percent 5 9 3 4" xfId="29120"/>
    <cellStyle name="Percent 5 9 3 4 2" xfId="29121"/>
    <cellStyle name="Percent 5 9 3 4 3" xfId="29122"/>
    <cellStyle name="Percent 5 9 3 5" xfId="29123"/>
    <cellStyle name="Percent 5 9 3 6" xfId="29124"/>
    <cellStyle name="Percent 5 9 4" xfId="29125"/>
    <cellStyle name="Percent 5 9 4 2" xfId="29126"/>
    <cellStyle name="Percent 5 9 4 2 2" xfId="29127"/>
    <cellStyle name="Percent 5 9 4 2 2 2" xfId="29128"/>
    <cellStyle name="Percent 5 9 4 2 2 3" xfId="29129"/>
    <cellStyle name="Percent 5 9 4 2 3" xfId="29130"/>
    <cellStyle name="Percent 5 9 4 2 4" xfId="29131"/>
    <cellStyle name="Percent 5 9 4 3" xfId="29132"/>
    <cellStyle name="Percent 5 9 4 3 2" xfId="29133"/>
    <cellStyle name="Percent 5 9 4 3 2 2" xfId="29134"/>
    <cellStyle name="Percent 5 9 4 3 2 3" xfId="29135"/>
    <cellStyle name="Percent 5 9 4 3 3" xfId="29136"/>
    <cellStyle name="Percent 5 9 4 3 4" xfId="29137"/>
    <cellStyle name="Percent 5 9 4 4" xfId="29138"/>
    <cellStyle name="Percent 5 9 4 4 2" xfId="29139"/>
    <cellStyle name="Percent 5 9 4 4 2 2" xfId="29140"/>
    <cellStyle name="Percent 5 9 4 4 2 3" xfId="29141"/>
    <cellStyle name="Percent 5 9 4 4 3" xfId="29142"/>
    <cellStyle name="Percent 5 9 4 4 4" xfId="29143"/>
    <cellStyle name="Percent 5 9 4 5" xfId="29144"/>
    <cellStyle name="Percent 5 9 4 5 2" xfId="29145"/>
    <cellStyle name="Percent 5 9 4 5 3" xfId="29146"/>
    <cellStyle name="Percent 5 9 4 6" xfId="29147"/>
    <cellStyle name="Percent 5 9 4 7" xfId="29148"/>
    <cellStyle name="Percent 5 9 5" xfId="29149"/>
    <cellStyle name="Percent 5 9 5 2" xfId="29150"/>
    <cellStyle name="Percent 5 9 5 2 2" xfId="29151"/>
    <cellStyle name="Percent 5 9 5 2 2 2" xfId="29152"/>
    <cellStyle name="Percent 5 9 5 2 2 3" xfId="29153"/>
    <cellStyle name="Percent 5 9 5 2 3" xfId="29154"/>
    <cellStyle name="Percent 5 9 5 2 4" xfId="29155"/>
    <cellStyle name="Percent 5 9 5 3" xfId="29156"/>
    <cellStyle name="Percent 5 9 5 3 2" xfId="29157"/>
    <cellStyle name="Percent 5 9 5 3 2 2" xfId="29158"/>
    <cellStyle name="Percent 5 9 5 3 2 3" xfId="29159"/>
    <cellStyle name="Percent 5 9 5 3 3" xfId="29160"/>
    <cellStyle name="Percent 5 9 5 3 4" xfId="29161"/>
    <cellStyle name="Percent 5 9 5 4" xfId="29162"/>
    <cellStyle name="Percent 5 9 5 4 2" xfId="29163"/>
    <cellStyle name="Percent 5 9 5 4 3" xfId="29164"/>
    <cellStyle name="Percent 5 9 5 5" xfId="29165"/>
    <cellStyle name="Percent 5 9 5 6" xfId="29166"/>
    <cellStyle name="Percent 5 9 6" xfId="29167"/>
    <cellStyle name="Percent 5 9 6 2" xfId="29168"/>
    <cellStyle name="Percent 5 9 6 2 2" xfId="29169"/>
    <cellStyle name="Percent 5 9 6 2 3" xfId="29170"/>
    <cellStyle name="Percent 5 9 6 3" xfId="29171"/>
    <cellStyle name="Percent 5 9 6 4" xfId="29172"/>
    <cellStyle name="Percent 5 9 7" xfId="29173"/>
    <cellStyle name="Percent 5 9 7 2" xfId="29174"/>
    <cellStyle name="Percent 5 9 7 2 2" xfId="29175"/>
    <cellStyle name="Percent 5 9 7 2 3" xfId="29176"/>
    <cellStyle name="Percent 5 9 7 3" xfId="29177"/>
    <cellStyle name="Percent 5 9 7 4" xfId="29178"/>
    <cellStyle name="Percent 5 9 8" xfId="29179"/>
    <cellStyle name="Percent 5 9 8 2" xfId="29180"/>
    <cellStyle name="Percent 5 9 8 2 2" xfId="29181"/>
    <cellStyle name="Percent 5 9 8 2 3" xfId="29182"/>
    <cellStyle name="Percent 5 9 8 3" xfId="29183"/>
    <cellStyle name="Percent 5 9 8 4" xfId="29184"/>
    <cellStyle name="Percent 5 9 9" xfId="29185"/>
    <cellStyle name="Percent 5 9 9 2" xfId="29186"/>
    <cellStyle name="Percent 5 9 9 3" xfId="29187"/>
    <cellStyle name="Percent 6" xfId="29188"/>
    <cellStyle name="Percent 6 10" xfId="29189"/>
    <cellStyle name="Percent 6 10 2" xfId="29190"/>
    <cellStyle name="Percent 6 10 2 2" xfId="29191"/>
    <cellStyle name="Percent 6 10 2 2 2" xfId="29192"/>
    <cellStyle name="Percent 6 10 2 2 3" xfId="29193"/>
    <cellStyle name="Percent 6 10 2 3" xfId="29194"/>
    <cellStyle name="Percent 6 10 2 4" xfId="29195"/>
    <cellStyle name="Percent 6 10 3" xfId="29196"/>
    <cellStyle name="Percent 6 10 3 2" xfId="29197"/>
    <cellStyle name="Percent 6 10 3 2 2" xfId="29198"/>
    <cellStyle name="Percent 6 10 3 2 3" xfId="29199"/>
    <cellStyle name="Percent 6 10 3 3" xfId="29200"/>
    <cellStyle name="Percent 6 10 3 4" xfId="29201"/>
    <cellStyle name="Percent 6 10 4" xfId="29202"/>
    <cellStyle name="Percent 6 10 4 2" xfId="29203"/>
    <cellStyle name="Percent 6 10 4 3" xfId="29204"/>
    <cellStyle name="Percent 6 10 5" xfId="29205"/>
    <cellStyle name="Percent 6 10 5 2" xfId="29206"/>
    <cellStyle name="Percent 6 10 5 3" xfId="29207"/>
    <cellStyle name="Percent 6 10 6" xfId="29208"/>
    <cellStyle name="Percent 6 10 7" xfId="29209"/>
    <cellStyle name="Percent 6 10 8" xfId="29210"/>
    <cellStyle name="Percent 6 11" xfId="29211"/>
    <cellStyle name="Percent 6 11 2" xfId="29212"/>
    <cellStyle name="Percent 6 11 2 2" xfId="29213"/>
    <cellStyle name="Percent 6 11 2 2 2" xfId="29214"/>
    <cellStyle name="Percent 6 11 2 2 3" xfId="29215"/>
    <cellStyle name="Percent 6 11 2 3" xfId="29216"/>
    <cellStyle name="Percent 6 11 2 4" xfId="29217"/>
    <cellStyle name="Percent 6 11 3" xfId="29218"/>
    <cellStyle name="Percent 6 11 3 2" xfId="29219"/>
    <cellStyle name="Percent 6 11 3 2 2" xfId="29220"/>
    <cellStyle name="Percent 6 11 3 2 3" xfId="29221"/>
    <cellStyle name="Percent 6 11 3 3" xfId="29222"/>
    <cellStyle name="Percent 6 11 3 4" xfId="29223"/>
    <cellStyle name="Percent 6 11 4" xfId="29224"/>
    <cellStyle name="Percent 6 11 4 2" xfId="29225"/>
    <cellStyle name="Percent 6 11 4 3" xfId="29226"/>
    <cellStyle name="Percent 6 11 5" xfId="29227"/>
    <cellStyle name="Percent 6 11 5 2" xfId="29228"/>
    <cellStyle name="Percent 6 11 5 3" xfId="29229"/>
    <cellStyle name="Percent 6 11 6" xfId="29230"/>
    <cellStyle name="Percent 6 11 7" xfId="29231"/>
    <cellStyle name="Percent 6 12" xfId="29232"/>
    <cellStyle name="Percent 6 12 2" xfId="29233"/>
    <cellStyle name="Percent 6 12 2 2" xfId="29234"/>
    <cellStyle name="Percent 6 12 2 2 2" xfId="29235"/>
    <cellStyle name="Percent 6 12 2 2 3" xfId="29236"/>
    <cellStyle name="Percent 6 12 2 3" xfId="29237"/>
    <cellStyle name="Percent 6 12 2 4" xfId="29238"/>
    <cellStyle name="Percent 6 12 3" xfId="29239"/>
    <cellStyle name="Percent 6 12 3 2" xfId="29240"/>
    <cellStyle name="Percent 6 12 3 2 2" xfId="29241"/>
    <cellStyle name="Percent 6 12 3 2 3" xfId="29242"/>
    <cellStyle name="Percent 6 12 3 3" xfId="29243"/>
    <cellStyle name="Percent 6 12 3 4" xfId="29244"/>
    <cellStyle name="Percent 6 12 4" xfId="29245"/>
    <cellStyle name="Percent 6 12 4 2" xfId="29246"/>
    <cellStyle name="Percent 6 12 4 3" xfId="29247"/>
    <cellStyle name="Percent 6 12 5" xfId="29248"/>
    <cellStyle name="Percent 6 12 6" xfId="29249"/>
    <cellStyle name="Percent 6 13" xfId="29250"/>
    <cellStyle name="Percent 6 13 2" xfId="29251"/>
    <cellStyle name="Percent 6 13 2 2" xfId="29252"/>
    <cellStyle name="Percent 6 13 2 2 2" xfId="29253"/>
    <cellStyle name="Percent 6 13 2 2 3" xfId="29254"/>
    <cellStyle name="Percent 6 13 2 3" xfId="29255"/>
    <cellStyle name="Percent 6 13 2 4" xfId="29256"/>
    <cellStyle name="Percent 6 13 3" xfId="29257"/>
    <cellStyle name="Percent 6 13 3 2" xfId="29258"/>
    <cellStyle name="Percent 6 13 3 2 2" xfId="29259"/>
    <cellStyle name="Percent 6 13 3 2 3" xfId="29260"/>
    <cellStyle name="Percent 6 13 3 3" xfId="29261"/>
    <cellStyle name="Percent 6 13 3 4" xfId="29262"/>
    <cellStyle name="Percent 6 13 4" xfId="29263"/>
    <cellStyle name="Percent 6 13 4 2" xfId="29264"/>
    <cellStyle name="Percent 6 13 4 2 2" xfId="29265"/>
    <cellStyle name="Percent 6 13 4 2 3" xfId="29266"/>
    <cellStyle name="Percent 6 13 4 3" xfId="29267"/>
    <cellStyle name="Percent 6 13 4 4" xfId="29268"/>
    <cellStyle name="Percent 6 13 5" xfId="29269"/>
    <cellStyle name="Percent 6 13 5 2" xfId="29270"/>
    <cellStyle name="Percent 6 13 5 3" xfId="29271"/>
    <cellStyle name="Percent 6 13 6" xfId="29272"/>
    <cellStyle name="Percent 6 13 7" xfId="29273"/>
    <cellStyle name="Percent 6 14" xfId="29274"/>
    <cellStyle name="Percent 6 14 2" xfId="29275"/>
    <cellStyle name="Percent 6 14 2 2" xfId="29276"/>
    <cellStyle name="Percent 6 14 2 2 2" xfId="29277"/>
    <cellStyle name="Percent 6 14 2 2 3" xfId="29278"/>
    <cellStyle name="Percent 6 14 2 3" xfId="29279"/>
    <cellStyle name="Percent 6 14 2 4" xfId="29280"/>
    <cellStyle name="Percent 6 14 3" xfId="29281"/>
    <cellStyle name="Percent 6 14 3 2" xfId="29282"/>
    <cellStyle name="Percent 6 14 3 2 2" xfId="29283"/>
    <cellStyle name="Percent 6 14 3 2 3" xfId="29284"/>
    <cellStyle name="Percent 6 14 3 3" xfId="29285"/>
    <cellStyle name="Percent 6 14 3 4" xfId="29286"/>
    <cellStyle name="Percent 6 14 4" xfId="29287"/>
    <cellStyle name="Percent 6 14 4 2" xfId="29288"/>
    <cellStyle name="Percent 6 14 4 3" xfId="29289"/>
    <cellStyle name="Percent 6 14 5" xfId="29290"/>
    <cellStyle name="Percent 6 14 6" xfId="29291"/>
    <cellStyle name="Percent 6 15" xfId="29292"/>
    <cellStyle name="Percent 6 15 2" xfId="29293"/>
    <cellStyle name="Percent 6 15 2 2" xfId="29294"/>
    <cellStyle name="Percent 6 15 2 3" xfId="29295"/>
    <cellStyle name="Percent 6 15 3" xfId="29296"/>
    <cellStyle name="Percent 6 15 4" xfId="29297"/>
    <cellStyle name="Percent 6 16" xfId="29298"/>
    <cellStyle name="Percent 6 16 2" xfId="29299"/>
    <cellStyle name="Percent 6 16 2 2" xfId="29300"/>
    <cellStyle name="Percent 6 16 2 3" xfId="29301"/>
    <cellStyle name="Percent 6 16 3" xfId="29302"/>
    <cellStyle name="Percent 6 16 4" xfId="29303"/>
    <cellStyle name="Percent 6 17" xfId="29304"/>
    <cellStyle name="Percent 6 17 2" xfId="29305"/>
    <cellStyle name="Percent 6 17 2 2" xfId="29306"/>
    <cellStyle name="Percent 6 17 2 3" xfId="29307"/>
    <cellStyle name="Percent 6 17 3" xfId="29308"/>
    <cellStyle name="Percent 6 17 4" xfId="29309"/>
    <cellStyle name="Percent 6 18" xfId="29310"/>
    <cellStyle name="Percent 6 18 2" xfId="29311"/>
    <cellStyle name="Percent 6 18 3" xfId="29312"/>
    <cellStyle name="Percent 6 19" xfId="29313"/>
    <cellStyle name="Percent 6 19 2" xfId="29314"/>
    <cellStyle name="Percent 6 19 3" xfId="29315"/>
    <cellStyle name="Percent 6 2" xfId="29316"/>
    <cellStyle name="Percent 6 2 10" xfId="29317"/>
    <cellStyle name="Percent 6 2 10 2" xfId="29318"/>
    <cellStyle name="Percent 6 2 10 3" xfId="29319"/>
    <cellStyle name="Percent 6 2 11" xfId="29320"/>
    <cellStyle name="Percent 6 2 11 2" xfId="29321"/>
    <cellStyle name="Percent 6 2 11 3" xfId="29322"/>
    <cellStyle name="Percent 6 2 12" xfId="29323"/>
    <cellStyle name="Percent 6 2 2" xfId="29324"/>
    <cellStyle name="Percent 6 2 2 2" xfId="29325"/>
    <cellStyle name="Percent 6 2 2 2 2" xfId="29326"/>
    <cellStyle name="Percent 6 2 2 2 2 2" xfId="29327"/>
    <cellStyle name="Percent 6 2 2 2 2 3" xfId="29328"/>
    <cellStyle name="Percent 6 2 2 2 3" xfId="29329"/>
    <cellStyle name="Percent 6 2 2 2 4" xfId="29330"/>
    <cellStyle name="Percent 6 2 2 3" xfId="29331"/>
    <cellStyle name="Percent 6 2 2 3 2" xfId="29332"/>
    <cellStyle name="Percent 6 2 2 3 2 2" xfId="29333"/>
    <cellStyle name="Percent 6 2 2 3 2 3" xfId="29334"/>
    <cellStyle name="Percent 6 2 2 3 3" xfId="29335"/>
    <cellStyle name="Percent 6 2 2 3 4" xfId="29336"/>
    <cellStyle name="Percent 6 2 2 4" xfId="29337"/>
    <cellStyle name="Percent 6 2 2 4 2" xfId="29338"/>
    <cellStyle name="Percent 6 2 2 4 3" xfId="29339"/>
    <cellStyle name="Percent 6 2 2 5" xfId="29340"/>
    <cellStyle name="Percent 6 2 2 6" xfId="29341"/>
    <cellStyle name="Percent 6 2 3" xfId="29342"/>
    <cellStyle name="Percent 6 2 3 2" xfId="29343"/>
    <cellStyle name="Percent 6 2 3 2 2" xfId="29344"/>
    <cellStyle name="Percent 6 2 3 2 2 2" xfId="29345"/>
    <cellStyle name="Percent 6 2 3 2 2 3" xfId="29346"/>
    <cellStyle name="Percent 6 2 3 2 3" xfId="29347"/>
    <cellStyle name="Percent 6 2 3 2 4" xfId="29348"/>
    <cellStyle name="Percent 6 2 3 3" xfId="29349"/>
    <cellStyle name="Percent 6 2 3 3 2" xfId="29350"/>
    <cellStyle name="Percent 6 2 3 3 2 2" xfId="29351"/>
    <cellStyle name="Percent 6 2 3 3 2 3" xfId="29352"/>
    <cellStyle name="Percent 6 2 3 3 3" xfId="29353"/>
    <cellStyle name="Percent 6 2 3 3 4" xfId="29354"/>
    <cellStyle name="Percent 6 2 3 4" xfId="29355"/>
    <cellStyle name="Percent 6 2 3 4 2" xfId="29356"/>
    <cellStyle name="Percent 6 2 3 4 3" xfId="29357"/>
    <cellStyle name="Percent 6 2 3 5" xfId="29358"/>
    <cellStyle name="Percent 6 2 3 6" xfId="29359"/>
    <cellStyle name="Percent 6 2 4" xfId="29360"/>
    <cellStyle name="Percent 6 2 4 2" xfId="29361"/>
    <cellStyle name="Percent 6 2 4 2 2" xfId="29362"/>
    <cellStyle name="Percent 6 2 4 2 2 2" xfId="29363"/>
    <cellStyle name="Percent 6 2 4 2 2 3" xfId="29364"/>
    <cellStyle name="Percent 6 2 4 2 3" xfId="29365"/>
    <cellStyle name="Percent 6 2 4 2 4" xfId="29366"/>
    <cellStyle name="Percent 6 2 4 3" xfId="29367"/>
    <cellStyle name="Percent 6 2 4 3 2" xfId="29368"/>
    <cellStyle name="Percent 6 2 4 3 2 2" xfId="29369"/>
    <cellStyle name="Percent 6 2 4 3 2 3" xfId="29370"/>
    <cellStyle name="Percent 6 2 4 3 3" xfId="29371"/>
    <cellStyle name="Percent 6 2 4 3 4" xfId="29372"/>
    <cellStyle name="Percent 6 2 4 4" xfId="29373"/>
    <cellStyle name="Percent 6 2 4 4 2" xfId="29374"/>
    <cellStyle name="Percent 6 2 4 4 2 2" xfId="29375"/>
    <cellStyle name="Percent 6 2 4 4 2 3" xfId="29376"/>
    <cellStyle name="Percent 6 2 4 4 3" xfId="29377"/>
    <cellStyle name="Percent 6 2 4 4 4" xfId="29378"/>
    <cellStyle name="Percent 6 2 4 5" xfId="29379"/>
    <cellStyle name="Percent 6 2 4 5 2" xfId="29380"/>
    <cellStyle name="Percent 6 2 4 5 3" xfId="29381"/>
    <cellStyle name="Percent 6 2 4 6" xfId="29382"/>
    <cellStyle name="Percent 6 2 4 7" xfId="29383"/>
    <cellStyle name="Percent 6 2 5" xfId="29384"/>
    <cellStyle name="Percent 6 2 5 2" xfId="29385"/>
    <cellStyle name="Percent 6 2 5 2 2" xfId="29386"/>
    <cellStyle name="Percent 6 2 5 2 2 2" xfId="29387"/>
    <cellStyle name="Percent 6 2 5 2 2 3" xfId="29388"/>
    <cellStyle name="Percent 6 2 5 2 3" xfId="29389"/>
    <cellStyle name="Percent 6 2 5 2 4" xfId="29390"/>
    <cellStyle name="Percent 6 2 5 3" xfId="29391"/>
    <cellStyle name="Percent 6 2 5 3 2" xfId="29392"/>
    <cellStyle name="Percent 6 2 5 3 2 2" xfId="29393"/>
    <cellStyle name="Percent 6 2 5 3 2 3" xfId="29394"/>
    <cellStyle name="Percent 6 2 5 3 3" xfId="29395"/>
    <cellStyle name="Percent 6 2 5 3 4" xfId="29396"/>
    <cellStyle name="Percent 6 2 5 4" xfId="29397"/>
    <cellStyle name="Percent 6 2 5 4 2" xfId="29398"/>
    <cellStyle name="Percent 6 2 5 4 3" xfId="29399"/>
    <cellStyle name="Percent 6 2 5 5" xfId="29400"/>
    <cellStyle name="Percent 6 2 5 6" xfId="29401"/>
    <cellStyle name="Percent 6 2 6" xfId="29402"/>
    <cellStyle name="Percent 6 2 6 2" xfId="29403"/>
    <cellStyle name="Percent 6 2 6 2 2" xfId="29404"/>
    <cellStyle name="Percent 6 2 6 2 3" xfId="29405"/>
    <cellStyle name="Percent 6 2 6 3" xfId="29406"/>
    <cellStyle name="Percent 6 2 6 4" xfId="29407"/>
    <cellStyle name="Percent 6 2 7" xfId="29408"/>
    <cellStyle name="Percent 6 2 7 2" xfId="29409"/>
    <cellStyle name="Percent 6 2 7 2 2" xfId="29410"/>
    <cellStyle name="Percent 6 2 7 2 3" xfId="29411"/>
    <cellStyle name="Percent 6 2 7 3" xfId="29412"/>
    <cellStyle name="Percent 6 2 7 4" xfId="29413"/>
    <cellStyle name="Percent 6 2 8" xfId="29414"/>
    <cellStyle name="Percent 6 2 8 2" xfId="29415"/>
    <cellStyle name="Percent 6 2 8 2 2" xfId="29416"/>
    <cellStyle name="Percent 6 2 8 2 3" xfId="29417"/>
    <cellStyle name="Percent 6 2 8 3" xfId="29418"/>
    <cellStyle name="Percent 6 2 8 4" xfId="29419"/>
    <cellStyle name="Percent 6 2 9" xfId="29420"/>
    <cellStyle name="Percent 6 2 9 2" xfId="29421"/>
    <cellStyle name="Percent 6 2 9 3" xfId="29422"/>
    <cellStyle name="Percent 6 20" xfId="29423"/>
    <cellStyle name="Percent 6 20 2" xfId="29424"/>
    <cellStyle name="Percent 6 20 3" xfId="29425"/>
    <cellStyle name="Percent 6 21" xfId="29426"/>
    <cellStyle name="Percent 6 22" xfId="29427"/>
    <cellStyle name="Percent 6 23" xfId="29428"/>
    <cellStyle name="Percent 6 3" xfId="29429"/>
    <cellStyle name="Percent 6 3 10" xfId="29430"/>
    <cellStyle name="Percent 6 3 10 2" xfId="29431"/>
    <cellStyle name="Percent 6 3 10 3" xfId="29432"/>
    <cellStyle name="Percent 6 3 11" xfId="29433"/>
    <cellStyle name="Percent 6 3 11 2" xfId="29434"/>
    <cellStyle name="Percent 6 3 11 3" xfId="29435"/>
    <cellStyle name="Percent 6 3 12" xfId="29436"/>
    <cellStyle name="Percent 6 3 2" xfId="29437"/>
    <cellStyle name="Percent 6 3 2 2" xfId="29438"/>
    <cellStyle name="Percent 6 3 2 2 2" xfId="29439"/>
    <cellStyle name="Percent 6 3 2 2 2 2" xfId="29440"/>
    <cellStyle name="Percent 6 3 2 2 2 3" xfId="29441"/>
    <cellStyle name="Percent 6 3 2 2 3" xfId="29442"/>
    <cellStyle name="Percent 6 3 2 2 4" xfId="29443"/>
    <cellStyle name="Percent 6 3 2 3" xfId="29444"/>
    <cellStyle name="Percent 6 3 2 3 2" xfId="29445"/>
    <cellStyle name="Percent 6 3 2 3 2 2" xfId="29446"/>
    <cellStyle name="Percent 6 3 2 3 2 3" xfId="29447"/>
    <cellStyle name="Percent 6 3 2 3 3" xfId="29448"/>
    <cellStyle name="Percent 6 3 2 3 4" xfId="29449"/>
    <cellStyle name="Percent 6 3 2 4" xfId="29450"/>
    <cellStyle name="Percent 6 3 2 4 2" xfId="29451"/>
    <cellStyle name="Percent 6 3 2 4 3" xfId="29452"/>
    <cellStyle name="Percent 6 3 2 5" xfId="29453"/>
    <cellStyle name="Percent 6 3 2 5 2" xfId="29454"/>
    <cellStyle name="Percent 6 3 2 5 3" xfId="29455"/>
    <cellStyle name="Percent 6 3 2 6" xfId="29456"/>
    <cellStyle name="Percent 6 3 3" xfId="29457"/>
    <cellStyle name="Percent 6 3 3 2" xfId="29458"/>
    <cellStyle name="Percent 6 3 3 2 2" xfId="29459"/>
    <cellStyle name="Percent 6 3 3 2 2 2" xfId="29460"/>
    <cellStyle name="Percent 6 3 3 2 2 3" xfId="29461"/>
    <cellStyle name="Percent 6 3 3 2 3" xfId="29462"/>
    <cellStyle name="Percent 6 3 3 2 4" xfId="29463"/>
    <cellStyle name="Percent 6 3 3 3" xfId="29464"/>
    <cellStyle name="Percent 6 3 3 3 2" xfId="29465"/>
    <cellStyle name="Percent 6 3 3 3 2 2" xfId="29466"/>
    <cellStyle name="Percent 6 3 3 3 2 3" xfId="29467"/>
    <cellStyle name="Percent 6 3 3 3 3" xfId="29468"/>
    <cellStyle name="Percent 6 3 3 3 4" xfId="29469"/>
    <cellStyle name="Percent 6 3 3 4" xfId="29470"/>
    <cellStyle name="Percent 6 3 3 4 2" xfId="29471"/>
    <cellStyle name="Percent 6 3 3 4 3" xfId="29472"/>
    <cellStyle name="Percent 6 3 3 5" xfId="29473"/>
    <cellStyle name="Percent 6 3 3 6" xfId="29474"/>
    <cellStyle name="Percent 6 3 3 7" xfId="29475"/>
    <cellStyle name="Percent 6 3 4" xfId="29476"/>
    <cellStyle name="Percent 6 3 4 2" xfId="29477"/>
    <cellStyle name="Percent 6 3 4 2 2" xfId="29478"/>
    <cellStyle name="Percent 6 3 4 2 2 2" xfId="29479"/>
    <cellStyle name="Percent 6 3 4 2 2 3" xfId="29480"/>
    <cellStyle name="Percent 6 3 4 2 3" xfId="29481"/>
    <cellStyle name="Percent 6 3 4 2 4" xfId="29482"/>
    <cellStyle name="Percent 6 3 4 3" xfId="29483"/>
    <cellStyle name="Percent 6 3 4 3 2" xfId="29484"/>
    <cellStyle name="Percent 6 3 4 3 2 2" xfId="29485"/>
    <cellStyle name="Percent 6 3 4 3 2 3" xfId="29486"/>
    <cellStyle name="Percent 6 3 4 3 3" xfId="29487"/>
    <cellStyle name="Percent 6 3 4 3 4" xfId="29488"/>
    <cellStyle name="Percent 6 3 4 4" xfId="29489"/>
    <cellStyle name="Percent 6 3 4 4 2" xfId="29490"/>
    <cellStyle name="Percent 6 3 4 4 2 2" xfId="29491"/>
    <cellStyle name="Percent 6 3 4 4 2 3" xfId="29492"/>
    <cellStyle name="Percent 6 3 4 4 3" xfId="29493"/>
    <cellStyle name="Percent 6 3 4 4 4" xfId="29494"/>
    <cellStyle name="Percent 6 3 4 5" xfId="29495"/>
    <cellStyle name="Percent 6 3 4 5 2" xfId="29496"/>
    <cellStyle name="Percent 6 3 4 5 3" xfId="29497"/>
    <cellStyle name="Percent 6 3 4 6" xfId="29498"/>
    <cellStyle name="Percent 6 3 4 7" xfId="29499"/>
    <cellStyle name="Percent 6 3 5" xfId="29500"/>
    <cellStyle name="Percent 6 3 5 2" xfId="29501"/>
    <cellStyle name="Percent 6 3 5 2 2" xfId="29502"/>
    <cellStyle name="Percent 6 3 5 2 2 2" xfId="29503"/>
    <cellStyle name="Percent 6 3 5 2 2 3" xfId="29504"/>
    <cellStyle name="Percent 6 3 5 2 3" xfId="29505"/>
    <cellStyle name="Percent 6 3 5 2 4" xfId="29506"/>
    <cellStyle name="Percent 6 3 5 3" xfId="29507"/>
    <cellStyle name="Percent 6 3 5 3 2" xfId="29508"/>
    <cellStyle name="Percent 6 3 5 3 2 2" xfId="29509"/>
    <cellStyle name="Percent 6 3 5 3 2 3" xfId="29510"/>
    <cellStyle name="Percent 6 3 5 3 3" xfId="29511"/>
    <cellStyle name="Percent 6 3 5 3 4" xfId="29512"/>
    <cellStyle name="Percent 6 3 5 4" xfId="29513"/>
    <cellStyle name="Percent 6 3 5 4 2" xfId="29514"/>
    <cellStyle name="Percent 6 3 5 4 3" xfId="29515"/>
    <cellStyle name="Percent 6 3 5 5" xfId="29516"/>
    <cellStyle name="Percent 6 3 5 6" xfId="29517"/>
    <cellStyle name="Percent 6 3 6" xfId="29518"/>
    <cellStyle name="Percent 6 3 6 2" xfId="29519"/>
    <cellStyle name="Percent 6 3 6 2 2" xfId="29520"/>
    <cellStyle name="Percent 6 3 6 2 3" xfId="29521"/>
    <cellStyle name="Percent 6 3 6 3" xfId="29522"/>
    <cellStyle name="Percent 6 3 6 4" xfId="29523"/>
    <cellStyle name="Percent 6 3 7" xfId="29524"/>
    <cellStyle name="Percent 6 3 7 2" xfId="29525"/>
    <cellStyle name="Percent 6 3 7 2 2" xfId="29526"/>
    <cellStyle name="Percent 6 3 7 2 3" xfId="29527"/>
    <cellStyle name="Percent 6 3 7 3" xfId="29528"/>
    <cellStyle name="Percent 6 3 7 4" xfId="29529"/>
    <cellStyle name="Percent 6 3 8" xfId="29530"/>
    <cellStyle name="Percent 6 3 8 2" xfId="29531"/>
    <cellStyle name="Percent 6 3 8 2 2" xfId="29532"/>
    <cellStyle name="Percent 6 3 8 2 3" xfId="29533"/>
    <cellStyle name="Percent 6 3 8 3" xfId="29534"/>
    <cellStyle name="Percent 6 3 8 4" xfId="29535"/>
    <cellStyle name="Percent 6 3 9" xfId="29536"/>
    <cellStyle name="Percent 6 3 9 2" xfId="29537"/>
    <cellStyle name="Percent 6 3 9 3" xfId="29538"/>
    <cellStyle name="Percent 6 4" xfId="29539"/>
    <cellStyle name="Percent 6 4 10" xfId="29540"/>
    <cellStyle name="Percent 6 4 10 2" xfId="29541"/>
    <cellStyle name="Percent 6 4 10 3" xfId="29542"/>
    <cellStyle name="Percent 6 4 11" xfId="29543"/>
    <cellStyle name="Percent 6 4 11 2" xfId="29544"/>
    <cellStyle name="Percent 6 4 11 3" xfId="29545"/>
    <cellStyle name="Percent 6 4 12" xfId="29546"/>
    <cellStyle name="Percent 6 4 2" xfId="29547"/>
    <cellStyle name="Percent 6 4 2 2" xfId="29548"/>
    <cellStyle name="Percent 6 4 2 2 2" xfId="29549"/>
    <cellStyle name="Percent 6 4 2 2 2 2" xfId="29550"/>
    <cellStyle name="Percent 6 4 2 2 2 3" xfId="29551"/>
    <cellStyle name="Percent 6 4 2 2 3" xfId="29552"/>
    <cellStyle name="Percent 6 4 2 2 4" xfId="29553"/>
    <cellStyle name="Percent 6 4 2 3" xfId="29554"/>
    <cellStyle name="Percent 6 4 2 3 2" xfId="29555"/>
    <cellStyle name="Percent 6 4 2 3 2 2" xfId="29556"/>
    <cellStyle name="Percent 6 4 2 3 2 3" xfId="29557"/>
    <cellStyle name="Percent 6 4 2 3 3" xfId="29558"/>
    <cellStyle name="Percent 6 4 2 3 4" xfId="29559"/>
    <cellStyle name="Percent 6 4 2 4" xfId="29560"/>
    <cellStyle name="Percent 6 4 2 4 2" xfId="29561"/>
    <cellStyle name="Percent 6 4 2 4 3" xfId="29562"/>
    <cellStyle name="Percent 6 4 2 5" xfId="29563"/>
    <cellStyle name="Percent 6 4 2 6" xfId="29564"/>
    <cellStyle name="Percent 6 4 3" xfId="29565"/>
    <cellStyle name="Percent 6 4 3 2" xfId="29566"/>
    <cellStyle name="Percent 6 4 3 2 2" xfId="29567"/>
    <cellStyle name="Percent 6 4 3 2 2 2" xfId="29568"/>
    <cellStyle name="Percent 6 4 3 2 2 3" xfId="29569"/>
    <cellStyle name="Percent 6 4 3 2 3" xfId="29570"/>
    <cellStyle name="Percent 6 4 3 2 4" xfId="29571"/>
    <cellStyle name="Percent 6 4 3 3" xfId="29572"/>
    <cellStyle name="Percent 6 4 3 3 2" xfId="29573"/>
    <cellStyle name="Percent 6 4 3 3 2 2" xfId="29574"/>
    <cellStyle name="Percent 6 4 3 3 2 3" xfId="29575"/>
    <cellStyle name="Percent 6 4 3 3 3" xfId="29576"/>
    <cellStyle name="Percent 6 4 3 3 4" xfId="29577"/>
    <cellStyle name="Percent 6 4 3 4" xfId="29578"/>
    <cellStyle name="Percent 6 4 3 4 2" xfId="29579"/>
    <cellStyle name="Percent 6 4 3 4 3" xfId="29580"/>
    <cellStyle name="Percent 6 4 3 5" xfId="29581"/>
    <cellStyle name="Percent 6 4 3 6" xfId="29582"/>
    <cellStyle name="Percent 6 4 4" xfId="29583"/>
    <cellStyle name="Percent 6 4 4 2" xfId="29584"/>
    <cellStyle name="Percent 6 4 4 2 2" xfId="29585"/>
    <cellStyle name="Percent 6 4 4 2 2 2" xfId="29586"/>
    <cellStyle name="Percent 6 4 4 2 2 3" xfId="29587"/>
    <cellStyle name="Percent 6 4 4 2 3" xfId="29588"/>
    <cellStyle name="Percent 6 4 4 2 4" xfId="29589"/>
    <cellStyle name="Percent 6 4 4 3" xfId="29590"/>
    <cellStyle name="Percent 6 4 4 3 2" xfId="29591"/>
    <cellStyle name="Percent 6 4 4 3 2 2" xfId="29592"/>
    <cellStyle name="Percent 6 4 4 3 2 3" xfId="29593"/>
    <cellStyle name="Percent 6 4 4 3 3" xfId="29594"/>
    <cellStyle name="Percent 6 4 4 3 4" xfId="29595"/>
    <cellStyle name="Percent 6 4 4 4" xfId="29596"/>
    <cellStyle name="Percent 6 4 4 4 2" xfId="29597"/>
    <cellStyle name="Percent 6 4 4 4 2 2" xfId="29598"/>
    <cellStyle name="Percent 6 4 4 4 2 3" xfId="29599"/>
    <cellStyle name="Percent 6 4 4 4 3" xfId="29600"/>
    <cellStyle name="Percent 6 4 4 4 4" xfId="29601"/>
    <cellStyle name="Percent 6 4 4 5" xfId="29602"/>
    <cellStyle name="Percent 6 4 4 5 2" xfId="29603"/>
    <cellStyle name="Percent 6 4 4 5 3" xfId="29604"/>
    <cellStyle name="Percent 6 4 4 6" xfId="29605"/>
    <cellStyle name="Percent 6 4 4 7" xfId="29606"/>
    <cellStyle name="Percent 6 4 5" xfId="29607"/>
    <cellStyle name="Percent 6 4 5 2" xfId="29608"/>
    <cellStyle name="Percent 6 4 5 2 2" xfId="29609"/>
    <cellStyle name="Percent 6 4 5 2 2 2" xfId="29610"/>
    <cellStyle name="Percent 6 4 5 2 2 3" xfId="29611"/>
    <cellStyle name="Percent 6 4 5 2 3" xfId="29612"/>
    <cellStyle name="Percent 6 4 5 2 4" xfId="29613"/>
    <cellStyle name="Percent 6 4 5 3" xfId="29614"/>
    <cellStyle name="Percent 6 4 5 3 2" xfId="29615"/>
    <cellStyle name="Percent 6 4 5 3 2 2" xfId="29616"/>
    <cellStyle name="Percent 6 4 5 3 2 3" xfId="29617"/>
    <cellStyle name="Percent 6 4 5 3 3" xfId="29618"/>
    <cellStyle name="Percent 6 4 5 3 4" xfId="29619"/>
    <cellStyle name="Percent 6 4 5 4" xfId="29620"/>
    <cellStyle name="Percent 6 4 5 4 2" xfId="29621"/>
    <cellStyle name="Percent 6 4 5 4 3" xfId="29622"/>
    <cellStyle name="Percent 6 4 5 5" xfId="29623"/>
    <cellStyle name="Percent 6 4 5 6" xfId="29624"/>
    <cellStyle name="Percent 6 4 6" xfId="29625"/>
    <cellStyle name="Percent 6 4 6 2" xfId="29626"/>
    <cellStyle name="Percent 6 4 6 2 2" xfId="29627"/>
    <cellStyle name="Percent 6 4 6 2 3" xfId="29628"/>
    <cellStyle name="Percent 6 4 6 3" xfId="29629"/>
    <cellStyle name="Percent 6 4 6 4" xfId="29630"/>
    <cellStyle name="Percent 6 4 7" xfId="29631"/>
    <cellStyle name="Percent 6 4 7 2" xfId="29632"/>
    <cellStyle name="Percent 6 4 7 2 2" xfId="29633"/>
    <cellStyle name="Percent 6 4 7 2 3" xfId="29634"/>
    <cellStyle name="Percent 6 4 7 3" xfId="29635"/>
    <cellStyle name="Percent 6 4 7 4" xfId="29636"/>
    <cellStyle name="Percent 6 4 8" xfId="29637"/>
    <cellStyle name="Percent 6 4 8 2" xfId="29638"/>
    <cellStyle name="Percent 6 4 8 2 2" xfId="29639"/>
    <cellStyle name="Percent 6 4 8 2 3" xfId="29640"/>
    <cellStyle name="Percent 6 4 8 3" xfId="29641"/>
    <cellStyle name="Percent 6 4 8 4" xfId="29642"/>
    <cellStyle name="Percent 6 4 9" xfId="29643"/>
    <cellStyle name="Percent 6 4 9 2" xfId="29644"/>
    <cellStyle name="Percent 6 4 9 3" xfId="29645"/>
    <cellStyle name="Percent 6 5" xfId="29646"/>
    <cellStyle name="Percent 6 5 10" xfId="29647"/>
    <cellStyle name="Percent 6 5 10 2" xfId="29648"/>
    <cellStyle name="Percent 6 5 10 3" xfId="29649"/>
    <cellStyle name="Percent 6 5 11" xfId="29650"/>
    <cellStyle name="Percent 6 5 11 2" xfId="29651"/>
    <cellStyle name="Percent 6 5 11 3" xfId="29652"/>
    <cellStyle name="Percent 6 5 12" xfId="29653"/>
    <cellStyle name="Percent 6 5 2" xfId="29654"/>
    <cellStyle name="Percent 6 5 2 2" xfId="29655"/>
    <cellStyle name="Percent 6 5 2 2 2" xfId="29656"/>
    <cellStyle name="Percent 6 5 2 2 2 2" xfId="29657"/>
    <cellStyle name="Percent 6 5 2 2 2 3" xfId="29658"/>
    <cellStyle name="Percent 6 5 2 2 3" xfId="29659"/>
    <cellStyle name="Percent 6 5 2 2 4" xfId="29660"/>
    <cellStyle name="Percent 6 5 2 3" xfId="29661"/>
    <cellStyle name="Percent 6 5 2 3 2" xfId="29662"/>
    <cellStyle name="Percent 6 5 2 3 2 2" xfId="29663"/>
    <cellStyle name="Percent 6 5 2 3 2 3" xfId="29664"/>
    <cellStyle name="Percent 6 5 2 3 3" xfId="29665"/>
    <cellStyle name="Percent 6 5 2 3 4" xfId="29666"/>
    <cellStyle name="Percent 6 5 2 4" xfId="29667"/>
    <cellStyle name="Percent 6 5 2 4 2" xfId="29668"/>
    <cellStyle name="Percent 6 5 2 4 3" xfId="29669"/>
    <cellStyle name="Percent 6 5 2 5" xfId="29670"/>
    <cellStyle name="Percent 6 5 2 6" xfId="29671"/>
    <cellStyle name="Percent 6 5 3" xfId="29672"/>
    <cellStyle name="Percent 6 5 3 2" xfId="29673"/>
    <cellStyle name="Percent 6 5 3 2 2" xfId="29674"/>
    <cellStyle name="Percent 6 5 3 2 2 2" xfId="29675"/>
    <cellStyle name="Percent 6 5 3 2 2 3" xfId="29676"/>
    <cellStyle name="Percent 6 5 3 2 3" xfId="29677"/>
    <cellStyle name="Percent 6 5 3 2 4" xfId="29678"/>
    <cellStyle name="Percent 6 5 3 3" xfId="29679"/>
    <cellStyle name="Percent 6 5 3 3 2" xfId="29680"/>
    <cellStyle name="Percent 6 5 3 3 2 2" xfId="29681"/>
    <cellStyle name="Percent 6 5 3 3 2 3" xfId="29682"/>
    <cellStyle name="Percent 6 5 3 3 3" xfId="29683"/>
    <cellStyle name="Percent 6 5 3 3 4" xfId="29684"/>
    <cellStyle name="Percent 6 5 3 4" xfId="29685"/>
    <cellStyle name="Percent 6 5 3 4 2" xfId="29686"/>
    <cellStyle name="Percent 6 5 3 4 3" xfId="29687"/>
    <cellStyle name="Percent 6 5 3 5" xfId="29688"/>
    <cellStyle name="Percent 6 5 3 6" xfId="29689"/>
    <cellStyle name="Percent 6 5 4" xfId="29690"/>
    <cellStyle name="Percent 6 5 4 2" xfId="29691"/>
    <cellStyle name="Percent 6 5 4 2 2" xfId="29692"/>
    <cellStyle name="Percent 6 5 4 2 2 2" xfId="29693"/>
    <cellStyle name="Percent 6 5 4 2 2 3" xfId="29694"/>
    <cellStyle name="Percent 6 5 4 2 3" xfId="29695"/>
    <cellStyle name="Percent 6 5 4 2 4" xfId="29696"/>
    <cellStyle name="Percent 6 5 4 3" xfId="29697"/>
    <cellStyle name="Percent 6 5 4 3 2" xfId="29698"/>
    <cellStyle name="Percent 6 5 4 3 2 2" xfId="29699"/>
    <cellStyle name="Percent 6 5 4 3 2 3" xfId="29700"/>
    <cellStyle name="Percent 6 5 4 3 3" xfId="29701"/>
    <cellStyle name="Percent 6 5 4 3 4" xfId="29702"/>
    <cellStyle name="Percent 6 5 4 4" xfId="29703"/>
    <cellStyle name="Percent 6 5 4 4 2" xfId="29704"/>
    <cellStyle name="Percent 6 5 4 4 2 2" xfId="29705"/>
    <cellStyle name="Percent 6 5 4 4 2 3" xfId="29706"/>
    <cellStyle name="Percent 6 5 4 4 3" xfId="29707"/>
    <cellStyle name="Percent 6 5 4 4 4" xfId="29708"/>
    <cellStyle name="Percent 6 5 4 5" xfId="29709"/>
    <cellStyle name="Percent 6 5 4 5 2" xfId="29710"/>
    <cellStyle name="Percent 6 5 4 5 3" xfId="29711"/>
    <cellStyle name="Percent 6 5 4 6" xfId="29712"/>
    <cellStyle name="Percent 6 5 4 7" xfId="29713"/>
    <cellStyle name="Percent 6 5 5" xfId="29714"/>
    <cellStyle name="Percent 6 5 5 2" xfId="29715"/>
    <cellStyle name="Percent 6 5 5 2 2" xfId="29716"/>
    <cellStyle name="Percent 6 5 5 2 2 2" xfId="29717"/>
    <cellStyle name="Percent 6 5 5 2 2 3" xfId="29718"/>
    <cellStyle name="Percent 6 5 5 2 3" xfId="29719"/>
    <cellStyle name="Percent 6 5 5 2 4" xfId="29720"/>
    <cellStyle name="Percent 6 5 5 3" xfId="29721"/>
    <cellStyle name="Percent 6 5 5 3 2" xfId="29722"/>
    <cellStyle name="Percent 6 5 5 3 2 2" xfId="29723"/>
    <cellStyle name="Percent 6 5 5 3 2 3" xfId="29724"/>
    <cellStyle name="Percent 6 5 5 3 3" xfId="29725"/>
    <cellStyle name="Percent 6 5 5 3 4" xfId="29726"/>
    <cellStyle name="Percent 6 5 5 4" xfId="29727"/>
    <cellStyle name="Percent 6 5 5 4 2" xfId="29728"/>
    <cellStyle name="Percent 6 5 5 4 3" xfId="29729"/>
    <cellStyle name="Percent 6 5 5 5" xfId="29730"/>
    <cellStyle name="Percent 6 5 5 6" xfId="29731"/>
    <cellStyle name="Percent 6 5 6" xfId="29732"/>
    <cellStyle name="Percent 6 5 6 2" xfId="29733"/>
    <cellStyle name="Percent 6 5 6 2 2" xfId="29734"/>
    <cellStyle name="Percent 6 5 6 2 3" xfId="29735"/>
    <cellStyle name="Percent 6 5 6 3" xfId="29736"/>
    <cellStyle name="Percent 6 5 6 4" xfId="29737"/>
    <cellStyle name="Percent 6 5 7" xfId="29738"/>
    <cellStyle name="Percent 6 5 7 2" xfId="29739"/>
    <cellStyle name="Percent 6 5 7 2 2" xfId="29740"/>
    <cellStyle name="Percent 6 5 7 2 3" xfId="29741"/>
    <cellStyle name="Percent 6 5 7 3" xfId="29742"/>
    <cellStyle name="Percent 6 5 7 4" xfId="29743"/>
    <cellStyle name="Percent 6 5 8" xfId="29744"/>
    <cellStyle name="Percent 6 5 8 2" xfId="29745"/>
    <cellStyle name="Percent 6 5 8 2 2" xfId="29746"/>
    <cellStyle name="Percent 6 5 8 2 3" xfId="29747"/>
    <cellStyle name="Percent 6 5 8 3" xfId="29748"/>
    <cellStyle name="Percent 6 5 8 4" xfId="29749"/>
    <cellStyle name="Percent 6 5 9" xfId="29750"/>
    <cellStyle name="Percent 6 5 9 2" xfId="29751"/>
    <cellStyle name="Percent 6 5 9 3" xfId="29752"/>
    <cellStyle name="Percent 6 6" xfId="29753"/>
    <cellStyle name="Percent 6 6 10" xfId="29754"/>
    <cellStyle name="Percent 6 6 10 2" xfId="29755"/>
    <cellStyle name="Percent 6 6 10 3" xfId="29756"/>
    <cellStyle name="Percent 6 6 11" xfId="29757"/>
    <cellStyle name="Percent 6 6 11 2" xfId="29758"/>
    <cellStyle name="Percent 6 6 11 3" xfId="29759"/>
    <cellStyle name="Percent 6 6 12" xfId="29760"/>
    <cellStyle name="Percent 6 6 2" xfId="29761"/>
    <cellStyle name="Percent 6 6 2 2" xfId="29762"/>
    <cellStyle name="Percent 6 6 2 2 2" xfId="29763"/>
    <cellStyle name="Percent 6 6 2 2 2 2" xfId="29764"/>
    <cellStyle name="Percent 6 6 2 2 2 3" xfId="29765"/>
    <cellStyle name="Percent 6 6 2 2 3" xfId="29766"/>
    <cellStyle name="Percent 6 6 2 2 4" xfId="29767"/>
    <cellStyle name="Percent 6 6 2 3" xfId="29768"/>
    <cellStyle name="Percent 6 6 2 3 2" xfId="29769"/>
    <cellStyle name="Percent 6 6 2 3 2 2" xfId="29770"/>
    <cellStyle name="Percent 6 6 2 3 2 3" xfId="29771"/>
    <cellStyle name="Percent 6 6 2 3 3" xfId="29772"/>
    <cellStyle name="Percent 6 6 2 3 4" xfId="29773"/>
    <cellStyle name="Percent 6 6 2 4" xfId="29774"/>
    <cellStyle name="Percent 6 6 2 4 2" xfId="29775"/>
    <cellStyle name="Percent 6 6 2 4 3" xfId="29776"/>
    <cellStyle name="Percent 6 6 2 5" xfId="29777"/>
    <cellStyle name="Percent 6 6 2 6" xfId="29778"/>
    <cellStyle name="Percent 6 6 3" xfId="29779"/>
    <cellStyle name="Percent 6 6 3 2" xfId="29780"/>
    <cellStyle name="Percent 6 6 3 2 2" xfId="29781"/>
    <cellStyle name="Percent 6 6 3 2 2 2" xfId="29782"/>
    <cellStyle name="Percent 6 6 3 2 2 3" xfId="29783"/>
    <cellStyle name="Percent 6 6 3 2 3" xfId="29784"/>
    <cellStyle name="Percent 6 6 3 2 4" xfId="29785"/>
    <cellStyle name="Percent 6 6 3 3" xfId="29786"/>
    <cellStyle name="Percent 6 6 3 3 2" xfId="29787"/>
    <cellStyle name="Percent 6 6 3 3 2 2" xfId="29788"/>
    <cellStyle name="Percent 6 6 3 3 2 3" xfId="29789"/>
    <cellStyle name="Percent 6 6 3 3 3" xfId="29790"/>
    <cellStyle name="Percent 6 6 3 3 4" xfId="29791"/>
    <cellStyle name="Percent 6 6 3 4" xfId="29792"/>
    <cellStyle name="Percent 6 6 3 4 2" xfId="29793"/>
    <cellStyle name="Percent 6 6 3 4 3" xfId="29794"/>
    <cellStyle name="Percent 6 6 3 5" xfId="29795"/>
    <cellStyle name="Percent 6 6 3 6" xfId="29796"/>
    <cellStyle name="Percent 6 6 4" xfId="29797"/>
    <cellStyle name="Percent 6 6 4 2" xfId="29798"/>
    <cellStyle name="Percent 6 6 4 2 2" xfId="29799"/>
    <cellStyle name="Percent 6 6 4 2 2 2" xfId="29800"/>
    <cellStyle name="Percent 6 6 4 2 2 3" xfId="29801"/>
    <cellStyle name="Percent 6 6 4 2 3" xfId="29802"/>
    <cellStyle name="Percent 6 6 4 2 4" xfId="29803"/>
    <cellStyle name="Percent 6 6 4 3" xfId="29804"/>
    <cellStyle name="Percent 6 6 4 3 2" xfId="29805"/>
    <cellStyle name="Percent 6 6 4 3 2 2" xfId="29806"/>
    <cellStyle name="Percent 6 6 4 3 2 3" xfId="29807"/>
    <cellStyle name="Percent 6 6 4 3 3" xfId="29808"/>
    <cellStyle name="Percent 6 6 4 3 4" xfId="29809"/>
    <cellStyle name="Percent 6 6 4 4" xfId="29810"/>
    <cellStyle name="Percent 6 6 4 4 2" xfId="29811"/>
    <cellStyle name="Percent 6 6 4 4 2 2" xfId="29812"/>
    <cellStyle name="Percent 6 6 4 4 2 3" xfId="29813"/>
    <cellStyle name="Percent 6 6 4 4 3" xfId="29814"/>
    <cellStyle name="Percent 6 6 4 4 4" xfId="29815"/>
    <cellStyle name="Percent 6 6 4 5" xfId="29816"/>
    <cellStyle name="Percent 6 6 4 5 2" xfId="29817"/>
    <cellStyle name="Percent 6 6 4 5 3" xfId="29818"/>
    <cellStyle name="Percent 6 6 4 6" xfId="29819"/>
    <cellStyle name="Percent 6 6 4 7" xfId="29820"/>
    <cellStyle name="Percent 6 6 5" xfId="29821"/>
    <cellStyle name="Percent 6 6 5 2" xfId="29822"/>
    <cellStyle name="Percent 6 6 5 2 2" xfId="29823"/>
    <cellStyle name="Percent 6 6 5 2 2 2" xfId="29824"/>
    <cellStyle name="Percent 6 6 5 2 2 3" xfId="29825"/>
    <cellStyle name="Percent 6 6 5 2 3" xfId="29826"/>
    <cellStyle name="Percent 6 6 5 2 4" xfId="29827"/>
    <cellStyle name="Percent 6 6 5 3" xfId="29828"/>
    <cellStyle name="Percent 6 6 5 3 2" xfId="29829"/>
    <cellStyle name="Percent 6 6 5 3 2 2" xfId="29830"/>
    <cellStyle name="Percent 6 6 5 3 2 3" xfId="29831"/>
    <cellStyle name="Percent 6 6 5 3 3" xfId="29832"/>
    <cellStyle name="Percent 6 6 5 3 4" xfId="29833"/>
    <cellStyle name="Percent 6 6 5 4" xfId="29834"/>
    <cellStyle name="Percent 6 6 5 4 2" xfId="29835"/>
    <cellStyle name="Percent 6 6 5 4 3" xfId="29836"/>
    <cellStyle name="Percent 6 6 5 5" xfId="29837"/>
    <cellStyle name="Percent 6 6 5 6" xfId="29838"/>
    <cellStyle name="Percent 6 6 6" xfId="29839"/>
    <cellStyle name="Percent 6 6 6 2" xfId="29840"/>
    <cellStyle name="Percent 6 6 6 2 2" xfId="29841"/>
    <cellStyle name="Percent 6 6 6 2 3" xfId="29842"/>
    <cellStyle name="Percent 6 6 6 3" xfId="29843"/>
    <cellStyle name="Percent 6 6 6 4" xfId="29844"/>
    <cellStyle name="Percent 6 6 7" xfId="29845"/>
    <cellStyle name="Percent 6 6 7 2" xfId="29846"/>
    <cellStyle name="Percent 6 6 7 2 2" xfId="29847"/>
    <cellStyle name="Percent 6 6 7 2 3" xfId="29848"/>
    <cellStyle name="Percent 6 6 7 3" xfId="29849"/>
    <cellStyle name="Percent 6 6 7 4" xfId="29850"/>
    <cellStyle name="Percent 6 6 8" xfId="29851"/>
    <cellStyle name="Percent 6 6 8 2" xfId="29852"/>
    <cellStyle name="Percent 6 6 8 2 2" xfId="29853"/>
    <cellStyle name="Percent 6 6 8 2 3" xfId="29854"/>
    <cellStyle name="Percent 6 6 8 3" xfId="29855"/>
    <cellStyle name="Percent 6 6 8 4" xfId="29856"/>
    <cellStyle name="Percent 6 6 9" xfId="29857"/>
    <cellStyle name="Percent 6 6 9 2" xfId="29858"/>
    <cellStyle name="Percent 6 6 9 3" xfId="29859"/>
    <cellStyle name="Percent 6 7" xfId="29860"/>
    <cellStyle name="Percent 6 7 10" xfId="29861"/>
    <cellStyle name="Percent 6 7 10 2" xfId="29862"/>
    <cellStyle name="Percent 6 7 10 3" xfId="29863"/>
    <cellStyle name="Percent 6 7 11" xfId="29864"/>
    <cellStyle name="Percent 6 7 11 2" xfId="29865"/>
    <cellStyle name="Percent 6 7 11 3" xfId="29866"/>
    <cellStyle name="Percent 6 7 12" xfId="29867"/>
    <cellStyle name="Percent 6 7 2" xfId="29868"/>
    <cellStyle name="Percent 6 7 2 2" xfId="29869"/>
    <cellStyle name="Percent 6 7 2 2 2" xfId="29870"/>
    <cellStyle name="Percent 6 7 2 2 2 2" xfId="29871"/>
    <cellStyle name="Percent 6 7 2 2 2 3" xfId="29872"/>
    <cellStyle name="Percent 6 7 2 2 3" xfId="29873"/>
    <cellStyle name="Percent 6 7 2 2 4" xfId="29874"/>
    <cellStyle name="Percent 6 7 2 3" xfId="29875"/>
    <cellStyle name="Percent 6 7 2 3 2" xfId="29876"/>
    <cellStyle name="Percent 6 7 2 3 2 2" xfId="29877"/>
    <cellStyle name="Percent 6 7 2 3 2 3" xfId="29878"/>
    <cellStyle name="Percent 6 7 2 3 3" xfId="29879"/>
    <cellStyle name="Percent 6 7 2 3 4" xfId="29880"/>
    <cellStyle name="Percent 6 7 2 4" xfId="29881"/>
    <cellStyle name="Percent 6 7 2 4 2" xfId="29882"/>
    <cellStyle name="Percent 6 7 2 4 3" xfId="29883"/>
    <cellStyle name="Percent 6 7 2 5" xfId="29884"/>
    <cellStyle name="Percent 6 7 2 6" xfId="29885"/>
    <cellStyle name="Percent 6 7 3" xfId="29886"/>
    <cellStyle name="Percent 6 7 3 2" xfId="29887"/>
    <cellStyle name="Percent 6 7 3 2 2" xfId="29888"/>
    <cellStyle name="Percent 6 7 3 2 2 2" xfId="29889"/>
    <cellStyle name="Percent 6 7 3 2 2 3" xfId="29890"/>
    <cellStyle name="Percent 6 7 3 2 3" xfId="29891"/>
    <cellStyle name="Percent 6 7 3 2 4" xfId="29892"/>
    <cellStyle name="Percent 6 7 3 3" xfId="29893"/>
    <cellStyle name="Percent 6 7 3 3 2" xfId="29894"/>
    <cellStyle name="Percent 6 7 3 3 2 2" xfId="29895"/>
    <cellStyle name="Percent 6 7 3 3 2 3" xfId="29896"/>
    <cellStyle name="Percent 6 7 3 3 3" xfId="29897"/>
    <cellStyle name="Percent 6 7 3 3 4" xfId="29898"/>
    <cellStyle name="Percent 6 7 3 4" xfId="29899"/>
    <cellStyle name="Percent 6 7 3 4 2" xfId="29900"/>
    <cellStyle name="Percent 6 7 3 4 3" xfId="29901"/>
    <cellStyle name="Percent 6 7 3 5" xfId="29902"/>
    <cellStyle name="Percent 6 7 3 6" xfId="29903"/>
    <cellStyle name="Percent 6 7 4" xfId="29904"/>
    <cellStyle name="Percent 6 7 4 2" xfId="29905"/>
    <cellStyle name="Percent 6 7 4 2 2" xfId="29906"/>
    <cellStyle name="Percent 6 7 4 2 2 2" xfId="29907"/>
    <cellStyle name="Percent 6 7 4 2 2 3" xfId="29908"/>
    <cellStyle name="Percent 6 7 4 2 3" xfId="29909"/>
    <cellStyle name="Percent 6 7 4 2 4" xfId="29910"/>
    <cellStyle name="Percent 6 7 4 3" xfId="29911"/>
    <cellStyle name="Percent 6 7 4 3 2" xfId="29912"/>
    <cellStyle name="Percent 6 7 4 3 2 2" xfId="29913"/>
    <cellStyle name="Percent 6 7 4 3 2 3" xfId="29914"/>
    <cellStyle name="Percent 6 7 4 3 3" xfId="29915"/>
    <cellStyle name="Percent 6 7 4 3 4" xfId="29916"/>
    <cellStyle name="Percent 6 7 4 4" xfId="29917"/>
    <cellStyle name="Percent 6 7 4 4 2" xfId="29918"/>
    <cellStyle name="Percent 6 7 4 4 2 2" xfId="29919"/>
    <cellStyle name="Percent 6 7 4 4 2 3" xfId="29920"/>
    <cellStyle name="Percent 6 7 4 4 3" xfId="29921"/>
    <cellStyle name="Percent 6 7 4 4 4" xfId="29922"/>
    <cellStyle name="Percent 6 7 4 5" xfId="29923"/>
    <cellStyle name="Percent 6 7 4 5 2" xfId="29924"/>
    <cellStyle name="Percent 6 7 4 5 3" xfId="29925"/>
    <cellStyle name="Percent 6 7 4 6" xfId="29926"/>
    <cellStyle name="Percent 6 7 4 7" xfId="29927"/>
    <cellStyle name="Percent 6 7 5" xfId="29928"/>
    <cellStyle name="Percent 6 7 5 2" xfId="29929"/>
    <cellStyle name="Percent 6 7 5 2 2" xfId="29930"/>
    <cellStyle name="Percent 6 7 5 2 2 2" xfId="29931"/>
    <cellStyle name="Percent 6 7 5 2 2 3" xfId="29932"/>
    <cellStyle name="Percent 6 7 5 2 3" xfId="29933"/>
    <cellStyle name="Percent 6 7 5 2 4" xfId="29934"/>
    <cellStyle name="Percent 6 7 5 3" xfId="29935"/>
    <cellStyle name="Percent 6 7 5 3 2" xfId="29936"/>
    <cellStyle name="Percent 6 7 5 3 2 2" xfId="29937"/>
    <cellStyle name="Percent 6 7 5 3 2 3" xfId="29938"/>
    <cellStyle name="Percent 6 7 5 3 3" xfId="29939"/>
    <cellStyle name="Percent 6 7 5 3 4" xfId="29940"/>
    <cellStyle name="Percent 6 7 5 4" xfId="29941"/>
    <cellStyle name="Percent 6 7 5 4 2" xfId="29942"/>
    <cellStyle name="Percent 6 7 5 4 3" xfId="29943"/>
    <cellStyle name="Percent 6 7 5 5" xfId="29944"/>
    <cellStyle name="Percent 6 7 5 6" xfId="29945"/>
    <cellStyle name="Percent 6 7 6" xfId="29946"/>
    <cellStyle name="Percent 6 7 6 2" xfId="29947"/>
    <cellStyle name="Percent 6 7 6 2 2" xfId="29948"/>
    <cellStyle name="Percent 6 7 6 2 3" xfId="29949"/>
    <cellStyle name="Percent 6 7 6 3" xfId="29950"/>
    <cellStyle name="Percent 6 7 6 4" xfId="29951"/>
    <cellStyle name="Percent 6 7 7" xfId="29952"/>
    <cellStyle name="Percent 6 7 7 2" xfId="29953"/>
    <cellStyle name="Percent 6 7 7 2 2" xfId="29954"/>
    <cellStyle name="Percent 6 7 7 2 3" xfId="29955"/>
    <cellStyle name="Percent 6 7 7 3" xfId="29956"/>
    <cellStyle name="Percent 6 7 7 4" xfId="29957"/>
    <cellStyle name="Percent 6 7 8" xfId="29958"/>
    <cellStyle name="Percent 6 7 8 2" xfId="29959"/>
    <cellStyle name="Percent 6 7 8 2 2" xfId="29960"/>
    <cellStyle name="Percent 6 7 8 2 3" xfId="29961"/>
    <cellStyle name="Percent 6 7 8 3" xfId="29962"/>
    <cellStyle name="Percent 6 7 8 4" xfId="29963"/>
    <cellStyle name="Percent 6 7 9" xfId="29964"/>
    <cellStyle name="Percent 6 7 9 2" xfId="29965"/>
    <cellStyle name="Percent 6 7 9 3" xfId="29966"/>
    <cellStyle name="Percent 6 8" xfId="29967"/>
    <cellStyle name="Percent 6 8 10" xfId="29968"/>
    <cellStyle name="Percent 6 8 10 2" xfId="29969"/>
    <cellStyle name="Percent 6 8 10 3" xfId="29970"/>
    <cellStyle name="Percent 6 8 11" xfId="29971"/>
    <cellStyle name="Percent 6 8 11 2" xfId="29972"/>
    <cellStyle name="Percent 6 8 11 3" xfId="29973"/>
    <cellStyle name="Percent 6 8 12" xfId="29974"/>
    <cellStyle name="Percent 6 8 2" xfId="29975"/>
    <cellStyle name="Percent 6 8 2 2" xfId="29976"/>
    <cellStyle name="Percent 6 8 2 2 2" xfId="29977"/>
    <cellStyle name="Percent 6 8 2 2 2 2" xfId="29978"/>
    <cellStyle name="Percent 6 8 2 2 2 3" xfId="29979"/>
    <cellStyle name="Percent 6 8 2 2 3" xfId="29980"/>
    <cellStyle name="Percent 6 8 2 2 4" xfId="29981"/>
    <cellStyle name="Percent 6 8 2 3" xfId="29982"/>
    <cellStyle name="Percent 6 8 2 3 2" xfId="29983"/>
    <cellStyle name="Percent 6 8 2 3 2 2" xfId="29984"/>
    <cellStyle name="Percent 6 8 2 3 2 3" xfId="29985"/>
    <cellStyle name="Percent 6 8 2 3 3" xfId="29986"/>
    <cellStyle name="Percent 6 8 2 3 4" xfId="29987"/>
    <cellStyle name="Percent 6 8 2 4" xfId="29988"/>
    <cellStyle name="Percent 6 8 2 4 2" xfId="29989"/>
    <cellStyle name="Percent 6 8 2 4 3" xfId="29990"/>
    <cellStyle name="Percent 6 8 2 5" xfId="29991"/>
    <cellStyle name="Percent 6 8 2 6" xfId="29992"/>
    <cellStyle name="Percent 6 8 3" xfId="29993"/>
    <cellStyle name="Percent 6 8 3 2" xfId="29994"/>
    <cellStyle name="Percent 6 8 3 2 2" xfId="29995"/>
    <cellStyle name="Percent 6 8 3 2 2 2" xfId="29996"/>
    <cellStyle name="Percent 6 8 3 2 2 3" xfId="29997"/>
    <cellStyle name="Percent 6 8 3 2 3" xfId="29998"/>
    <cellStyle name="Percent 6 8 3 2 4" xfId="29999"/>
    <cellStyle name="Percent 6 8 3 3" xfId="30000"/>
    <cellStyle name="Percent 6 8 3 3 2" xfId="30001"/>
    <cellStyle name="Percent 6 8 3 3 2 2" xfId="30002"/>
    <cellStyle name="Percent 6 8 3 3 2 3" xfId="30003"/>
    <cellStyle name="Percent 6 8 3 3 3" xfId="30004"/>
    <cellStyle name="Percent 6 8 3 3 4" xfId="30005"/>
    <cellStyle name="Percent 6 8 3 4" xfId="30006"/>
    <cellStyle name="Percent 6 8 3 4 2" xfId="30007"/>
    <cellStyle name="Percent 6 8 3 4 3" xfId="30008"/>
    <cellStyle name="Percent 6 8 3 5" xfId="30009"/>
    <cellStyle name="Percent 6 8 3 6" xfId="30010"/>
    <cellStyle name="Percent 6 8 4" xfId="30011"/>
    <cellStyle name="Percent 6 8 4 2" xfId="30012"/>
    <cellStyle name="Percent 6 8 4 2 2" xfId="30013"/>
    <cellStyle name="Percent 6 8 4 2 2 2" xfId="30014"/>
    <cellStyle name="Percent 6 8 4 2 2 3" xfId="30015"/>
    <cellStyle name="Percent 6 8 4 2 3" xfId="30016"/>
    <cellStyle name="Percent 6 8 4 2 4" xfId="30017"/>
    <cellStyle name="Percent 6 8 4 3" xfId="30018"/>
    <cellStyle name="Percent 6 8 4 3 2" xfId="30019"/>
    <cellStyle name="Percent 6 8 4 3 2 2" xfId="30020"/>
    <cellStyle name="Percent 6 8 4 3 2 3" xfId="30021"/>
    <cellStyle name="Percent 6 8 4 3 3" xfId="30022"/>
    <cellStyle name="Percent 6 8 4 3 4" xfId="30023"/>
    <cellStyle name="Percent 6 8 4 4" xfId="30024"/>
    <cellStyle name="Percent 6 8 4 4 2" xfId="30025"/>
    <cellStyle name="Percent 6 8 4 4 2 2" xfId="30026"/>
    <cellStyle name="Percent 6 8 4 4 2 3" xfId="30027"/>
    <cellStyle name="Percent 6 8 4 4 3" xfId="30028"/>
    <cellStyle name="Percent 6 8 4 4 4" xfId="30029"/>
    <cellStyle name="Percent 6 8 4 5" xfId="30030"/>
    <cellStyle name="Percent 6 8 4 5 2" xfId="30031"/>
    <cellStyle name="Percent 6 8 4 5 3" xfId="30032"/>
    <cellStyle name="Percent 6 8 4 6" xfId="30033"/>
    <cellStyle name="Percent 6 8 4 7" xfId="30034"/>
    <cellStyle name="Percent 6 8 5" xfId="30035"/>
    <cellStyle name="Percent 6 8 5 2" xfId="30036"/>
    <cellStyle name="Percent 6 8 5 2 2" xfId="30037"/>
    <cellStyle name="Percent 6 8 5 2 2 2" xfId="30038"/>
    <cellStyle name="Percent 6 8 5 2 2 3" xfId="30039"/>
    <cellStyle name="Percent 6 8 5 2 3" xfId="30040"/>
    <cellStyle name="Percent 6 8 5 2 4" xfId="30041"/>
    <cellStyle name="Percent 6 8 5 3" xfId="30042"/>
    <cellStyle name="Percent 6 8 5 3 2" xfId="30043"/>
    <cellStyle name="Percent 6 8 5 3 2 2" xfId="30044"/>
    <cellStyle name="Percent 6 8 5 3 2 3" xfId="30045"/>
    <cellStyle name="Percent 6 8 5 3 3" xfId="30046"/>
    <cellStyle name="Percent 6 8 5 3 4" xfId="30047"/>
    <cellStyle name="Percent 6 8 5 4" xfId="30048"/>
    <cellStyle name="Percent 6 8 5 4 2" xfId="30049"/>
    <cellStyle name="Percent 6 8 5 4 3" xfId="30050"/>
    <cellStyle name="Percent 6 8 5 5" xfId="30051"/>
    <cellStyle name="Percent 6 8 5 6" xfId="30052"/>
    <cellStyle name="Percent 6 8 6" xfId="30053"/>
    <cellStyle name="Percent 6 8 6 2" xfId="30054"/>
    <cellStyle name="Percent 6 8 6 2 2" xfId="30055"/>
    <cellStyle name="Percent 6 8 6 2 3" xfId="30056"/>
    <cellStyle name="Percent 6 8 6 3" xfId="30057"/>
    <cellStyle name="Percent 6 8 6 4" xfId="30058"/>
    <cellStyle name="Percent 6 8 7" xfId="30059"/>
    <cellStyle name="Percent 6 8 7 2" xfId="30060"/>
    <cellStyle name="Percent 6 8 7 2 2" xfId="30061"/>
    <cellStyle name="Percent 6 8 7 2 3" xfId="30062"/>
    <cellStyle name="Percent 6 8 7 3" xfId="30063"/>
    <cellStyle name="Percent 6 8 7 4" xfId="30064"/>
    <cellStyle name="Percent 6 8 8" xfId="30065"/>
    <cellStyle name="Percent 6 8 8 2" xfId="30066"/>
    <cellStyle name="Percent 6 8 8 2 2" xfId="30067"/>
    <cellStyle name="Percent 6 8 8 2 3" xfId="30068"/>
    <cellStyle name="Percent 6 8 8 3" xfId="30069"/>
    <cellStyle name="Percent 6 8 8 4" xfId="30070"/>
    <cellStyle name="Percent 6 8 9" xfId="30071"/>
    <cellStyle name="Percent 6 8 9 2" xfId="30072"/>
    <cellStyle name="Percent 6 8 9 3" xfId="30073"/>
    <cellStyle name="Percent 6 9" xfId="30074"/>
    <cellStyle name="Percent 6 9 10" xfId="30075"/>
    <cellStyle name="Percent 6 9 10 2" xfId="30076"/>
    <cellStyle name="Percent 6 9 10 3" xfId="30077"/>
    <cellStyle name="Percent 6 9 11" xfId="30078"/>
    <cellStyle name="Percent 6 9 12" xfId="30079"/>
    <cellStyle name="Percent 6 9 13" xfId="30080"/>
    <cellStyle name="Percent 6 9 2" xfId="30081"/>
    <cellStyle name="Percent 6 9 2 2" xfId="30082"/>
    <cellStyle name="Percent 6 9 2 2 2" xfId="30083"/>
    <cellStyle name="Percent 6 9 2 2 2 2" xfId="30084"/>
    <cellStyle name="Percent 6 9 2 2 2 3" xfId="30085"/>
    <cellStyle name="Percent 6 9 2 2 3" xfId="30086"/>
    <cellStyle name="Percent 6 9 2 2 4" xfId="30087"/>
    <cellStyle name="Percent 6 9 2 3" xfId="30088"/>
    <cellStyle name="Percent 6 9 2 3 2" xfId="30089"/>
    <cellStyle name="Percent 6 9 2 3 2 2" xfId="30090"/>
    <cellStyle name="Percent 6 9 2 3 2 3" xfId="30091"/>
    <cellStyle name="Percent 6 9 2 3 3" xfId="30092"/>
    <cellStyle name="Percent 6 9 2 3 4" xfId="30093"/>
    <cellStyle name="Percent 6 9 2 4" xfId="30094"/>
    <cellStyle name="Percent 6 9 2 4 2" xfId="30095"/>
    <cellStyle name="Percent 6 9 2 4 3" xfId="30096"/>
    <cellStyle name="Percent 6 9 2 5" xfId="30097"/>
    <cellStyle name="Percent 6 9 2 6" xfId="30098"/>
    <cellStyle name="Percent 6 9 3" xfId="30099"/>
    <cellStyle name="Percent 6 9 3 2" xfId="30100"/>
    <cellStyle name="Percent 6 9 3 2 2" xfId="30101"/>
    <cellStyle name="Percent 6 9 3 2 2 2" xfId="30102"/>
    <cellStyle name="Percent 6 9 3 2 2 3" xfId="30103"/>
    <cellStyle name="Percent 6 9 3 2 3" xfId="30104"/>
    <cellStyle name="Percent 6 9 3 2 4" xfId="30105"/>
    <cellStyle name="Percent 6 9 3 3" xfId="30106"/>
    <cellStyle name="Percent 6 9 3 3 2" xfId="30107"/>
    <cellStyle name="Percent 6 9 3 3 2 2" xfId="30108"/>
    <cellStyle name="Percent 6 9 3 3 2 3" xfId="30109"/>
    <cellStyle name="Percent 6 9 3 3 3" xfId="30110"/>
    <cellStyle name="Percent 6 9 3 3 4" xfId="30111"/>
    <cellStyle name="Percent 6 9 3 4" xfId="30112"/>
    <cellStyle name="Percent 6 9 3 4 2" xfId="30113"/>
    <cellStyle name="Percent 6 9 3 4 3" xfId="30114"/>
    <cellStyle name="Percent 6 9 3 5" xfId="30115"/>
    <cellStyle name="Percent 6 9 3 6" xfId="30116"/>
    <cellStyle name="Percent 6 9 4" xfId="30117"/>
    <cellStyle name="Percent 6 9 4 2" xfId="30118"/>
    <cellStyle name="Percent 6 9 4 2 2" xfId="30119"/>
    <cellStyle name="Percent 6 9 4 2 2 2" xfId="30120"/>
    <cellStyle name="Percent 6 9 4 2 2 3" xfId="30121"/>
    <cellStyle name="Percent 6 9 4 2 3" xfId="30122"/>
    <cellStyle name="Percent 6 9 4 2 4" xfId="30123"/>
    <cellStyle name="Percent 6 9 4 3" xfId="30124"/>
    <cellStyle name="Percent 6 9 4 3 2" xfId="30125"/>
    <cellStyle name="Percent 6 9 4 3 2 2" xfId="30126"/>
    <cellStyle name="Percent 6 9 4 3 2 3" xfId="30127"/>
    <cellStyle name="Percent 6 9 4 3 3" xfId="30128"/>
    <cellStyle name="Percent 6 9 4 3 4" xfId="30129"/>
    <cellStyle name="Percent 6 9 4 4" xfId="30130"/>
    <cellStyle name="Percent 6 9 4 4 2" xfId="30131"/>
    <cellStyle name="Percent 6 9 4 4 2 2" xfId="30132"/>
    <cellStyle name="Percent 6 9 4 4 2 3" xfId="30133"/>
    <cellStyle name="Percent 6 9 4 4 3" xfId="30134"/>
    <cellStyle name="Percent 6 9 4 4 4" xfId="30135"/>
    <cellStyle name="Percent 6 9 4 5" xfId="30136"/>
    <cellStyle name="Percent 6 9 4 5 2" xfId="30137"/>
    <cellStyle name="Percent 6 9 4 5 3" xfId="30138"/>
    <cellStyle name="Percent 6 9 4 6" xfId="30139"/>
    <cellStyle name="Percent 6 9 4 7" xfId="30140"/>
    <cellStyle name="Percent 6 9 5" xfId="30141"/>
    <cellStyle name="Percent 6 9 5 2" xfId="30142"/>
    <cellStyle name="Percent 6 9 5 2 2" xfId="30143"/>
    <cellStyle name="Percent 6 9 5 2 2 2" xfId="30144"/>
    <cellStyle name="Percent 6 9 5 2 2 3" xfId="30145"/>
    <cellStyle name="Percent 6 9 5 2 3" xfId="30146"/>
    <cellStyle name="Percent 6 9 5 2 4" xfId="30147"/>
    <cellStyle name="Percent 6 9 5 3" xfId="30148"/>
    <cellStyle name="Percent 6 9 5 3 2" xfId="30149"/>
    <cellStyle name="Percent 6 9 5 3 2 2" xfId="30150"/>
    <cellStyle name="Percent 6 9 5 3 2 3" xfId="30151"/>
    <cellStyle name="Percent 6 9 5 3 3" xfId="30152"/>
    <cellStyle name="Percent 6 9 5 3 4" xfId="30153"/>
    <cellStyle name="Percent 6 9 5 4" xfId="30154"/>
    <cellStyle name="Percent 6 9 5 4 2" xfId="30155"/>
    <cellStyle name="Percent 6 9 5 4 3" xfId="30156"/>
    <cellStyle name="Percent 6 9 5 5" xfId="30157"/>
    <cellStyle name="Percent 6 9 5 6" xfId="30158"/>
    <cellStyle name="Percent 6 9 6" xfId="30159"/>
    <cellStyle name="Percent 6 9 6 2" xfId="30160"/>
    <cellStyle name="Percent 6 9 6 2 2" xfId="30161"/>
    <cellStyle name="Percent 6 9 6 2 3" xfId="30162"/>
    <cellStyle name="Percent 6 9 6 3" xfId="30163"/>
    <cellStyle name="Percent 6 9 6 4" xfId="30164"/>
    <cellStyle name="Percent 6 9 7" xfId="30165"/>
    <cellStyle name="Percent 6 9 7 2" xfId="30166"/>
    <cellStyle name="Percent 6 9 7 2 2" xfId="30167"/>
    <cellStyle name="Percent 6 9 7 2 3" xfId="30168"/>
    <cellStyle name="Percent 6 9 7 3" xfId="30169"/>
    <cellStyle name="Percent 6 9 7 4" xfId="30170"/>
    <cellStyle name="Percent 6 9 8" xfId="30171"/>
    <cellStyle name="Percent 6 9 8 2" xfId="30172"/>
    <cellStyle name="Percent 6 9 8 2 2" xfId="30173"/>
    <cellStyle name="Percent 6 9 8 2 3" xfId="30174"/>
    <cellStyle name="Percent 6 9 8 3" xfId="30175"/>
    <cellStyle name="Percent 6 9 8 4" xfId="30176"/>
    <cellStyle name="Percent 6 9 9" xfId="30177"/>
    <cellStyle name="Percent 6 9 9 2" xfId="30178"/>
    <cellStyle name="Percent 6 9 9 3" xfId="30179"/>
    <cellStyle name="Percent 7" xfId="30180"/>
    <cellStyle name="Percent 7 10" xfId="30181"/>
    <cellStyle name="Percent 7 10 2" xfId="30182"/>
    <cellStyle name="Percent 7 10 2 2" xfId="30183"/>
    <cellStyle name="Percent 7 10 2 2 2" xfId="30184"/>
    <cellStyle name="Percent 7 10 2 2 3" xfId="30185"/>
    <cellStyle name="Percent 7 10 2 3" xfId="30186"/>
    <cellStyle name="Percent 7 10 2 4" xfId="30187"/>
    <cellStyle name="Percent 7 10 3" xfId="30188"/>
    <cellStyle name="Percent 7 10 3 2" xfId="30189"/>
    <cellStyle name="Percent 7 10 3 2 2" xfId="30190"/>
    <cellStyle name="Percent 7 10 3 2 3" xfId="30191"/>
    <cellStyle name="Percent 7 10 3 3" xfId="30192"/>
    <cellStyle name="Percent 7 10 3 4" xfId="30193"/>
    <cellStyle name="Percent 7 10 4" xfId="30194"/>
    <cellStyle name="Percent 7 10 4 2" xfId="30195"/>
    <cellStyle name="Percent 7 10 4 3" xfId="30196"/>
    <cellStyle name="Percent 7 10 5" xfId="30197"/>
    <cellStyle name="Percent 7 10 5 2" xfId="30198"/>
    <cellStyle name="Percent 7 10 5 3" xfId="30199"/>
    <cellStyle name="Percent 7 10 6" xfId="30200"/>
    <cellStyle name="Percent 7 10 7" xfId="30201"/>
    <cellStyle name="Percent 7 10 8" xfId="30202"/>
    <cellStyle name="Percent 7 11" xfId="30203"/>
    <cellStyle name="Percent 7 11 2" xfId="30204"/>
    <cellStyle name="Percent 7 11 2 2" xfId="30205"/>
    <cellStyle name="Percent 7 11 2 2 2" xfId="30206"/>
    <cellStyle name="Percent 7 11 2 2 3" xfId="30207"/>
    <cellStyle name="Percent 7 11 2 3" xfId="30208"/>
    <cellStyle name="Percent 7 11 2 4" xfId="30209"/>
    <cellStyle name="Percent 7 11 3" xfId="30210"/>
    <cellStyle name="Percent 7 11 3 2" xfId="30211"/>
    <cellStyle name="Percent 7 11 3 2 2" xfId="30212"/>
    <cellStyle name="Percent 7 11 3 2 3" xfId="30213"/>
    <cellStyle name="Percent 7 11 3 3" xfId="30214"/>
    <cellStyle name="Percent 7 11 3 4" xfId="30215"/>
    <cellStyle name="Percent 7 11 4" xfId="30216"/>
    <cellStyle name="Percent 7 11 4 2" xfId="30217"/>
    <cellStyle name="Percent 7 11 4 3" xfId="30218"/>
    <cellStyle name="Percent 7 11 5" xfId="30219"/>
    <cellStyle name="Percent 7 11 6" xfId="30220"/>
    <cellStyle name="Percent 7 12" xfId="30221"/>
    <cellStyle name="Percent 7 12 2" xfId="30222"/>
    <cellStyle name="Percent 7 12 2 2" xfId="30223"/>
    <cellStyle name="Percent 7 12 2 2 2" xfId="30224"/>
    <cellStyle name="Percent 7 12 2 2 3" xfId="30225"/>
    <cellStyle name="Percent 7 12 2 3" xfId="30226"/>
    <cellStyle name="Percent 7 12 2 4" xfId="30227"/>
    <cellStyle name="Percent 7 12 3" xfId="30228"/>
    <cellStyle name="Percent 7 12 3 2" xfId="30229"/>
    <cellStyle name="Percent 7 12 3 2 2" xfId="30230"/>
    <cellStyle name="Percent 7 12 3 2 3" xfId="30231"/>
    <cellStyle name="Percent 7 12 3 3" xfId="30232"/>
    <cellStyle name="Percent 7 12 3 4" xfId="30233"/>
    <cellStyle name="Percent 7 12 4" xfId="30234"/>
    <cellStyle name="Percent 7 12 4 2" xfId="30235"/>
    <cellStyle name="Percent 7 12 4 3" xfId="30236"/>
    <cellStyle name="Percent 7 12 5" xfId="30237"/>
    <cellStyle name="Percent 7 12 6" xfId="30238"/>
    <cellStyle name="Percent 7 13" xfId="30239"/>
    <cellStyle name="Percent 7 13 2" xfId="30240"/>
    <cellStyle name="Percent 7 13 2 2" xfId="30241"/>
    <cellStyle name="Percent 7 13 2 2 2" xfId="30242"/>
    <cellStyle name="Percent 7 13 2 2 3" xfId="30243"/>
    <cellStyle name="Percent 7 13 2 3" xfId="30244"/>
    <cellStyle name="Percent 7 13 2 4" xfId="30245"/>
    <cellStyle name="Percent 7 13 3" xfId="30246"/>
    <cellStyle name="Percent 7 13 3 2" xfId="30247"/>
    <cellStyle name="Percent 7 13 3 2 2" xfId="30248"/>
    <cellStyle name="Percent 7 13 3 2 3" xfId="30249"/>
    <cellStyle name="Percent 7 13 3 3" xfId="30250"/>
    <cellStyle name="Percent 7 13 3 4" xfId="30251"/>
    <cellStyle name="Percent 7 13 4" xfId="30252"/>
    <cellStyle name="Percent 7 13 4 2" xfId="30253"/>
    <cellStyle name="Percent 7 13 4 2 2" xfId="30254"/>
    <cellStyle name="Percent 7 13 4 2 3" xfId="30255"/>
    <cellStyle name="Percent 7 13 4 3" xfId="30256"/>
    <cellStyle name="Percent 7 13 4 4" xfId="30257"/>
    <cellStyle name="Percent 7 13 5" xfId="30258"/>
    <cellStyle name="Percent 7 13 5 2" xfId="30259"/>
    <cellStyle name="Percent 7 13 5 3" xfId="30260"/>
    <cellStyle name="Percent 7 13 6" xfId="30261"/>
    <cellStyle name="Percent 7 13 7" xfId="30262"/>
    <cellStyle name="Percent 7 14" xfId="30263"/>
    <cellStyle name="Percent 7 14 2" xfId="30264"/>
    <cellStyle name="Percent 7 14 2 2" xfId="30265"/>
    <cellStyle name="Percent 7 14 2 2 2" xfId="30266"/>
    <cellStyle name="Percent 7 14 2 2 3" xfId="30267"/>
    <cellStyle name="Percent 7 14 2 3" xfId="30268"/>
    <cellStyle name="Percent 7 14 2 4" xfId="30269"/>
    <cellStyle name="Percent 7 14 3" xfId="30270"/>
    <cellStyle name="Percent 7 14 3 2" xfId="30271"/>
    <cellStyle name="Percent 7 14 3 2 2" xfId="30272"/>
    <cellStyle name="Percent 7 14 3 2 3" xfId="30273"/>
    <cellStyle name="Percent 7 14 3 3" xfId="30274"/>
    <cellStyle name="Percent 7 14 3 4" xfId="30275"/>
    <cellStyle name="Percent 7 14 4" xfId="30276"/>
    <cellStyle name="Percent 7 14 4 2" xfId="30277"/>
    <cellStyle name="Percent 7 14 4 3" xfId="30278"/>
    <cellStyle name="Percent 7 14 5" xfId="30279"/>
    <cellStyle name="Percent 7 14 6" xfId="30280"/>
    <cellStyle name="Percent 7 15" xfId="30281"/>
    <cellStyle name="Percent 7 15 2" xfId="30282"/>
    <cellStyle name="Percent 7 15 2 2" xfId="30283"/>
    <cellStyle name="Percent 7 15 2 3" xfId="30284"/>
    <cellStyle name="Percent 7 15 3" xfId="30285"/>
    <cellStyle name="Percent 7 15 4" xfId="30286"/>
    <cellStyle name="Percent 7 16" xfId="30287"/>
    <cellStyle name="Percent 7 16 2" xfId="30288"/>
    <cellStyle name="Percent 7 16 2 2" xfId="30289"/>
    <cellStyle name="Percent 7 16 2 3" xfId="30290"/>
    <cellStyle name="Percent 7 16 3" xfId="30291"/>
    <cellStyle name="Percent 7 16 4" xfId="30292"/>
    <cellStyle name="Percent 7 17" xfId="30293"/>
    <cellStyle name="Percent 7 17 2" xfId="30294"/>
    <cellStyle name="Percent 7 17 2 2" xfId="30295"/>
    <cellStyle name="Percent 7 17 2 3" xfId="30296"/>
    <cellStyle name="Percent 7 17 3" xfId="30297"/>
    <cellStyle name="Percent 7 17 4" xfId="30298"/>
    <cellStyle name="Percent 7 18" xfId="30299"/>
    <cellStyle name="Percent 7 18 2" xfId="30300"/>
    <cellStyle name="Percent 7 18 3" xfId="30301"/>
    <cellStyle name="Percent 7 19" xfId="30302"/>
    <cellStyle name="Percent 7 19 2" xfId="30303"/>
    <cellStyle name="Percent 7 19 3" xfId="30304"/>
    <cellStyle name="Percent 7 2" xfId="30305"/>
    <cellStyle name="Percent 7 2 10" xfId="30306"/>
    <cellStyle name="Percent 7 2 10 2" xfId="30307"/>
    <cellStyle name="Percent 7 2 10 3" xfId="30308"/>
    <cellStyle name="Percent 7 2 11" xfId="30309"/>
    <cellStyle name="Percent 7 2 11 2" xfId="30310"/>
    <cellStyle name="Percent 7 2 11 3" xfId="30311"/>
    <cellStyle name="Percent 7 2 12" xfId="30312"/>
    <cellStyle name="Percent 7 2 2" xfId="30313"/>
    <cellStyle name="Percent 7 2 2 2" xfId="30314"/>
    <cellStyle name="Percent 7 2 2 2 2" xfId="30315"/>
    <cellStyle name="Percent 7 2 2 2 2 2" xfId="30316"/>
    <cellStyle name="Percent 7 2 2 2 2 3" xfId="30317"/>
    <cellStyle name="Percent 7 2 2 2 3" xfId="30318"/>
    <cellStyle name="Percent 7 2 2 2 4" xfId="30319"/>
    <cellStyle name="Percent 7 2 2 3" xfId="30320"/>
    <cellStyle name="Percent 7 2 2 3 2" xfId="30321"/>
    <cellStyle name="Percent 7 2 2 3 2 2" xfId="30322"/>
    <cellStyle name="Percent 7 2 2 3 2 3" xfId="30323"/>
    <cellStyle name="Percent 7 2 2 3 3" xfId="30324"/>
    <cellStyle name="Percent 7 2 2 3 4" xfId="30325"/>
    <cellStyle name="Percent 7 2 2 4" xfId="30326"/>
    <cellStyle name="Percent 7 2 2 4 2" xfId="30327"/>
    <cellStyle name="Percent 7 2 2 4 3" xfId="30328"/>
    <cellStyle name="Percent 7 2 2 5" xfId="30329"/>
    <cellStyle name="Percent 7 2 2 6" xfId="30330"/>
    <cellStyle name="Percent 7 2 3" xfId="30331"/>
    <cellStyle name="Percent 7 2 3 2" xfId="30332"/>
    <cellStyle name="Percent 7 2 3 2 2" xfId="30333"/>
    <cellStyle name="Percent 7 2 3 2 2 2" xfId="30334"/>
    <cellStyle name="Percent 7 2 3 2 2 3" xfId="30335"/>
    <cellStyle name="Percent 7 2 3 2 3" xfId="30336"/>
    <cellStyle name="Percent 7 2 3 2 4" xfId="30337"/>
    <cellStyle name="Percent 7 2 3 3" xfId="30338"/>
    <cellStyle name="Percent 7 2 3 3 2" xfId="30339"/>
    <cellStyle name="Percent 7 2 3 3 2 2" xfId="30340"/>
    <cellStyle name="Percent 7 2 3 3 2 3" xfId="30341"/>
    <cellStyle name="Percent 7 2 3 3 3" xfId="30342"/>
    <cellStyle name="Percent 7 2 3 3 4" xfId="30343"/>
    <cellStyle name="Percent 7 2 3 4" xfId="30344"/>
    <cellStyle name="Percent 7 2 3 4 2" xfId="30345"/>
    <cellStyle name="Percent 7 2 3 4 3" xfId="30346"/>
    <cellStyle name="Percent 7 2 3 5" xfId="30347"/>
    <cellStyle name="Percent 7 2 3 6" xfId="30348"/>
    <cellStyle name="Percent 7 2 4" xfId="30349"/>
    <cellStyle name="Percent 7 2 4 2" xfId="30350"/>
    <cellStyle name="Percent 7 2 4 2 2" xfId="30351"/>
    <cellStyle name="Percent 7 2 4 2 2 2" xfId="30352"/>
    <cellStyle name="Percent 7 2 4 2 2 3" xfId="30353"/>
    <cellStyle name="Percent 7 2 4 2 3" xfId="30354"/>
    <cellStyle name="Percent 7 2 4 2 4" xfId="30355"/>
    <cellStyle name="Percent 7 2 4 3" xfId="30356"/>
    <cellStyle name="Percent 7 2 4 3 2" xfId="30357"/>
    <cellStyle name="Percent 7 2 4 3 2 2" xfId="30358"/>
    <cellStyle name="Percent 7 2 4 3 2 3" xfId="30359"/>
    <cellStyle name="Percent 7 2 4 3 3" xfId="30360"/>
    <cellStyle name="Percent 7 2 4 3 4" xfId="30361"/>
    <cellStyle name="Percent 7 2 4 4" xfId="30362"/>
    <cellStyle name="Percent 7 2 4 4 2" xfId="30363"/>
    <cellStyle name="Percent 7 2 4 4 2 2" xfId="30364"/>
    <cellStyle name="Percent 7 2 4 4 2 3" xfId="30365"/>
    <cellStyle name="Percent 7 2 4 4 3" xfId="30366"/>
    <cellStyle name="Percent 7 2 4 4 4" xfId="30367"/>
    <cellStyle name="Percent 7 2 4 5" xfId="30368"/>
    <cellStyle name="Percent 7 2 4 5 2" xfId="30369"/>
    <cellStyle name="Percent 7 2 4 5 3" xfId="30370"/>
    <cellStyle name="Percent 7 2 4 6" xfId="30371"/>
    <cellStyle name="Percent 7 2 4 7" xfId="30372"/>
    <cellStyle name="Percent 7 2 5" xfId="30373"/>
    <cellStyle name="Percent 7 2 5 2" xfId="30374"/>
    <cellStyle name="Percent 7 2 5 2 2" xfId="30375"/>
    <cellStyle name="Percent 7 2 5 2 2 2" xfId="30376"/>
    <cellStyle name="Percent 7 2 5 2 2 3" xfId="30377"/>
    <cellStyle name="Percent 7 2 5 2 3" xfId="30378"/>
    <cellStyle name="Percent 7 2 5 2 4" xfId="30379"/>
    <cellStyle name="Percent 7 2 5 3" xfId="30380"/>
    <cellStyle name="Percent 7 2 5 3 2" xfId="30381"/>
    <cellStyle name="Percent 7 2 5 3 2 2" xfId="30382"/>
    <cellStyle name="Percent 7 2 5 3 2 3" xfId="30383"/>
    <cellStyle name="Percent 7 2 5 3 3" xfId="30384"/>
    <cellStyle name="Percent 7 2 5 3 4" xfId="30385"/>
    <cellStyle name="Percent 7 2 5 4" xfId="30386"/>
    <cellStyle name="Percent 7 2 5 4 2" xfId="30387"/>
    <cellStyle name="Percent 7 2 5 4 3" xfId="30388"/>
    <cellStyle name="Percent 7 2 5 5" xfId="30389"/>
    <cellStyle name="Percent 7 2 5 6" xfId="30390"/>
    <cellStyle name="Percent 7 2 6" xfId="30391"/>
    <cellStyle name="Percent 7 2 6 2" xfId="30392"/>
    <cellStyle name="Percent 7 2 6 2 2" xfId="30393"/>
    <cellStyle name="Percent 7 2 6 2 3" xfId="30394"/>
    <cellStyle name="Percent 7 2 6 3" xfId="30395"/>
    <cellStyle name="Percent 7 2 6 4" xfId="30396"/>
    <cellStyle name="Percent 7 2 7" xfId="30397"/>
    <cellStyle name="Percent 7 2 7 2" xfId="30398"/>
    <cellStyle name="Percent 7 2 7 2 2" xfId="30399"/>
    <cellStyle name="Percent 7 2 7 2 3" xfId="30400"/>
    <cellStyle name="Percent 7 2 7 3" xfId="30401"/>
    <cellStyle name="Percent 7 2 7 4" xfId="30402"/>
    <cellStyle name="Percent 7 2 8" xfId="30403"/>
    <cellStyle name="Percent 7 2 8 2" xfId="30404"/>
    <cellStyle name="Percent 7 2 8 2 2" xfId="30405"/>
    <cellStyle name="Percent 7 2 8 2 3" xfId="30406"/>
    <cellStyle name="Percent 7 2 8 3" xfId="30407"/>
    <cellStyle name="Percent 7 2 8 4" xfId="30408"/>
    <cellStyle name="Percent 7 2 9" xfId="30409"/>
    <cellStyle name="Percent 7 2 9 2" xfId="30410"/>
    <cellStyle name="Percent 7 2 9 3" xfId="30411"/>
    <cellStyle name="Percent 7 20" xfId="30412"/>
    <cellStyle name="Percent 7 20 2" xfId="30413"/>
    <cellStyle name="Percent 7 20 3" xfId="30414"/>
    <cellStyle name="Percent 7 21" xfId="30415"/>
    <cellStyle name="Percent 7 22" xfId="30416"/>
    <cellStyle name="Percent 7 23" xfId="30417"/>
    <cellStyle name="Percent 7 3" xfId="30418"/>
    <cellStyle name="Percent 7 3 10" xfId="30419"/>
    <cellStyle name="Percent 7 3 10 2" xfId="30420"/>
    <cellStyle name="Percent 7 3 10 3" xfId="30421"/>
    <cellStyle name="Percent 7 3 11" xfId="30422"/>
    <cellStyle name="Percent 7 3 11 2" xfId="30423"/>
    <cellStyle name="Percent 7 3 11 3" xfId="30424"/>
    <cellStyle name="Percent 7 3 12" xfId="30425"/>
    <cellStyle name="Percent 7 3 2" xfId="30426"/>
    <cellStyle name="Percent 7 3 2 2" xfId="30427"/>
    <cellStyle name="Percent 7 3 2 2 2" xfId="30428"/>
    <cellStyle name="Percent 7 3 2 2 2 2" xfId="30429"/>
    <cellStyle name="Percent 7 3 2 2 2 3" xfId="30430"/>
    <cellStyle name="Percent 7 3 2 2 3" xfId="30431"/>
    <cellStyle name="Percent 7 3 2 2 4" xfId="30432"/>
    <cellStyle name="Percent 7 3 2 3" xfId="30433"/>
    <cellStyle name="Percent 7 3 2 3 2" xfId="30434"/>
    <cellStyle name="Percent 7 3 2 3 2 2" xfId="30435"/>
    <cellStyle name="Percent 7 3 2 3 2 3" xfId="30436"/>
    <cellStyle name="Percent 7 3 2 3 3" xfId="30437"/>
    <cellStyle name="Percent 7 3 2 3 4" xfId="30438"/>
    <cellStyle name="Percent 7 3 2 4" xfId="30439"/>
    <cellStyle name="Percent 7 3 2 4 2" xfId="30440"/>
    <cellStyle name="Percent 7 3 2 4 3" xfId="30441"/>
    <cellStyle name="Percent 7 3 2 5" xfId="30442"/>
    <cellStyle name="Percent 7 3 2 6" xfId="30443"/>
    <cellStyle name="Percent 7 3 3" xfId="30444"/>
    <cellStyle name="Percent 7 3 3 2" xfId="30445"/>
    <cellStyle name="Percent 7 3 3 2 2" xfId="30446"/>
    <cellStyle name="Percent 7 3 3 2 2 2" xfId="30447"/>
    <cellStyle name="Percent 7 3 3 2 2 3" xfId="30448"/>
    <cellStyle name="Percent 7 3 3 2 3" xfId="30449"/>
    <cellStyle name="Percent 7 3 3 2 4" xfId="30450"/>
    <cellStyle name="Percent 7 3 3 3" xfId="30451"/>
    <cellStyle name="Percent 7 3 3 3 2" xfId="30452"/>
    <cellStyle name="Percent 7 3 3 3 2 2" xfId="30453"/>
    <cellStyle name="Percent 7 3 3 3 2 3" xfId="30454"/>
    <cellStyle name="Percent 7 3 3 3 3" xfId="30455"/>
    <cellStyle name="Percent 7 3 3 3 4" xfId="30456"/>
    <cellStyle name="Percent 7 3 3 4" xfId="30457"/>
    <cellStyle name="Percent 7 3 3 4 2" xfId="30458"/>
    <cellStyle name="Percent 7 3 3 4 3" xfId="30459"/>
    <cellStyle name="Percent 7 3 3 5" xfId="30460"/>
    <cellStyle name="Percent 7 3 3 6" xfId="30461"/>
    <cellStyle name="Percent 7 3 4" xfId="30462"/>
    <cellStyle name="Percent 7 3 4 2" xfId="30463"/>
    <cellStyle name="Percent 7 3 4 2 2" xfId="30464"/>
    <cellStyle name="Percent 7 3 4 2 2 2" xfId="30465"/>
    <cellStyle name="Percent 7 3 4 2 2 3" xfId="30466"/>
    <cellStyle name="Percent 7 3 4 2 3" xfId="30467"/>
    <cellStyle name="Percent 7 3 4 2 4" xfId="30468"/>
    <cellStyle name="Percent 7 3 4 3" xfId="30469"/>
    <cellStyle name="Percent 7 3 4 3 2" xfId="30470"/>
    <cellStyle name="Percent 7 3 4 3 2 2" xfId="30471"/>
    <cellStyle name="Percent 7 3 4 3 2 3" xfId="30472"/>
    <cellStyle name="Percent 7 3 4 3 3" xfId="30473"/>
    <cellStyle name="Percent 7 3 4 3 4" xfId="30474"/>
    <cellStyle name="Percent 7 3 4 4" xfId="30475"/>
    <cellStyle name="Percent 7 3 4 4 2" xfId="30476"/>
    <cellStyle name="Percent 7 3 4 4 2 2" xfId="30477"/>
    <cellStyle name="Percent 7 3 4 4 2 3" xfId="30478"/>
    <cellStyle name="Percent 7 3 4 4 3" xfId="30479"/>
    <cellStyle name="Percent 7 3 4 4 4" xfId="30480"/>
    <cellStyle name="Percent 7 3 4 5" xfId="30481"/>
    <cellStyle name="Percent 7 3 4 5 2" xfId="30482"/>
    <cellStyle name="Percent 7 3 4 5 3" xfId="30483"/>
    <cellStyle name="Percent 7 3 4 6" xfId="30484"/>
    <cellStyle name="Percent 7 3 4 7" xfId="30485"/>
    <cellStyle name="Percent 7 3 5" xfId="30486"/>
    <cellStyle name="Percent 7 3 5 2" xfId="30487"/>
    <cellStyle name="Percent 7 3 5 2 2" xfId="30488"/>
    <cellStyle name="Percent 7 3 5 2 2 2" xfId="30489"/>
    <cellStyle name="Percent 7 3 5 2 2 3" xfId="30490"/>
    <cellStyle name="Percent 7 3 5 2 3" xfId="30491"/>
    <cellStyle name="Percent 7 3 5 2 4" xfId="30492"/>
    <cellStyle name="Percent 7 3 5 3" xfId="30493"/>
    <cellStyle name="Percent 7 3 5 3 2" xfId="30494"/>
    <cellStyle name="Percent 7 3 5 3 2 2" xfId="30495"/>
    <cellStyle name="Percent 7 3 5 3 2 3" xfId="30496"/>
    <cellStyle name="Percent 7 3 5 3 3" xfId="30497"/>
    <cellStyle name="Percent 7 3 5 3 4" xfId="30498"/>
    <cellStyle name="Percent 7 3 5 4" xfId="30499"/>
    <cellStyle name="Percent 7 3 5 4 2" xfId="30500"/>
    <cellStyle name="Percent 7 3 5 4 3" xfId="30501"/>
    <cellStyle name="Percent 7 3 5 5" xfId="30502"/>
    <cellStyle name="Percent 7 3 5 6" xfId="30503"/>
    <cellStyle name="Percent 7 3 6" xfId="30504"/>
    <cellStyle name="Percent 7 3 6 2" xfId="30505"/>
    <cellStyle name="Percent 7 3 6 2 2" xfId="30506"/>
    <cellStyle name="Percent 7 3 6 2 3" xfId="30507"/>
    <cellStyle name="Percent 7 3 6 3" xfId="30508"/>
    <cellStyle name="Percent 7 3 6 4" xfId="30509"/>
    <cellStyle name="Percent 7 3 7" xfId="30510"/>
    <cellStyle name="Percent 7 3 7 2" xfId="30511"/>
    <cellStyle name="Percent 7 3 7 2 2" xfId="30512"/>
    <cellStyle name="Percent 7 3 7 2 3" xfId="30513"/>
    <cellStyle name="Percent 7 3 7 3" xfId="30514"/>
    <cellStyle name="Percent 7 3 7 4" xfId="30515"/>
    <cellStyle name="Percent 7 3 8" xfId="30516"/>
    <cellStyle name="Percent 7 3 8 2" xfId="30517"/>
    <cellStyle name="Percent 7 3 8 2 2" xfId="30518"/>
    <cellStyle name="Percent 7 3 8 2 3" xfId="30519"/>
    <cellStyle name="Percent 7 3 8 3" xfId="30520"/>
    <cellStyle name="Percent 7 3 8 4" xfId="30521"/>
    <cellStyle name="Percent 7 3 9" xfId="30522"/>
    <cellStyle name="Percent 7 3 9 2" xfId="30523"/>
    <cellStyle name="Percent 7 3 9 3" xfId="30524"/>
    <cellStyle name="Percent 7 4" xfId="30525"/>
    <cellStyle name="Percent 7 4 10" xfId="30526"/>
    <cellStyle name="Percent 7 4 10 2" xfId="30527"/>
    <cellStyle name="Percent 7 4 10 3" xfId="30528"/>
    <cellStyle name="Percent 7 4 11" xfId="30529"/>
    <cellStyle name="Percent 7 4 11 2" xfId="30530"/>
    <cellStyle name="Percent 7 4 11 3" xfId="30531"/>
    <cellStyle name="Percent 7 4 12" xfId="30532"/>
    <cellStyle name="Percent 7 4 2" xfId="30533"/>
    <cellStyle name="Percent 7 4 2 2" xfId="30534"/>
    <cellStyle name="Percent 7 4 2 2 2" xfId="30535"/>
    <cellStyle name="Percent 7 4 2 2 2 2" xfId="30536"/>
    <cellStyle name="Percent 7 4 2 2 2 3" xfId="30537"/>
    <cellStyle name="Percent 7 4 2 2 3" xfId="30538"/>
    <cellStyle name="Percent 7 4 2 2 4" xfId="30539"/>
    <cellStyle name="Percent 7 4 2 3" xfId="30540"/>
    <cellStyle name="Percent 7 4 2 3 2" xfId="30541"/>
    <cellStyle name="Percent 7 4 2 3 2 2" xfId="30542"/>
    <cellStyle name="Percent 7 4 2 3 2 3" xfId="30543"/>
    <cellStyle name="Percent 7 4 2 3 3" xfId="30544"/>
    <cellStyle name="Percent 7 4 2 3 4" xfId="30545"/>
    <cellStyle name="Percent 7 4 2 4" xfId="30546"/>
    <cellStyle name="Percent 7 4 2 4 2" xfId="30547"/>
    <cellStyle name="Percent 7 4 2 4 3" xfId="30548"/>
    <cellStyle name="Percent 7 4 2 5" xfId="30549"/>
    <cellStyle name="Percent 7 4 2 6" xfId="30550"/>
    <cellStyle name="Percent 7 4 3" xfId="30551"/>
    <cellStyle name="Percent 7 4 3 2" xfId="30552"/>
    <cellStyle name="Percent 7 4 3 2 2" xfId="30553"/>
    <cellStyle name="Percent 7 4 3 2 2 2" xfId="30554"/>
    <cellStyle name="Percent 7 4 3 2 2 3" xfId="30555"/>
    <cellStyle name="Percent 7 4 3 2 3" xfId="30556"/>
    <cellStyle name="Percent 7 4 3 2 4" xfId="30557"/>
    <cellStyle name="Percent 7 4 3 3" xfId="30558"/>
    <cellStyle name="Percent 7 4 3 3 2" xfId="30559"/>
    <cellStyle name="Percent 7 4 3 3 2 2" xfId="30560"/>
    <cellStyle name="Percent 7 4 3 3 2 3" xfId="30561"/>
    <cellStyle name="Percent 7 4 3 3 3" xfId="30562"/>
    <cellStyle name="Percent 7 4 3 3 4" xfId="30563"/>
    <cellStyle name="Percent 7 4 3 4" xfId="30564"/>
    <cellStyle name="Percent 7 4 3 4 2" xfId="30565"/>
    <cellStyle name="Percent 7 4 3 4 3" xfId="30566"/>
    <cellStyle name="Percent 7 4 3 5" xfId="30567"/>
    <cellStyle name="Percent 7 4 3 6" xfId="30568"/>
    <cellStyle name="Percent 7 4 4" xfId="30569"/>
    <cellStyle name="Percent 7 4 4 2" xfId="30570"/>
    <cellStyle name="Percent 7 4 4 2 2" xfId="30571"/>
    <cellStyle name="Percent 7 4 4 2 2 2" xfId="30572"/>
    <cellStyle name="Percent 7 4 4 2 2 3" xfId="30573"/>
    <cellStyle name="Percent 7 4 4 2 3" xfId="30574"/>
    <cellStyle name="Percent 7 4 4 2 4" xfId="30575"/>
    <cellStyle name="Percent 7 4 4 3" xfId="30576"/>
    <cellStyle name="Percent 7 4 4 3 2" xfId="30577"/>
    <cellStyle name="Percent 7 4 4 3 2 2" xfId="30578"/>
    <cellStyle name="Percent 7 4 4 3 2 3" xfId="30579"/>
    <cellStyle name="Percent 7 4 4 3 3" xfId="30580"/>
    <cellStyle name="Percent 7 4 4 3 4" xfId="30581"/>
    <cellStyle name="Percent 7 4 4 4" xfId="30582"/>
    <cellStyle name="Percent 7 4 4 4 2" xfId="30583"/>
    <cellStyle name="Percent 7 4 4 4 2 2" xfId="30584"/>
    <cellStyle name="Percent 7 4 4 4 2 3" xfId="30585"/>
    <cellStyle name="Percent 7 4 4 4 3" xfId="30586"/>
    <cellStyle name="Percent 7 4 4 4 4" xfId="30587"/>
    <cellStyle name="Percent 7 4 4 5" xfId="30588"/>
    <cellStyle name="Percent 7 4 4 5 2" xfId="30589"/>
    <cellStyle name="Percent 7 4 4 5 3" xfId="30590"/>
    <cellStyle name="Percent 7 4 4 6" xfId="30591"/>
    <cellStyle name="Percent 7 4 4 7" xfId="30592"/>
    <cellStyle name="Percent 7 4 5" xfId="30593"/>
    <cellStyle name="Percent 7 4 5 2" xfId="30594"/>
    <cellStyle name="Percent 7 4 5 2 2" xfId="30595"/>
    <cellStyle name="Percent 7 4 5 2 2 2" xfId="30596"/>
    <cellStyle name="Percent 7 4 5 2 2 3" xfId="30597"/>
    <cellStyle name="Percent 7 4 5 2 3" xfId="30598"/>
    <cellStyle name="Percent 7 4 5 2 4" xfId="30599"/>
    <cellStyle name="Percent 7 4 5 3" xfId="30600"/>
    <cellStyle name="Percent 7 4 5 3 2" xfId="30601"/>
    <cellStyle name="Percent 7 4 5 3 2 2" xfId="30602"/>
    <cellStyle name="Percent 7 4 5 3 2 3" xfId="30603"/>
    <cellStyle name="Percent 7 4 5 3 3" xfId="30604"/>
    <cellStyle name="Percent 7 4 5 3 4" xfId="30605"/>
    <cellStyle name="Percent 7 4 5 4" xfId="30606"/>
    <cellStyle name="Percent 7 4 5 4 2" xfId="30607"/>
    <cellStyle name="Percent 7 4 5 4 3" xfId="30608"/>
    <cellStyle name="Percent 7 4 5 5" xfId="30609"/>
    <cellStyle name="Percent 7 4 5 6" xfId="30610"/>
    <cellStyle name="Percent 7 4 6" xfId="30611"/>
    <cellStyle name="Percent 7 4 6 2" xfId="30612"/>
    <cellStyle name="Percent 7 4 6 2 2" xfId="30613"/>
    <cellStyle name="Percent 7 4 6 2 3" xfId="30614"/>
    <cellStyle name="Percent 7 4 6 3" xfId="30615"/>
    <cellStyle name="Percent 7 4 6 4" xfId="30616"/>
    <cellStyle name="Percent 7 4 7" xfId="30617"/>
    <cellStyle name="Percent 7 4 7 2" xfId="30618"/>
    <cellStyle name="Percent 7 4 7 2 2" xfId="30619"/>
    <cellStyle name="Percent 7 4 7 2 3" xfId="30620"/>
    <cellStyle name="Percent 7 4 7 3" xfId="30621"/>
    <cellStyle name="Percent 7 4 7 4" xfId="30622"/>
    <cellStyle name="Percent 7 4 8" xfId="30623"/>
    <cellStyle name="Percent 7 4 8 2" xfId="30624"/>
    <cellStyle name="Percent 7 4 8 2 2" xfId="30625"/>
    <cellStyle name="Percent 7 4 8 2 3" xfId="30626"/>
    <cellStyle name="Percent 7 4 8 3" xfId="30627"/>
    <cellStyle name="Percent 7 4 8 4" xfId="30628"/>
    <cellStyle name="Percent 7 4 9" xfId="30629"/>
    <cellStyle name="Percent 7 4 9 2" xfId="30630"/>
    <cellStyle name="Percent 7 4 9 3" xfId="30631"/>
    <cellStyle name="Percent 7 5" xfId="30632"/>
    <cellStyle name="Percent 7 5 10" xfId="30633"/>
    <cellStyle name="Percent 7 5 10 2" xfId="30634"/>
    <cellStyle name="Percent 7 5 10 3" xfId="30635"/>
    <cellStyle name="Percent 7 5 11" xfId="30636"/>
    <cellStyle name="Percent 7 5 11 2" xfId="30637"/>
    <cellStyle name="Percent 7 5 11 3" xfId="30638"/>
    <cellStyle name="Percent 7 5 12" xfId="30639"/>
    <cellStyle name="Percent 7 5 2" xfId="30640"/>
    <cellStyle name="Percent 7 5 2 2" xfId="30641"/>
    <cellStyle name="Percent 7 5 2 2 2" xfId="30642"/>
    <cellStyle name="Percent 7 5 2 2 2 2" xfId="30643"/>
    <cellStyle name="Percent 7 5 2 2 2 3" xfId="30644"/>
    <cellStyle name="Percent 7 5 2 2 3" xfId="30645"/>
    <cellStyle name="Percent 7 5 2 2 4" xfId="30646"/>
    <cellStyle name="Percent 7 5 2 3" xfId="30647"/>
    <cellStyle name="Percent 7 5 2 3 2" xfId="30648"/>
    <cellStyle name="Percent 7 5 2 3 2 2" xfId="30649"/>
    <cellStyle name="Percent 7 5 2 3 2 3" xfId="30650"/>
    <cellStyle name="Percent 7 5 2 3 3" xfId="30651"/>
    <cellStyle name="Percent 7 5 2 3 4" xfId="30652"/>
    <cellStyle name="Percent 7 5 2 4" xfId="30653"/>
    <cellStyle name="Percent 7 5 2 4 2" xfId="30654"/>
    <cellStyle name="Percent 7 5 2 4 3" xfId="30655"/>
    <cellStyle name="Percent 7 5 2 5" xfId="30656"/>
    <cellStyle name="Percent 7 5 2 6" xfId="30657"/>
    <cellStyle name="Percent 7 5 3" xfId="30658"/>
    <cellStyle name="Percent 7 5 3 2" xfId="30659"/>
    <cellStyle name="Percent 7 5 3 2 2" xfId="30660"/>
    <cellStyle name="Percent 7 5 3 2 2 2" xfId="30661"/>
    <cellStyle name="Percent 7 5 3 2 2 3" xfId="30662"/>
    <cellStyle name="Percent 7 5 3 2 3" xfId="30663"/>
    <cellStyle name="Percent 7 5 3 2 4" xfId="30664"/>
    <cellStyle name="Percent 7 5 3 3" xfId="30665"/>
    <cellStyle name="Percent 7 5 3 3 2" xfId="30666"/>
    <cellStyle name="Percent 7 5 3 3 2 2" xfId="30667"/>
    <cellStyle name="Percent 7 5 3 3 2 3" xfId="30668"/>
    <cellStyle name="Percent 7 5 3 3 3" xfId="30669"/>
    <cellStyle name="Percent 7 5 3 3 4" xfId="30670"/>
    <cellStyle name="Percent 7 5 3 4" xfId="30671"/>
    <cellStyle name="Percent 7 5 3 4 2" xfId="30672"/>
    <cellStyle name="Percent 7 5 3 4 3" xfId="30673"/>
    <cellStyle name="Percent 7 5 3 5" xfId="30674"/>
    <cellStyle name="Percent 7 5 3 6" xfId="30675"/>
    <cellStyle name="Percent 7 5 4" xfId="30676"/>
    <cellStyle name="Percent 7 5 4 2" xfId="30677"/>
    <cellStyle name="Percent 7 5 4 2 2" xfId="30678"/>
    <cellStyle name="Percent 7 5 4 2 2 2" xfId="30679"/>
    <cellStyle name="Percent 7 5 4 2 2 3" xfId="30680"/>
    <cellStyle name="Percent 7 5 4 2 3" xfId="30681"/>
    <cellStyle name="Percent 7 5 4 2 4" xfId="30682"/>
    <cellStyle name="Percent 7 5 4 3" xfId="30683"/>
    <cellStyle name="Percent 7 5 4 3 2" xfId="30684"/>
    <cellStyle name="Percent 7 5 4 3 2 2" xfId="30685"/>
    <cellStyle name="Percent 7 5 4 3 2 3" xfId="30686"/>
    <cellStyle name="Percent 7 5 4 3 3" xfId="30687"/>
    <cellStyle name="Percent 7 5 4 3 4" xfId="30688"/>
    <cellStyle name="Percent 7 5 4 4" xfId="30689"/>
    <cellStyle name="Percent 7 5 4 4 2" xfId="30690"/>
    <cellStyle name="Percent 7 5 4 4 2 2" xfId="30691"/>
    <cellStyle name="Percent 7 5 4 4 2 3" xfId="30692"/>
    <cellStyle name="Percent 7 5 4 4 3" xfId="30693"/>
    <cellStyle name="Percent 7 5 4 4 4" xfId="30694"/>
    <cellStyle name="Percent 7 5 4 5" xfId="30695"/>
    <cellStyle name="Percent 7 5 4 5 2" xfId="30696"/>
    <cellStyle name="Percent 7 5 4 5 3" xfId="30697"/>
    <cellStyle name="Percent 7 5 4 6" xfId="30698"/>
    <cellStyle name="Percent 7 5 4 7" xfId="30699"/>
    <cellStyle name="Percent 7 5 5" xfId="30700"/>
    <cellStyle name="Percent 7 5 5 2" xfId="30701"/>
    <cellStyle name="Percent 7 5 5 2 2" xfId="30702"/>
    <cellStyle name="Percent 7 5 5 2 2 2" xfId="30703"/>
    <cellStyle name="Percent 7 5 5 2 2 3" xfId="30704"/>
    <cellStyle name="Percent 7 5 5 2 3" xfId="30705"/>
    <cellStyle name="Percent 7 5 5 2 4" xfId="30706"/>
    <cellStyle name="Percent 7 5 5 3" xfId="30707"/>
    <cellStyle name="Percent 7 5 5 3 2" xfId="30708"/>
    <cellStyle name="Percent 7 5 5 3 2 2" xfId="30709"/>
    <cellStyle name="Percent 7 5 5 3 2 3" xfId="30710"/>
    <cellStyle name="Percent 7 5 5 3 3" xfId="30711"/>
    <cellStyle name="Percent 7 5 5 3 4" xfId="30712"/>
    <cellStyle name="Percent 7 5 5 4" xfId="30713"/>
    <cellStyle name="Percent 7 5 5 4 2" xfId="30714"/>
    <cellStyle name="Percent 7 5 5 4 3" xfId="30715"/>
    <cellStyle name="Percent 7 5 5 5" xfId="30716"/>
    <cellStyle name="Percent 7 5 5 6" xfId="30717"/>
    <cellStyle name="Percent 7 5 6" xfId="30718"/>
    <cellStyle name="Percent 7 5 6 2" xfId="30719"/>
    <cellStyle name="Percent 7 5 6 2 2" xfId="30720"/>
    <cellStyle name="Percent 7 5 6 2 3" xfId="30721"/>
    <cellStyle name="Percent 7 5 6 3" xfId="30722"/>
    <cellStyle name="Percent 7 5 6 4" xfId="30723"/>
    <cellStyle name="Percent 7 5 7" xfId="30724"/>
    <cellStyle name="Percent 7 5 7 2" xfId="30725"/>
    <cellStyle name="Percent 7 5 7 2 2" xfId="30726"/>
    <cellStyle name="Percent 7 5 7 2 3" xfId="30727"/>
    <cellStyle name="Percent 7 5 7 3" xfId="30728"/>
    <cellStyle name="Percent 7 5 7 4" xfId="30729"/>
    <cellStyle name="Percent 7 5 8" xfId="30730"/>
    <cellStyle name="Percent 7 5 8 2" xfId="30731"/>
    <cellStyle name="Percent 7 5 8 2 2" xfId="30732"/>
    <cellStyle name="Percent 7 5 8 2 3" xfId="30733"/>
    <cellStyle name="Percent 7 5 8 3" xfId="30734"/>
    <cellStyle name="Percent 7 5 8 4" xfId="30735"/>
    <cellStyle name="Percent 7 5 9" xfId="30736"/>
    <cellStyle name="Percent 7 5 9 2" xfId="30737"/>
    <cellStyle name="Percent 7 5 9 3" xfId="30738"/>
    <cellStyle name="Percent 7 6" xfId="30739"/>
    <cellStyle name="Percent 7 6 10" xfId="30740"/>
    <cellStyle name="Percent 7 6 10 2" xfId="30741"/>
    <cellStyle name="Percent 7 6 10 3" xfId="30742"/>
    <cellStyle name="Percent 7 6 11" xfId="30743"/>
    <cellStyle name="Percent 7 6 11 2" xfId="30744"/>
    <cellStyle name="Percent 7 6 11 3" xfId="30745"/>
    <cellStyle name="Percent 7 6 12" xfId="30746"/>
    <cellStyle name="Percent 7 6 2" xfId="30747"/>
    <cellStyle name="Percent 7 6 2 2" xfId="30748"/>
    <cellStyle name="Percent 7 6 2 2 2" xfId="30749"/>
    <cellStyle name="Percent 7 6 2 2 2 2" xfId="30750"/>
    <cellStyle name="Percent 7 6 2 2 2 3" xfId="30751"/>
    <cellStyle name="Percent 7 6 2 2 3" xfId="30752"/>
    <cellStyle name="Percent 7 6 2 2 4" xfId="30753"/>
    <cellStyle name="Percent 7 6 2 3" xfId="30754"/>
    <cellStyle name="Percent 7 6 2 3 2" xfId="30755"/>
    <cellStyle name="Percent 7 6 2 3 2 2" xfId="30756"/>
    <cellStyle name="Percent 7 6 2 3 2 3" xfId="30757"/>
    <cellStyle name="Percent 7 6 2 3 3" xfId="30758"/>
    <cellStyle name="Percent 7 6 2 3 4" xfId="30759"/>
    <cellStyle name="Percent 7 6 2 4" xfId="30760"/>
    <cellStyle name="Percent 7 6 2 4 2" xfId="30761"/>
    <cellStyle name="Percent 7 6 2 4 3" xfId="30762"/>
    <cellStyle name="Percent 7 6 2 5" xfId="30763"/>
    <cellStyle name="Percent 7 6 2 6" xfId="30764"/>
    <cellStyle name="Percent 7 6 3" xfId="30765"/>
    <cellStyle name="Percent 7 6 3 2" xfId="30766"/>
    <cellStyle name="Percent 7 6 3 2 2" xfId="30767"/>
    <cellStyle name="Percent 7 6 3 2 2 2" xfId="30768"/>
    <cellStyle name="Percent 7 6 3 2 2 3" xfId="30769"/>
    <cellStyle name="Percent 7 6 3 2 3" xfId="30770"/>
    <cellStyle name="Percent 7 6 3 2 4" xfId="30771"/>
    <cellStyle name="Percent 7 6 3 3" xfId="30772"/>
    <cellStyle name="Percent 7 6 3 3 2" xfId="30773"/>
    <cellStyle name="Percent 7 6 3 3 2 2" xfId="30774"/>
    <cellStyle name="Percent 7 6 3 3 2 3" xfId="30775"/>
    <cellStyle name="Percent 7 6 3 3 3" xfId="30776"/>
    <cellStyle name="Percent 7 6 3 3 4" xfId="30777"/>
    <cellStyle name="Percent 7 6 3 4" xfId="30778"/>
    <cellStyle name="Percent 7 6 3 4 2" xfId="30779"/>
    <cellStyle name="Percent 7 6 3 4 3" xfId="30780"/>
    <cellStyle name="Percent 7 6 3 5" xfId="30781"/>
    <cellStyle name="Percent 7 6 3 6" xfId="30782"/>
    <cellStyle name="Percent 7 6 4" xfId="30783"/>
    <cellStyle name="Percent 7 6 4 2" xfId="30784"/>
    <cellStyle name="Percent 7 6 4 2 2" xfId="30785"/>
    <cellStyle name="Percent 7 6 4 2 2 2" xfId="30786"/>
    <cellStyle name="Percent 7 6 4 2 2 3" xfId="30787"/>
    <cellStyle name="Percent 7 6 4 2 3" xfId="30788"/>
    <cellStyle name="Percent 7 6 4 2 4" xfId="30789"/>
    <cellStyle name="Percent 7 6 4 3" xfId="30790"/>
    <cellStyle name="Percent 7 6 4 3 2" xfId="30791"/>
    <cellStyle name="Percent 7 6 4 3 2 2" xfId="30792"/>
    <cellStyle name="Percent 7 6 4 3 2 3" xfId="30793"/>
    <cellStyle name="Percent 7 6 4 3 3" xfId="30794"/>
    <cellStyle name="Percent 7 6 4 3 4" xfId="30795"/>
    <cellStyle name="Percent 7 6 4 4" xfId="30796"/>
    <cellStyle name="Percent 7 6 4 4 2" xfId="30797"/>
    <cellStyle name="Percent 7 6 4 4 2 2" xfId="30798"/>
    <cellStyle name="Percent 7 6 4 4 2 3" xfId="30799"/>
    <cellStyle name="Percent 7 6 4 4 3" xfId="30800"/>
    <cellStyle name="Percent 7 6 4 4 4" xfId="30801"/>
    <cellStyle name="Percent 7 6 4 5" xfId="30802"/>
    <cellStyle name="Percent 7 6 4 5 2" xfId="30803"/>
    <cellStyle name="Percent 7 6 4 5 3" xfId="30804"/>
    <cellStyle name="Percent 7 6 4 6" xfId="30805"/>
    <cellStyle name="Percent 7 6 4 7" xfId="30806"/>
    <cellStyle name="Percent 7 6 5" xfId="30807"/>
    <cellStyle name="Percent 7 6 5 2" xfId="30808"/>
    <cellStyle name="Percent 7 6 5 2 2" xfId="30809"/>
    <cellStyle name="Percent 7 6 5 2 2 2" xfId="30810"/>
    <cellStyle name="Percent 7 6 5 2 2 3" xfId="30811"/>
    <cellStyle name="Percent 7 6 5 2 3" xfId="30812"/>
    <cellStyle name="Percent 7 6 5 2 4" xfId="30813"/>
    <cellStyle name="Percent 7 6 5 3" xfId="30814"/>
    <cellStyle name="Percent 7 6 5 3 2" xfId="30815"/>
    <cellStyle name="Percent 7 6 5 3 2 2" xfId="30816"/>
    <cellStyle name="Percent 7 6 5 3 2 3" xfId="30817"/>
    <cellStyle name="Percent 7 6 5 3 3" xfId="30818"/>
    <cellStyle name="Percent 7 6 5 3 4" xfId="30819"/>
    <cellStyle name="Percent 7 6 5 4" xfId="30820"/>
    <cellStyle name="Percent 7 6 5 4 2" xfId="30821"/>
    <cellStyle name="Percent 7 6 5 4 3" xfId="30822"/>
    <cellStyle name="Percent 7 6 5 5" xfId="30823"/>
    <cellStyle name="Percent 7 6 5 6" xfId="30824"/>
    <cellStyle name="Percent 7 6 6" xfId="30825"/>
    <cellStyle name="Percent 7 6 6 2" xfId="30826"/>
    <cellStyle name="Percent 7 6 6 2 2" xfId="30827"/>
    <cellStyle name="Percent 7 6 6 2 3" xfId="30828"/>
    <cellStyle name="Percent 7 6 6 3" xfId="30829"/>
    <cellStyle name="Percent 7 6 6 4" xfId="30830"/>
    <cellStyle name="Percent 7 6 7" xfId="30831"/>
    <cellStyle name="Percent 7 6 7 2" xfId="30832"/>
    <cellStyle name="Percent 7 6 7 2 2" xfId="30833"/>
    <cellStyle name="Percent 7 6 7 2 3" xfId="30834"/>
    <cellStyle name="Percent 7 6 7 3" xfId="30835"/>
    <cellStyle name="Percent 7 6 7 4" xfId="30836"/>
    <cellStyle name="Percent 7 6 8" xfId="30837"/>
    <cellStyle name="Percent 7 6 8 2" xfId="30838"/>
    <cellStyle name="Percent 7 6 8 2 2" xfId="30839"/>
    <cellStyle name="Percent 7 6 8 2 3" xfId="30840"/>
    <cellStyle name="Percent 7 6 8 3" xfId="30841"/>
    <cellStyle name="Percent 7 6 8 4" xfId="30842"/>
    <cellStyle name="Percent 7 6 9" xfId="30843"/>
    <cellStyle name="Percent 7 6 9 2" xfId="30844"/>
    <cellStyle name="Percent 7 6 9 3" xfId="30845"/>
    <cellStyle name="Percent 7 7" xfId="30846"/>
    <cellStyle name="Percent 7 7 10" xfId="30847"/>
    <cellStyle name="Percent 7 7 10 2" xfId="30848"/>
    <cellStyle name="Percent 7 7 10 3" xfId="30849"/>
    <cellStyle name="Percent 7 7 11" xfId="30850"/>
    <cellStyle name="Percent 7 7 11 2" xfId="30851"/>
    <cellStyle name="Percent 7 7 11 3" xfId="30852"/>
    <cellStyle name="Percent 7 7 12" xfId="30853"/>
    <cellStyle name="Percent 7 7 2" xfId="30854"/>
    <cellStyle name="Percent 7 7 2 2" xfId="30855"/>
    <cellStyle name="Percent 7 7 2 2 2" xfId="30856"/>
    <cellStyle name="Percent 7 7 2 2 2 2" xfId="30857"/>
    <cellStyle name="Percent 7 7 2 2 2 3" xfId="30858"/>
    <cellStyle name="Percent 7 7 2 2 3" xfId="30859"/>
    <cellStyle name="Percent 7 7 2 2 4" xfId="30860"/>
    <cellStyle name="Percent 7 7 2 3" xfId="30861"/>
    <cellStyle name="Percent 7 7 2 3 2" xfId="30862"/>
    <cellStyle name="Percent 7 7 2 3 2 2" xfId="30863"/>
    <cellStyle name="Percent 7 7 2 3 2 3" xfId="30864"/>
    <cellStyle name="Percent 7 7 2 3 3" xfId="30865"/>
    <cellStyle name="Percent 7 7 2 3 4" xfId="30866"/>
    <cellStyle name="Percent 7 7 2 4" xfId="30867"/>
    <cellStyle name="Percent 7 7 2 4 2" xfId="30868"/>
    <cellStyle name="Percent 7 7 2 4 3" xfId="30869"/>
    <cellStyle name="Percent 7 7 2 5" xfId="30870"/>
    <cellStyle name="Percent 7 7 2 6" xfId="30871"/>
    <cellStyle name="Percent 7 7 3" xfId="30872"/>
    <cellStyle name="Percent 7 7 3 2" xfId="30873"/>
    <cellStyle name="Percent 7 7 3 2 2" xfId="30874"/>
    <cellStyle name="Percent 7 7 3 2 2 2" xfId="30875"/>
    <cellStyle name="Percent 7 7 3 2 2 3" xfId="30876"/>
    <cellStyle name="Percent 7 7 3 2 3" xfId="30877"/>
    <cellStyle name="Percent 7 7 3 2 4" xfId="30878"/>
    <cellStyle name="Percent 7 7 3 3" xfId="30879"/>
    <cellStyle name="Percent 7 7 3 3 2" xfId="30880"/>
    <cellStyle name="Percent 7 7 3 3 2 2" xfId="30881"/>
    <cellStyle name="Percent 7 7 3 3 2 3" xfId="30882"/>
    <cellStyle name="Percent 7 7 3 3 3" xfId="30883"/>
    <cellStyle name="Percent 7 7 3 3 4" xfId="30884"/>
    <cellStyle name="Percent 7 7 3 4" xfId="30885"/>
    <cellStyle name="Percent 7 7 3 4 2" xfId="30886"/>
    <cellStyle name="Percent 7 7 3 4 3" xfId="30887"/>
    <cellStyle name="Percent 7 7 3 5" xfId="30888"/>
    <cellStyle name="Percent 7 7 3 6" xfId="30889"/>
    <cellStyle name="Percent 7 7 4" xfId="30890"/>
    <cellStyle name="Percent 7 7 4 2" xfId="30891"/>
    <cellStyle name="Percent 7 7 4 2 2" xfId="30892"/>
    <cellStyle name="Percent 7 7 4 2 2 2" xfId="30893"/>
    <cellStyle name="Percent 7 7 4 2 2 3" xfId="30894"/>
    <cellStyle name="Percent 7 7 4 2 3" xfId="30895"/>
    <cellStyle name="Percent 7 7 4 2 4" xfId="30896"/>
    <cellStyle name="Percent 7 7 4 3" xfId="30897"/>
    <cellStyle name="Percent 7 7 4 3 2" xfId="30898"/>
    <cellStyle name="Percent 7 7 4 3 2 2" xfId="30899"/>
    <cellStyle name="Percent 7 7 4 3 2 3" xfId="30900"/>
    <cellStyle name="Percent 7 7 4 3 3" xfId="30901"/>
    <cellStyle name="Percent 7 7 4 3 4" xfId="30902"/>
    <cellStyle name="Percent 7 7 4 4" xfId="30903"/>
    <cellStyle name="Percent 7 7 4 4 2" xfId="30904"/>
    <cellStyle name="Percent 7 7 4 4 2 2" xfId="30905"/>
    <cellStyle name="Percent 7 7 4 4 2 3" xfId="30906"/>
    <cellStyle name="Percent 7 7 4 4 3" xfId="30907"/>
    <cellStyle name="Percent 7 7 4 4 4" xfId="30908"/>
    <cellStyle name="Percent 7 7 4 5" xfId="30909"/>
    <cellStyle name="Percent 7 7 4 5 2" xfId="30910"/>
    <cellStyle name="Percent 7 7 4 5 3" xfId="30911"/>
    <cellStyle name="Percent 7 7 4 6" xfId="30912"/>
    <cellStyle name="Percent 7 7 4 7" xfId="30913"/>
    <cellStyle name="Percent 7 7 5" xfId="30914"/>
    <cellStyle name="Percent 7 7 5 2" xfId="30915"/>
    <cellStyle name="Percent 7 7 5 2 2" xfId="30916"/>
    <cellStyle name="Percent 7 7 5 2 2 2" xfId="30917"/>
    <cellStyle name="Percent 7 7 5 2 2 3" xfId="30918"/>
    <cellStyle name="Percent 7 7 5 2 3" xfId="30919"/>
    <cellStyle name="Percent 7 7 5 2 4" xfId="30920"/>
    <cellStyle name="Percent 7 7 5 3" xfId="30921"/>
    <cellStyle name="Percent 7 7 5 3 2" xfId="30922"/>
    <cellStyle name="Percent 7 7 5 3 2 2" xfId="30923"/>
    <cellStyle name="Percent 7 7 5 3 2 3" xfId="30924"/>
    <cellStyle name="Percent 7 7 5 3 3" xfId="30925"/>
    <cellStyle name="Percent 7 7 5 3 4" xfId="30926"/>
    <cellStyle name="Percent 7 7 5 4" xfId="30927"/>
    <cellStyle name="Percent 7 7 5 4 2" xfId="30928"/>
    <cellStyle name="Percent 7 7 5 4 3" xfId="30929"/>
    <cellStyle name="Percent 7 7 5 5" xfId="30930"/>
    <cellStyle name="Percent 7 7 5 6" xfId="30931"/>
    <cellStyle name="Percent 7 7 6" xfId="30932"/>
    <cellStyle name="Percent 7 7 6 2" xfId="30933"/>
    <cellStyle name="Percent 7 7 6 2 2" xfId="30934"/>
    <cellStyle name="Percent 7 7 6 2 3" xfId="30935"/>
    <cellStyle name="Percent 7 7 6 3" xfId="30936"/>
    <cellStyle name="Percent 7 7 6 4" xfId="30937"/>
    <cellStyle name="Percent 7 7 7" xfId="30938"/>
    <cellStyle name="Percent 7 7 7 2" xfId="30939"/>
    <cellStyle name="Percent 7 7 7 2 2" xfId="30940"/>
    <cellStyle name="Percent 7 7 7 2 3" xfId="30941"/>
    <cellStyle name="Percent 7 7 7 3" xfId="30942"/>
    <cellStyle name="Percent 7 7 7 4" xfId="30943"/>
    <cellStyle name="Percent 7 7 8" xfId="30944"/>
    <cellStyle name="Percent 7 7 8 2" xfId="30945"/>
    <cellStyle name="Percent 7 7 8 2 2" xfId="30946"/>
    <cellStyle name="Percent 7 7 8 2 3" xfId="30947"/>
    <cellStyle name="Percent 7 7 8 3" xfId="30948"/>
    <cellStyle name="Percent 7 7 8 4" xfId="30949"/>
    <cellStyle name="Percent 7 7 9" xfId="30950"/>
    <cellStyle name="Percent 7 7 9 2" xfId="30951"/>
    <cellStyle name="Percent 7 7 9 3" xfId="30952"/>
    <cellStyle name="Percent 7 8" xfId="30953"/>
    <cellStyle name="Percent 7 8 10" xfId="30954"/>
    <cellStyle name="Percent 7 8 10 2" xfId="30955"/>
    <cellStyle name="Percent 7 8 10 3" xfId="30956"/>
    <cellStyle name="Percent 7 8 11" xfId="30957"/>
    <cellStyle name="Percent 7 8 11 2" xfId="30958"/>
    <cellStyle name="Percent 7 8 11 3" xfId="30959"/>
    <cellStyle name="Percent 7 8 12" xfId="30960"/>
    <cellStyle name="Percent 7 8 2" xfId="30961"/>
    <cellStyle name="Percent 7 8 2 2" xfId="30962"/>
    <cellStyle name="Percent 7 8 2 2 2" xfId="30963"/>
    <cellStyle name="Percent 7 8 2 2 2 2" xfId="30964"/>
    <cellStyle name="Percent 7 8 2 2 2 3" xfId="30965"/>
    <cellStyle name="Percent 7 8 2 2 3" xfId="30966"/>
    <cellStyle name="Percent 7 8 2 2 4" xfId="30967"/>
    <cellStyle name="Percent 7 8 2 3" xfId="30968"/>
    <cellStyle name="Percent 7 8 2 3 2" xfId="30969"/>
    <cellStyle name="Percent 7 8 2 3 2 2" xfId="30970"/>
    <cellStyle name="Percent 7 8 2 3 2 3" xfId="30971"/>
    <cellStyle name="Percent 7 8 2 3 3" xfId="30972"/>
    <cellStyle name="Percent 7 8 2 3 4" xfId="30973"/>
    <cellStyle name="Percent 7 8 2 4" xfId="30974"/>
    <cellStyle name="Percent 7 8 2 4 2" xfId="30975"/>
    <cellStyle name="Percent 7 8 2 4 3" xfId="30976"/>
    <cellStyle name="Percent 7 8 2 5" xfId="30977"/>
    <cellStyle name="Percent 7 8 2 6" xfId="30978"/>
    <cellStyle name="Percent 7 8 3" xfId="30979"/>
    <cellStyle name="Percent 7 8 3 2" xfId="30980"/>
    <cellStyle name="Percent 7 8 3 2 2" xfId="30981"/>
    <cellStyle name="Percent 7 8 3 2 2 2" xfId="30982"/>
    <cellStyle name="Percent 7 8 3 2 2 3" xfId="30983"/>
    <cellStyle name="Percent 7 8 3 2 3" xfId="30984"/>
    <cellStyle name="Percent 7 8 3 2 4" xfId="30985"/>
    <cellStyle name="Percent 7 8 3 3" xfId="30986"/>
    <cellStyle name="Percent 7 8 3 3 2" xfId="30987"/>
    <cellStyle name="Percent 7 8 3 3 2 2" xfId="30988"/>
    <cellStyle name="Percent 7 8 3 3 2 3" xfId="30989"/>
    <cellStyle name="Percent 7 8 3 3 3" xfId="30990"/>
    <cellStyle name="Percent 7 8 3 3 4" xfId="30991"/>
    <cellStyle name="Percent 7 8 3 4" xfId="30992"/>
    <cellStyle name="Percent 7 8 3 4 2" xfId="30993"/>
    <cellStyle name="Percent 7 8 3 4 3" xfId="30994"/>
    <cellStyle name="Percent 7 8 3 5" xfId="30995"/>
    <cellStyle name="Percent 7 8 3 6" xfId="30996"/>
    <cellStyle name="Percent 7 8 4" xfId="30997"/>
    <cellStyle name="Percent 7 8 4 2" xfId="30998"/>
    <cellStyle name="Percent 7 8 4 2 2" xfId="30999"/>
    <cellStyle name="Percent 7 8 4 2 2 2" xfId="31000"/>
    <cellStyle name="Percent 7 8 4 2 2 3" xfId="31001"/>
    <cellStyle name="Percent 7 8 4 2 3" xfId="31002"/>
    <cellStyle name="Percent 7 8 4 2 4" xfId="31003"/>
    <cellStyle name="Percent 7 8 4 3" xfId="31004"/>
    <cellStyle name="Percent 7 8 4 3 2" xfId="31005"/>
    <cellStyle name="Percent 7 8 4 3 2 2" xfId="31006"/>
    <cellStyle name="Percent 7 8 4 3 2 3" xfId="31007"/>
    <cellStyle name="Percent 7 8 4 3 3" xfId="31008"/>
    <cellStyle name="Percent 7 8 4 3 4" xfId="31009"/>
    <cellStyle name="Percent 7 8 4 4" xfId="31010"/>
    <cellStyle name="Percent 7 8 4 4 2" xfId="31011"/>
    <cellStyle name="Percent 7 8 4 4 2 2" xfId="31012"/>
    <cellStyle name="Percent 7 8 4 4 2 3" xfId="31013"/>
    <cellStyle name="Percent 7 8 4 4 3" xfId="31014"/>
    <cellStyle name="Percent 7 8 4 4 4" xfId="31015"/>
    <cellStyle name="Percent 7 8 4 5" xfId="31016"/>
    <cellStyle name="Percent 7 8 4 5 2" xfId="31017"/>
    <cellStyle name="Percent 7 8 4 5 3" xfId="31018"/>
    <cellStyle name="Percent 7 8 4 6" xfId="31019"/>
    <cellStyle name="Percent 7 8 4 7" xfId="31020"/>
    <cellStyle name="Percent 7 8 5" xfId="31021"/>
    <cellStyle name="Percent 7 8 5 2" xfId="31022"/>
    <cellStyle name="Percent 7 8 5 2 2" xfId="31023"/>
    <cellStyle name="Percent 7 8 5 2 2 2" xfId="31024"/>
    <cellStyle name="Percent 7 8 5 2 2 3" xfId="31025"/>
    <cellStyle name="Percent 7 8 5 2 3" xfId="31026"/>
    <cellStyle name="Percent 7 8 5 2 4" xfId="31027"/>
    <cellStyle name="Percent 7 8 5 3" xfId="31028"/>
    <cellStyle name="Percent 7 8 5 3 2" xfId="31029"/>
    <cellStyle name="Percent 7 8 5 3 2 2" xfId="31030"/>
    <cellStyle name="Percent 7 8 5 3 2 3" xfId="31031"/>
    <cellStyle name="Percent 7 8 5 3 3" xfId="31032"/>
    <cellStyle name="Percent 7 8 5 3 4" xfId="31033"/>
    <cellStyle name="Percent 7 8 5 4" xfId="31034"/>
    <cellStyle name="Percent 7 8 5 4 2" xfId="31035"/>
    <cellStyle name="Percent 7 8 5 4 3" xfId="31036"/>
    <cellStyle name="Percent 7 8 5 5" xfId="31037"/>
    <cellStyle name="Percent 7 8 5 6" xfId="31038"/>
    <cellStyle name="Percent 7 8 6" xfId="31039"/>
    <cellStyle name="Percent 7 8 6 2" xfId="31040"/>
    <cellStyle name="Percent 7 8 6 2 2" xfId="31041"/>
    <cellStyle name="Percent 7 8 6 2 3" xfId="31042"/>
    <cellStyle name="Percent 7 8 6 3" xfId="31043"/>
    <cellStyle name="Percent 7 8 6 4" xfId="31044"/>
    <cellStyle name="Percent 7 8 7" xfId="31045"/>
    <cellStyle name="Percent 7 8 7 2" xfId="31046"/>
    <cellStyle name="Percent 7 8 7 2 2" xfId="31047"/>
    <cellStyle name="Percent 7 8 7 2 3" xfId="31048"/>
    <cellStyle name="Percent 7 8 7 3" xfId="31049"/>
    <cellStyle name="Percent 7 8 7 4" xfId="31050"/>
    <cellStyle name="Percent 7 8 8" xfId="31051"/>
    <cellStyle name="Percent 7 8 8 2" xfId="31052"/>
    <cellStyle name="Percent 7 8 8 2 2" xfId="31053"/>
    <cellStyle name="Percent 7 8 8 2 3" xfId="31054"/>
    <cellStyle name="Percent 7 8 8 3" xfId="31055"/>
    <cellStyle name="Percent 7 8 8 4" xfId="31056"/>
    <cellStyle name="Percent 7 8 9" xfId="31057"/>
    <cellStyle name="Percent 7 8 9 2" xfId="31058"/>
    <cellStyle name="Percent 7 8 9 3" xfId="31059"/>
    <cellStyle name="Percent 7 9" xfId="31060"/>
    <cellStyle name="Percent 7 9 10" xfId="31061"/>
    <cellStyle name="Percent 7 9 10 2" xfId="31062"/>
    <cellStyle name="Percent 7 9 10 3" xfId="31063"/>
    <cellStyle name="Percent 7 9 11" xfId="31064"/>
    <cellStyle name="Percent 7 9 12" xfId="31065"/>
    <cellStyle name="Percent 7 9 13" xfId="31066"/>
    <cellStyle name="Percent 7 9 2" xfId="31067"/>
    <cellStyle name="Percent 7 9 2 2" xfId="31068"/>
    <cellStyle name="Percent 7 9 2 2 2" xfId="31069"/>
    <cellStyle name="Percent 7 9 2 2 2 2" xfId="31070"/>
    <cellStyle name="Percent 7 9 2 2 2 3" xfId="31071"/>
    <cellStyle name="Percent 7 9 2 2 3" xfId="31072"/>
    <cellStyle name="Percent 7 9 2 2 4" xfId="31073"/>
    <cellStyle name="Percent 7 9 2 3" xfId="31074"/>
    <cellStyle name="Percent 7 9 2 3 2" xfId="31075"/>
    <cellStyle name="Percent 7 9 2 3 2 2" xfId="31076"/>
    <cellStyle name="Percent 7 9 2 3 2 3" xfId="31077"/>
    <cellStyle name="Percent 7 9 2 3 3" xfId="31078"/>
    <cellStyle name="Percent 7 9 2 3 4" xfId="31079"/>
    <cellStyle name="Percent 7 9 2 4" xfId="31080"/>
    <cellStyle name="Percent 7 9 2 4 2" xfId="31081"/>
    <cellStyle name="Percent 7 9 2 4 3" xfId="31082"/>
    <cellStyle name="Percent 7 9 2 5" xfId="31083"/>
    <cellStyle name="Percent 7 9 2 6" xfId="31084"/>
    <cellStyle name="Percent 7 9 3" xfId="31085"/>
    <cellStyle name="Percent 7 9 3 2" xfId="31086"/>
    <cellStyle name="Percent 7 9 3 2 2" xfId="31087"/>
    <cellStyle name="Percent 7 9 3 2 2 2" xfId="31088"/>
    <cellStyle name="Percent 7 9 3 2 2 3" xfId="31089"/>
    <cellStyle name="Percent 7 9 3 2 3" xfId="31090"/>
    <cellStyle name="Percent 7 9 3 2 4" xfId="31091"/>
    <cellStyle name="Percent 7 9 3 3" xfId="31092"/>
    <cellStyle name="Percent 7 9 3 3 2" xfId="31093"/>
    <cellStyle name="Percent 7 9 3 3 2 2" xfId="31094"/>
    <cellStyle name="Percent 7 9 3 3 2 3" xfId="31095"/>
    <cellStyle name="Percent 7 9 3 3 3" xfId="31096"/>
    <cellStyle name="Percent 7 9 3 3 4" xfId="31097"/>
    <cellStyle name="Percent 7 9 3 4" xfId="31098"/>
    <cellStyle name="Percent 7 9 3 4 2" xfId="31099"/>
    <cellStyle name="Percent 7 9 3 4 3" xfId="31100"/>
    <cellStyle name="Percent 7 9 3 5" xfId="31101"/>
    <cellStyle name="Percent 7 9 3 6" xfId="31102"/>
    <cellStyle name="Percent 7 9 4" xfId="31103"/>
    <cellStyle name="Percent 7 9 4 2" xfId="31104"/>
    <cellStyle name="Percent 7 9 4 2 2" xfId="31105"/>
    <cellStyle name="Percent 7 9 4 2 2 2" xfId="31106"/>
    <cellStyle name="Percent 7 9 4 2 2 3" xfId="31107"/>
    <cellStyle name="Percent 7 9 4 2 3" xfId="31108"/>
    <cellStyle name="Percent 7 9 4 2 4" xfId="31109"/>
    <cellStyle name="Percent 7 9 4 3" xfId="31110"/>
    <cellStyle name="Percent 7 9 4 3 2" xfId="31111"/>
    <cellStyle name="Percent 7 9 4 3 2 2" xfId="31112"/>
    <cellStyle name="Percent 7 9 4 3 2 3" xfId="31113"/>
    <cellStyle name="Percent 7 9 4 3 3" xfId="31114"/>
    <cellStyle name="Percent 7 9 4 3 4" xfId="31115"/>
    <cellStyle name="Percent 7 9 4 4" xfId="31116"/>
    <cellStyle name="Percent 7 9 4 4 2" xfId="31117"/>
    <cellStyle name="Percent 7 9 4 4 2 2" xfId="31118"/>
    <cellStyle name="Percent 7 9 4 4 2 3" xfId="31119"/>
    <cellStyle name="Percent 7 9 4 4 3" xfId="31120"/>
    <cellStyle name="Percent 7 9 4 4 4" xfId="31121"/>
    <cellStyle name="Percent 7 9 4 5" xfId="31122"/>
    <cellStyle name="Percent 7 9 4 5 2" xfId="31123"/>
    <cellStyle name="Percent 7 9 4 5 3" xfId="31124"/>
    <cellStyle name="Percent 7 9 4 6" xfId="31125"/>
    <cellStyle name="Percent 7 9 4 7" xfId="31126"/>
    <cellStyle name="Percent 7 9 5" xfId="31127"/>
    <cellStyle name="Percent 7 9 5 2" xfId="31128"/>
    <cellStyle name="Percent 7 9 5 2 2" xfId="31129"/>
    <cellStyle name="Percent 7 9 5 2 2 2" xfId="31130"/>
    <cellStyle name="Percent 7 9 5 2 2 3" xfId="31131"/>
    <cellStyle name="Percent 7 9 5 2 3" xfId="31132"/>
    <cellStyle name="Percent 7 9 5 2 4" xfId="31133"/>
    <cellStyle name="Percent 7 9 5 3" xfId="31134"/>
    <cellStyle name="Percent 7 9 5 3 2" xfId="31135"/>
    <cellStyle name="Percent 7 9 5 3 2 2" xfId="31136"/>
    <cellStyle name="Percent 7 9 5 3 2 3" xfId="31137"/>
    <cellStyle name="Percent 7 9 5 3 3" xfId="31138"/>
    <cellStyle name="Percent 7 9 5 3 4" xfId="31139"/>
    <cellStyle name="Percent 7 9 5 4" xfId="31140"/>
    <cellStyle name="Percent 7 9 5 4 2" xfId="31141"/>
    <cellStyle name="Percent 7 9 5 4 3" xfId="31142"/>
    <cellStyle name="Percent 7 9 5 5" xfId="31143"/>
    <cellStyle name="Percent 7 9 5 6" xfId="31144"/>
    <cellStyle name="Percent 7 9 6" xfId="31145"/>
    <cellStyle name="Percent 7 9 6 2" xfId="31146"/>
    <cellStyle name="Percent 7 9 6 2 2" xfId="31147"/>
    <cellStyle name="Percent 7 9 6 2 3" xfId="31148"/>
    <cellStyle name="Percent 7 9 6 3" xfId="31149"/>
    <cellStyle name="Percent 7 9 6 4" xfId="31150"/>
    <cellStyle name="Percent 7 9 7" xfId="31151"/>
    <cellStyle name="Percent 7 9 7 2" xfId="31152"/>
    <cellStyle name="Percent 7 9 7 2 2" xfId="31153"/>
    <cellStyle name="Percent 7 9 7 2 3" xfId="31154"/>
    <cellStyle name="Percent 7 9 7 3" xfId="31155"/>
    <cellStyle name="Percent 7 9 7 4" xfId="31156"/>
    <cellStyle name="Percent 7 9 8" xfId="31157"/>
    <cellStyle name="Percent 7 9 8 2" xfId="31158"/>
    <cellStyle name="Percent 7 9 8 2 2" xfId="31159"/>
    <cellStyle name="Percent 7 9 8 2 3" xfId="31160"/>
    <cellStyle name="Percent 7 9 8 3" xfId="31161"/>
    <cellStyle name="Percent 7 9 8 4" xfId="31162"/>
    <cellStyle name="Percent 7 9 9" xfId="31163"/>
    <cellStyle name="Percent 7 9 9 2" xfId="31164"/>
    <cellStyle name="Percent 7 9 9 3" xfId="31165"/>
    <cellStyle name="Percent 8" xfId="31166"/>
    <cellStyle name="Percent 8 10" xfId="31167"/>
    <cellStyle name="Percent 8 10 2" xfId="31168"/>
    <cellStyle name="Percent 8 10 2 2" xfId="31169"/>
    <cellStyle name="Percent 8 10 2 2 2" xfId="31170"/>
    <cellStyle name="Percent 8 10 2 2 3" xfId="31171"/>
    <cellStyle name="Percent 8 10 2 3" xfId="31172"/>
    <cellStyle name="Percent 8 10 2 4" xfId="31173"/>
    <cellStyle name="Percent 8 10 3" xfId="31174"/>
    <cellStyle name="Percent 8 10 3 2" xfId="31175"/>
    <cellStyle name="Percent 8 10 3 2 2" xfId="31176"/>
    <cellStyle name="Percent 8 10 3 2 3" xfId="31177"/>
    <cellStyle name="Percent 8 10 3 3" xfId="31178"/>
    <cellStyle name="Percent 8 10 3 4" xfId="31179"/>
    <cellStyle name="Percent 8 10 4" xfId="31180"/>
    <cellStyle name="Percent 8 10 4 2" xfId="31181"/>
    <cellStyle name="Percent 8 10 4 3" xfId="31182"/>
    <cellStyle name="Percent 8 10 5" xfId="31183"/>
    <cellStyle name="Percent 8 10 6" xfId="31184"/>
    <cellStyle name="Percent 8 11" xfId="31185"/>
    <cellStyle name="Percent 8 11 2" xfId="31186"/>
    <cellStyle name="Percent 8 11 2 2" xfId="31187"/>
    <cellStyle name="Percent 8 11 2 2 2" xfId="31188"/>
    <cellStyle name="Percent 8 11 2 2 3" xfId="31189"/>
    <cellStyle name="Percent 8 11 2 3" xfId="31190"/>
    <cellStyle name="Percent 8 11 2 4" xfId="31191"/>
    <cellStyle name="Percent 8 11 3" xfId="31192"/>
    <cellStyle name="Percent 8 11 3 2" xfId="31193"/>
    <cellStyle name="Percent 8 11 3 2 2" xfId="31194"/>
    <cellStyle name="Percent 8 11 3 2 3" xfId="31195"/>
    <cellStyle name="Percent 8 11 3 3" xfId="31196"/>
    <cellStyle name="Percent 8 11 3 4" xfId="31197"/>
    <cellStyle name="Percent 8 11 4" xfId="31198"/>
    <cellStyle name="Percent 8 11 4 2" xfId="31199"/>
    <cellStyle name="Percent 8 11 4 2 2" xfId="31200"/>
    <cellStyle name="Percent 8 11 4 2 3" xfId="31201"/>
    <cellStyle name="Percent 8 11 4 3" xfId="31202"/>
    <cellStyle name="Percent 8 11 4 4" xfId="31203"/>
    <cellStyle name="Percent 8 11 5" xfId="31204"/>
    <cellStyle name="Percent 8 11 5 2" xfId="31205"/>
    <cellStyle name="Percent 8 11 5 3" xfId="31206"/>
    <cellStyle name="Percent 8 11 6" xfId="31207"/>
    <cellStyle name="Percent 8 11 7" xfId="31208"/>
    <cellStyle name="Percent 8 12" xfId="31209"/>
    <cellStyle name="Percent 8 12 2" xfId="31210"/>
    <cellStyle name="Percent 8 12 2 2" xfId="31211"/>
    <cellStyle name="Percent 8 12 2 2 2" xfId="31212"/>
    <cellStyle name="Percent 8 12 2 2 3" xfId="31213"/>
    <cellStyle name="Percent 8 12 2 3" xfId="31214"/>
    <cellStyle name="Percent 8 12 2 4" xfId="31215"/>
    <cellStyle name="Percent 8 12 3" xfId="31216"/>
    <cellStyle name="Percent 8 12 3 2" xfId="31217"/>
    <cellStyle name="Percent 8 12 3 2 2" xfId="31218"/>
    <cellStyle name="Percent 8 12 3 2 3" xfId="31219"/>
    <cellStyle name="Percent 8 12 3 3" xfId="31220"/>
    <cellStyle name="Percent 8 12 3 4" xfId="31221"/>
    <cellStyle name="Percent 8 12 4" xfId="31222"/>
    <cellStyle name="Percent 8 12 4 2" xfId="31223"/>
    <cellStyle name="Percent 8 12 4 3" xfId="31224"/>
    <cellStyle name="Percent 8 12 5" xfId="31225"/>
    <cellStyle name="Percent 8 12 6" xfId="31226"/>
    <cellStyle name="Percent 8 13" xfId="31227"/>
    <cellStyle name="Percent 8 13 2" xfId="31228"/>
    <cellStyle name="Percent 8 13 2 2" xfId="31229"/>
    <cellStyle name="Percent 8 13 2 3" xfId="31230"/>
    <cellStyle name="Percent 8 13 3" xfId="31231"/>
    <cellStyle name="Percent 8 13 4" xfId="31232"/>
    <cellStyle name="Percent 8 14" xfId="31233"/>
    <cellStyle name="Percent 8 14 2" xfId="31234"/>
    <cellStyle name="Percent 8 14 2 2" xfId="31235"/>
    <cellStyle name="Percent 8 14 2 3" xfId="31236"/>
    <cellStyle name="Percent 8 14 3" xfId="31237"/>
    <cellStyle name="Percent 8 14 4" xfId="31238"/>
    <cellStyle name="Percent 8 15" xfId="31239"/>
    <cellStyle name="Percent 8 15 2" xfId="31240"/>
    <cellStyle name="Percent 8 15 2 2" xfId="31241"/>
    <cellStyle name="Percent 8 15 2 3" xfId="31242"/>
    <cellStyle name="Percent 8 15 3" xfId="31243"/>
    <cellStyle name="Percent 8 15 4" xfId="31244"/>
    <cellStyle name="Percent 8 16" xfId="31245"/>
    <cellStyle name="Percent 8 16 2" xfId="31246"/>
    <cellStyle name="Percent 8 16 3" xfId="31247"/>
    <cellStyle name="Percent 8 17" xfId="31248"/>
    <cellStyle name="Percent 8 17 2" xfId="31249"/>
    <cellStyle name="Percent 8 17 3" xfId="31250"/>
    <cellStyle name="Percent 8 18" xfId="31251"/>
    <cellStyle name="Percent 8 18 2" xfId="31252"/>
    <cellStyle name="Percent 8 18 3" xfId="31253"/>
    <cellStyle name="Percent 8 19" xfId="31254"/>
    <cellStyle name="Percent 8 2" xfId="31255"/>
    <cellStyle name="Percent 8 2 10" xfId="31256"/>
    <cellStyle name="Percent 8 2 10 2" xfId="31257"/>
    <cellStyle name="Percent 8 2 10 3" xfId="31258"/>
    <cellStyle name="Percent 8 2 11" xfId="31259"/>
    <cellStyle name="Percent 8 2 11 2" xfId="31260"/>
    <cellStyle name="Percent 8 2 11 3" xfId="31261"/>
    <cellStyle name="Percent 8 2 12" xfId="31262"/>
    <cellStyle name="Percent 8 2 2" xfId="31263"/>
    <cellStyle name="Percent 8 2 2 2" xfId="31264"/>
    <cellStyle name="Percent 8 2 2 2 2" xfId="31265"/>
    <cellStyle name="Percent 8 2 2 2 2 2" xfId="31266"/>
    <cellStyle name="Percent 8 2 2 2 2 3" xfId="31267"/>
    <cellStyle name="Percent 8 2 2 2 3" xfId="31268"/>
    <cellStyle name="Percent 8 2 2 2 4" xfId="31269"/>
    <cellStyle name="Percent 8 2 2 3" xfId="31270"/>
    <cellStyle name="Percent 8 2 2 3 2" xfId="31271"/>
    <cellStyle name="Percent 8 2 2 3 2 2" xfId="31272"/>
    <cellStyle name="Percent 8 2 2 3 2 3" xfId="31273"/>
    <cellStyle name="Percent 8 2 2 3 3" xfId="31274"/>
    <cellStyle name="Percent 8 2 2 3 4" xfId="31275"/>
    <cellStyle name="Percent 8 2 2 4" xfId="31276"/>
    <cellStyle name="Percent 8 2 2 4 2" xfId="31277"/>
    <cellStyle name="Percent 8 2 2 4 3" xfId="31278"/>
    <cellStyle name="Percent 8 2 2 5" xfId="31279"/>
    <cellStyle name="Percent 8 2 2 6" xfId="31280"/>
    <cellStyle name="Percent 8 2 3" xfId="31281"/>
    <cellStyle name="Percent 8 2 3 2" xfId="31282"/>
    <cellStyle name="Percent 8 2 3 2 2" xfId="31283"/>
    <cellStyle name="Percent 8 2 3 2 2 2" xfId="31284"/>
    <cellStyle name="Percent 8 2 3 2 2 3" xfId="31285"/>
    <cellStyle name="Percent 8 2 3 2 3" xfId="31286"/>
    <cellStyle name="Percent 8 2 3 2 4" xfId="31287"/>
    <cellStyle name="Percent 8 2 3 3" xfId="31288"/>
    <cellStyle name="Percent 8 2 3 3 2" xfId="31289"/>
    <cellStyle name="Percent 8 2 3 3 2 2" xfId="31290"/>
    <cellStyle name="Percent 8 2 3 3 2 3" xfId="31291"/>
    <cellStyle name="Percent 8 2 3 3 3" xfId="31292"/>
    <cellStyle name="Percent 8 2 3 3 4" xfId="31293"/>
    <cellStyle name="Percent 8 2 3 4" xfId="31294"/>
    <cellStyle name="Percent 8 2 3 4 2" xfId="31295"/>
    <cellStyle name="Percent 8 2 3 4 3" xfId="31296"/>
    <cellStyle name="Percent 8 2 3 5" xfId="31297"/>
    <cellStyle name="Percent 8 2 3 6" xfId="31298"/>
    <cellStyle name="Percent 8 2 4" xfId="31299"/>
    <cellStyle name="Percent 8 2 4 2" xfId="31300"/>
    <cellStyle name="Percent 8 2 4 2 2" xfId="31301"/>
    <cellStyle name="Percent 8 2 4 2 2 2" xfId="31302"/>
    <cellStyle name="Percent 8 2 4 2 2 3" xfId="31303"/>
    <cellStyle name="Percent 8 2 4 2 3" xfId="31304"/>
    <cellStyle name="Percent 8 2 4 2 4" xfId="31305"/>
    <cellStyle name="Percent 8 2 4 3" xfId="31306"/>
    <cellStyle name="Percent 8 2 4 3 2" xfId="31307"/>
    <cellStyle name="Percent 8 2 4 3 2 2" xfId="31308"/>
    <cellStyle name="Percent 8 2 4 3 2 3" xfId="31309"/>
    <cellStyle name="Percent 8 2 4 3 3" xfId="31310"/>
    <cellStyle name="Percent 8 2 4 3 4" xfId="31311"/>
    <cellStyle name="Percent 8 2 4 4" xfId="31312"/>
    <cellStyle name="Percent 8 2 4 4 2" xfId="31313"/>
    <cellStyle name="Percent 8 2 4 4 2 2" xfId="31314"/>
    <cellStyle name="Percent 8 2 4 4 2 3" xfId="31315"/>
    <cellStyle name="Percent 8 2 4 4 3" xfId="31316"/>
    <cellStyle name="Percent 8 2 4 4 4" xfId="31317"/>
    <cellStyle name="Percent 8 2 4 5" xfId="31318"/>
    <cellStyle name="Percent 8 2 4 5 2" xfId="31319"/>
    <cellStyle name="Percent 8 2 4 5 3" xfId="31320"/>
    <cellStyle name="Percent 8 2 4 6" xfId="31321"/>
    <cellStyle name="Percent 8 2 4 7" xfId="31322"/>
    <cellStyle name="Percent 8 2 5" xfId="31323"/>
    <cellStyle name="Percent 8 2 5 2" xfId="31324"/>
    <cellStyle name="Percent 8 2 5 2 2" xfId="31325"/>
    <cellStyle name="Percent 8 2 5 2 2 2" xfId="31326"/>
    <cellStyle name="Percent 8 2 5 2 2 3" xfId="31327"/>
    <cellStyle name="Percent 8 2 5 2 3" xfId="31328"/>
    <cellStyle name="Percent 8 2 5 2 4" xfId="31329"/>
    <cellStyle name="Percent 8 2 5 3" xfId="31330"/>
    <cellStyle name="Percent 8 2 5 3 2" xfId="31331"/>
    <cellStyle name="Percent 8 2 5 3 2 2" xfId="31332"/>
    <cellStyle name="Percent 8 2 5 3 2 3" xfId="31333"/>
    <cellStyle name="Percent 8 2 5 3 3" xfId="31334"/>
    <cellStyle name="Percent 8 2 5 3 4" xfId="31335"/>
    <cellStyle name="Percent 8 2 5 4" xfId="31336"/>
    <cellStyle name="Percent 8 2 5 4 2" xfId="31337"/>
    <cellStyle name="Percent 8 2 5 4 3" xfId="31338"/>
    <cellStyle name="Percent 8 2 5 5" xfId="31339"/>
    <cellStyle name="Percent 8 2 5 6" xfId="31340"/>
    <cellStyle name="Percent 8 2 6" xfId="31341"/>
    <cellStyle name="Percent 8 2 6 2" xfId="31342"/>
    <cellStyle name="Percent 8 2 6 2 2" xfId="31343"/>
    <cellStyle name="Percent 8 2 6 2 3" xfId="31344"/>
    <cellStyle name="Percent 8 2 6 3" xfId="31345"/>
    <cellStyle name="Percent 8 2 6 4" xfId="31346"/>
    <cellStyle name="Percent 8 2 7" xfId="31347"/>
    <cellStyle name="Percent 8 2 7 2" xfId="31348"/>
    <cellStyle name="Percent 8 2 7 2 2" xfId="31349"/>
    <cellStyle name="Percent 8 2 7 2 3" xfId="31350"/>
    <cellStyle name="Percent 8 2 7 3" xfId="31351"/>
    <cellStyle name="Percent 8 2 7 4" xfId="31352"/>
    <cellStyle name="Percent 8 2 8" xfId="31353"/>
    <cellStyle name="Percent 8 2 8 2" xfId="31354"/>
    <cellStyle name="Percent 8 2 8 2 2" xfId="31355"/>
    <cellStyle name="Percent 8 2 8 2 3" xfId="31356"/>
    <cellStyle name="Percent 8 2 8 3" xfId="31357"/>
    <cellStyle name="Percent 8 2 8 4" xfId="31358"/>
    <cellStyle name="Percent 8 2 9" xfId="31359"/>
    <cellStyle name="Percent 8 2 9 2" xfId="31360"/>
    <cellStyle name="Percent 8 2 9 3" xfId="31361"/>
    <cellStyle name="Percent 8 3" xfId="31362"/>
    <cellStyle name="Percent 8 3 10" xfId="31363"/>
    <cellStyle name="Percent 8 3 10 2" xfId="31364"/>
    <cellStyle name="Percent 8 3 10 3" xfId="31365"/>
    <cellStyle name="Percent 8 3 11" xfId="31366"/>
    <cellStyle name="Percent 8 3 11 2" xfId="31367"/>
    <cellStyle name="Percent 8 3 11 3" xfId="31368"/>
    <cellStyle name="Percent 8 3 12" xfId="31369"/>
    <cellStyle name="Percent 8 3 2" xfId="31370"/>
    <cellStyle name="Percent 8 3 2 2" xfId="31371"/>
    <cellStyle name="Percent 8 3 2 2 2" xfId="31372"/>
    <cellStyle name="Percent 8 3 2 2 2 2" xfId="31373"/>
    <cellStyle name="Percent 8 3 2 2 2 3" xfId="31374"/>
    <cellStyle name="Percent 8 3 2 2 3" xfId="31375"/>
    <cellStyle name="Percent 8 3 2 2 4" xfId="31376"/>
    <cellStyle name="Percent 8 3 2 3" xfId="31377"/>
    <cellStyle name="Percent 8 3 2 3 2" xfId="31378"/>
    <cellStyle name="Percent 8 3 2 3 2 2" xfId="31379"/>
    <cellStyle name="Percent 8 3 2 3 2 3" xfId="31380"/>
    <cellStyle name="Percent 8 3 2 3 3" xfId="31381"/>
    <cellStyle name="Percent 8 3 2 3 4" xfId="31382"/>
    <cellStyle name="Percent 8 3 2 4" xfId="31383"/>
    <cellStyle name="Percent 8 3 2 4 2" xfId="31384"/>
    <cellStyle name="Percent 8 3 2 4 3" xfId="31385"/>
    <cellStyle name="Percent 8 3 2 5" xfId="31386"/>
    <cellStyle name="Percent 8 3 2 6" xfId="31387"/>
    <cellStyle name="Percent 8 3 3" xfId="31388"/>
    <cellStyle name="Percent 8 3 3 2" xfId="31389"/>
    <cellStyle name="Percent 8 3 3 2 2" xfId="31390"/>
    <cellStyle name="Percent 8 3 3 2 2 2" xfId="31391"/>
    <cellStyle name="Percent 8 3 3 2 2 3" xfId="31392"/>
    <cellStyle name="Percent 8 3 3 2 3" xfId="31393"/>
    <cellStyle name="Percent 8 3 3 2 4" xfId="31394"/>
    <cellStyle name="Percent 8 3 3 3" xfId="31395"/>
    <cellStyle name="Percent 8 3 3 3 2" xfId="31396"/>
    <cellStyle name="Percent 8 3 3 3 2 2" xfId="31397"/>
    <cellStyle name="Percent 8 3 3 3 2 3" xfId="31398"/>
    <cellStyle name="Percent 8 3 3 3 3" xfId="31399"/>
    <cellStyle name="Percent 8 3 3 3 4" xfId="31400"/>
    <cellStyle name="Percent 8 3 3 4" xfId="31401"/>
    <cellStyle name="Percent 8 3 3 4 2" xfId="31402"/>
    <cellStyle name="Percent 8 3 3 4 3" xfId="31403"/>
    <cellStyle name="Percent 8 3 3 5" xfId="31404"/>
    <cellStyle name="Percent 8 3 3 6" xfId="31405"/>
    <cellStyle name="Percent 8 3 4" xfId="31406"/>
    <cellStyle name="Percent 8 3 4 2" xfId="31407"/>
    <cellStyle name="Percent 8 3 4 2 2" xfId="31408"/>
    <cellStyle name="Percent 8 3 4 2 2 2" xfId="31409"/>
    <cellStyle name="Percent 8 3 4 2 2 3" xfId="31410"/>
    <cellStyle name="Percent 8 3 4 2 3" xfId="31411"/>
    <cellStyle name="Percent 8 3 4 2 4" xfId="31412"/>
    <cellStyle name="Percent 8 3 4 3" xfId="31413"/>
    <cellStyle name="Percent 8 3 4 3 2" xfId="31414"/>
    <cellStyle name="Percent 8 3 4 3 2 2" xfId="31415"/>
    <cellStyle name="Percent 8 3 4 3 2 3" xfId="31416"/>
    <cellStyle name="Percent 8 3 4 3 3" xfId="31417"/>
    <cellStyle name="Percent 8 3 4 3 4" xfId="31418"/>
    <cellStyle name="Percent 8 3 4 4" xfId="31419"/>
    <cellStyle name="Percent 8 3 4 4 2" xfId="31420"/>
    <cellStyle name="Percent 8 3 4 4 2 2" xfId="31421"/>
    <cellStyle name="Percent 8 3 4 4 2 3" xfId="31422"/>
    <cellStyle name="Percent 8 3 4 4 3" xfId="31423"/>
    <cellStyle name="Percent 8 3 4 4 4" xfId="31424"/>
    <cellStyle name="Percent 8 3 4 5" xfId="31425"/>
    <cellStyle name="Percent 8 3 4 5 2" xfId="31426"/>
    <cellStyle name="Percent 8 3 4 5 3" xfId="31427"/>
    <cellStyle name="Percent 8 3 4 6" xfId="31428"/>
    <cellStyle name="Percent 8 3 4 7" xfId="31429"/>
    <cellStyle name="Percent 8 3 5" xfId="31430"/>
    <cellStyle name="Percent 8 3 5 2" xfId="31431"/>
    <cellStyle name="Percent 8 3 5 2 2" xfId="31432"/>
    <cellStyle name="Percent 8 3 5 2 2 2" xfId="31433"/>
    <cellStyle name="Percent 8 3 5 2 2 3" xfId="31434"/>
    <cellStyle name="Percent 8 3 5 2 3" xfId="31435"/>
    <cellStyle name="Percent 8 3 5 2 4" xfId="31436"/>
    <cellStyle name="Percent 8 3 5 3" xfId="31437"/>
    <cellStyle name="Percent 8 3 5 3 2" xfId="31438"/>
    <cellStyle name="Percent 8 3 5 3 2 2" xfId="31439"/>
    <cellStyle name="Percent 8 3 5 3 2 3" xfId="31440"/>
    <cellStyle name="Percent 8 3 5 3 3" xfId="31441"/>
    <cellStyle name="Percent 8 3 5 3 4" xfId="31442"/>
    <cellStyle name="Percent 8 3 5 4" xfId="31443"/>
    <cellStyle name="Percent 8 3 5 4 2" xfId="31444"/>
    <cellStyle name="Percent 8 3 5 4 3" xfId="31445"/>
    <cellStyle name="Percent 8 3 5 5" xfId="31446"/>
    <cellStyle name="Percent 8 3 5 6" xfId="31447"/>
    <cellStyle name="Percent 8 3 6" xfId="31448"/>
    <cellStyle name="Percent 8 3 6 2" xfId="31449"/>
    <cellStyle name="Percent 8 3 6 2 2" xfId="31450"/>
    <cellStyle name="Percent 8 3 6 2 3" xfId="31451"/>
    <cellStyle name="Percent 8 3 6 3" xfId="31452"/>
    <cellStyle name="Percent 8 3 6 4" xfId="31453"/>
    <cellStyle name="Percent 8 3 7" xfId="31454"/>
    <cellStyle name="Percent 8 3 7 2" xfId="31455"/>
    <cellStyle name="Percent 8 3 7 2 2" xfId="31456"/>
    <cellStyle name="Percent 8 3 7 2 3" xfId="31457"/>
    <cellStyle name="Percent 8 3 7 3" xfId="31458"/>
    <cellStyle name="Percent 8 3 7 4" xfId="31459"/>
    <cellStyle name="Percent 8 3 8" xfId="31460"/>
    <cellStyle name="Percent 8 3 8 2" xfId="31461"/>
    <cellStyle name="Percent 8 3 8 2 2" xfId="31462"/>
    <cellStyle name="Percent 8 3 8 2 3" xfId="31463"/>
    <cellStyle name="Percent 8 3 8 3" xfId="31464"/>
    <cellStyle name="Percent 8 3 8 4" xfId="31465"/>
    <cellStyle name="Percent 8 3 9" xfId="31466"/>
    <cellStyle name="Percent 8 3 9 2" xfId="31467"/>
    <cellStyle name="Percent 8 3 9 3" xfId="31468"/>
    <cellStyle name="Percent 8 4" xfId="31469"/>
    <cellStyle name="Percent 8 4 10" xfId="31470"/>
    <cellStyle name="Percent 8 4 10 2" xfId="31471"/>
    <cellStyle name="Percent 8 4 10 3" xfId="31472"/>
    <cellStyle name="Percent 8 4 11" xfId="31473"/>
    <cellStyle name="Percent 8 4 11 2" xfId="31474"/>
    <cellStyle name="Percent 8 4 11 3" xfId="31475"/>
    <cellStyle name="Percent 8 4 12" xfId="31476"/>
    <cellStyle name="Percent 8 4 2" xfId="31477"/>
    <cellStyle name="Percent 8 4 2 2" xfId="31478"/>
    <cellStyle name="Percent 8 4 2 2 2" xfId="31479"/>
    <cellStyle name="Percent 8 4 2 2 2 2" xfId="31480"/>
    <cellStyle name="Percent 8 4 2 2 2 3" xfId="31481"/>
    <cellStyle name="Percent 8 4 2 2 3" xfId="31482"/>
    <cellStyle name="Percent 8 4 2 2 4" xfId="31483"/>
    <cellStyle name="Percent 8 4 2 3" xfId="31484"/>
    <cellStyle name="Percent 8 4 2 3 2" xfId="31485"/>
    <cellStyle name="Percent 8 4 2 3 2 2" xfId="31486"/>
    <cellStyle name="Percent 8 4 2 3 2 3" xfId="31487"/>
    <cellStyle name="Percent 8 4 2 3 3" xfId="31488"/>
    <cellStyle name="Percent 8 4 2 3 4" xfId="31489"/>
    <cellStyle name="Percent 8 4 2 4" xfId="31490"/>
    <cellStyle name="Percent 8 4 2 4 2" xfId="31491"/>
    <cellStyle name="Percent 8 4 2 4 3" xfId="31492"/>
    <cellStyle name="Percent 8 4 2 5" xfId="31493"/>
    <cellStyle name="Percent 8 4 2 6" xfId="31494"/>
    <cellStyle name="Percent 8 4 3" xfId="31495"/>
    <cellStyle name="Percent 8 4 3 2" xfId="31496"/>
    <cellStyle name="Percent 8 4 3 2 2" xfId="31497"/>
    <cellStyle name="Percent 8 4 3 2 2 2" xfId="31498"/>
    <cellStyle name="Percent 8 4 3 2 2 3" xfId="31499"/>
    <cellStyle name="Percent 8 4 3 2 3" xfId="31500"/>
    <cellStyle name="Percent 8 4 3 2 4" xfId="31501"/>
    <cellStyle name="Percent 8 4 3 3" xfId="31502"/>
    <cellStyle name="Percent 8 4 3 3 2" xfId="31503"/>
    <cellStyle name="Percent 8 4 3 3 2 2" xfId="31504"/>
    <cellStyle name="Percent 8 4 3 3 2 3" xfId="31505"/>
    <cellStyle name="Percent 8 4 3 3 3" xfId="31506"/>
    <cellStyle name="Percent 8 4 3 3 4" xfId="31507"/>
    <cellStyle name="Percent 8 4 3 4" xfId="31508"/>
    <cellStyle name="Percent 8 4 3 4 2" xfId="31509"/>
    <cellStyle name="Percent 8 4 3 4 3" xfId="31510"/>
    <cellStyle name="Percent 8 4 3 5" xfId="31511"/>
    <cellStyle name="Percent 8 4 3 6" xfId="31512"/>
    <cellStyle name="Percent 8 4 4" xfId="31513"/>
    <cellStyle name="Percent 8 4 4 2" xfId="31514"/>
    <cellStyle name="Percent 8 4 4 2 2" xfId="31515"/>
    <cellStyle name="Percent 8 4 4 2 2 2" xfId="31516"/>
    <cellStyle name="Percent 8 4 4 2 2 3" xfId="31517"/>
    <cellStyle name="Percent 8 4 4 2 3" xfId="31518"/>
    <cellStyle name="Percent 8 4 4 2 4" xfId="31519"/>
    <cellStyle name="Percent 8 4 4 3" xfId="31520"/>
    <cellStyle name="Percent 8 4 4 3 2" xfId="31521"/>
    <cellStyle name="Percent 8 4 4 3 2 2" xfId="31522"/>
    <cellStyle name="Percent 8 4 4 3 2 3" xfId="31523"/>
    <cellStyle name="Percent 8 4 4 3 3" xfId="31524"/>
    <cellStyle name="Percent 8 4 4 3 4" xfId="31525"/>
    <cellStyle name="Percent 8 4 4 4" xfId="31526"/>
    <cellStyle name="Percent 8 4 4 4 2" xfId="31527"/>
    <cellStyle name="Percent 8 4 4 4 2 2" xfId="31528"/>
    <cellStyle name="Percent 8 4 4 4 2 3" xfId="31529"/>
    <cellStyle name="Percent 8 4 4 4 3" xfId="31530"/>
    <cellStyle name="Percent 8 4 4 4 4" xfId="31531"/>
    <cellStyle name="Percent 8 4 4 5" xfId="31532"/>
    <cellStyle name="Percent 8 4 4 5 2" xfId="31533"/>
    <cellStyle name="Percent 8 4 4 5 3" xfId="31534"/>
    <cellStyle name="Percent 8 4 4 6" xfId="31535"/>
    <cellStyle name="Percent 8 4 4 7" xfId="31536"/>
    <cellStyle name="Percent 8 4 5" xfId="31537"/>
    <cellStyle name="Percent 8 4 5 2" xfId="31538"/>
    <cellStyle name="Percent 8 4 5 2 2" xfId="31539"/>
    <cellStyle name="Percent 8 4 5 2 2 2" xfId="31540"/>
    <cellStyle name="Percent 8 4 5 2 2 3" xfId="31541"/>
    <cellStyle name="Percent 8 4 5 2 3" xfId="31542"/>
    <cellStyle name="Percent 8 4 5 2 4" xfId="31543"/>
    <cellStyle name="Percent 8 4 5 3" xfId="31544"/>
    <cellStyle name="Percent 8 4 5 3 2" xfId="31545"/>
    <cellStyle name="Percent 8 4 5 3 2 2" xfId="31546"/>
    <cellStyle name="Percent 8 4 5 3 2 3" xfId="31547"/>
    <cellStyle name="Percent 8 4 5 3 3" xfId="31548"/>
    <cellStyle name="Percent 8 4 5 3 4" xfId="31549"/>
    <cellStyle name="Percent 8 4 5 4" xfId="31550"/>
    <cellStyle name="Percent 8 4 5 4 2" xfId="31551"/>
    <cellStyle name="Percent 8 4 5 4 3" xfId="31552"/>
    <cellStyle name="Percent 8 4 5 5" xfId="31553"/>
    <cellStyle name="Percent 8 4 5 6" xfId="31554"/>
    <cellStyle name="Percent 8 4 6" xfId="31555"/>
    <cellStyle name="Percent 8 4 6 2" xfId="31556"/>
    <cellStyle name="Percent 8 4 6 2 2" xfId="31557"/>
    <cellStyle name="Percent 8 4 6 2 3" xfId="31558"/>
    <cellStyle name="Percent 8 4 6 3" xfId="31559"/>
    <cellStyle name="Percent 8 4 6 4" xfId="31560"/>
    <cellStyle name="Percent 8 4 7" xfId="31561"/>
    <cellStyle name="Percent 8 4 7 2" xfId="31562"/>
    <cellStyle name="Percent 8 4 7 2 2" xfId="31563"/>
    <cellStyle name="Percent 8 4 7 2 3" xfId="31564"/>
    <cellStyle name="Percent 8 4 7 3" xfId="31565"/>
    <cellStyle name="Percent 8 4 7 4" xfId="31566"/>
    <cellStyle name="Percent 8 4 8" xfId="31567"/>
    <cellStyle name="Percent 8 4 8 2" xfId="31568"/>
    <cellStyle name="Percent 8 4 8 2 2" xfId="31569"/>
    <cellStyle name="Percent 8 4 8 2 3" xfId="31570"/>
    <cellStyle name="Percent 8 4 8 3" xfId="31571"/>
    <cellStyle name="Percent 8 4 8 4" xfId="31572"/>
    <cellStyle name="Percent 8 4 9" xfId="31573"/>
    <cellStyle name="Percent 8 4 9 2" xfId="31574"/>
    <cellStyle name="Percent 8 4 9 3" xfId="31575"/>
    <cellStyle name="Percent 8 5" xfId="31576"/>
    <cellStyle name="Percent 8 5 10" xfId="31577"/>
    <cellStyle name="Percent 8 5 10 2" xfId="31578"/>
    <cellStyle name="Percent 8 5 10 3" xfId="31579"/>
    <cellStyle name="Percent 8 5 11" xfId="31580"/>
    <cellStyle name="Percent 8 5 11 2" xfId="31581"/>
    <cellStyle name="Percent 8 5 11 3" xfId="31582"/>
    <cellStyle name="Percent 8 5 12" xfId="31583"/>
    <cellStyle name="Percent 8 5 2" xfId="31584"/>
    <cellStyle name="Percent 8 5 2 2" xfId="31585"/>
    <cellStyle name="Percent 8 5 2 2 2" xfId="31586"/>
    <cellStyle name="Percent 8 5 2 2 2 2" xfId="31587"/>
    <cellStyle name="Percent 8 5 2 2 2 3" xfId="31588"/>
    <cellStyle name="Percent 8 5 2 2 3" xfId="31589"/>
    <cellStyle name="Percent 8 5 2 2 4" xfId="31590"/>
    <cellStyle name="Percent 8 5 2 3" xfId="31591"/>
    <cellStyle name="Percent 8 5 2 3 2" xfId="31592"/>
    <cellStyle name="Percent 8 5 2 3 2 2" xfId="31593"/>
    <cellStyle name="Percent 8 5 2 3 2 3" xfId="31594"/>
    <cellStyle name="Percent 8 5 2 3 3" xfId="31595"/>
    <cellStyle name="Percent 8 5 2 3 4" xfId="31596"/>
    <cellStyle name="Percent 8 5 2 4" xfId="31597"/>
    <cellStyle name="Percent 8 5 2 4 2" xfId="31598"/>
    <cellStyle name="Percent 8 5 2 4 3" xfId="31599"/>
    <cellStyle name="Percent 8 5 2 5" xfId="31600"/>
    <cellStyle name="Percent 8 5 2 6" xfId="31601"/>
    <cellStyle name="Percent 8 5 3" xfId="31602"/>
    <cellStyle name="Percent 8 5 3 2" xfId="31603"/>
    <cellStyle name="Percent 8 5 3 2 2" xfId="31604"/>
    <cellStyle name="Percent 8 5 3 2 2 2" xfId="31605"/>
    <cellStyle name="Percent 8 5 3 2 2 3" xfId="31606"/>
    <cellStyle name="Percent 8 5 3 2 3" xfId="31607"/>
    <cellStyle name="Percent 8 5 3 2 4" xfId="31608"/>
    <cellStyle name="Percent 8 5 3 3" xfId="31609"/>
    <cellStyle name="Percent 8 5 3 3 2" xfId="31610"/>
    <cellStyle name="Percent 8 5 3 3 2 2" xfId="31611"/>
    <cellStyle name="Percent 8 5 3 3 2 3" xfId="31612"/>
    <cellStyle name="Percent 8 5 3 3 3" xfId="31613"/>
    <cellStyle name="Percent 8 5 3 3 4" xfId="31614"/>
    <cellStyle name="Percent 8 5 3 4" xfId="31615"/>
    <cellStyle name="Percent 8 5 3 4 2" xfId="31616"/>
    <cellStyle name="Percent 8 5 3 4 3" xfId="31617"/>
    <cellStyle name="Percent 8 5 3 5" xfId="31618"/>
    <cellStyle name="Percent 8 5 3 6" xfId="31619"/>
    <cellStyle name="Percent 8 5 4" xfId="31620"/>
    <cellStyle name="Percent 8 5 4 2" xfId="31621"/>
    <cellStyle name="Percent 8 5 4 2 2" xfId="31622"/>
    <cellStyle name="Percent 8 5 4 2 2 2" xfId="31623"/>
    <cellStyle name="Percent 8 5 4 2 2 3" xfId="31624"/>
    <cellStyle name="Percent 8 5 4 2 3" xfId="31625"/>
    <cellStyle name="Percent 8 5 4 2 4" xfId="31626"/>
    <cellStyle name="Percent 8 5 4 3" xfId="31627"/>
    <cellStyle name="Percent 8 5 4 3 2" xfId="31628"/>
    <cellStyle name="Percent 8 5 4 3 2 2" xfId="31629"/>
    <cellStyle name="Percent 8 5 4 3 2 3" xfId="31630"/>
    <cellStyle name="Percent 8 5 4 3 3" xfId="31631"/>
    <cellStyle name="Percent 8 5 4 3 4" xfId="31632"/>
    <cellStyle name="Percent 8 5 4 4" xfId="31633"/>
    <cellStyle name="Percent 8 5 4 4 2" xfId="31634"/>
    <cellStyle name="Percent 8 5 4 4 2 2" xfId="31635"/>
    <cellStyle name="Percent 8 5 4 4 2 3" xfId="31636"/>
    <cellStyle name="Percent 8 5 4 4 3" xfId="31637"/>
    <cellStyle name="Percent 8 5 4 4 4" xfId="31638"/>
    <cellStyle name="Percent 8 5 4 5" xfId="31639"/>
    <cellStyle name="Percent 8 5 4 5 2" xfId="31640"/>
    <cellStyle name="Percent 8 5 4 5 3" xfId="31641"/>
    <cellStyle name="Percent 8 5 4 6" xfId="31642"/>
    <cellStyle name="Percent 8 5 4 7" xfId="31643"/>
    <cellStyle name="Percent 8 5 5" xfId="31644"/>
    <cellStyle name="Percent 8 5 5 2" xfId="31645"/>
    <cellStyle name="Percent 8 5 5 2 2" xfId="31646"/>
    <cellStyle name="Percent 8 5 5 2 2 2" xfId="31647"/>
    <cellStyle name="Percent 8 5 5 2 2 3" xfId="31648"/>
    <cellStyle name="Percent 8 5 5 2 3" xfId="31649"/>
    <cellStyle name="Percent 8 5 5 2 4" xfId="31650"/>
    <cellStyle name="Percent 8 5 5 3" xfId="31651"/>
    <cellStyle name="Percent 8 5 5 3 2" xfId="31652"/>
    <cellStyle name="Percent 8 5 5 3 2 2" xfId="31653"/>
    <cellStyle name="Percent 8 5 5 3 2 3" xfId="31654"/>
    <cellStyle name="Percent 8 5 5 3 3" xfId="31655"/>
    <cellStyle name="Percent 8 5 5 3 4" xfId="31656"/>
    <cellStyle name="Percent 8 5 5 4" xfId="31657"/>
    <cellStyle name="Percent 8 5 5 4 2" xfId="31658"/>
    <cellStyle name="Percent 8 5 5 4 3" xfId="31659"/>
    <cellStyle name="Percent 8 5 5 5" xfId="31660"/>
    <cellStyle name="Percent 8 5 5 6" xfId="31661"/>
    <cellStyle name="Percent 8 5 6" xfId="31662"/>
    <cellStyle name="Percent 8 5 6 2" xfId="31663"/>
    <cellStyle name="Percent 8 5 6 2 2" xfId="31664"/>
    <cellStyle name="Percent 8 5 6 2 3" xfId="31665"/>
    <cellStyle name="Percent 8 5 6 3" xfId="31666"/>
    <cellStyle name="Percent 8 5 6 4" xfId="31667"/>
    <cellStyle name="Percent 8 5 7" xfId="31668"/>
    <cellStyle name="Percent 8 5 7 2" xfId="31669"/>
    <cellStyle name="Percent 8 5 7 2 2" xfId="31670"/>
    <cellStyle name="Percent 8 5 7 2 3" xfId="31671"/>
    <cellStyle name="Percent 8 5 7 3" xfId="31672"/>
    <cellStyle name="Percent 8 5 7 4" xfId="31673"/>
    <cellStyle name="Percent 8 5 8" xfId="31674"/>
    <cellStyle name="Percent 8 5 8 2" xfId="31675"/>
    <cellStyle name="Percent 8 5 8 2 2" xfId="31676"/>
    <cellStyle name="Percent 8 5 8 2 3" xfId="31677"/>
    <cellStyle name="Percent 8 5 8 3" xfId="31678"/>
    <cellStyle name="Percent 8 5 8 4" xfId="31679"/>
    <cellStyle name="Percent 8 5 9" xfId="31680"/>
    <cellStyle name="Percent 8 5 9 2" xfId="31681"/>
    <cellStyle name="Percent 8 5 9 3" xfId="31682"/>
    <cellStyle name="Percent 8 6" xfId="31683"/>
    <cellStyle name="Percent 8 6 10" xfId="31684"/>
    <cellStyle name="Percent 8 6 10 2" xfId="31685"/>
    <cellStyle name="Percent 8 6 10 3" xfId="31686"/>
    <cellStyle name="Percent 8 6 11" xfId="31687"/>
    <cellStyle name="Percent 8 6 11 2" xfId="31688"/>
    <cellStyle name="Percent 8 6 11 3" xfId="31689"/>
    <cellStyle name="Percent 8 6 12" xfId="31690"/>
    <cellStyle name="Percent 8 6 2" xfId="31691"/>
    <cellStyle name="Percent 8 6 2 2" xfId="31692"/>
    <cellStyle name="Percent 8 6 2 2 2" xfId="31693"/>
    <cellStyle name="Percent 8 6 2 2 2 2" xfId="31694"/>
    <cellStyle name="Percent 8 6 2 2 2 3" xfId="31695"/>
    <cellStyle name="Percent 8 6 2 2 3" xfId="31696"/>
    <cellStyle name="Percent 8 6 2 2 4" xfId="31697"/>
    <cellStyle name="Percent 8 6 2 3" xfId="31698"/>
    <cellStyle name="Percent 8 6 2 3 2" xfId="31699"/>
    <cellStyle name="Percent 8 6 2 3 2 2" xfId="31700"/>
    <cellStyle name="Percent 8 6 2 3 2 3" xfId="31701"/>
    <cellStyle name="Percent 8 6 2 3 3" xfId="31702"/>
    <cellStyle name="Percent 8 6 2 3 4" xfId="31703"/>
    <cellStyle name="Percent 8 6 2 4" xfId="31704"/>
    <cellStyle name="Percent 8 6 2 4 2" xfId="31705"/>
    <cellStyle name="Percent 8 6 2 4 3" xfId="31706"/>
    <cellStyle name="Percent 8 6 2 5" xfId="31707"/>
    <cellStyle name="Percent 8 6 2 6" xfId="31708"/>
    <cellStyle name="Percent 8 6 3" xfId="31709"/>
    <cellStyle name="Percent 8 6 3 2" xfId="31710"/>
    <cellStyle name="Percent 8 6 3 2 2" xfId="31711"/>
    <cellStyle name="Percent 8 6 3 2 2 2" xfId="31712"/>
    <cellStyle name="Percent 8 6 3 2 2 3" xfId="31713"/>
    <cellStyle name="Percent 8 6 3 2 3" xfId="31714"/>
    <cellStyle name="Percent 8 6 3 2 4" xfId="31715"/>
    <cellStyle name="Percent 8 6 3 3" xfId="31716"/>
    <cellStyle name="Percent 8 6 3 3 2" xfId="31717"/>
    <cellStyle name="Percent 8 6 3 3 2 2" xfId="31718"/>
    <cellStyle name="Percent 8 6 3 3 2 3" xfId="31719"/>
    <cellStyle name="Percent 8 6 3 3 3" xfId="31720"/>
    <cellStyle name="Percent 8 6 3 3 4" xfId="31721"/>
    <cellStyle name="Percent 8 6 3 4" xfId="31722"/>
    <cellStyle name="Percent 8 6 3 4 2" xfId="31723"/>
    <cellStyle name="Percent 8 6 3 4 3" xfId="31724"/>
    <cellStyle name="Percent 8 6 3 5" xfId="31725"/>
    <cellStyle name="Percent 8 6 3 6" xfId="31726"/>
    <cellStyle name="Percent 8 6 4" xfId="31727"/>
    <cellStyle name="Percent 8 6 4 2" xfId="31728"/>
    <cellStyle name="Percent 8 6 4 2 2" xfId="31729"/>
    <cellStyle name="Percent 8 6 4 2 2 2" xfId="31730"/>
    <cellStyle name="Percent 8 6 4 2 2 3" xfId="31731"/>
    <cellStyle name="Percent 8 6 4 2 3" xfId="31732"/>
    <cellStyle name="Percent 8 6 4 2 4" xfId="31733"/>
    <cellStyle name="Percent 8 6 4 3" xfId="31734"/>
    <cellStyle name="Percent 8 6 4 3 2" xfId="31735"/>
    <cellStyle name="Percent 8 6 4 3 2 2" xfId="31736"/>
    <cellStyle name="Percent 8 6 4 3 2 3" xfId="31737"/>
    <cellStyle name="Percent 8 6 4 3 3" xfId="31738"/>
    <cellStyle name="Percent 8 6 4 3 4" xfId="31739"/>
    <cellStyle name="Percent 8 6 4 4" xfId="31740"/>
    <cellStyle name="Percent 8 6 4 4 2" xfId="31741"/>
    <cellStyle name="Percent 8 6 4 4 2 2" xfId="31742"/>
    <cellStyle name="Percent 8 6 4 4 2 3" xfId="31743"/>
    <cellStyle name="Percent 8 6 4 4 3" xfId="31744"/>
    <cellStyle name="Percent 8 6 4 4 4" xfId="31745"/>
    <cellStyle name="Percent 8 6 4 5" xfId="31746"/>
    <cellStyle name="Percent 8 6 4 5 2" xfId="31747"/>
    <cellStyle name="Percent 8 6 4 5 3" xfId="31748"/>
    <cellStyle name="Percent 8 6 4 6" xfId="31749"/>
    <cellStyle name="Percent 8 6 4 7" xfId="31750"/>
    <cellStyle name="Percent 8 6 5" xfId="31751"/>
    <cellStyle name="Percent 8 6 5 2" xfId="31752"/>
    <cellStyle name="Percent 8 6 5 2 2" xfId="31753"/>
    <cellStyle name="Percent 8 6 5 2 2 2" xfId="31754"/>
    <cellStyle name="Percent 8 6 5 2 2 3" xfId="31755"/>
    <cellStyle name="Percent 8 6 5 2 3" xfId="31756"/>
    <cellStyle name="Percent 8 6 5 2 4" xfId="31757"/>
    <cellStyle name="Percent 8 6 5 3" xfId="31758"/>
    <cellStyle name="Percent 8 6 5 3 2" xfId="31759"/>
    <cellStyle name="Percent 8 6 5 3 2 2" xfId="31760"/>
    <cellStyle name="Percent 8 6 5 3 2 3" xfId="31761"/>
    <cellStyle name="Percent 8 6 5 3 3" xfId="31762"/>
    <cellStyle name="Percent 8 6 5 3 4" xfId="31763"/>
    <cellStyle name="Percent 8 6 5 4" xfId="31764"/>
    <cellStyle name="Percent 8 6 5 4 2" xfId="31765"/>
    <cellStyle name="Percent 8 6 5 4 3" xfId="31766"/>
    <cellStyle name="Percent 8 6 5 5" xfId="31767"/>
    <cellStyle name="Percent 8 6 5 6" xfId="31768"/>
    <cellStyle name="Percent 8 6 6" xfId="31769"/>
    <cellStyle name="Percent 8 6 6 2" xfId="31770"/>
    <cellStyle name="Percent 8 6 6 2 2" xfId="31771"/>
    <cellStyle name="Percent 8 6 6 2 3" xfId="31772"/>
    <cellStyle name="Percent 8 6 6 3" xfId="31773"/>
    <cellStyle name="Percent 8 6 6 4" xfId="31774"/>
    <cellStyle name="Percent 8 6 7" xfId="31775"/>
    <cellStyle name="Percent 8 6 7 2" xfId="31776"/>
    <cellStyle name="Percent 8 6 7 2 2" xfId="31777"/>
    <cellStyle name="Percent 8 6 7 2 3" xfId="31778"/>
    <cellStyle name="Percent 8 6 7 3" xfId="31779"/>
    <cellStyle name="Percent 8 6 7 4" xfId="31780"/>
    <cellStyle name="Percent 8 6 8" xfId="31781"/>
    <cellStyle name="Percent 8 6 8 2" xfId="31782"/>
    <cellStyle name="Percent 8 6 8 2 2" xfId="31783"/>
    <cellStyle name="Percent 8 6 8 2 3" xfId="31784"/>
    <cellStyle name="Percent 8 6 8 3" xfId="31785"/>
    <cellStyle name="Percent 8 6 8 4" xfId="31786"/>
    <cellStyle name="Percent 8 6 9" xfId="31787"/>
    <cellStyle name="Percent 8 6 9 2" xfId="31788"/>
    <cellStyle name="Percent 8 6 9 3" xfId="31789"/>
    <cellStyle name="Percent 8 7" xfId="31790"/>
    <cellStyle name="Percent 8 7 10" xfId="31791"/>
    <cellStyle name="Percent 8 7 10 2" xfId="31792"/>
    <cellStyle name="Percent 8 7 10 3" xfId="31793"/>
    <cellStyle name="Percent 8 7 11" xfId="31794"/>
    <cellStyle name="Percent 8 7 11 2" xfId="31795"/>
    <cellStyle name="Percent 8 7 11 3" xfId="31796"/>
    <cellStyle name="Percent 8 7 12" xfId="31797"/>
    <cellStyle name="Percent 8 7 2" xfId="31798"/>
    <cellStyle name="Percent 8 7 2 2" xfId="31799"/>
    <cellStyle name="Percent 8 7 2 2 2" xfId="31800"/>
    <cellStyle name="Percent 8 7 2 2 2 2" xfId="31801"/>
    <cellStyle name="Percent 8 7 2 2 2 3" xfId="31802"/>
    <cellStyle name="Percent 8 7 2 2 3" xfId="31803"/>
    <cellStyle name="Percent 8 7 2 2 4" xfId="31804"/>
    <cellStyle name="Percent 8 7 2 3" xfId="31805"/>
    <cellStyle name="Percent 8 7 2 3 2" xfId="31806"/>
    <cellStyle name="Percent 8 7 2 3 2 2" xfId="31807"/>
    <cellStyle name="Percent 8 7 2 3 2 3" xfId="31808"/>
    <cellStyle name="Percent 8 7 2 3 3" xfId="31809"/>
    <cellStyle name="Percent 8 7 2 3 4" xfId="31810"/>
    <cellStyle name="Percent 8 7 2 4" xfId="31811"/>
    <cellStyle name="Percent 8 7 2 4 2" xfId="31812"/>
    <cellStyle name="Percent 8 7 2 4 3" xfId="31813"/>
    <cellStyle name="Percent 8 7 2 5" xfId="31814"/>
    <cellStyle name="Percent 8 7 2 6" xfId="31815"/>
    <cellStyle name="Percent 8 7 3" xfId="31816"/>
    <cellStyle name="Percent 8 7 3 2" xfId="31817"/>
    <cellStyle name="Percent 8 7 3 2 2" xfId="31818"/>
    <cellStyle name="Percent 8 7 3 2 2 2" xfId="31819"/>
    <cellStyle name="Percent 8 7 3 2 2 3" xfId="31820"/>
    <cellStyle name="Percent 8 7 3 2 3" xfId="31821"/>
    <cellStyle name="Percent 8 7 3 2 4" xfId="31822"/>
    <cellStyle name="Percent 8 7 3 3" xfId="31823"/>
    <cellStyle name="Percent 8 7 3 3 2" xfId="31824"/>
    <cellStyle name="Percent 8 7 3 3 2 2" xfId="31825"/>
    <cellStyle name="Percent 8 7 3 3 2 3" xfId="31826"/>
    <cellStyle name="Percent 8 7 3 3 3" xfId="31827"/>
    <cellStyle name="Percent 8 7 3 3 4" xfId="31828"/>
    <cellStyle name="Percent 8 7 3 4" xfId="31829"/>
    <cellStyle name="Percent 8 7 3 4 2" xfId="31830"/>
    <cellStyle name="Percent 8 7 3 4 3" xfId="31831"/>
    <cellStyle name="Percent 8 7 3 5" xfId="31832"/>
    <cellStyle name="Percent 8 7 3 6" xfId="31833"/>
    <cellStyle name="Percent 8 7 4" xfId="31834"/>
    <cellStyle name="Percent 8 7 4 2" xfId="31835"/>
    <cellStyle name="Percent 8 7 4 2 2" xfId="31836"/>
    <cellStyle name="Percent 8 7 4 2 2 2" xfId="31837"/>
    <cellStyle name="Percent 8 7 4 2 2 3" xfId="31838"/>
    <cellStyle name="Percent 8 7 4 2 3" xfId="31839"/>
    <cellStyle name="Percent 8 7 4 2 4" xfId="31840"/>
    <cellStyle name="Percent 8 7 4 3" xfId="31841"/>
    <cellStyle name="Percent 8 7 4 3 2" xfId="31842"/>
    <cellStyle name="Percent 8 7 4 3 2 2" xfId="31843"/>
    <cellStyle name="Percent 8 7 4 3 2 3" xfId="31844"/>
    <cellStyle name="Percent 8 7 4 3 3" xfId="31845"/>
    <cellStyle name="Percent 8 7 4 3 4" xfId="31846"/>
    <cellStyle name="Percent 8 7 4 4" xfId="31847"/>
    <cellStyle name="Percent 8 7 4 4 2" xfId="31848"/>
    <cellStyle name="Percent 8 7 4 4 2 2" xfId="31849"/>
    <cellStyle name="Percent 8 7 4 4 2 3" xfId="31850"/>
    <cellStyle name="Percent 8 7 4 4 3" xfId="31851"/>
    <cellStyle name="Percent 8 7 4 4 4" xfId="31852"/>
    <cellStyle name="Percent 8 7 4 5" xfId="31853"/>
    <cellStyle name="Percent 8 7 4 5 2" xfId="31854"/>
    <cellStyle name="Percent 8 7 4 5 3" xfId="31855"/>
    <cellStyle name="Percent 8 7 4 6" xfId="31856"/>
    <cellStyle name="Percent 8 7 4 7" xfId="31857"/>
    <cellStyle name="Percent 8 7 5" xfId="31858"/>
    <cellStyle name="Percent 8 7 5 2" xfId="31859"/>
    <cellStyle name="Percent 8 7 5 2 2" xfId="31860"/>
    <cellStyle name="Percent 8 7 5 2 2 2" xfId="31861"/>
    <cellStyle name="Percent 8 7 5 2 2 3" xfId="31862"/>
    <cellStyle name="Percent 8 7 5 2 3" xfId="31863"/>
    <cellStyle name="Percent 8 7 5 2 4" xfId="31864"/>
    <cellStyle name="Percent 8 7 5 3" xfId="31865"/>
    <cellStyle name="Percent 8 7 5 3 2" xfId="31866"/>
    <cellStyle name="Percent 8 7 5 3 2 2" xfId="31867"/>
    <cellStyle name="Percent 8 7 5 3 2 3" xfId="31868"/>
    <cellStyle name="Percent 8 7 5 3 3" xfId="31869"/>
    <cellStyle name="Percent 8 7 5 3 4" xfId="31870"/>
    <cellStyle name="Percent 8 7 5 4" xfId="31871"/>
    <cellStyle name="Percent 8 7 5 4 2" xfId="31872"/>
    <cellStyle name="Percent 8 7 5 4 3" xfId="31873"/>
    <cellStyle name="Percent 8 7 5 5" xfId="31874"/>
    <cellStyle name="Percent 8 7 5 6" xfId="31875"/>
    <cellStyle name="Percent 8 7 6" xfId="31876"/>
    <cellStyle name="Percent 8 7 6 2" xfId="31877"/>
    <cellStyle name="Percent 8 7 6 2 2" xfId="31878"/>
    <cellStyle name="Percent 8 7 6 2 3" xfId="31879"/>
    <cellStyle name="Percent 8 7 6 3" xfId="31880"/>
    <cellStyle name="Percent 8 7 6 4" xfId="31881"/>
    <cellStyle name="Percent 8 7 7" xfId="31882"/>
    <cellStyle name="Percent 8 7 7 2" xfId="31883"/>
    <cellStyle name="Percent 8 7 7 2 2" xfId="31884"/>
    <cellStyle name="Percent 8 7 7 2 3" xfId="31885"/>
    <cellStyle name="Percent 8 7 7 3" xfId="31886"/>
    <cellStyle name="Percent 8 7 7 4" xfId="31887"/>
    <cellStyle name="Percent 8 7 8" xfId="31888"/>
    <cellStyle name="Percent 8 7 8 2" xfId="31889"/>
    <cellStyle name="Percent 8 7 8 2 2" xfId="31890"/>
    <cellStyle name="Percent 8 7 8 2 3" xfId="31891"/>
    <cellStyle name="Percent 8 7 8 3" xfId="31892"/>
    <cellStyle name="Percent 8 7 8 4" xfId="31893"/>
    <cellStyle name="Percent 8 7 9" xfId="31894"/>
    <cellStyle name="Percent 8 7 9 2" xfId="31895"/>
    <cellStyle name="Percent 8 7 9 3" xfId="31896"/>
    <cellStyle name="Percent 8 8" xfId="31897"/>
    <cellStyle name="Percent 8 8 10" xfId="31898"/>
    <cellStyle name="Percent 8 8 10 2" xfId="31899"/>
    <cellStyle name="Percent 8 8 10 3" xfId="31900"/>
    <cellStyle name="Percent 8 8 11" xfId="31901"/>
    <cellStyle name="Percent 8 8 11 2" xfId="31902"/>
    <cellStyle name="Percent 8 8 11 3" xfId="31903"/>
    <cellStyle name="Percent 8 8 12" xfId="31904"/>
    <cellStyle name="Percent 8 8 2" xfId="31905"/>
    <cellStyle name="Percent 8 8 2 2" xfId="31906"/>
    <cellStyle name="Percent 8 8 2 2 2" xfId="31907"/>
    <cellStyle name="Percent 8 8 2 2 2 2" xfId="31908"/>
    <cellStyle name="Percent 8 8 2 2 2 3" xfId="31909"/>
    <cellStyle name="Percent 8 8 2 2 3" xfId="31910"/>
    <cellStyle name="Percent 8 8 2 2 4" xfId="31911"/>
    <cellStyle name="Percent 8 8 2 3" xfId="31912"/>
    <cellStyle name="Percent 8 8 2 3 2" xfId="31913"/>
    <cellStyle name="Percent 8 8 2 3 2 2" xfId="31914"/>
    <cellStyle name="Percent 8 8 2 3 2 3" xfId="31915"/>
    <cellStyle name="Percent 8 8 2 3 3" xfId="31916"/>
    <cellStyle name="Percent 8 8 2 3 4" xfId="31917"/>
    <cellStyle name="Percent 8 8 2 4" xfId="31918"/>
    <cellStyle name="Percent 8 8 2 4 2" xfId="31919"/>
    <cellStyle name="Percent 8 8 2 4 3" xfId="31920"/>
    <cellStyle name="Percent 8 8 2 5" xfId="31921"/>
    <cellStyle name="Percent 8 8 2 6" xfId="31922"/>
    <cellStyle name="Percent 8 8 3" xfId="31923"/>
    <cellStyle name="Percent 8 8 3 2" xfId="31924"/>
    <cellStyle name="Percent 8 8 3 2 2" xfId="31925"/>
    <cellStyle name="Percent 8 8 3 2 2 2" xfId="31926"/>
    <cellStyle name="Percent 8 8 3 2 2 3" xfId="31927"/>
    <cellStyle name="Percent 8 8 3 2 3" xfId="31928"/>
    <cellStyle name="Percent 8 8 3 2 4" xfId="31929"/>
    <cellStyle name="Percent 8 8 3 3" xfId="31930"/>
    <cellStyle name="Percent 8 8 3 3 2" xfId="31931"/>
    <cellStyle name="Percent 8 8 3 3 2 2" xfId="31932"/>
    <cellStyle name="Percent 8 8 3 3 2 3" xfId="31933"/>
    <cellStyle name="Percent 8 8 3 3 3" xfId="31934"/>
    <cellStyle name="Percent 8 8 3 3 4" xfId="31935"/>
    <cellStyle name="Percent 8 8 3 4" xfId="31936"/>
    <cellStyle name="Percent 8 8 3 4 2" xfId="31937"/>
    <cellStyle name="Percent 8 8 3 4 3" xfId="31938"/>
    <cellStyle name="Percent 8 8 3 5" xfId="31939"/>
    <cellStyle name="Percent 8 8 3 6" xfId="31940"/>
    <cellStyle name="Percent 8 8 4" xfId="31941"/>
    <cellStyle name="Percent 8 8 4 2" xfId="31942"/>
    <cellStyle name="Percent 8 8 4 2 2" xfId="31943"/>
    <cellStyle name="Percent 8 8 4 2 2 2" xfId="31944"/>
    <cellStyle name="Percent 8 8 4 2 2 3" xfId="31945"/>
    <cellStyle name="Percent 8 8 4 2 3" xfId="31946"/>
    <cellStyle name="Percent 8 8 4 2 4" xfId="31947"/>
    <cellStyle name="Percent 8 8 4 3" xfId="31948"/>
    <cellStyle name="Percent 8 8 4 3 2" xfId="31949"/>
    <cellStyle name="Percent 8 8 4 3 2 2" xfId="31950"/>
    <cellStyle name="Percent 8 8 4 3 2 3" xfId="31951"/>
    <cellStyle name="Percent 8 8 4 3 3" xfId="31952"/>
    <cellStyle name="Percent 8 8 4 3 4" xfId="31953"/>
    <cellStyle name="Percent 8 8 4 4" xfId="31954"/>
    <cellStyle name="Percent 8 8 4 4 2" xfId="31955"/>
    <cellStyle name="Percent 8 8 4 4 2 2" xfId="31956"/>
    <cellStyle name="Percent 8 8 4 4 2 3" xfId="31957"/>
    <cellStyle name="Percent 8 8 4 4 3" xfId="31958"/>
    <cellStyle name="Percent 8 8 4 4 4" xfId="31959"/>
    <cellStyle name="Percent 8 8 4 5" xfId="31960"/>
    <cellStyle name="Percent 8 8 4 5 2" xfId="31961"/>
    <cellStyle name="Percent 8 8 4 5 3" xfId="31962"/>
    <cellStyle name="Percent 8 8 4 6" xfId="31963"/>
    <cellStyle name="Percent 8 8 4 7" xfId="31964"/>
    <cellStyle name="Percent 8 8 5" xfId="31965"/>
    <cellStyle name="Percent 8 8 5 2" xfId="31966"/>
    <cellStyle name="Percent 8 8 5 2 2" xfId="31967"/>
    <cellStyle name="Percent 8 8 5 2 2 2" xfId="31968"/>
    <cellStyle name="Percent 8 8 5 2 2 3" xfId="31969"/>
    <cellStyle name="Percent 8 8 5 2 3" xfId="31970"/>
    <cellStyle name="Percent 8 8 5 2 4" xfId="31971"/>
    <cellStyle name="Percent 8 8 5 3" xfId="31972"/>
    <cellStyle name="Percent 8 8 5 3 2" xfId="31973"/>
    <cellStyle name="Percent 8 8 5 3 2 2" xfId="31974"/>
    <cellStyle name="Percent 8 8 5 3 2 3" xfId="31975"/>
    <cellStyle name="Percent 8 8 5 3 3" xfId="31976"/>
    <cellStyle name="Percent 8 8 5 3 4" xfId="31977"/>
    <cellStyle name="Percent 8 8 5 4" xfId="31978"/>
    <cellStyle name="Percent 8 8 5 4 2" xfId="31979"/>
    <cellStyle name="Percent 8 8 5 4 3" xfId="31980"/>
    <cellStyle name="Percent 8 8 5 5" xfId="31981"/>
    <cellStyle name="Percent 8 8 5 6" xfId="31982"/>
    <cellStyle name="Percent 8 8 6" xfId="31983"/>
    <cellStyle name="Percent 8 8 6 2" xfId="31984"/>
    <cellStyle name="Percent 8 8 6 2 2" xfId="31985"/>
    <cellStyle name="Percent 8 8 6 2 3" xfId="31986"/>
    <cellStyle name="Percent 8 8 6 3" xfId="31987"/>
    <cellStyle name="Percent 8 8 6 4" xfId="31988"/>
    <cellStyle name="Percent 8 8 7" xfId="31989"/>
    <cellStyle name="Percent 8 8 7 2" xfId="31990"/>
    <cellStyle name="Percent 8 8 7 2 2" xfId="31991"/>
    <cellStyle name="Percent 8 8 7 2 3" xfId="31992"/>
    <cellStyle name="Percent 8 8 7 3" xfId="31993"/>
    <cellStyle name="Percent 8 8 7 4" xfId="31994"/>
    <cellStyle name="Percent 8 8 8" xfId="31995"/>
    <cellStyle name="Percent 8 8 8 2" xfId="31996"/>
    <cellStyle name="Percent 8 8 8 2 2" xfId="31997"/>
    <cellStyle name="Percent 8 8 8 2 3" xfId="31998"/>
    <cellStyle name="Percent 8 8 8 3" xfId="31999"/>
    <cellStyle name="Percent 8 8 8 4" xfId="32000"/>
    <cellStyle name="Percent 8 8 9" xfId="32001"/>
    <cellStyle name="Percent 8 8 9 2" xfId="32002"/>
    <cellStyle name="Percent 8 8 9 3" xfId="32003"/>
    <cellStyle name="Percent 8 9" xfId="32004"/>
    <cellStyle name="Percent 8 9 2" xfId="32005"/>
    <cellStyle name="Percent 8 9 2 2" xfId="32006"/>
    <cellStyle name="Percent 8 9 2 2 2" xfId="32007"/>
    <cellStyle name="Percent 8 9 2 2 3" xfId="32008"/>
    <cellStyle name="Percent 8 9 2 3" xfId="32009"/>
    <cellStyle name="Percent 8 9 2 4" xfId="32010"/>
    <cellStyle name="Percent 8 9 3" xfId="32011"/>
    <cellStyle name="Percent 8 9 3 2" xfId="32012"/>
    <cellStyle name="Percent 8 9 3 2 2" xfId="32013"/>
    <cellStyle name="Percent 8 9 3 2 3" xfId="32014"/>
    <cellStyle name="Percent 8 9 3 3" xfId="32015"/>
    <cellStyle name="Percent 8 9 3 4" xfId="32016"/>
    <cellStyle name="Percent 8 9 4" xfId="32017"/>
    <cellStyle name="Percent 8 9 4 2" xfId="32018"/>
    <cellStyle name="Percent 8 9 4 3" xfId="32019"/>
    <cellStyle name="Percent 8 9 5" xfId="32020"/>
    <cellStyle name="Percent 8 9 6" xfId="32021"/>
    <cellStyle name="Percent 9" xfId="32022"/>
    <cellStyle name="Percent 9 10" xfId="32023"/>
    <cellStyle name="Percent 9 10 10" xfId="32024"/>
    <cellStyle name="Percent 9 10 10 2" xfId="32025"/>
    <cellStyle name="Percent 9 10 10 3" xfId="32026"/>
    <cellStyle name="Percent 9 10 11" xfId="32027"/>
    <cellStyle name="Percent 9 10 11 2" xfId="32028"/>
    <cellStyle name="Percent 9 10 11 3" xfId="32029"/>
    <cellStyle name="Percent 9 10 12" xfId="32030"/>
    <cellStyle name="Percent 9 10 12 2" xfId="32031"/>
    <cellStyle name="Percent 9 10 12 3" xfId="32032"/>
    <cellStyle name="Percent 9 10 13" xfId="32033"/>
    <cellStyle name="Percent 9 10 2" xfId="32034"/>
    <cellStyle name="Percent 9 10 2 2" xfId="32035"/>
    <cellStyle name="Percent 9 10 2 2 2" xfId="32036"/>
    <cellStyle name="Percent 9 10 2 2 2 2" xfId="32037"/>
    <cellStyle name="Percent 9 10 2 2 2 3" xfId="32038"/>
    <cellStyle name="Percent 9 10 2 2 3" xfId="32039"/>
    <cellStyle name="Percent 9 10 2 2 4" xfId="32040"/>
    <cellStyle name="Percent 9 10 2 3" xfId="32041"/>
    <cellStyle name="Percent 9 10 2 3 2" xfId="32042"/>
    <cellStyle name="Percent 9 10 2 3 2 2" xfId="32043"/>
    <cellStyle name="Percent 9 10 2 3 2 3" xfId="32044"/>
    <cellStyle name="Percent 9 10 2 3 3" xfId="32045"/>
    <cellStyle name="Percent 9 10 2 3 4" xfId="32046"/>
    <cellStyle name="Percent 9 10 2 4" xfId="32047"/>
    <cellStyle name="Percent 9 10 2 4 2" xfId="32048"/>
    <cellStyle name="Percent 9 10 2 4 3" xfId="32049"/>
    <cellStyle name="Percent 9 10 2 5" xfId="32050"/>
    <cellStyle name="Percent 9 10 2 5 2" xfId="32051"/>
    <cellStyle name="Percent 9 10 2 5 3" xfId="32052"/>
    <cellStyle name="Percent 9 10 2 6" xfId="32053"/>
    <cellStyle name="Percent 9 10 2 7" xfId="32054"/>
    <cellStyle name="Percent 9 10 3" xfId="32055"/>
    <cellStyle name="Percent 9 10 3 2" xfId="32056"/>
    <cellStyle name="Percent 9 10 3 2 2" xfId="32057"/>
    <cellStyle name="Percent 9 10 3 2 2 2" xfId="32058"/>
    <cellStyle name="Percent 9 10 3 2 2 3" xfId="32059"/>
    <cellStyle name="Percent 9 10 3 2 3" xfId="32060"/>
    <cellStyle name="Percent 9 10 3 2 4" xfId="32061"/>
    <cellStyle name="Percent 9 10 3 3" xfId="32062"/>
    <cellStyle name="Percent 9 10 3 3 2" xfId="32063"/>
    <cellStyle name="Percent 9 10 3 3 2 2" xfId="32064"/>
    <cellStyle name="Percent 9 10 3 3 2 3" xfId="32065"/>
    <cellStyle name="Percent 9 10 3 3 3" xfId="32066"/>
    <cellStyle name="Percent 9 10 3 3 4" xfId="32067"/>
    <cellStyle name="Percent 9 10 3 4" xfId="32068"/>
    <cellStyle name="Percent 9 10 3 4 2" xfId="32069"/>
    <cellStyle name="Percent 9 10 3 4 3" xfId="32070"/>
    <cellStyle name="Percent 9 10 3 5" xfId="32071"/>
    <cellStyle name="Percent 9 10 3 6" xfId="32072"/>
    <cellStyle name="Percent 9 10 4" xfId="32073"/>
    <cellStyle name="Percent 9 10 4 2" xfId="32074"/>
    <cellStyle name="Percent 9 10 4 2 2" xfId="32075"/>
    <cellStyle name="Percent 9 10 4 2 2 2" xfId="32076"/>
    <cellStyle name="Percent 9 10 4 2 2 3" xfId="32077"/>
    <cellStyle name="Percent 9 10 4 2 3" xfId="32078"/>
    <cellStyle name="Percent 9 10 4 2 4" xfId="32079"/>
    <cellStyle name="Percent 9 10 4 3" xfId="32080"/>
    <cellStyle name="Percent 9 10 4 3 2" xfId="32081"/>
    <cellStyle name="Percent 9 10 4 3 2 2" xfId="32082"/>
    <cellStyle name="Percent 9 10 4 3 2 3" xfId="32083"/>
    <cellStyle name="Percent 9 10 4 3 3" xfId="32084"/>
    <cellStyle name="Percent 9 10 4 3 4" xfId="32085"/>
    <cellStyle name="Percent 9 10 4 4" xfId="32086"/>
    <cellStyle name="Percent 9 10 4 4 2" xfId="32087"/>
    <cellStyle name="Percent 9 10 4 4 3" xfId="32088"/>
    <cellStyle name="Percent 9 10 4 5" xfId="32089"/>
    <cellStyle name="Percent 9 10 4 6" xfId="32090"/>
    <cellStyle name="Percent 9 10 5" xfId="32091"/>
    <cellStyle name="Percent 9 10 5 2" xfId="32092"/>
    <cellStyle name="Percent 9 10 5 2 2" xfId="32093"/>
    <cellStyle name="Percent 9 10 5 2 2 2" xfId="32094"/>
    <cellStyle name="Percent 9 10 5 2 2 3" xfId="32095"/>
    <cellStyle name="Percent 9 10 5 2 3" xfId="32096"/>
    <cellStyle name="Percent 9 10 5 2 4" xfId="32097"/>
    <cellStyle name="Percent 9 10 5 3" xfId="32098"/>
    <cellStyle name="Percent 9 10 5 3 2" xfId="32099"/>
    <cellStyle name="Percent 9 10 5 3 2 2" xfId="32100"/>
    <cellStyle name="Percent 9 10 5 3 2 3" xfId="32101"/>
    <cellStyle name="Percent 9 10 5 3 3" xfId="32102"/>
    <cellStyle name="Percent 9 10 5 3 4" xfId="32103"/>
    <cellStyle name="Percent 9 10 5 4" xfId="32104"/>
    <cellStyle name="Percent 9 10 5 4 2" xfId="32105"/>
    <cellStyle name="Percent 9 10 5 4 2 2" xfId="32106"/>
    <cellStyle name="Percent 9 10 5 4 2 3" xfId="32107"/>
    <cellStyle name="Percent 9 10 5 4 3" xfId="32108"/>
    <cellStyle name="Percent 9 10 5 4 4" xfId="32109"/>
    <cellStyle name="Percent 9 10 5 5" xfId="32110"/>
    <cellStyle name="Percent 9 10 5 5 2" xfId="32111"/>
    <cellStyle name="Percent 9 10 5 5 3" xfId="32112"/>
    <cellStyle name="Percent 9 10 5 6" xfId="32113"/>
    <cellStyle name="Percent 9 10 5 7" xfId="32114"/>
    <cellStyle name="Percent 9 10 6" xfId="32115"/>
    <cellStyle name="Percent 9 10 6 2" xfId="32116"/>
    <cellStyle name="Percent 9 10 6 2 2" xfId="32117"/>
    <cellStyle name="Percent 9 10 6 2 2 2" xfId="32118"/>
    <cellStyle name="Percent 9 10 6 2 2 3" xfId="32119"/>
    <cellStyle name="Percent 9 10 6 2 3" xfId="32120"/>
    <cellStyle name="Percent 9 10 6 2 4" xfId="32121"/>
    <cellStyle name="Percent 9 10 6 3" xfId="32122"/>
    <cellStyle name="Percent 9 10 6 3 2" xfId="32123"/>
    <cellStyle name="Percent 9 10 6 3 2 2" xfId="32124"/>
    <cellStyle name="Percent 9 10 6 3 2 3" xfId="32125"/>
    <cellStyle name="Percent 9 10 6 3 3" xfId="32126"/>
    <cellStyle name="Percent 9 10 6 3 4" xfId="32127"/>
    <cellStyle name="Percent 9 10 6 4" xfId="32128"/>
    <cellStyle name="Percent 9 10 6 4 2" xfId="32129"/>
    <cellStyle name="Percent 9 10 6 4 3" xfId="32130"/>
    <cellStyle name="Percent 9 10 6 5" xfId="32131"/>
    <cellStyle name="Percent 9 10 6 6" xfId="32132"/>
    <cellStyle name="Percent 9 10 7" xfId="32133"/>
    <cellStyle name="Percent 9 10 7 2" xfId="32134"/>
    <cellStyle name="Percent 9 10 7 2 2" xfId="32135"/>
    <cellStyle name="Percent 9 10 7 2 3" xfId="32136"/>
    <cellStyle name="Percent 9 10 7 3" xfId="32137"/>
    <cellStyle name="Percent 9 10 7 4" xfId="32138"/>
    <cellStyle name="Percent 9 10 8" xfId="32139"/>
    <cellStyle name="Percent 9 10 8 2" xfId="32140"/>
    <cellStyle name="Percent 9 10 8 2 2" xfId="32141"/>
    <cellStyle name="Percent 9 10 8 2 3" xfId="32142"/>
    <cellStyle name="Percent 9 10 8 3" xfId="32143"/>
    <cellStyle name="Percent 9 10 8 4" xfId="32144"/>
    <cellStyle name="Percent 9 10 9" xfId="32145"/>
    <cellStyle name="Percent 9 10 9 2" xfId="32146"/>
    <cellStyle name="Percent 9 10 9 2 2" xfId="32147"/>
    <cellStyle name="Percent 9 10 9 2 3" xfId="32148"/>
    <cellStyle name="Percent 9 10 9 3" xfId="32149"/>
    <cellStyle name="Percent 9 10 9 4" xfId="32150"/>
    <cellStyle name="Percent 9 11" xfId="32151"/>
    <cellStyle name="Percent 9 11 10" xfId="32152"/>
    <cellStyle name="Percent 9 11 10 2" xfId="32153"/>
    <cellStyle name="Percent 9 11 10 3" xfId="32154"/>
    <cellStyle name="Percent 9 11 11" xfId="32155"/>
    <cellStyle name="Percent 9 11 11 2" xfId="32156"/>
    <cellStyle name="Percent 9 11 11 3" xfId="32157"/>
    <cellStyle name="Percent 9 11 12" xfId="32158"/>
    <cellStyle name="Percent 9 11 12 2" xfId="32159"/>
    <cellStyle name="Percent 9 11 12 3" xfId="32160"/>
    <cellStyle name="Percent 9 11 13" xfId="32161"/>
    <cellStyle name="Percent 9 11 2" xfId="32162"/>
    <cellStyle name="Percent 9 11 2 2" xfId="32163"/>
    <cellStyle name="Percent 9 11 2 2 2" xfId="32164"/>
    <cellStyle name="Percent 9 11 2 2 2 2" xfId="32165"/>
    <cellStyle name="Percent 9 11 2 2 2 3" xfId="32166"/>
    <cellStyle name="Percent 9 11 2 2 3" xfId="32167"/>
    <cellStyle name="Percent 9 11 2 2 4" xfId="32168"/>
    <cellStyle name="Percent 9 11 2 3" xfId="32169"/>
    <cellStyle name="Percent 9 11 2 3 2" xfId="32170"/>
    <cellStyle name="Percent 9 11 2 3 2 2" xfId="32171"/>
    <cellStyle name="Percent 9 11 2 3 2 3" xfId="32172"/>
    <cellStyle name="Percent 9 11 2 3 3" xfId="32173"/>
    <cellStyle name="Percent 9 11 2 3 4" xfId="32174"/>
    <cellStyle name="Percent 9 11 2 4" xfId="32175"/>
    <cellStyle name="Percent 9 11 2 4 2" xfId="32176"/>
    <cellStyle name="Percent 9 11 2 4 3" xfId="32177"/>
    <cellStyle name="Percent 9 11 2 5" xfId="32178"/>
    <cellStyle name="Percent 9 11 2 5 2" xfId="32179"/>
    <cellStyle name="Percent 9 11 2 5 3" xfId="32180"/>
    <cellStyle name="Percent 9 11 2 6" xfId="32181"/>
    <cellStyle name="Percent 9 11 2 7" xfId="32182"/>
    <cellStyle name="Percent 9 11 3" xfId="32183"/>
    <cellStyle name="Percent 9 11 3 2" xfId="32184"/>
    <cellStyle name="Percent 9 11 3 2 2" xfId="32185"/>
    <cellStyle name="Percent 9 11 3 2 2 2" xfId="32186"/>
    <cellStyle name="Percent 9 11 3 2 2 3" xfId="32187"/>
    <cellStyle name="Percent 9 11 3 2 3" xfId="32188"/>
    <cellStyle name="Percent 9 11 3 2 4" xfId="32189"/>
    <cellStyle name="Percent 9 11 3 3" xfId="32190"/>
    <cellStyle name="Percent 9 11 3 3 2" xfId="32191"/>
    <cellStyle name="Percent 9 11 3 3 2 2" xfId="32192"/>
    <cellStyle name="Percent 9 11 3 3 2 3" xfId="32193"/>
    <cellStyle name="Percent 9 11 3 3 3" xfId="32194"/>
    <cellStyle name="Percent 9 11 3 3 4" xfId="32195"/>
    <cellStyle name="Percent 9 11 3 4" xfId="32196"/>
    <cellStyle name="Percent 9 11 3 4 2" xfId="32197"/>
    <cellStyle name="Percent 9 11 3 4 3" xfId="32198"/>
    <cellStyle name="Percent 9 11 3 5" xfId="32199"/>
    <cellStyle name="Percent 9 11 3 6" xfId="32200"/>
    <cellStyle name="Percent 9 11 4" xfId="32201"/>
    <cellStyle name="Percent 9 11 4 2" xfId="32202"/>
    <cellStyle name="Percent 9 11 4 2 2" xfId="32203"/>
    <cellStyle name="Percent 9 11 4 2 2 2" xfId="32204"/>
    <cellStyle name="Percent 9 11 4 2 2 3" xfId="32205"/>
    <cellStyle name="Percent 9 11 4 2 3" xfId="32206"/>
    <cellStyle name="Percent 9 11 4 2 4" xfId="32207"/>
    <cellStyle name="Percent 9 11 4 3" xfId="32208"/>
    <cellStyle name="Percent 9 11 4 3 2" xfId="32209"/>
    <cellStyle name="Percent 9 11 4 3 2 2" xfId="32210"/>
    <cellStyle name="Percent 9 11 4 3 2 3" xfId="32211"/>
    <cellStyle name="Percent 9 11 4 3 3" xfId="32212"/>
    <cellStyle name="Percent 9 11 4 3 4" xfId="32213"/>
    <cellStyle name="Percent 9 11 4 4" xfId="32214"/>
    <cellStyle name="Percent 9 11 4 4 2" xfId="32215"/>
    <cellStyle name="Percent 9 11 4 4 3" xfId="32216"/>
    <cellStyle name="Percent 9 11 4 5" xfId="32217"/>
    <cellStyle name="Percent 9 11 4 6" xfId="32218"/>
    <cellStyle name="Percent 9 11 5" xfId="32219"/>
    <cellStyle name="Percent 9 11 5 2" xfId="32220"/>
    <cellStyle name="Percent 9 11 5 2 2" xfId="32221"/>
    <cellStyle name="Percent 9 11 5 2 2 2" xfId="32222"/>
    <cellStyle name="Percent 9 11 5 2 2 3" xfId="32223"/>
    <cellStyle name="Percent 9 11 5 2 3" xfId="32224"/>
    <cellStyle name="Percent 9 11 5 2 4" xfId="32225"/>
    <cellStyle name="Percent 9 11 5 3" xfId="32226"/>
    <cellStyle name="Percent 9 11 5 3 2" xfId="32227"/>
    <cellStyle name="Percent 9 11 5 3 2 2" xfId="32228"/>
    <cellStyle name="Percent 9 11 5 3 2 3" xfId="32229"/>
    <cellStyle name="Percent 9 11 5 3 3" xfId="32230"/>
    <cellStyle name="Percent 9 11 5 3 4" xfId="32231"/>
    <cellStyle name="Percent 9 11 5 4" xfId="32232"/>
    <cellStyle name="Percent 9 11 5 4 2" xfId="32233"/>
    <cellStyle name="Percent 9 11 5 4 2 2" xfId="32234"/>
    <cellStyle name="Percent 9 11 5 4 2 3" xfId="32235"/>
    <cellStyle name="Percent 9 11 5 4 3" xfId="32236"/>
    <cellStyle name="Percent 9 11 5 4 4" xfId="32237"/>
    <cellStyle name="Percent 9 11 5 5" xfId="32238"/>
    <cellStyle name="Percent 9 11 5 5 2" xfId="32239"/>
    <cellStyle name="Percent 9 11 5 5 3" xfId="32240"/>
    <cellStyle name="Percent 9 11 5 6" xfId="32241"/>
    <cellStyle name="Percent 9 11 5 7" xfId="32242"/>
    <cellStyle name="Percent 9 11 6" xfId="32243"/>
    <cellStyle name="Percent 9 11 6 2" xfId="32244"/>
    <cellStyle name="Percent 9 11 6 2 2" xfId="32245"/>
    <cellStyle name="Percent 9 11 6 2 2 2" xfId="32246"/>
    <cellStyle name="Percent 9 11 6 2 2 3" xfId="32247"/>
    <cellStyle name="Percent 9 11 6 2 3" xfId="32248"/>
    <cellStyle name="Percent 9 11 6 2 4" xfId="32249"/>
    <cellStyle name="Percent 9 11 6 3" xfId="32250"/>
    <cellStyle name="Percent 9 11 6 3 2" xfId="32251"/>
    <cellStyle name="Percent 9 11 6 3 2 2" xfId="32252"/>
    <cellStyle name="Percent 9 11 6 3 2 3" xfId="32253"/>
    <cellStyle name="Percent 9 11 6 3 3" xfId="32254"/>
    <cellStyle name="Percent 9 11 6 3 4" xfId="32255"/>
    <cellStyle name="Percent 9 11 6 4" xfId="32256"/>
    <cellStyle name="Percent 9 11 6 4 2" xfId="32257"/>
    <cellStyle name="Percent 9 11 6 4 3" xfId="32258"/>
    <cellStyle name="Percent 9 11 6 5" xfId="32259"/>
    <cellStyle name="Percent 9 11 6 6" xfId="32260"/>
    <cellStyle name="Percent 9 11 7" xfId="32261"/>
    <cellStyle name="Percent 9 11 7 2" xfId="32262"/>
    <cellStyle name="Percent 9 11 7 2 2" xfId="32263"/>
    <cellStyle name="Percent 9 11 7 2 3" xfId="32264"/>
    <cellStyle name="Percent 9 11 7 3" xfId="32265"/>
    <cellStyle name="Percent 9 11 7 4" xfId="32266"/>
    <cellStyle name="Percent 9 11 8" xfId="32267"/>
    <cellStyle name="Percent 9 11 8 2" xfId="32268"/>
    <cellStyle name="Percent 9 11 8 2 2" xfId="32269"/>
    <cellStyle name="Percent 9 11 8 2 3" xfId="32270"/>
    <cellStyle name="Percent 9 11 8 3" xfId="32271"/>
    <cellStyle name="Percent 9 11 8 4" xfId="32272"/>
    <cellStyle name="Percent 9 11 9" xfId="32273"/>
    <cellStyle name="Percent 9 11 9 2" xfId="32274"/>
    <cellStyle name="Percent 9 11 9 2 2" xfId="32275"/>
    <cellStyle name="Percent 9 11 9 2 3" xfId="32276"/>
    <cellStyle name="Percent 9 11 9 3" xfId="32277"/>
    <cellStyle name="Percent 9 11 9 4" xfId="32278"/>
    <cellStyle name="Percent 9 12" xfId="32279"/>
    <cellStyle name="Percent 9 12 10" xfId="32280"/>
    <cellStyle name="Percent 9 12 10 2" xfId="32281"/>
    <cellStyle name="Percent 9 12 10 3" xfId="32282"/>
    <cellStyle name="Percent 9 12 11" xfId="32283"/>
    <cellStyle name="Percent 9 12 11 2" xfId="32284"/>
    <cellStyle name="Percent 9 12 11 3" xfId="32285"/>
    <cellStyle name="Percent 9 12 12" xfId="32286"/>
    <cellStyle name="Percent 9 12 12 2" xfId="32287"/>
    <cellStyle name="Percent 9 12 12 3" xfId="32288"/>
    <cellStyle name="Percent 9 12 13" xfId="32289"/>
    <cellStyle name="Percent 9 12 2" xfId="32290"/>
    <cellStyle name="Percent 9 12 2 2" xfId="32291"/>
    <cellStyle name="Percent 9 12 2 2 2" xfId="32292"/>
    <cellStyle name="Percent 9 12 2 2 2 2" xfId="32293"/>
    <cellStyle name="Percent 9 12 2 2 2 3" xfId="32294"/>
    <cellStyle name="Percent 9 12 2 2 3" xfId="32295"/>
    <cellStyle name="Percent 9 12 2 2 4" xfId="32296"/>
    <cellStyle name="Percent 9 12 2 3" xfId="32297"/>
    <cellStyle name="Percent 9 12 2 3 2" xfId="32298"/>
    <cellStyle name="Percent 9 12 2 3 2 2" xfId="32299"/>
    <cellStyle name="Percent 9 12 2 3 2 3" xfId="32300"/>
    <cellStyle name="Percent 9 12 2 3 3" xfId="32301"/>
    <cellStyle name="Percent 9 12 2 3 4" xfId="32302"/>
    <cellStyle name="Percent 9 12 2 4" xfId="32303"/>
    <cellStyle name="Percent 9 12 2 4 2" xfId="32304"/>
    <cellStyle name="Percent 9 12 2 4 3" xfId="32305"/>
    <cellStyle name="Percent 9 12 2 5" xfId="32306"/>
    <cellStyle name="Percent 9 12 2 5 2" xfId="32307"/>
    <cellStyle name="Percent 9 12 2 5 3" xfId="32308"/>
    <cellStyle name="Percent 9 12 2 6" xfId="32309"/>
    <cellStyle name="Percent 9 12 2 7" xfId="32310"/>
    <cellStyle name="Percent 9 12 3" xfId="32311"/>
    <cellStyle name="Percent 9 12 3 2" xfId="32312"/>
    <cellStyle name="Percent 9 12 3 2 2" xfId="32313"/>
    <cellStyle name="Percent 9 12 3 2 2 2" xfId="32314"/>
    <cellStyle name="Percent 9 12 3 2 2 3" xfId="32315"/>
    <cellStyle name="Percent 9 12 3 2 3" xfId="32316"/>
    <cellStyle name="Percent 9 12 3 2 4" xfId="32317"/>
    <cellStyle name="Percent 9 12 3 3" xfId="32318"/>
    <cellStyle name="Percent 9 12 3 3 2" xfId="32319"/>
    <cellStyle name="Percent 9 12 3 3 2 2" xfId="32320"/>
    <cellStyle name="Percent 9 12 3 3 2 3" xfId="32321"/>
    <cellStyle name="Percent 9 12 3 3 3" xfId="32322"/>
    <cellStyle name="Percent 9 12 3 3 4" xfId="32323"/>
    <cellStyle name="Percent 9 12 3 4" xfId="32324"/>
    <cellStyle name="Percent 9 12 3 4 2" xfId="32325"/>
    <cellStyle name="Percent 9 12 3 4 3" xfId="32326"/>
    <cellStyle name="Percent 9 12 3 5" xfId="32327"/>
    <cellStyle name="Percent 9 12 3 6" xfId="32328"/>
    <cellStyle name="Percent 9 12 4" xfId="32329"/>
    <cellStyle name="Percent 9 12 4 2" xfId="32330"/>
    <cellStyle name="Percent 9 12 4 2 2" xfId="32331"/>
    <cellStyle name="Percent 9 12 4 2 2 2" xfId="32332"/>
    <cellStyle name="Percent 9 12 4 2 2 3" xfId="32333"/>
    <cellStyle name="Percent 9 12 4 2 3" xfId="32334"/>
    <cellStyle name="Percent 9 12 4 2 4" xfId="32335"/>
    <cellStyle name="Percent 9 12 4 3" xfId="32336"/>
    <cellStyle name="Percent 9 12 4 3 2" xfId="32337"/>
    <cellStyle name="Percent 9 12 4 3 2 2" xfId="32338"/>
    <cellStyle name="Percent 9 12 4 3 2 3" xfId="32339"/>
    <cellStyle name="Percent 9 12 4 3 3" xfId="32340"/>
    <cellStyle name="Percent 9 12 4 3 4" xfId="32341"/>
    <cellStyle name="Percent 9 12 4 4" xfId="32342"/>
    <cellStyle name="Percent 9 12 4 4 2" xfId="32343"/>
    <cellStyle name="Percent 9 12 4 4 3" xfId="32344"/>
    <cellStyle name="Percent 9 12 4 5" xfId="32345"/>
    <cellStyle name="Percent 9 12 4 6" xfId="32346"/>
    <cellStyle name="Percent 9 12 5" xfId="32347"/>
    <cellStyle name="Percent 9 12 5 2" xfId="32348"/>
    <cellStyle name="Percent 9 12 5 2 2" xfId="32349"/>
    <cellStyle name="Percent 9 12 5 2 2 2" xfId="32350"/>
    <cellStyle name="Percent 9 12 5 2 2 3" xfId="32351"/>
    <cellStyle name="Percent 9 12 5 2 3" xfId="32352"/>
    <cellStyle name="Percent 9 12 5 2 4" xfId="32353"/>
    <cellStyle name="Percent 9 12 5 3" xfId="32354"/>
    <cellStyle name="Percent 9 12 5 3 2" xfId="32355"/>
    <cellStyle name="Percent 9 12 5 3 2 2" xfId="32356"/>
    <cellStyle name="Percent 9 12 5 3 2 3" xfId="32357"/>
    <cellStyle name="Percent 9 12 5 3 3" xfId="32358"/>
    <cellStyle name="Percent 9 12 5 3 4" xfId="32359"/>
    <cellStyle name="Percent 9 12 5 4" xfId="32360"/>
    <cellStyle name="Percent 9 12 5 4 2" xfId="32361"/>
    <cellStyle name="Percent 9 12 5 4 2 2" xfId="32362"/>
    <cellStyle name="Percent 9 12 5 4 2 3" xfId="32363"/>
    <cellStyle name="Percent 9 12 5 4 3" xfId="32364"/>
    <cellStyle name="Percent 9 12 5 4 4" xfId="32365"/>
    <cellStyle name="Percent 9 12 5 5" xfId="32366"/>
    <cellStyle name="Percent 9 12 5 5 2" xfId="32367"/>
    <cellStyle name="Percent 9 12 5 5 3" xfId="32368"/>
    <cellStyle name="Percent 9 12 5 6" xfId="32369"/>
    <cellStyle name="Percent 9 12 5 7" xfId="32370"/>
    <cellStyle name="Percent 9 12 6" xfId="32371"/>
    <cellStyle name="Percent 9 12 6 2" xfId="32372"/>
    <cellStyle name="Percent 9 12 6 2 2" xfId="32373"/>
    <cellStyle name="Percent 9 12 6 2 2 2" xfId="32374"/>
    <cellStyle name="Percent 9 12 6 2 2 3" xfId="32375"/>
    <cellStyle name="Percent 9 12 6 2 3" xfId="32376"/>
    <cellStyle name="Percent 9 12 6 2 4" xfId="32377"/>
    <cellStyle name="Percent 9 12 6 3" xfId="32378"/>
    <cellStyle name="Percent 9 12 6 3 2" xfId="32379"/>
    <cellStyle name="Percent 9 12 6 3 2 2" xfId="32380"/>
    <cellStyle name="Percent 9 12 6 3 2 3" xfId="32381"/>
    <cellStyle name="Percent 9 12 6 3 3" xfId="32382"/>
    <cellStyle name="Percent 9 12 6 3 4" xfId="32383"/>
    <cellStyle name="Percent 9 12 6 4" xfId="32384"/>
    <cellStyle name="Percent 9 12 6 4 2" xfId="32385"/>
    <cellStyle name="Percent 9 12 6 4 3" xfId="32386"/>
    <cellStyle name="Percent 9 12 6 5" xfId="32387"/>
    <cellStyle name="Percent 9 12 6 6" xfId="32388"/>
    <cellStyle name="Percent 9 12 7" xfId="32389"/>
    <cellStyle name="Percent 9 12 7 2" xfId="32390"/>
    <cellStyle name="Percent 9 12 7 2 2" xfId="32391"/>
    <cellStyle name="Percent 9 12 7 2 3" xfId="32392"/>
    <cellStyle name="Percent 9 12 7 3" xfId="32393"/>
    <cellStyle name="Percent 9 12 7 4" xfId="32394"/>
    <cellStyle name="Percent 9 12 8" xfId="32395"/>
    <cellStyle name="Percent 9 12 8 2" xfId="32396"/>
    <cellStyle name="Percent 9 12 8 2 2" xfId="32397"/>
    <cellStyle name="Percent 9 12 8 2 3" xfId="32398"/>
    <cellStyle name="Percent 9 12 8 3" xfId="32399"/>
    <cellStyle name="Percent 9 12 8 4" xfId="32400"/>
    <cellStyle name="Percent 9 12 9" xfId="32401"/>
    <cellStyle name="Percent 9 12 9 2" xfId="32402"/>
    <cellStyle name="Percent 9 12 9 2 2" xfId="32403"/>
    <cellStyle name="Percent 9 12 9 2 3" xfId="32404"/>
    <cellStyle name="Percent 9 12 9 3" xfId="32405"/>
    <cellStyle name="Percent 9 12 9 4" xfId="32406"/>
    <cellStyle name="Percent 9 13" xfId="32407"/>
    <cellStyle name="Percent 9 13 10" xfId="32408"/>
    <cellStyle name="Percent 9 13 10 2" xfId="32409"/>
    <cellStyle name="Percent 9 13 10 3" xfId="32410"/>
    <cellStyle name="Percent 9 13 11" xfId="32411"/>
    <cellStyle name="Percent 9 13 11 2" xfId="32412"/>
    <cellStyle name="Percent 9 13 11 3" xfId="32413"/>
    <cellStyle name="Percent 9 13 12" xfId="32414"/>
    <cellStyle name="Percent 9 13 12 2" xfId="32415"/>
    <cellStyle name="Percent 9 13 12 3" xfId="32416"/>
    <cellStyle name="Percent 9 13 13" xfId="32417"/>
    <cellStyle name="Percent 9 13 2" xfId="32418"/>
    <cellStyle name="Percent 9 13 2 2" xfId="32419"/>
    <cellStyle name="Percent 9 13 2 2 2" xfId="32420"/>
    <cellStyle name="Percent 9 13 2 2 2 2" xfId="32421"/>
    <cellStyle name="Percent 9 13 2 2 2 3" xfId="32422"/>
    <cellStyle name="Percent 9 13 2 2 3" xfId="32423"/>
    <cellStyle name="Percent 9 13 2 2 4" xfId="32424"/>
    <cellStyle name="Percent 9 13 2 3" xfId="32425"/>
    <cellStyle name="Percent 9 13 2 3 2" xfId="32426"/>
    <cellStyle name="Percent 9 13 2 3 2 2" xfId="32427"/>
    <cellStyle name="Percent 9 13 2 3 2 3" xfId="32428"/>
    <cellStyle name="Percent 9 13 2 3 3" xfId="32429"/>
    <cellStyle name="Percent 9 13 2 3 4" xfId="32430"/>
    <cellStyle name="Percent 9 13 2 4" xfId="32431"/>
    <cellStyle name="Percent 9 13 2 4 2" xfId="32432"/>
    <cellStyle name="Percent 9 13 2 4 3" xfId="32433"/>
    <cellStyle name="Percent 9 13 2 5" xfId="32434"/>
    <cellStyle name="Percent 9 13 2 5 2" xfId="32435"/>
    <cellStyle name="Percent 9 13 2 5 3" xfId="32436"/>
    <cellStyle name="Percent 9 13 2 6" xfId="32437"/>
    <cellStyle name="Percent 9 13 2 7" xfId="32438"/>
    <cellStyle name="Percent 9 13 3" xfId="32439"/>
    <cellStyle name="Percent 9 13 3 2" xfId="32440"/>
    <cellStyle name="Percent 9 13 3 2 2" xfId="32441"/>
    <cellStyle name="Percent 9 13 3 2 2 2" xfId="32442"/>
    <cellStyle name="Percent 9 13 3 2 2 3" xfId="32443"/>
    <cellStyle name="Percent 9 13 3 2 3" xfId="32444"/>
    <cellStyle name="Percent 9 13 3 2 4" xfId="32445"/>
    <cellStyle name="Percent 9 13 3 3" xfId="32446"/>
    <cellStyle name="Percent 9 13 3 3 2" xfId="32447"/>
    <cellStyle name="Percent 9 13 3 3 2 2" xfId="32448"/>
    <cellStyle name="Percent 9 13 3 3 2 3" xfId="32449"/>
    <cellStyle name="Percent 9 13 3 3 3" xfId="32450"/>
    <cellStyle name="Percent 9 13 3 3 4" xfId="32451"/>
    <cellStyle name="Percent 9 13 3 4" xfId="32452"/>
    <cellStyle name="Percent 9 13 3 4 2" xfId="32453"/>
    <cellStyle name="Percent 9 13 3 4 3" xfId="32454"/>
    <cellStyle name="Percent 9 13 3 5" xfId="32455"/>
    <cellStyle name="Percent 9 13 3 6" xfId="32456"/>
    <cellStyle name="Percent 9 13 4" xfId="32457"/>
    <cellStyle name="Percent 9 13 4 2" xfId="32458"/>
    <cellStyle name="Percent 9 13 4 2 2" xfId="32459"/>
    <cellStyle name="Percent 9 13 4 2 2 2" xfId="32460"/>
    <cellStyle name="Percent 9 13 4 2 2 3" xfId="32461"/>
    <cellStyle name="Percent 9 13 4 2 3" xfId="32462"/>
    <cellStyle name="Percent 9 13 4 2 4" xfId="32463"/>
    <cellStyle name="Percent 9 13 4 3" xfId="32464"/>
    <cellStyle name="Percent 9 13 4 3 2" xfId="32465"/>
    <cellStyle name="Percent 9 13 4 3 2 2" xfId="32466"/>
    <cellStyle name="Percent 9 13 4 3 2 3" xfId="32467"/>
    <cellStyle name="Percent 9 13 4 3 3" xfId="32468"/>
    <cellStyle name="Percent 9 13 4 3 4" xfId="32469"/>
    <cellStyle name="Percent 9 13 4 4" xfId="32470"/>
    <cellStyle name="Percent 9 13 4 4 2" xfId="32471"/>
    <cellStyle name="Percent 9 13 4 4 3" xfId="32472"/>
    <cellStyle name="Percent 9 13 4 5" xfId="32473"/>
    <cellStyle name="Percent 9 13 4 6" xfId="32474"/>
    <cellStyle name="Percent 9 13 5" xfId="32475"/>
    <cellStyle name="Percent 9 13 5 2" xfId="32476"/>
    <cellStyle name="Percent 9 13 5 2 2" xfId="32477"/>
    <cellStyle name="Percent 9 13 5 2 2 2" xfId="32478"/>
    <cellStyle name="Percent 9 13 5 2 2 3" xfId="32479"/>
    <cellStyle name="Percent 9 13 5 2 3" xfId="32480"/>
    <cellStyle name="Percent 9 13 5 2 4" xfId="32481"/>
    <cellStyle name="Percent 9 13 5 3" xfId="32482"/>
    <cellStyle name="Percent 9 13 5 3 2" xfId="32483"/>
    <cellStyle name="Percent 9 13 5 3 2 2" xfId="32484"/>
    <cellStyle name="Percent 9 13 5 3 2 3" xfId="32485"/>
    <cellStyle name="Percent 9 13 5 3 3" xfId="32486"/>
    <cellStyle name="Percent 9 13 5 3 4" xfId="32487"/>
    <cellStyle name="Percent 9 13 5 4" xfId="32488"/>
    <cellStyle name="Percent 9 13 5 4 2" xfId="32489"/>
    <cellStyle name="Percent 9 13 5 4 2 2" xfId="32490"/>
    <cellStyle name="Percent 9 13 5 4 2 3" xfId="32491"/>
    <cellStyle name="Percent 9 13 5 4 3" xfId="32492"/>
    <cellStyle name="Percent 9 13 5 4 4" xfId="32493"/>
    <cellStyle name="Percent 9 13 5 5" xfId="32494"/>
    <cellStyle name="Percent 9 13 5 5 2" xfId="32495"/>
    <cellStyle name="Percent 9 13 5 5 3" xfId="32496"/>
    <cellStyle name="Percent 9 13 5 6" xfId="32497"/>
    <cellStyle name="Percent 9 13 5 7" xfId="32498"/>
    <cellStyle name="Percent 9 13 6" xfId="32499"/>
    <cellStyle name="Percent 9 13 6 2" xfId="32500"/>
    <cellStyle name="Percent 9 13 6 2 2" xfId="32501"/>
    <cellStyle name="Percent 9 13 6 2 2 2" xfId="32502"/>
    <cellStyle name="Percent 9 13 6 2 2 3" xfId="32503"/>
    <cellStyle name="Percent 9 13 6 2 3" xfId="32504"/>
    <cellStyle name="Percent 9 13 6 2 4" xfId="32505"/>
    <cellStyle name="Percent 9 13 6 3" xfId="32506"/>
    <cellStyle name="Percent 9 13 6 3 2" xfId="32507"/>
    <cellStyle name="Percent 9 13 6 3 2 2" xfId="32508"/>
    <cellStyle name="Percent 9 13 6 3 2 3" xfId="32509"/>
    <cellStyle name="Percent 9 13 6 3 3" xfId="32510"/>
    <cellStyle name="Percent 9 13 6 3 4" xfId="32511"/>
    <cellStyle name="Percent 9 13 6 4" xfId="32512"/>
    <cellStyle name="Percent 9 13 6 4 2" xfId="32513"/>
    <cellStyle name="Percent 9 13 6 4 3" xfId="32514"/>
    <cellStyle name="Percent 9 13 6 5" xfId="32515"/>
    <cellStyle name="Percent 9 13 6 6" xfId="32516"/>
    <cellStyle name="Percent 9 13 7" xfId="32517"/>
    <cellStyle name="Percent 9 13 7 2" xfId="32518"/>
    <cellStyle name="Percent 9 13 7 2 2" xfId="32519"/>
    <cellStyle name="Percent 9 13 7 2 3" xfId="32520"/>
    <cellStyle name="Percent 9 13 7 3" xfId="32521"/>
    <cellStyle name="Percent 9 13 7 4" xfId="32522"/>
    <cellStyle name="Percent 9 13 8" xfId="32523"/>
    <cellStyle name="Percent 9 13 8 2" xfId="32524"/>
    <cellStyle name="Percent 9 13 8 2 2" xfId="32525"/>
    <cellStyle name="Percent 9 13 8 2 3" xfId="32526"/>
    <cellStyle name="Percent 9 13 8 3" xfId="32527"/>
    <cellStyle name="Percent 9 13 8 4" xfId="32528"/>
    <cellStyle name="Percent 9 13 9" xfId="32529"/>
    <cellStyle name="Percent 9 13 9 2" xfId="32530"/>
    <cellStyle name="Percent 9 13 9 2 2" xfId="32531"/>
    <cellStyle name="Percent 9 13 9 2 3" xfId="32532"/>
    <cellStyle name="Percent 9 13 9 3" xfId="32533"/>
    <cellStyle name="Percent 9 13 9 4" xfId="32534"/>
    <cellStyle name="Percent 9 14" xfId="32535"/>
    <cellStyle name="Percent 9 14 10" xfId="32536"/>
    <cellStyle name="Percent 9 14 10 2" xfId="32537"/>
    <cellStyle name="Percent 9 14 10 3" xfId="32538"/>
    <cellStyle name="Percent 9 14 11" xfId="32539"/>
    <cellStyle name="Percent 9 14 11 2" xfId="32540"/>
    <cellStyle name="Percent 9 14 11 3" xfId="32541"/>
    <cellStyle name="Percent 9 14 12" xfId="32542"/>
    <cellStyle name="Percent 9 14 12 2" xfId="32543"/>
    <cellStyle name="Percent 9 14 12 3" xfId="32544"/>
    <cellStyle name="Percent 9 14 13" xfId="32545"/>
    <cellStyle name="Percent 9 14 2" xfId="32546"/>
    <cellStyle name="Percent 9 14 2 2" xfId="32547"/>
    <cellStyle name="Percent 9 14 2 2 2" xfId="32548"/>
    <cellStyle name="Percent 9 14 2 2 2 2" xfId="32549"/>
    <cellStyle name="Percent 9 14 2 2 2 3" xfId="32550"/>
    <cellStyle name="Percent 9 14 2 2 3" xfId="32551"/>
    <cellStyle name="Percent 9 14 2 2 4" xfId="32552"/>
    <cellStyle name="Percent 9 14 2 3" xfId="32553"/>
    <cellStyle name="Percent 9 14 2 3 2" xfId="32554"/>
    <cellStyle name="Percent 9 14 2 3 2 2" xfId="32555"/>
    <cellStyle name="Percent 9 14 2 3 2 3" xfId="32556"/>
    <cellStyle name="Percent 9 14 2 3 3" xfId="32557"/>
    <cellStyle name="Percent 9 14 2 3 4" xfId="32558"/>
    <cellStyle name="Percent 9 14 2 4" xfId="32559"/>
    <cellStyle name="Percent 9 14 2 4 2" xfId="32560"/>
    <cellStyle name="Percent 9 14 2 4 3" xfId="32561"/>
    <cellStyle name="Percent 9 14 2 5" xfId="32562"/>
    <cellStyle name="Percent 9 14 2 5 2" xfId="32563"/>
    <cellStyle name="Percent 9 14 2 5 3" xfId="32564"/>
    <cellStyle name="Percent 9 14 2 6" xfId="32565"/>
    <cellStyle name="Percent 9 14 2 7" xfId="32566"/>
    <cellStyle name="Percent 9 14 3" xfId="32567"/>
    <cellStyle name="Percent 9 14 3 2" xfId="32568"/>
    <cellStyle name="Percent 9 14 3 2 2" xfId="32569"/>
    <cellStyle name="Percent 9 14 3 2 2 2" xfId="32570"/>
    <cellStyle name="Percent 9 14 3 2 2 3" xfId="32571"/>
    <cellStyle name="Percent 9 14 3 2 3" xfId="32572"/>
    <cellStyle name="Percent 9 14 3 2 4" xfId="32573"/>
    <cellStyle name="Percent 9 14 3 3" xfId="32574"/>
    <cellStyle name="Percent 9 14 3 3 2" xfId="32575"/>
    <cellStyle name="Percent 9 14 3 3 2 2" xfId="32576"/>
    <cellStyle name="Percent 9 14 3 3 2 3" xfId="32577"/>
    <cellStyle name="Percent 9 14 3 3 3" xfId="32578"/>
    <cellStyle name="Percent 9 14 3 3 4" xfId="32579"/>
    <cellStyle name="Percent 9 14 3 4" xfId="32580"/>
    <cellStyle name="Percent 9 14 3 4 2" xfId="32581"/>
    <cellStyle name="Percent 9 14 3 4 3" xfId="32582"/>
    <cellStyle name="Percent 9 14 3 5" xfId="32583"/>
    <cellStyle name="Percent 9 14 3 6" xfId="32584"/>
    <cellStyle name="Percent 9 14 4" xfId="32585"/>
    <cellStyle name="Percent 9 14 4 2" xfId="32586"/>
    <cellStyle name="Percent 9 14 4 2 2" xfId="32587"/>
    <cellStyle name="Percent 9 14 4 2 2 2" xfId="32588"/>
    <cellStyle name="Percent 9 14 4 2 2 3" xfId="32589"/>
    <cellStyle name="Percent 9 14 4 2 3" xfId="32590"/>
    <cellStyle name="Percent 9 14 4 2 4" xfId="32591"/>
    <cellStyle name="Percent 9 14 4 3" xfId="32592"/>
    <cellStyle name="Percent 9 14 4 3 2" xfId="32593"/>
    <cellStyle name="Percent 9 14 4 3 2 2" xfId="32594"/>
    <cellStyle name="Percent 9 14 4 3 2 3" xfId="32595"/>
    <cellStyle name="Percent 9 14 4 3 3" xfId="32596"/>
    <cellStyle name="Percent 9 14 4 3 4" xfId="32597"/>
    <cellStyle name="Percent 9 14 4 4" xfId="32598"/>
    <cellStyle name="Percent 9 14 4 4 2" xfId="32599"/>
    <cellStyle name="Percent 9 14 4 4 3" xfId="32600"/>
    <cellStyle name="Percent 9 14 4 5" xfId="32601"/>
    <cellStyle name="Percent 9 14 4 6" xfId="32602"/>
    <cellStyle name="Percent 9 14 5" xfId="32603"/>
    <cellStyle name="Percent 9 14 5 2" xfId="32604"/>
    <cellStyle name="Percent 9 14 5 2 2" xfId="32605"/>
    <cellStyle name="Percent 9 14 5 2 2 2" xfId="32606"/>
    <cellStyle name="Percent 9 14 5 2 2 3" xfId="32607"/>
    <cellStyle name="Percent 9 14 5 2 3" xfId="32608"/>
    <cellStyle name="Percent 9 14 5 2 4" xfId="32609"/>
    <cellStyle name="Percent 9 14 5 3" xfId="32610"/>
    <cellStyle name="Percent 9 14 5 3 2" xfId="32611"/>
    <cellStyle name="Percent 9 14 5 3 2 2" xfId="32612"/>
    <cellStyle name="Percent 9 14 5 3 2 3" xfId="32613"/>
    <cellStyle name="Percent 9 14 5 3 3" xfId="32614"/>
    <cellStyle name="Percent 9 14 5 3 4" xfId="32615"/>
    <cellStyle name="Percent 9 14 5 4" xfId="32616"/>
    <cellStyle name="Percent 9 14 5 4 2" xfId="32617"/>
    <cellStyle name="Percent 9 14 5 4 2 2" xfId="32618"/>
    <cellStyle name="Percent 9 14 5 4 2 3" xfId="32619"/>
    <cellStyle name="Percent 9 14 5 4 3" xfId="32620"/>
    <cellStyle name="Percent 9 14 5 4 4" xfId="32621"/>
    <cellStyle name="Percent 9 14 5 5" xfId="32622"/>
    <cellStyle name="Percent 9 14 5 5 2" xfId="32623"/>
    <cellStyle name="Percent 9 14 5 5 3" xfId="32624"/>
    <cellStyle name="Percent 9 14 5 6" xfId="32625"/>
    <cellStyle name="Percent 9 14 5 7" xfId="32626"/>
    <cellStyle name="Percent 9 14 6" xfId="32627"/>
    <cellStyle name="Percent 9 14 6 2" xfId="32628"/>
    <cellStyle name="Percent 9 14 6 2 2" xfId="32629"/>
    <cellStyle name="Percent 9 14 6 2 2 2" xfId="32630"/>
    <cellStyle name="Percent 9 14 6 2 2 3" xfId="32631"/>
    <cellStyle name="Percent 9 14 6 2 3" xfId="32632"/>
    <cellStyle name="Percent 9 14 6 2 4" xfId="32633"/>
    <cellStyle name="Percent 9 14 6 3" xfId="32634"/>
    <cellStyle name="Percent 9 14 6 3 2" xfId="32635"/>
    <cellStyle name="Percent 9 14 6 3 2 2" xfId="32636"/>
    <cellStyle name="Percent 9 14 6 3 2 3" xfId="32637"/>
    <cellStyle name="Percent 9 14 6 3 3" xfId="32638"/>
    <cellStyle name="Percent 9 14 6 3 4" xfId="32639"/>
    <cellStyle name="Percent 9 14 6 4" xfId="32640"/>
    <cellStyle name="Percent 9 14 6 4 2" xfId="32641"/>
    <cellStyle name="Percent 9 14 6 4 3" xfId="32642"/>
    <cellStyle name="Percent 9 14 6 5" xfId="32643"/>
    <cellStyle name="Percent 9 14 6 6" xfId="32644"/>
    <cellStyle name="Percent 9 14 7" xfId="32645"/>
    <cellStyle name="Percent 9 14 7 2" xfId="32646"/>
    <cellStyle name="Percent 9 14 7 2 2" xfId="32647"/>
    <cellStyle name="Percent 9 14 7 2 3" xfId="32648"/>
    <cellStyle name="Percent 9 14 7 3" xfId="32649"/>
    <cellStyle name="Percent 9 14 7 4" xfId="32650"/>
    <cellStyle name="Percent 9 14 8" xfId="32651"/>
    <cellStyle name="Percent 9 14 8 2" xfId="32652"/>
    <cellStyle name="Percent 9 14 8 2 2" xfId="32653"/>
    <cellStyle name="Percent 9 14 8 2 3" xfId="32654"/>
    <cellStyle name="Percent 9 14 8 3" xfId="32655"/>
    <cellStyle name="Percent 9 14 8 4" xfId="32656"/>
    <cellStyle name="Percent 9 14 9" xfId="32657"/>
    <cellStyle name="Percent 9 14 9 2" xfId="32658"/>
    <cellStyle name="Percent 9 14 9 2 2" xfId="32659"/>
    <cellStyle name="Percent 9 14 9 2 3" xfId="32660"/>
    <cellStyle name="Percent 9 14 9 3" xfId="32661"/>
    <cellStyle name="Percent 9 14 9 4" xfId="32662"/>
    <cellStyle name="Percent 9 15" xfId="32663"/>
    <cellStyle name="Percent 9 15 10" xfId="32664"/>
    <cellStyle name="Percent 9 15 10 2" xfId="32665"/>
    <cellStyle name="Percent 9 15 10 3" xfId="32666"/>
    <cellStyle name="Percent 9 15 11" xfId="32667"/>
    <cellStyle name="Percent 9 15 11 2" xfId="32668"/>
    <cellStyle name="Percent 9 15 11 3" xfId="32669"/>
    <cellStyle name="Percent 9 15 12" xfId="32670"/>
    <cellStyle name="Percent 9 15 12 2" xfId="32671"/>
    <cellStyle name="Percent 9 15 12 3" xfId="32672"/>
    <cellStyle name="Percent 9 15 13" xfId="32673"/>
    <cellStyle name="Percent 9 15 2" xfId="32674"/>
    <cellStyle name="Percent 9 15 2 2" xfId="32675"/>
    <cellStyle name="Percent 9 15 2 2 2" xfId="32676"/>
    <cellStyle name="Percent 9 15 2 2 2 2" xfId="32677"/>
    <cellStyle name="Percent 9 15 2 2 2 3" xfId="32678"/>
    <cellStyle name="Percent 9 15 2 2 3" xfId="32679"/>
    <cellStyle name="Percent 9 15 2 2 4" xfId="32680"/>
    <cellStyle name="Percent 9 15 2 3" xfId="32681"/>
    <cellStyle name="Percent 9 15 2 3 2" xfId="32682"/>
    <cellStyle name="Percent 9 15 2 3 2 2" xfId="32683"/>
    <cellStyle name="Percent 9 15 2 3 2 3" xfId="32684"/>
    <cellStyle name="Percent 9 15 2 3 3" xfId="32685"/>
    <cellStyle name="Percent 9 15 2 3 4" xfId="32686"/>
    <cellStyle name="Percent 9 15 2 4" xfId="32687"/>
    <cellStyle name="Percent 9 15 2 4 2" xfId="32688"/>
    <cellStyle name="Percent 9 15 2 4 3" xfId="32689"/>
    <cellStyle name="Percent 9 15 2 5" xfId="32690"/>
    <cellStyle name="Percent 9 15 2 5 2" xfId="32691"/>
    <cellStyle name="Percent 9 15 2 5 3" xfId="32692"/>
    <cellStyle name="Percent 9 15 2 6" xfId="32693"/>
    <cellStyle name="Percent 9 15 2 7" xfId="32694"/>
    <cellStyle name="Percent 9 15 3" xfId="32695"/>
    <cellStyle name="Percent 9 15 3 2" xfId="32696"/>
    <cellStyle name="Percent 9 15 3 2 2" xfId="32697"/>
    <cellStyle name="Percent 9 15 3 2 2 2" xfId="32698"/>
    <cellStyle name="Percent 9 15 3 2 2 3" xfId="32699"/>
    <cellStyle name="Percent 9 15 3 2 3" xfId="32700"/>
    <cellStyle name="Percent 9 15 3 2 4" xfId="32701"/>
    <cellStyle name="Percent 9 15 3 3" xfId="32702"/>
    <cellStyle name="Percent 9 15 3 3 2" xfId="32703"/>
    <cellStyle name="Percent 9 15 3 3 2 2" xfId="32704"/>
    <cellStyle name="Percent 9 15 3 3 2 3" xfId="32705"/>
    <cellStyle name="Percent 9 15 3 3 3" xfId="32706"/>
    <cellStyle name="Percent 9 15 3 3 4" xfId="32707"/>
    <cellStyle name="Percent 9 15 3 4" xfId="32708"/>
    <cellStyle name="Percent 9 15 3 4 2" xfId="32709"/>
    <cellStyle name="Percent 9 15 3 4 3" xfId="32710"/>
    <cellStyle name="Percent 9 15 3 5" xfId="32711"/>
    <cellStyle name="Percent 9 15 3 6" xfId="32712"/>
    <cellStyle name="Percent 9 15 4" xfId="32713"/>
    <cellStyle name="Percent 9 15 4 2" xfId="32714"/>
    <cellStyle name="Percent 9 15 4 2 2" xfId="32715"/>
    <cellStyle name="Percent 9 15 4 2 2 2" xfId="32716"/>
    <cellStyle name="Percent 9 15 4 2 2 3" xfId="32717"/>
    <cellStyle name="Percent 9 15 4 2 3" xfId="32718"/>
    <cellStyle name="Percent 9 15 4 2 4" xfId="32719"/>
    <cellStyle name="Percent 9 15 4 3" xfId="32720"/>
    <cellStyle name="Percent 9 15 4 3 2" xfId="32721"/>
    <cellStyle name="Percent 9 15 4 3 2 2" xfId="32722"/>
    <cellStyle name="Percent 9 15 4 3 2 3" xfId="32723"/>
    <cellStyle name="Percent 9 15 4 3 3" xfId="32724"/>
    <cellStyle name="Percent 9 15 4 3 4" xfId="32725"/>
    <cellStyle name="Percent 9 15 4 4" xfId="32726"/>
    <cellStyle name="Percent 9 15 4 4 2" xfId="32727"/>
    <cellStyle name="Percent 9 15 4 4 3" xfId="32728"/>
    <cellStyle name="Percent 9 15 4 5" xfId="32729"/>
    <cellStyle name="Percent 9 15 4 6" xfId="32730"/>
    <cellStyle name="Percent 9 15 5" xfId="32731"/>
    <cellStyle name="Percent 9 15 5 2" xfId="32732"/>
    <cellStyle name="Percent 9 15 5 2 2" xfId="32733"/>
    <cellStyle name="Percent 9 15 5 2 2 2" xfId="32734"/>
    <cellStyle name="Percent 9 15 5 2 2 3" xfId="32735"/>
    <cellStyle name="Percent 9 15 5 2 3" xfId="32736"/>
    <cellStyle name="Percent 9 15 5 2 4" xfId="32737"/>
    <cellStyle name="Percent 9 15 5 3" xfId="32738"/>
    <cellStyle name="Percent 9 15 5 3 2" xfId="32739"/>
    <cellStyle name="Percent 9 15 5 3 2 2" xfId="32740"/>
    <cellStyle name="Percent 9 15 5 3 2 3" xfId="32741"/>
    <cellStyle name="Percent 9 15 5 3 3" xfId="32742"/>
    <cellStyle name="Percent 9 15 5 3 4" xfId="32743"/>
    <cellStyle name="Percent 9 15 5 4" xfId="32744"/>
    <cellStyle name="Percent 9 15 5 4 2" xfId="32745"/>
    <cellStyle name="Percent 9 15 5 4 2 2" xfId="32746"/>
    <cellStyle name="Percent 9 15 5 4 2 3" xfId="32747"/>
    <cellStyle name="Percent 9 15 5 4 3" xfId="32748"/>
    <cellStyle name="Percent 9 15 5 4 4" xfId="32749"/>
    <cellStyle name="Percent 9 15 5 5" xfId="32750"/>
    <cellStyle name="Percent 9 15 5 5 2" xfId="32751"/>
    <cellStyle name="Percent 9 15 5 5 3" xfId="32752"/>
    <cellStyle name="Percent 9 15 5 6" xfId="32753"/>
    <cellStyle name="Percent 9 15 5 7" xfId="32754"/>
    <cellStyle name="Percent 9 15 6" xfId="32755"/>
    <cellStyle name="Percent 9 15 6 2" xfId="32756"/>
    <cellStyle name="Percent 9 15 6 2 2" xfId="32757"/>
    <cellStyle name="Percent 9 15 6 2 2 2" xfId="32758"/>
    <cellStyle name="Percent 9 15 6 2 2 3" xfId="32759"/>
    <cellStyle name="Percent 9 15 6 2 3" xfId="32760"/>
    <cellStyle name="Percent 9 15 6 2 4" xfId="32761"/>
    <cellStyle name="Percent 9 15 6 3" xfId="32762"/>
    <cellStyle name="Percent 9 15 6 3 2" xfId="32763"/>
    <cellStyle name="Percent 9 15 6 3 2 2" xfId="32764"/>
    <cellStyle name="Percent 9 15 6 3 2 3" xfId="32765"/>
    <cellStyle name="Percent 9 15 6 3 3" xfId="32766"/>
    <cellStyle name="Percent 9 15 6 3 4" xfId="32767"/>
    <cellStyle name="Percent 9 15 6 4" xfId="32768"/>
    <cellStyle name="Percent 9 15 6 4 2" xfId="32769"/>
    <cellStyle name="Percent 9 15 6 4 3" xfId="32770"/>
    <cellStyle name="Percent 9 15 6 5" xfId="32771"/>
    <cellStyle name="Percent 9 15 6 6" xfId="32772"/>
    <cellStyle name="Percent 9 15 7" xfId="32773"/>
    <cellStyle name="Percent 9 15 7 2" xfId="32774"/>
    <cellStyle name="Percent 9 15 7 2 2" xfId="32775"/>
    <cellStyle name="Percent 9 15 7 2 3" xfId="32776"/>
    <cellStyle name="Percent 9 15 7 3" xfId="32777"/>
    <cellStyle name="Percent 9 15 7 4" xfId="32778"/>
    <cellStyle name="Percent 9 15 8" xfId="32779"/>
    <cellStyle name="Percent 9 15 8 2" xfId="32780"/>
    <cellStyle name="Percent 9 15 8 2 2" xfId="32781"/>
    <cellStyle name="Percent 9 15 8 2 3" xfId="32782"/>
    <cellStyle name="Percent 9 15 8 3" xfId="32783"/>
    <cellStyle name="Percent 9 15 8 4" xfId="32784"/>
    <cellStyle name="Percent 9 15 9" xfId="32785"/>
    <cellStyle name="Percent 9 15 9 2" xfId="32786"/>
    <cellStyle name="Percent 9 15 9 2 2" xfId="32787"/>
    <cellStyle name="Percent 9 15 9 2 3" xfId="32788"/>
    <cellStyle name="Percent 9 15 9 3" xfId="32789"/>
    <cellStyle name="Percent 9 15 9 4" xfId="32790"/>
    <cellStyle name="Percent 9 16" xfId="32791"/>
    <cellStyle name="Percent 9 16 10" xfId="32792"/>
    <cellStyle name="Percent 9 16 10 2" xfId="32793"/>
    <cellStyle name="Percent 9 16 10 3" xfId="32794"/>
    <cellStyle name="Percent 9 16 11" xfId="32795"/>
    <cellStyle name="Percent 9 16 11 2" xfId="32796"/>
    <cellStyle name="Percent 9 16 11 3" xfId="32797"/>
    <cellStyle name="Percent 9 16 12" xfId="32798"/>
    <cellStyle name="Percent 9 16 12 2" xfId="32799"/>
    <cellStyle name="Percent 9 16 12 3" xfId="32800"/>
    <cellStyle name="Percent 9 16 13" xfId="32801"/>
    <cellStyle name="Percent 9 16 2" xfId="32802"/>
    <cellStyle name="Percent 9 16 2 2" xfId="32803"/>
    <cellStyle name="Percent 9 16 2 2 2" xfId="32804"/>
    <cellStyle name="Percent 9 16 2 2 2 2" xfId="32805"/>
    <cellStyle name="Percent 9 16 2 2 2 3" xfId="32806"/>
    <cellStyle name="Percent 9 16 2 2 3" xfId="32807"/>
    <cellStyle name="Percent 9 16 2 2 4" xfId="32808"/>
    <cellStyle name="Percent 9 16 2 3" xfId="32809"/>
    <cellStyle name="Percent 9 16 2 3 2" xfId="32810"/>
    <cellStyle name="Percent 9 16 2 3 2 2" xfId="32811"/>
    <cellStyle name="Percent 9 16 2 3 2 3" xfId="32812"/>
    <cellStyle name="Percent 9 16 2 3 3" xfId="32813"/>
    <cellStyle name="Percent 9 16 2 3 4" xfId="32814"/>
    <cellStyle name="Percent 9 16 2 4" xfId="32815"/>
    <cellStyle name="Percent 9 16 2 4 2" xfId="32816"/>
    <cellStyle name="Percent 9 16 2 4 3" xfId="32817"/>
    <cellStyle name="Percent 9 16 2 5" xfId="32818"/>
    <cellStyle name="Percent 9 16 2 5 2" xfId="32819"/>
    <cellStyle name="Percent 9 16 2 5 3" xfId="32820"/>
    <cellStyle name="Percent 9 16 2 6" xfId="32821"/>
    <cellStyle name="Percent 9 16 2 7" xfId="32822"/>
    <cellStyle name="Percent 9 16 3" xfId="32823"/>
    <cellStyle name="Percent 9 16 3 2" xfId="32824"/>
    <cellStyle name="Percent 9 16 3 2 2" xfId="32825"/>
    <cellStyle name="Percent 9 16 3 2 2 2" xfId="32826"/>
    <cellStyle name="Percent 9 16 3 2 2 3" xfId="32827"/>
    <cellStyle name="Percent 9 16 3 2 3" xfId="32828"/>
    <cellStyle name="Percent 9 16 3 2 4" xfId="32829"/>
    <cellStyle name="Percent 9 16 3 3" xfId="32830"/>
    <cellStyle name="Percent 9 16 3 3 2" xfId="32831"/>
    <cellStyle name="Percent 9 16 3 3 2 2" xfId="32832"/>
    <cellStyle name="Percent 9 16 3 3 2 3" xfId="32833"/>
    <cellStyle name="Percent 9 16 3 3 3" xfId="32834"/>
    <cellStyle name="Percent 9 16 3 3 4" xfId="32835"/>
    <cellStyle name="Percent 9 16 3 4" xfId="32836"/>
    <cellStyle name="Percent 9 16 3 4 2" xfId="32837"/>
    <cellStyle name="Percent 9 16 3 4 3" xfId="32838"/>
    <cellStyle name="Percent 9 16 3 5" xfId="32839"/>
    <cellStyle name="Percent 9 16 3 6" xfId="32840"/>
    <cellStyle name="Percent 9 16 4" xfId="32841"/>
    <cellStyle name="Percent 9 16 4 2" xfId="32842"/>
    <cellStyle name="Percent 9 16 4 2 2" xfId="32843"/>
    <cellStyle name="Percent 9 16 4 2 2 2" xfId="32844"/>
    <cellStyle name="Percent 9 16 4 2 2 3" xfId="32845"/>
    <cellStyle name="Percent 9 16 4 2 3" xfId="32846"/>
    <cellStyle name="Percent 9 16 4 2 4" xfId="32847"/>
    <cellStyle name="Percent 9 16 4 3" xfId="32848"/>
    <cellStyle name="Percent 9 16 4 3 2" xfId="32849"/>
    <cellStyle name="Percent 9 16 4 3 2 2" xfId="32850"/>
    <cellStyle name="Percent 9 16 4 3 2 3" xfId="32851"/>
    <cellStyle name="Percent 9 16 4 3 3" xfId="32852"/>
    <cellStyle name="Percent 9 16 4 3 4" xfId="32853"/>
    <cellStyle name="Percent 9 16 4 4" xfId="32854"/>
    <cellStyle name="Percent 9 16 4 4 2" xfId="32855"/>
    <cellStyle name="Percent 9 16 4 4 3" xfId="32856"/>
    <cellStyle name="Percent 9 16 4 5" xfId="32857"/>
    <cellStyle name="Percent 9 16 4 6" xfId="32858"/>
    <cellStyle name="Percent 9 16 5" xfId="32859"/>
    <cellStyle name="Percent 9 16 5 2" xfId="32860"/>
    <cellStyle name="Percent 9 16 5 2 2" xfId="32861"/>
    <cellStyle name="Percent 9 16 5 2 2 2" xfId="32862"/>
    <cellStyle name="Percent 9 16 5 2 2 3" xfId="32863"/>
    <cellStyle name="Percent 9 16 5 2 3" xfId="32864"/>
    <cellStyle name="Percent 9 16 5 2 4" xfId="32865"/>
    <cellStyle name="Percent 9 16 5 3" xfId="32866"/>
    <cellStyle name="Percent 9 16 5 3 2" xfId="32867"/>
    <cellStyle name="Percent 9 16 5 3 2 2" xfId="32868"/>
    <cellStyle name="Percent 9 16 5 3 2 3" xfId="32869"/>
    <cellStyle name="Percent 9 16 5 3 3" xfId="32870"/>
    <cellStyle name="Percent 9 16 5 3 4" xfId="32871"/>
    <cellStyle name="Percent 9 16 5 4" xfId="32872"/>
    <cellStyle name="Percent 9 16 5 4 2" xfId="32873"/>
    <cellStyle name="Percent 9 16 5 4 2 2" xfId="32874"/>
    <cellStyle name="Percent 9 16 5 4 2 3" xfId="32875"/>
    <cellStyle name="Percent 9 16 5 4 3" xfId="32876"/>
    <cellStyle name="Percent 9 16 5 4 4" xfId="32877"/>
    <cellStyle name="Percent 9 16 5 5" xfId="32878"/>
    <cellStyle name="Percent 9 16 5 5 2" xfId="32879"/>
    <cellStyle name="Percent 9 16 5 5 3" xfId="32880"/>
    <cellStyle name="Percent 9 16 5 6" xfId="32881"/>
    <cellStyle name="Percent 9 16 5 7" xfId="32882"/>
    <cellStyle name="Percent 9 16 6" xfId="32883"/>
    <cellStyle name="Percent 9 16 6 2" xfId="32884"/>
    <cellStyle name="Percent 9 16 6 2 2" xfId="32885"/>
    <cellStyle name="Percent 9 16 6 2 2 2" xfId="32886"/>
    <cellStyle name="Percent 9 16 6 2 2 3" xfId="32887"/>
    <cellStyle name="Percent 9 16 6 2 3" xfId="32888"/>
    <cellStyle name="Percent 9 16 6 2 4" xfId="32889"/>
    <cellStyle name="Percent 9 16 6 3" xfId="32890"/>
    <cellStyle name="Percent 9 16 6 3 2" xfId="32891"/>
    <cellStyle name="Percent 9 16 6 3 2 2" xfId="32892"/>
    <cellStyle name="Percent 9 16 6 3 2 3" xfId="32893"/>
    <cellStyle name="Percent 9 16 6 3 3" xfId="32894"/>
    <cellStyle name="Percent 9 16 6 3 4" xfId="32895"/>
    <cellStyle name="Percent 9 16 6 4" xfId="32896"/>
    <cellStyle name="Percent 9 16 6 4 2" xfId="32897"/>
    <cellStyle name="Percent 9 16 6 4 3" xfId="32898"/>
    <cellStyle name="Percent 9 16 6 5" xfId="32899"/>
    <cellStyle name="Percent 9 16 6 6" xfId="32900"/>
    <cellStyle name="Percent 9 16 7" xfId="32901"/>
    <cellStyle name="Percent 9 16 7 2" xfId="32902"/>
    <cellStyle name="Percent 9 16 7 2 2" xfId="32903"/>
    <cellStyle name="Percent 9 16 7 2 3" xfId="32904"/>
    <cellStyle name="Percent 9 16 7 3" xfId="32905"/>
    <cellStyle name="Percent 9 16 7 4" xfId="32906"/>
    <cellStyle name="Percent 9 16 8" xfId="32907"/>
    <cellStyle name="Percent 9 16 8 2" xfId="32908"/>
    <cellStyle name="Percent 9 16 8 2 2" xfId="32909"/>
    <cellStyle name="Percent 9 16 8 2 3" xfId="32910"/>
    <cellStyle name="Percent 9 16 8 3" xfId="32911"/>
    <cellStyle name="Percent 9 16 8 4" xfId="32912"/>
    <cellStyle name="Percent 9 16 9" xfId="32913"/>
    <cellStyle name="Percent 9 16 9 2" xfId="32914"/>
    <cellStyle name="Percent 9 16 9 2 2" xfId="32915"/>
    <cellStyle name="Percent 9 16 9 2 3" xfId="32916"/>
    <cellStyle name="Percent 9 16 9 3" xfId="32917"/>
    <cellStyle name="Percent 9 16 9 4" xfId="32918"/>
    <cellStyle name="Percent 9 17" xfId="32919"/>
    <cellStyle name="Percent 9 17 10" xfId="32920"/>
    <cellStyle name="Percent 9 17 10 2" xfId="32921"/>
    <cellStyle name="Percent 9 17 10 3" xfId="32922"/>
    <cellStyle name="Percent 9 17 11" xfId="32923"/>
    <cellStyle name="Percent 9 17 11 2" xfId="32924"/>
    <cellStyle name="Percent 9 17 11 3" xfId="32925"/>
    <cellStyle name="Percent 9 17 12" xfId="32926"/>
    <cellStyle name="Percent 9 17 12 2" xfId="32927"/>
    <cellStyle name="Percent 9 17 12 3" xfId="32928"/>
    <cellStyle name="Percent 9 17 13" xfId="32929"/>
    <cellStyle name="Percent 9 17 2" xfId="32930"/>
    <cellStyle name="Percent 9 17 2 2" xfId="32931"/>
    <cellStyle name="Percent 9 17 2 2 2" xfId="32932"/>
    <cellStyle name="Percent 9 17 2 2 2 2" xfId="32933"/>
    <cellStyle name="Percent 9 17 2 2 2 3" xfId="32934"/>
    <cellStyle name="Percent 9 17 2 2 3" xfId="32935"/>
    <cellStyle name="Percent 9 17 2 2 4" xfId="32936"/>
    <cellStyle name="Percent 9 17 2 3" xfId="32937"/>
    <cellStyle name="Percent 9 17 2 3 2" xfId="32938"/>
    <cellStyle name="Percent 9 17 2 3 2 2" xfId="32939"/>
    <cellStyle name="Percent 9 17 2 3 2 3" xfId="32940"/>
    <cellStyle name="Percent 9 17 2 3 3" xfId="32941"/>
    <cellStyle name="Percent 9 17 2 3 4" xfId="32942"/>
    <cellStyle name="Percent 9 17 2 4" xfId="32943"/>
    <cellStyle name="Percent 9 17 2 4 2" xfId="32944"/>
    <cellStyle name="Percent 9 17 2 4 3" xfId="32945"/>
    <cellStyle name="Percent 9 17 2 5" xfId="32946"/>
    <cellStyle name="Percent 9 17 2 5 2" xfId="32947"/>
    <cellStyle name="Percent 9 17 2 5 3" xfId="32948"/>
    <cellStyle name="Percent 9 17 2 6" xfId="32949"/>
    <cellStyle name="Percent 9 17 2 7" xfId="32950"/>
    <cellStyle name="Percent 9 17 3" xfId="32951"/>
    <cellStyle name="Percent 9 17 3 2" xfId="32952"/>
    <cellStyle name="Percent 9 17 3 2 2" xfId="32953"/>
    <cellStyle name="Percent 9 17 3 2 2 2" xfId="32954"/>
    <cellStyle name="Percent 9 17 3 2 2 3" xfId="32955"/>
    <cellStyle name="Percent 9 17 3 2 3" xfId="32956"/>
    <cellStyle name="Percent 9 17 3 2 4" xfId="32957"/>
    <cellStyle name="Percent 9 17 3 3" xfId="32958"/>
    <cellStyle name="Percent 9 17 3 3 2" xfId="32959"/>
    <cellStyle name="Percent 9 17 3 3 2 2" xfId="32960"/>
    <cellStyle name="Percent 9 17 3 3 2 3" xfId="32961"/>
    <cellStyle name="Percent 9 17 3 3 3" xfId="32962"/>
    <cellStyle name="Percent 9 17 3 3 4" xfId="32963"/>
    <cellStyle name="Percent 9 17 3 4" xfId="32964"/>
    <cellStyle name="Percent 9 17 3 4 2" xfId="32965"/>
    <cellStyle name="Percent 9 17 3 4 3" xfId="32966"/>
    <cellStyle name="Percent 9 17 3 5" xfId="32967"/>
    <cellStyle name="Percent 9 17 3 6" xfId="32968"/>
    <cellStyle name="Percent 9 17 4" xfId="32969"/>
    <cellStyle name="Percent 9 17 4 2" xfId="32970"/>
    <cellStyle name="Percent 9 17 4 2 2" xfId="32971"/>
    <cellStyle name="Percent 9 17 4 2 2 2" xfId="32972"/>
    <cellStyle name="Percent 9 17 4 2 2 3" xfId="32973"/>
    <cellStyle name="Percent 9 17 4 2 3" xfId="32974"/>
    <cellStyle name="Percent 9 17 4 2 4" xfId="32975"/>
    <cellStyle name="Percent 9 17 4 3" xfId="32976"/>
    <cellStyle name="Percent 9 17 4 3 2" xfId="32977"/>
    <cellStyle name="Percent 9 17 4 3 2 2" xfId="32978"/>
    <cellStyle name="Percent 9 17 4 3 2 3" xfId="32979"/>
    <cellStyle name="Percent 9 17 4 3 3" xfId="32980"/>
    <cellStyle name="Percent 9 17 4 3 4" xfId="32981"/>
    <cellStyle name="Percent 9 17 4 4" xfId="32982"/>
    <cellStyle name="Percent 9 17 4 4 2" xfId="32983"/>
    <cellStyle name="Percent 9 17 4 4 3" xfId="32984"/>
    <cellStyle name="Percent 9 17 4 5" xfId="32985"/>
    <cellStyle name="Percent 9 17 4 6" xfId="32986"/>
    <cellStyle name="Percent 9 17 5" xfId="32987"/>
    <cellStyle name="Percent 9 17 5 2" xfId="32988"/>
    <cellStyle name="Percent 9 17 5 2 2" xfId="32989"/>
    <cellStyle name="Percent 9 17 5 2 2 2" xfId="32990"/>
    <cellStyle name="Percent 9 17 5 2 2 3" xfId="32991"/>
    <cellStyle name="Percent 9 17 5 2 3" xfId="32992"/>
    <cellStyle name="Percent 9 17 5 2 4" xfId="32993"/>
    <cellStyle name="Percent 9 17 5 3" xfId="32994"/>
    <cellStyle name="Percent 9 17 5 3 2" xfId="32995"/>
    <cellStyle name="Percent 9 17 5 3 2 2" xfId="32996"/>
    <cellStyle name="Percent 9 17 5 3 2 3" xfId="32997"/>
    <cellStyle name="Percent 9 17 5 3 3" xfId="32998"/>
    <cellStyle name="Percent 9 17 5 3 4" xfId="32999"/>
    <cellStyle name="Percent 9 17 5 4" xfId="33000"/>
    <cellStyle name="Percent 9 17 5 4 2" xfId="33001"/>
    <cellStyle name="Percent 9 17 5 4 2 2" xfId="33002"/>
    <cellStyle name="Percent 9 17 5 4 2 3" xfId="33003"/>
    <cellStyle name="Percent 9 17 5 4 3" xfId="33004"/>
    <cellStyle name="Percent 9 17 5 4 4" xfId="33005"/>
    <cellStyle name="Percent 9 17 5 5" xfId="33006"/>
    <cellStyle name="Percent 9 17 5 5 2" xfId="33007"/>
    <cellStyle name="Percent 9 17 5 5 3" xfId="33008"/>
    <cellStyle name="Percent 9 17 5 6" xfId="33009"/>
    <cellStyle name="Percent 9 17 5 7" xfId="33010"/>
    <cellStyle name="Percent 9 17 6" xfId="33011"/>
    <cellStyle name="Percent 9 17 6 2" xfId="33012"/>
    <cellStyle name="Percent 9 17 6 2 2" xfId="33013"/>
    <cellStyle name="Percent 9 17 6 2 2 2" xfId="33014"/>
    <cellStyle name="Percent 9 17 6 2 2 3" xfId="33015"/>
    <cellStyle name="Percent 9 17 6 2 3" xfId="33016"/>
    <cellStyle name="Percent 9 17 6 2 4" xfId="33017"/>
    <cellStyle name="Percent 9 17 6 3" xfId="33018"/>
    <cellStyle name="Percent 9 17 6 3 2" xfId="33019"/>
    <cellStyle name="Percent 9 17 6 3 2 2" xfId="33020"/>
    <cellStyle name="Percent 9 17 6 3 2 3" xfId="33021"/>
    <cellStyle name="Percent 9 17 6 3 3" xfId="33022"/>
    <cellStyle name="Percent 9 17 6 3 4" xfId="33023"/>
    <cellStyle name="Percent 9 17 6 4" xfId="33024"/>
    <cellStyle name="Percent 9 17 6 4 2" xfId="33025"/>
    <cellStyle name="Percent 9 17 6 4 3" xfId="33026"/>
    <cellStyle name="Percent 9 17 6 5" xfId="33027"/>
    <cellStyle name="Percent 9 17 6 6" xfId="33028"/>
    <cellStyle name="Percent 9 17 7" xfId="33029"/>
    <cellStyle name="Percent 9 17 7 2" xfId="33030"/>
    <cellStyle name="Percent 9 17 7 2 2" xfId="33031"/>
    <cellStyle name="Percent 9 17 7 2 3" xfId="33032"/>
    <cellStyle name="Percent 9 17 7 3" xfId="33033"/>
    <cellStyle name="Percent 9 17 7 4" xfId="33034"/>
    <cellStyle name="Percent 9 17 8" xfId="33035"/>
    <cellStyle name="Percent 9 17 8 2" xfId="33036"/>
    <cellStyle name="Percent 9 17 8 2 2" xfId="33037"/>
    <cellStyle name="Percent 9 17 8 2 3" xfId="33038"/>
    <cellStyle name="Percent 9 17 8 3" xfId="33039"/>
    <cellStyle name="Percent 9 17 8 4" xfId="33040"/>
    <cellStyle name="Percent 9 17 9" xfId="33041"/>
    <cellStyle name="Percent 9 17 9 2" xfId="33042"/>
    <cellStyle name="Percent 9 17 9 2 2" xfId="33043"/>
    <cellStyle name="Percent 9 17 9 2 3" xfId="33044"/>
    <cellStyle name="Percent 9 17 9 3" xfId="33045"/>
    <cellStyle name="Percent 9 17 9 4" xfId="33046"/>
    <cellStyle name="Percent 9 18" xfId="33047"/>
    <cellStyle name="Percent 9 18 10" xfId="33048"/>
    <cellStyle name="Percent 9 18 10 2" xfId="33049"/>
    <cellStyle name="Percent 9 18 10 3" xfId="33050"/>
    <cellStyle name="Percent 9 18 11" xfId="33051"/>
    <cellStyle name="Percent 9 18 11 2" xfId="33052"/>
    <cellStyle name="Percent 9 18 11 3" xfId="33053"/>
    <cellStyle name="Percent 9 18 12" xfId="33054"/>
    <cellStyle name="Percent 9 18 12 2" xfId="33055"/>
    <cellStyle name="Percent 9 18 12 3" xfId="33056"/>
    <cellStyle name="Percent 9 18 13" xfId="33057"/>
    <cellStyle name="Percent 9 18 2" xfId="33058"/>
    <cellStyle name="Percent 9 18 2 2" xfId="33059"/>
    <cellStyle name="Percent 9 18 2 2 2" xfId="33060"/>
    <cellStyle name="Percent 9 18 2 2 2 2" xfId="33061"/>
    <cellStyle name="Percent 9 18 2 2 2 3" xfId="33062"/>
    <cellStyle name="Percent 9 18 2 2 3" xfId="33063"/>
    <cellStyle name="Percent 9 18 2 2 4" xfId="33064"/>
    <cellStyle name="Percent 9 18 2 3" xfId="33065"/>
    <cellStyle name="Percent 9 18 2 3 2" xfId="33066"/>
    <cellStyle name="Percent 9 18 2 3 2 2" xfId="33067"/>
    <cellStyle name="Percent 9 18 2 3 2 3" xfId="33068"/>
    <cellStyle name="Percent 9 18 2 3 3" xfId="33069"/>
    <cellStyle name="Percent 9 18 2 3 4" xfId="33070"/>
    <cellStyle name="Percent 9 18 2 4" xfId="33071"/>
    <cellStyle name="Percent 9 18 2 4 2" xfId="33072"/>
    <cellStyle name="Percent 9 18 2 4 3" xfId="33073"/>
    <cellStyle name="Percent 9 18 2 5" xfId="33074"/>
    <cellStyle name="Percent 9 18 2 5 2" xfId="33075"/>
    <cellStyle name="Percent 9 18 2 5 3" xfId="33076"/>
    <cellStyle name="Percent 9 18 2 6" xfId="33077"/>
    <cellStyle name="Percent 9 18 2 7" xfId="33078"/>
    <cellStyle name="Percent 9 18 3" xfId="33079"/>
    <cellStyle name="Percent 9 18 3 2" xfId="33080"/>
    <cellStyle name="Percent 9 18 3 2 2" xfId="33081"/>
    <cellStyle name="Percent 9 18 3 2 2 2" xfId="33082"/>
    <cellStyle name="Percent 9 18 3 2 2 3" xfId="33083"/>
    <cellStyle name="Percent 9 18 3 2 3" xfId="33084"/>
    <cellStyle name="Percent 9 18 3 2 4" xfId="33085"/>
    <cellStyle name="Percent 9 18 3 3" xfId="33086"/>
    <cellStyle name="Percent 9 18 3 3 2" xfId="33087"/>
    <cellStyle name="Percent 9 18 3 3 2 2" xfId="33088"/>
    <cellStyle name="Percent 9 18 3 3 2 3" xfId="33089"/>
    <cellStyle name="Percent 9 18 3 3 3" xfId="33090"/>
    <cellStyle name="Percent 9 18 3 3 4" xfId="33091"/>
    <cellStyle name="Percent 9 18 3 4" xfId="33092"/>
    <cellStyle name="Percent 9 18 3 4 2" xfId="33093"/>
    <cellStyle name="Percent 9 18 3 4 3" xfId="33094"/>
    <cellStyle name="Percent 9 18 3 5" xfId="33095"/>
    <cellStyle name="Percent 9 18 3 6" xfId="33096"/>
    <cellStyle name="Percent 9 18 4" xfId="33097"/>
    <cellStyle name="Percent 9 18 4 2" xfId="33098"/>
    <cellStyle name="Percent 9 18 4 2 2" xfId="33099"/>
    <cellStyle name="Percent 9 18 4 2 2 2" xfId="33100"/>
    <cellStyle name="Percent 9 18 4 2 2 3" xfId="33101"/>
    <cellStyle name="Percent 9 18 4 2 3" xfId="33102"/>
    <cellStyle name="Percent 9 18 4 2 4" xfId="33103"/>
    <cellStyle name="Percent 9 18 4 3" xfId="33104"/>
    <cellStyle name="Percent 9 18 4 3 2" xfId="33105"/>
    <cellStyle name="Percent 9 18 4 3 2 2" xfId="33106"/>
    <cellStyle name="Percent 9 18 4 3 2 3" xfId="33107"/>
    <cellStyle name="Percent 9 18 4 3 3" xfId="33108"/>
    <cellStyle name="Percent 9 18 4 3 4" xfId="33109"/>
    <cellStyle name="Percent 9 18 4 4" xfId="33110"/>
    <cellStyle name="Percent 9 18 4 4 2" xfId="33111"/>
    <cellStyle name="Percent 9 18 4 4 3" xfId="33112"/>
    <cellStyle name="Percent 9 18 4 5" xfId="33113"/>
    <cellStyle name="Percent 9 18 4 6" xfId="33114"/>
    <cellStyle name="Percent 9 18 5" xfId="33115"/>
    <cellStyle name="Percent 9 18 5 2" xfId="33116"/>
    <cellStyle name="Percent 9 18 5 2 2" xfId="33117"/>
    <cellStyle name="Percent 9 18 5 2 2 2" xfId="33118"/>
    <cellStyle name="Percent 9 18 5 2 2 3" xfId="33119"/>
    <cellStyle name="Percent 9 18 5 2 3" xfId="33120"/>
    <cellStyle name="Percent 9 18 5 2 4" xfId="33121"/>
    <cellStyle name="Percent 9 18 5 3" xfId="33122"/>
    <cellStyle name="Percent 9 18 5 3 2" xfId="33123"/>
    <cellStyle name="Percent 9 18 5 3 2 2" xfId="33124"/>
    <cellStyle name="Percent 9 18 5 3 2 3" xfId="33125"/>
    <cellStyle name="Percent 9 18 5 3 3" xfId="33126"/>
    <cellStyle name="Percent 9 18 5 3 4" xfId="33127"/>
    <cellStyle name="Percent 9 18 5 4" xfId="33128"/>
    <cellStyle name="Percent 9 18 5 4 2" xfId="33129"/>
    <cellStyle name="Percent 9 18 5 4 2 2" xfId="33130"/>
    <cellStyle name="Percent 9 18 5 4 2 3" xfId="33131"/>
    <cellStyle name="Percent 9 18 5 4 3" xfId="33132"/>
    <cellStyle name="Percent 9 18 5 4 4" xfId="33133"/>
    <cellStyle name="Percent 9 18 5 5" xfId="33134"/>
    <cellStyle name="Percent 9 18 5 5 2" xfId="33135"/>
    <cellStyle name="Percent 9 18 5 5 3" xfId="33136"/>
    <cellStyle name="Percent 9 18 5 6" xfId="33137"/>
    <cellStyle name="Percent 9 18 5 7" xfId="33138"/>
    <cellStyle name="Percent 9 18 6" xfId="33139"/>
    <cellStyle name="Percent 9 18 6 2" xfId="33140"/>
    <cellStyle name="Percent 9 18 6 2 2" xfId="33141"/>
    <cellStyle name="Percent 9 18 6 2 2 2" xfId="33142"/>
    <cellStyle name="Percent 9 18 6 2 2 3" xfId="33143"/>
    <cellStyle name="Percent 9 18 6 2 3" xfId="33144"/>
    <cellStyle name="Percent 9 18 6 2 4" xfId="33145"/>
    <cellStyle name="Percent 9 18 6 3" xfId="33146"/>
    <cellStyle name="Percent 9 18 6 3 2" xfId="33147"/>
    <cellStyle name="Percent 9 18 6 3 2 2" xfId="33148"/>
    <cellStyle name="Percent 9 18 6 3 2 3" xfId="33149"/>
    <cellStyle name="Percent 9 18 6 3 3" xfId="33150"/>
    <cellStyle name="Percent 9 18 6 3 4" xfId="33151"/>
    <cellStyle name="Percent 9 18 6 4" xfId="33152"/>
    <cellStyle name="Percent 9 18 6 4 2" xfId="33153"/>
    <cellStyle name="Percent 9 18 6 4 3" xfId="33154"/>
    <cellStyle name="Percent 9 18 6 5" xfId="33155"/>
    <cellStyle name="Percent 9 18 6 6" xfId="33156"/>
    <cellStyle name="Percent 9 18 7" xfId="33157"/>
    <cellStyle name="Percent 9 18 7 2" xfId="33158"/>
    <cellStyle name="Percent 9 18 7 2 2" xfId="33159"/>
    <cellStyle name="Percent 9 18 7 2 3" xfId="33160"/>
    <cellStyle name="Percent 9 18 7 3" xfId="33161"/>
    <cellStyle name="Percent 9 18 7 4" xfId="33162"/>
    <cellStyle name="Percent 9 18 8" xfId="33163"/>
    <cellStyle name="Percent 9 18 8 2" xfId="33164"/>
    <cellStyle name="Percent 9 18 8 2 2" xfId="33165"/>
    <cellStyle name="Percent 9 18 8 2 3" xfId="33166"/>
    <cellStyle name="Percent 9 18 8 3" xfId="33167"/>
    <cellStyle name="Percent 9 18 8 4" xfId="33168"/>
    <cellStyle name="Percent 9 18 9" xfId="33169"/>
    <cellStyle name="Percent 9 18 9 2" xfId="33170"/>
    <cellStyle name="Percent 9 18 9 2 2" xfId="33171"/>
    <cellStyle name="Percent 9 18 9 2 3" xfId="33172"/>
    <cellStyle name="Percent 9 18 9 3" xfId="33173"/>
    <cellStyle name="Percent 9 18 9 4" xfId="33174"/>
    <cellStyle name="Percent 9 19" xfId="33175"/>
    <cellStyle name="Percent 9 19 10" xfId="33176"/>
    <cellStyle name="Percent 9 19 10 2" xfId="33177"/>
    <cellStyle name="Percent 9 19 10 3" xfId="33178"/>
    <cellStyle name="Percent 9 19 11" xfId="33179"/>
    <cellStyle name="Percent 9 19 11 2" xfId="33180"/>
    <cellStyle name="Percent 9 19 11 3" xfId="33181"/>
    <cellStyle name="Percent 9 19 12" xfId="33182"/>
    <cellStyle name="Percent 9 19 12 2" xfId="33183"/>
    <cellStyle name="Percent 9 19 12 3" xfId="33184"/>
    <cellStyle name="Percent 9 19 13" xfId="33185"/>
    <cellStyle name="Percent 9 19 2" xfId="33186"/>
    <cellStyle name="Percent 9 19 2 2" xfId="33187"/>
    <cellStyle name="Percent 9 19 2 2 2" xfId="33188"/>
    <cellStyle name="Percent 9 19 2 2 2 2" xfId="33189"/>
    <cellStyle name="Percent 9 19 2 2 2 3" xfId="33190"/>
    <cellStyle name="Percent 9 19 2 2 3" xfId="33191"/>
    <cellStyle name="Percent 9 19 2 2 4" xfId="33192"/>
    <cellStyle name="Percent 9 19 2 3" xfId="33193"/>
    <cellStyle name="Percent 9 19 2 3 2" xfId="33194"/>
    <cellStyle name="Percent 9 19 2 3 2 2" xfId="33195"/>
    <cellStyle name="Percent 9 19 2 3 2 3" xfId="33196"/>
    <cellStyle name="Percent 9 19 2 3 3" xfId="33197"/>
    <cellStyle name="Percent 9 19 2 3 4" xfId="33198"/>
    <cellStyle name="Percent 9 19 2 4" xfId="33199"/>
    <cellStyle name="Percent 9 19 2 4 2" xfId="33200"/>
    <cellStyle name="Percent 9 19 2 4 3" xfId="33201"/>
    <cellStyle name="Percent 9 19 2 5" xfId="33202"/>
    <cellStyle name="Percent 9 19 2 5 2" xfId="33203"/>
    <cellStyle name="Percent 9 19 2 5 3" xfId="33204"/>
    <cellStyle name="Percent 9 19 2 6" xfId="33205"/>
    <cellStyle name="Percent 9 19 2 7" xfId="33206"/>
    <cellStyle name="Percent 9 19 3" xfId="33207"/>
    <cellStyle name="Percent 9 19 3 2" xfId="33208"/>
    <cellStyle name="Percent 9 19 3 2 2" xfId="33209"/>
    <cellStyle name="Percent 9 19 3 2 2 2" xfId="33210"/>
    <cellStyle name="Percent 9 19 3 2 2 3" xfId="33211"/>
    <cellStyle name="Percent 9 19 3 2 3" xfId="33212"/>
    <cellStyle name="Percent 9 19 3 2 4" xfId="33213"/>
    <cellStyle name="Percent 9 19 3 3" xfId="33214"/>
    <cellStyle name="Percent 9 19 3 3 2" xfId="33215"/>
    <cellStyle name="Percent 9 19 3 3 2 2" xfId="33216"/>
    <cellStyle name="Percent 9 19 3 3 2 3" xfId="33217"/>
    <cellStyle name="Percent 9 19 3 3 3" xfId="33218"/>
    <cellStyle name="Percent 9 19 3 3 4" xfId="33219"/>
    <cellStyle name="Percent 9 19 3 4" xfId="33220"/>
    <cellStyle name="Percent 9 19 3 4 2" xfId="33221"/>
    <cellStyle name="Percent 9 19 3 4 3" xfId="33222"/>
    <cellStyle name="Percent 9 19 3 5" xfId="33223"/>
    <cellStyle name="Percent 9 19 3 6" xfId="33224"/>
    <cellStyle name="Percent 9 19 4" xfId="33225"/>
    <cellStyle name="Percent 9 19 4 2" xfId="33226"/>
    <cellStyle name="Percent 9 19 4 2 2" xfId="33227"/>
    <cellStyle name="Percent 9 19 4 2 2 2" xfId="33228"/>
    <cellStyle name="Percent 9 19 4 2 2 3" xfId="33229"/>
    <cellStyle name="Percent 9 19 4 2 3" xfId="33230"/>
    <cellStyle name="Percent 9 19 4 2 4" xfId="33231"/>
    <cellStyle name="Percent 9 19 4 3" xfId="33232"/>
    <cellStyle name="Percent 9 19 4 3 2" xfId="33233"/>
    <cellStyle name="Percent 9 19 4 3 2 2" xfId="33234"/>
    <cellStyle name="Percent 9 19 4 3 2 3" xfId="33235"/>
    <cellStyle name="Percent 9 19 4 3 3" xfId="33236"/>
    <cellStyle name="Percent 9 19 4 3 4" xfId="33237"/>
    <cellStyle name="Percent 9 19 4 4" xfId="33238"/>
    <cellStyle name="Percent 9 19 4 4 2" xfId="33239"/>
    <cellStyle name="Percent 9 19 4 4 3" xfId="33240"/>
    <cellStyle name="Percent 9 19 4 5" xfId="33241"/>
    <cellStyle name="Percent 9 19 4 6" xfId="33242"/>
    <cellStyle name="Percent 9 19 5" xfId="33243"/>
    <cellStyle name="Percent 9 19 5 2" xfId="33244"/>
    <cellStyle name="Percent 9 19 5 2 2" xfId="33245"/>
    <cellStyle name="Percent 9 19 5 2 2 2" xfId="33246"/>
    <cellStyle name="Percent 9 19 5 2 2 3" xfId="33247"/>
    <cellStyle name="Percent 9 19 5 2 3" xfId="33248"/>
    <cellStyle name="Percent 9 19 5 2 4" xfId="33249"/>
    <cellStyle name="Percent 9 19 5 3" xfId="33250"/>
    <cellStyle name="Percent 9 19 5 3 2" xfId="33251"/>
    <cellStyle name="Percent 9 19 5 3 2 2" xfId="33252"/>
    <cellStyle name="Percent 9 19 5 3 2 3" xfId="33253"/>
    <cellStyle name="Percent 9 19 5 3 3" xfId="33254"/>
    <cellStyle name="Percent 9 19 5 3 4" xfId="33255"/>
    <cellStyle name="Percent 9 19 5 4" xfId="33256"/>
    <cellStyle name="Percent 9 19 5 4 2" xfId="33257"/>
    <cellStyle name="Percent 9 19 5 4 2 2" xfId="33258"/>
    <cellStyle name="Percent 9 19 5 4 2 3" xfId="33259"/>
    <cellStyle name="Percent 9 19 5 4 3" xfId="33260"/>
    <cellStyle name="Percent 9 19 5 4 4" xfId="33261"/>
    <cellStyle name="Percent 9 19 5 5" xfId="33262"/>
    <cellStyle name="Percent 9 19 5 5 2" xfId="33263"/>
    <cellStyle name="Percent 9 19 5 5 3" xfId="33264"/>
    <cellStyle name="Percent 9 19 5 6" xfId="33265"/>
    <cellStyle name="Percent 9 19 5 7" xfId="33266"/>
    <cellStyle name="Percent 9 19 6" xfId="33267"/>
    <cellStyle name="Percent 9 19 6 2" xfId="33268"/>
    <cellStyle name="Percent 9 19 6 2 2" xfId="33269"/>
    <cellStyle name="Percent 9 19 6 2 2 2" xfId="33270"/>
    <cellStyle name="Percent 9 19 6 2 2 3" xfId="33271"/>
    <cellStyle name="Percent 9 19 6 2 3" xfId="33272"/>
    <cellStyle name="Percent 9 19 6 2 4" xfId="33273"/>
    <cellStyle name="Percent 9 19 6 3" xfId="33274"/>
    <cellStyle name="Percent 9 19 6 3 2" xfId="33275"/>
    <cellStyle name="Percent 9 19 6 3 2 2" xfId="33276"/>
    <cellStyle name="Percent 9 19 6 3 2 3" xfId="33277"/>
    <cellStyle name="Percent 9 19 6 3 3" xfId="33278"/>
    <cellStyle name="Percent 9 19 6 3 4" xfId="33279"/>
    <cellStyle name="Percent 9 19 6 4" xfId="33280"/>
    <cellStyle name="Percent 9 19 6 4 2" xfId="33281"/>
    <cellStyle name="Percent 9 19 6 4 3" xfId="33282"/>
    <cellStyle name="Percent 9 19 6 5" xfId="33283"/>
    <cellStyle name="Percent 9 19 6 6" xfId="33284"/>
    <cellStyle name="Percent 9 19 7" xfId="33285"/>
    <cellStyle name="Percent 9 19 7 2" xfId="33286"/>
    <cellStyle name="Percent 9 19 7 2 2" xfId="33287"/>
    <cellStyle name="Percent 9 19 7 2 3" xfId="33288"/>
    <cellStyle name="Percent 9 19 7 3" xfId="33289"/>
    <cellStyle name="Percent 9 19 7 4" xfId="33290"/>
    <cellStyle name="Percent 9 19 8" xfId="33291"/>
    <cellStyle name="Percent 9 19 8 2" xfId="33292"/>
    <cellStyle name="Percent 9 19 8 2 2" xfId="33293"/>
    <cellStyle name="Percent 9 19 8 2 3" xfId="33294"/>
    <cellStyle name="Percent 9 19 8 3" xfId="33295"/>
    <cellStyle name="Percent 9 19 8 4" xfId="33296"/>
    <cellStyle name="Percent 9 19 9" xfId="33297"/>
    <cellStyle name="Percent 9 19 9 2" xfId="33298"/>
    <cellStyle name="Percent 9 19 9 2 2" xfId="33299"/>
    <cellStyle name="Percent 9 19 9 2 3" xfId="33300"/>
    <cellStyle name="Percent 9 19 9 3" xfId="33301"/>
    <cellStyle name="Percent 9 19 9 4" xfId="33302"/>
    <cellStyle name="Percent 9 2" xfId="33303"/>
    <cellStyle name="Percent 9 2 10" xfId="33304"/>
    <cellStyle name="Percent 9 2 10 2" xfId="33305"/>
    <cellStyle name="Percent 9 2 10 2 2" xfId="33306"/>
    <cellStyle name="Percent 9 2 10 2 3" xfId="33307"/>
    <cellStyle name="Percent 9 2 10 3" xfId="33308"/>
    <cellStyle name="Percent 9 2 10 4" xfId="33309"/>
    <cellStyle name="Percent 9 2 11" xfId="33310"/>
    <cellStyle name="Percent 9 2 11 2" xfId="33311"/>
    <cellStyle name="Percent 9 2 11 3" xfId="33312"/>
    <cellStyle name="Percent 9 2 12" xfId="33313"/>
    <cellStyle name="Percent 9 2 12 2" xfId="33314"/>
    <cellStyle name="Percent 9 2 12 3" xfId="33315"/>
    <cellStyle name="Percent 9 2 13" xfId="33316"/>
    <cellStyle name="Percent 9 2 13 2" xfId="33317"/>
    <cellStyle name="Percent 9 2 13 3" xfId="33318"/>
    <cellStyle name="Percent 9 2 14" xfId="33319"/>
    <cellStyle name="Percent 9 2 2" xfId="33320"/>
    <cellStyle name="Percent 9 2 2 10" xfId="33321"/>
    <cellStyle name="Percent 9 2 2 10 2" xfId="33322"/>
    <cellStyle name="Percent 9 2 2 10 3" xfId="33323"/>
    <cellStyle name="Percent 9 2 2 11" xfId="33324"/>
    <cellStyle name="Percent 9 2 2 11 2" xfId="33325"/>
    <cellStyle name="Percent 9 2 2 11 3" xfId="33326"/>
    <cellStyle name="Percent 9 2 2 12" xfId="33327"/>
    <cellStyle name="Percent 9 2 2 2" xfId="33328"/>
    <cellStyle name="Percent 9 2 2 2 2" xfId="33329"/>
    <cellStyle name="Percent 9 2 2 2 2 2" xfId="33330"/>
    <cellStyle name="Percent 9 2 2 2 2 2 2" xfId="33331"/>
    <cellStyle name="Percent 9 2 2 2 2 2 3" xfId="33332"/>
    <cellStyle name="Percent 9 2 2 2 2 3" xfId="33333"/>
    <cellStyle name="Percent 9 2 2 2 2 4" xfId="33334"/>
    <cellStyle name="Percent 9 2 2 2 3" xfId="33335"/>
    <cellStyle name="Percent 9 2 2 2 3 2" xfId="33336"/>
    <cellStyle name="Percent 9 2 2 2 3 2 2" xfId="33337"/>
    <cellStyle name="Percent 9 2 2 2 3 2 3" xfId="33338"/>
    <cellStyle name="Percent 9 2 2 2 3 3" xfId="33339"/>
    <cellStyle name="Percent 9 2 2 2 3 4" xfId="33340"/>
    <cellStyle name="Percent 9 2 2 2 4" xfId="33341"/>
    <cellStyle name="Percent 9 2 2 2 4 2" xfId="33342"/>
    <cellStyle name="Percent 9 2 2 2 4 3" xfId="33343"/>
    <cellStyle name="Percent 9 2 2 2 5" xfId="33344"/>
    <cellStyle name="Percent 9 2 2 2 6" xfId="33345"/>
    <cellStyle name="Percent 9 2 2 3" xfId="33346"/>
    <cellStyle name="Percent 9 2 2 3 2" xfId="33347"/>
    <cellStyle name="Percent 9 2 2 3 2 2" xfId="33348"/>
    <cellStyle name="Percent 9 2 2 3 2 2 2" xfId="33349"/>
    <cellStyle name="Percent 9 2 2 3 2 2 3" xfId="33350"/>
    <cellStyle name="Percent 9 2 2 3 2 3" xfId="33351"/>
    <cellStyle name="Percent 9 2 2 3 2 4" xfId="33352"/>
    <cellStyle name="Percent 9 2 2 3 3" xfId="33353"/>
    <cellStyle name="Percent 9 2 2 3 3 2" xfId="33354"/>
    <cellStyle name="Percent 9 2 2 3 3 2 2" xfId="33355"/>
    <cellStyle name="Percent 9 2 2 3 3 2 3" xfId="33356"/>
    <cellStyle name="Percent 9 2 2 3 3 3" xfId="33357"/>
    <cellStyle name="Percent 9 2 2 3 3 4" xfId="33358"/>
    <cellStyle name="Percent 9 2 2 3 4" xfId="33359"/>
    <cellStyle name="Percent 9 2 2 3 4 2" xfId="33360"/>
    <cellStyle name="Percent 9 2 2 3 4 3" xfId="33361"/>
    <cellStyle name="Percent 9 2 2 3 5" xfId="33362"/>
    <cellStyle name="Percent 9 2 2 3 6" xfId="33363"/>
    <cellStyle name="Percent 9 2 2 4" xfId="33364"/>
    <cellStyle name="Percent 9 2 2 4 2" xfId="33365"/>
    <cellStyle name="Percent 9 2 2 4 2 2" xfId="33366"/>
    <cellStyle name="Percent 9 2 2 4 2 2 2" xfId="33367"/>
    <cellStyle name="Percent 9 2 2 4 2 2 3" xfId="33368"/>
    <cellStyle name="Percent 9 2 2 4 2 3" xfId="33369"/>
    <cellStyle name="Percent 9 2 2 4 2 4" xfId="33370"/>
    <cellStyle name="Percent 9 2 2 4 3" xfId="33371"/>
    <cellStyle name="Percent 9 2 2 4 3 2" xfId="33372"/>
    <cellStyle name="Percent 9 2 2 4 3 2 2" xfId="33373"/>
    <cellStyle name="Percent 9 2 2 4 3 2 3" xfId="33374"/>
    <cellStyle name="Percent 9 2 2 4 3 3" xfId="33375"/>
    <cellStyle name="Percent 9 2 2 4 3 4" xfId="33376"/>
    <cellStyle name="Percent 9 2 2 4 4" xfId="33377"/>
    <cellStyle name="Percent 9 2 2 4 4 2" xfId="33378"/>
    <cellStyle name="Percent 9 2 2 4 4 2 2" xfId="33379"/>
    <cellStyle name="Percent 9 2 2 4 4 2 3" xfId="33380"/>
    <cellStyle name="Percent 9 2 2 4 4 3" xfId="33381"/>
    <cellStyle name="Percent 9 2 2 4 4 4" xfId="33382"/>
    <cellStyle name="Percent 9 2 2 4 5" xfId="33383"/>
    <cellStyle name="Percent 9 2 2 4 5 2" xfId="33384"/>
    <cellStyle name="Percent 9 2 2 4 5 3" xfId="33385"/>
    <cellStyle name="Percent 9 2 2 4 6" xfId="33386"/>
    <cellStyle name="Percent 9 2 2 4 7" xfId="33387"/>
    <cellStyle name="Percent 9 2 2 5" xfId="33388"/>
    <cellStyle name="Percent 9 2 2 5 2" xfId="33389"/>
    <cellStyle name="Percent 9 2 2 5 2 2" xfId="33390"/>
    <cellStyle name="Percent 9 2 2 5 2 2 2" xfId="33391"/>
    <cellStyle name="Percent 9 2 2 5 2 2 3" xfId="33392"/>
    <cellStyle name="Percent 9 2 2 5 2 3" xfId="33393"/>
    <cellStyle name="Percent 9 2 2 5 2 4" xfId="33394"/>
    <cellStyle name="Percent 9 2 2 5 3" xfId="33395"/>
    <cellStyle name="Percent 9 2 2 5 3 2" xfId="33396"/>
    <cellStyle name="Percent 9 2 2 5 3 2 2" xfId="33397"/>
    <cellStyle name="Percent 9 2 2 5 3 2 3" xfId="33398"/>
    <cellStyle name="Percent 9 2 2 5 3 3" xfId="33399"/>
    <cellStyle name="Percent 9 2 2 5 3 4" xfId="33400"/>
    <cellStyle name="Percent 9 2 2 5 4" xfId="33401"/>
    <cellStyle name="Percent 9 2 2 5 4 2" xfId="33402"/>
    <cellStyle name="Percent 9 2 2 5 4 3" xfId="33403"/>
    <cellStyle name="Percent 9 2 2 5 5" xfId="33404"/>
    <cellStyle name="Percent 9 2 2 5 6" xfId="33405"/>
    <cellStyle name="Percent 9 2 2 6" xfId="33406"/>
    <cellStyle name="Percent 9 2 2 6 2" xfId="33407"/>
    <cellStyle name="Percent 9 2 2 6 2 2" xfId="33408"/>
    <cellStyle name="Percent 9 2 2 6 2 3" xfId="33409"/>
    <cellStyle name="Percent 9 2 2 6 3" xfId="33410"/>
    <cellStyle name="Percent 9 2 2 6 4" xfId="33411"/>
    <cellStyle name="Percent 9 2 2 7" xfId="33412"/>
    <cellStyle name="Percent 9 2 2 7 2" xfId="33413"/>
    <cellStyle name="Percent 9 2 2 7 2 2" xfId="33414"/>
    <cellStyle name="Percent 9 2 2 7 2 3" xfId="33415"/>
    <cellStyle name="Percent 9 2 2 7 3" xfId="33416"/>
    <cellStyle name="Percent 9 2 2 7 4" xfId="33417"/>
    <cellStyle name="Percent 9 2 2 8" xfId="33418"/>
    <cellStyle name="Percent 9 2 2 8 2" xfId="33419"/>
    <cellStyle name="Percent 9 2 2 8 2 2" xfId="33420"/>
    <cellStyle name="Percent 9 2 2 8 2 3" xfId="33421"/>
    <cellStyle name="Percent 9 2 2 8 3" xfId="33422"/>
    <cellStyle name="Percent 9 2 2 8 4" xfId="33423"/>
    <cellStyle name="Percent 9 2 2 9" xfId="33424"/>
    <cellStyle name="Percent 9 2 2 9 2" xfId="33425"/>
    <cellStyle name="Percent 9 2 2 9 3" xfId="33426"/>
    <cellStyle name="Percent 9 2 3" xfId="33427"/>
    <cellStyle name="Percent 9 2 3 2" xfId="33428"/>
    <cellStyle name="Percent 9 2 3 2 2" xfId="33429"/>
    <cellStyle name="Percent 9 2 3 2 2 2" xfId="33430"/>
    <cellStyle name="Percent 9 2 3 2 2 3" xfId="33431"/>
    <cellStyle name="Percent 9 2 3 2 3" xfId="33432"/>
    <cellStyle name="Percent 9 2 3 2 4" xfId="33433"/>
    <cellStyle name="Percent 9 2 3 3" xfId="33434"/>
    <cellStyle name="Percent 9 2 3 3 2" xfId="33435"/>
    <cellStyle name="Percent 9 2 3 3 2 2" xfId="33436"/>
    <cellStyle name="Percent 9 2 3 3 2 3" xfId="33437"/>
    <cellStyle name="Percent 9 2 3 3 3" xfId="33438"/>
    <cellStyle name="Percent 9 2 3 3 4" xfId="33439"/>
    <cellStyle name="Percent 9 2 3 4" xfId="33440"/>
    <cellStyle name="Percent 9 2 3 4 2" xfId="33441"/>
    <cellStyle name="Percent 9 2 3 4 3" xfId="33442"/>
    <cellStyle name="Percent 9 2 3 5" xfId="33443"/>
    <cellStyle name="Percent 9 2 3 5 2" xfId="33444"/>
    <cellStyle name="Percent 9 2 3 5 3" xfId="33445"/>
    <cellStyle name="Percent 9 2 3 6" xfId="33446"/>
    <cellStyle name="Percent 9 2 3 7" xfId="33447"/>
    <cellStyle name="Percent 9 2 3 8" xfId="33448"/>
    <cellStyle name="Percent 9 2 4" xfId="33449"/>
    <cellStyle name="Percent 9 2 4 2" xfId="33450"/>
    <cellStyle name="Percent 9 2 4 2 2" xfId="33451"/>
    <cellStyle name="Percent 9 2 4 2 2 2" xfId="33452"/>
    <cellStyle name="Percent 9 2 4 2 2 3" xfId="33453"/>
    <cellStyle name="Percent 9 2 4 2 3" xfId="33454"/>
    <cellStyle name="Percent 9 2 4 2 4" xfId="33455"/>
    <cellStyle name="Percent 9 2 4 3" xfId="33456"/>
    <cellStyle name="Percent 9 2 4 3 2" xfId="33457"/>
    <cellStyle name="Percent 9 2 4 3 2 2" xfId="33458"/>
    <cellStyle name="Percent 9 2 4 3 2 3" xfId="33459"/>
    <cellStyle name="Percent 9 2 4 3 3" xfId="33460"/>
    <cellStyle name="Percent 9 2 4 3 4" xfId="33461"/>
    <cellStyle name="Percent 9 2 4 4" xfId="33462"/>
    <cellStyle name="Percent 9 2 4 4 2" xfId="33463"/>
    <cellStyle name="Percent 9 2 4 4 3" xfId="33464"/>
    <cellStyle name="Percent 9 2 4 5" xfId="33465"/>
    <cellStyle name="Percent 9 2 4 6" xfId="33466"/>
    <cellStyle name="Percent 9 2 5" xfId="33467"/>
    <cellStyle name="Percent 9 2 5 2" xfId="33468"/>
    <cellStyle name="Percent 9 2 5 2 2" xfId="33469"/>
    <cellStyle name="Percent 9 2 5 2 2 2" xfId="33470"/>
    <cellStyle name="Percent 9 2 5 2 2 3" xfId="33471"/>
    <cellStyle name="Percent 9 2 5 2 3" xfId="33472"/>
    <cellStyle name="Percent 9 2 5 2 4" xfId="33473"/>
    <cellStyle name="Percent 9 2 5 3" xfId="33474"/>
    <cellStyle name="Percent 9 2 5 3 2" xfId="33475"/>
    <cellStyle name="Percent 9 2 5 3 2 2" xfId="33476"/>
    <cellStyle name="Percent 9 2 5 3 2 3" xfId="33477"/>
    <cellStyle name="Percent 9 2 5 3 3" xfId="33478"/>
    <cellStyle name="Percent 9 2 5 3 4" xfId="33479"/>
    <cellStyle name="Percent 9 2 5 4" xfId="33480"/>
    <cellStyle name="Percent 9 2 5 4 2" xfId="33481"/>
    <cellStyle name="Percent 9 2 5 4 3" xfId="33482"/>
    <cellStyle name="Percent 9 2 5 5" xfId="33483"/>
    <cellStyle name="Percent 9 2 5 6" xfId="33484"/>
    <cellStyle name="Percent 9 2 6" xfId="33485"/>
    <cellStyle name="Percent 9 2 6 2" xfId="33486"/>
    <cellStyle name="Percent 9 2 6 2 2" xfId="33487"/>
    <cellStyle name="Percent 9 2 6 2 2 2" xfId="33488"/>
    <cellStyle name="Percent 9 2 6 2 2 3" xfId="33489"/>
    <cellStyle name="Percent 9 2 6 2 3" xfId="33490"/>
    <cellStyle name="Percent 9 2 6 2 4" xfId="33491"/>
    <cellStyle name="Percent 9 2 6 3" xfId="33492"/>
    <cellStyle name="Percent 9 2 6 3 2" xfId="33493"/>
    <cellStyle name="Percent 9 2 6 3 2 2" xfId="33494"/>
    <cellStyle name="Percent 9 2 6 3 2 3" xfId="33495"/>
    <cellStyle name="Percent 9 2 6 3 3" xfId="33496"/>
    <cellStyle name="Percent 9 2 6 3 4" xfId="33497"/>
    <cellStyle name="Percent 9 2 6 4" xfId="33498"/>
    <cellStyle name="Percent 9 2 6 4 2" xfId="33499"/>
    <cellStyle name="Percent 9 2 6 4 2 2" xfId="33500"/>
    <cellStyle name="Percent 9 2 6 4 2 3" xfId="33501"/>
    <cellStyle name="Percent 9 2 6 4 3" xfId="33502"/>
    <cellStyle name="Percent 9 2 6 4 4" xfId="33503"/>
    <cellStyle name="Percent 9 2 6 5" xfId="33504"/>
    <cellStyle name="Percent 9 2 6 5 2" xfId="33505"/>
    <cellStyle name="Percent 9 2 6 5 3" xfId="33506"/>
    <cellStyle name="Percent 9 2 6 6" xfId="33507"/>
    <cellStyle name="Percent 9 2 6 7" xfId="33508"/>
    <cellStyle name="Percent 9 2 7" xfId="33509"/>
    <cellStyle name="Percent 9 2 7 2" xfId="33510"/>
    <cellStyle name="Percent 9 2 7 2 2" xfId="33511"/>
    <cellStyle name="Percent 9 2 7 2 2 2" xfId="33512"/>
    <cellStyle name="Percent 9 2 7 2 2 3" xfId="33513"/>
    <cellStyle name="Percent 9 2 7 2 3" xfId="33514"/>
    <cellStyle name="Percent 9 2 7 2 4" xfId="33515"/>
    <cellStyle name="Percent 9 2 7 3" xfId="33516"/>
    <cellStyle name="Percent 9 2 7 3 2" xfId="33517"/>
    <cellStyle name="Percent 9 2 7 3 2 2" xfId="33518"/>
    <cellStyle name="Percent 9 2 7 3 2 3" xfId="33519"/>
    <cellStyle name="Percent 9 2 7 3 3" xfId="33520"/>
    <cellStyle name="Percent 9 2 7 3 4" xfId="33521"/>
    <cellStyle name="Percent 9 2 7 4" xfId="33522"/>
    <cellStyle name="Percent 9 2 7 4 2" xfId="33523"/>
    <cellStyle name="Percent 9 2 7 4 3" xfId="33524"/>
    <cellStyle name="Percent 9 2 7 5" xfId="33525"/>
    <cellStyle name="Percent 9 2 7 6" xfId="33526"/>
    <cellStyle name="Percent 9 2 8" xfId="33527"/>
    <cellStyle name="Percent 9 2 8 2" xfId="33528"/>
    <cellStyle name="Percent 9 2 8 2 2" xfId="33529"/>
    <cellStyle name="Percent 9 2 8 2 3" xfId="33530"/>
    <cellStyle name="Percent 9 2 8 3" xfId="33531"/>
    <cellStyle name="Percent 9 2 8 4" xfId="33532"/>
    <cellStyle name="Percent 9 2 9" xfId="33533"/>
    <cellStyle name="Percent 9 2 9 2" xfId="33534"/>
    <cellStyle name="Percent 9 2 9 2 2" xfId="33535"/>
    <cellStyle name="Percent 9 2 9 2 3" xfId="33536"/>
    <cellStyle name="Percent 9 2 9 3" xfId="33537"/>
    <cellStyle name="Percent 9 2 9 4" xfId="33538"/>
    <cellStyle name="Percent 9 20" xfId="33539"/>
    <cellStyle name="Percent 9 20 10" xfId="33540"/>
    <cellStyle name="Percent 9 20 10 2" xfId="33541"/>
    <cellStyle name="Percent 9 20 10 3" xfId="33542"/>
    <cellStyle name="Percent 9 20 11" xfId="33543"/>
    <cellStyle name="Percent 9 20 11 2" xfId="33544"/>
    <cellStyle name="Percent 9 20 11 3" xfId="33545"/>
    <cellStyle name="Percent 9 20 12" xfId="33546"/>
    <cellStyle name="Percent 9 20 12 2" xfId="33547"/>
    <cellStyle name="Percent 9 20 12 3" xfId="33548"/>
    <cellStyle name="Percent 9 20 13" xfId="33549"/>
    <cellStyle name="Percent 9 20 2" xfId="33550"/>
    <cellStyle name="Percent 9 20 2 2" xfId="33551"/>
    <cellStyle name="Percent 9 20 2 2 2" xfId="33552"/>
    <cellStyle name="Percent 9 20 2 2 2 2" xfId="33553"/>
    <cellStyle name="Percent 9 20 2 2 2 3" xfId="33554"/>
    <cellStyle name="Percent 9 20 2 2 3" xfId="33555"/>
    <cellStyle name="Percent 9 20 2 2 4" xfId="33556"/>
    <cellStyle name="Percent 9 20 2 3" xfId="33557"/>
    <cellStyle name="Percent 9 20 2 3 2" xfId="33558"/>
    <cellStyle name="Percent 9 20 2 3 2 2" xfId="33559"/>
    <cellStyle name="Percent 9 20 2 3 2 3" xfId="33560"/>
    <cellStyle name="Percent 9 20 2 3 3" xfId="33561"/>
    <cellStyle name="Percent 9 20 2 3 4" xfId="33562"/>
    <cellStyle name="Percent 9 20 2 4" xfId="33563"/>
    <cellStyle name="Percent 9 20 2 4 2" xfId="33564"/>
    <cellStyle name="Percent 9 20 2 4 3" xfId="33565"/>
    <cellStyle name="Percent 9 20 2 5" xfId="33566"/>
    <cellStyle name="Percent 9 20 2 5 2" xfId="33567"/>
    <cellStyle name="Percent 9 20 2 5 3" xfId="33568"/>
    <cellStyle name="Percent 9 20 2 6" xfId="33569"/>
    <cellStyle name="Percent 9 20 2 7" xfId="33570"/>
    <cellStyle name="Percent 9 20 3" xfId="33571"/>
    <cellStyle name="Percent 9 20 3 2" xfId="33572"/>
    <cellStyle name="Percent 9 20 3 2 2" xfId="33573"/>
    <cellStyle name="Percent 9 20 3 2 2 2" xfId="33574"/>
    <cellStyle name="Percent 9 20 3 2 2 3" xfId="33575"/>
    <cellStyle name="Percent 9 20 3 2 3" xfId="33576"/>
    <cellStyle name="Percent 9 20 3 2 4" xfId="33577"/>
    <cellStyle name="Percent 9 20 3 3" xfId="33578"/>
    <cellStyle name="Percent 9 20 3 3 2" xfId="33579"/>
    <cellStyle name="Percent 9 20 3 3 2 2" xfId="33580"/>
    <cellStyle name="Percent 9 20 3 3 2 3" xfId="33581"/>
    <cellStyle name="Percent 9 20 3 3 3" xfId="33582"/>
    <cellStyle name="Percent 9 20 3 3 4" xfId="33583"/>
    <cellStyle name="Percent 9 20 3 4" xfId="33584"/>
    <cellStyle name="Percent 9 20 3 4 2" xfId="33585"/>
    <cellStyle name="Percent 9 20 3 4 3" xfId="33586"/>
    <cellStyle name="Percent 9 20 3 5" xfId="33587"/>
    <cellStyle name="Percent 9 20 3 6" xfId="33588"/>
    <cellStyle name="Percent 9 20 4" xfId="33589"/>
    <cellStyle name="Percent 9 20 4 2" xfId="33590"/>
    <cellStyle name="Percent 9 20 4 2 2" xfId="33591"/>
    <cellStyle name="Percent 9 20 4 2 2 2" xfId="33592"/>
    <cellStyle name="Percent 9 20 4 2 2 3" xfId="33593"/>
    <cellStyle name="Percent 9 20 4 2 3" xfId="33594"/>
    <cellStyle name="Percent 9 20 4 2 4" xfId="33595"/>
    <cellStyle name="Percent 9 20 4 3" xfId="33596"/>
    <cellStyle name="Percent 9 20 4 3 2" xfId="33597"/>
    <cellStyle name="Percent 9 20 4 3 2 2" xfId="33598"/>
    <cellStyle name="Percent 9 20 4 3 2 3" xfId="33599"/>
    <cellStyle name="Percent 9 20 4 3 3" xfId="33600"/>
    <cellStyle name="Percent 9 20 4 3 4" xfId="33601"/>
    <cellStyle name="Percent 9 20 4 4" xfId="33602"/>
    <cellStyle name="Percent 9 20 4 4 2" xfId="33603"/>
    <cellStyle name="Percent 9 20 4 4 3" xfId="33604"/>
    <cellStyle name="Percent 9 20 4 5" xfId="33605"/>
    <cellStyle name="Percent 9 20 4 6" xfId="33606"/>
    <cellStyle name="Percent 9 20 5" xfId="33607"/>
    <cellStyle name="Percent 9 20 5 2" xfId="33608"/>
    <cellStyle name="Percent 9 20 5 2 2" xfId="33609"/>
    <cellStyle name="Percent 9 20 5 2 2 2" xfId="33610"/>
    <cellStyle name="Percent 9 20 5 2 2 3" xfId="33611"/>
    <cellStyle name="Percent 9 20 5 2 3" xfId="33612"/>
    <cellStyle name="Percent 9 20 5 2 4" xfId="33613"/>
    <cellStyle name="Percent 9 20 5 3" xfId="33614"/>
    <cellStyle name="Percent 9 20 5 3 2" xfId="33615"/>
    <cellStyle name="Percent 9 20 5 3 2 2" xfId="33616"/>
    <cellStyle name="Percent 9 20 5 3 2 3" xfId="33617"/>
    <cellStyle name="Percent 9 20 5 3 3" xfId="33618"/>
    <cellStyle name="Percent 9 20 5 3 4" xfId="33619"/>
    <cellStyle name="Percent 9 20 5 4" xfId="33620"/>
    <cellStyle name="Percent 9 20 5 4 2" xfId="33621"/>
    <cellStyle name="Percent 9 20 5 4 2 2" xfId="33622"/>
    <cellStyle name="Percent 9 20 5 4 2 3" xfId="33623"/>
    <cellStyle name="Percent 9 20 5 4 3" xfId="33624"/>
    <cellStyle name="Percent 9 20 5 4 4" xfId="33625"/>
    <cellStyle name="Percent 9 20 5 5" xfId="33626"/>
    <cellStyle name="Percent 9 20 5 5 2" xfId="33627"/>
    <cellStyle name="Percent 9 20 5 5 3" xfId="33628"/>
    <cellStyle name="Percent 9 20 5 6" xfId="33629"/>
    <cellStyle name="Percent 9 20 5 7" xfId="33630"/>
    <cellStyle name="Percent 9 20 6" xfId="33631"/>
    <cellStyle name="Percent 9 20 6 2" xfId="33632"/>
    <cellStyle name="Percent 9 20 6 2 2" xfId="33633"/>
    <cellStyle name="Percent 9 20 6 2 2 2" xfId="33634"/>
    <cellStyle name="Percent 9 20 6 2 2 3" xfId="33635"/>
    <cellStyle name="Percent 9 20 6 2 3" xfId="33636"/>
    <cellStyle name="Percent 9 20 6 2 4" xfId="33637"/>
    <cellStyle name="Percent 9 20 6 3" xfId="33638"/>
    <cellStyle name="Percent 9 20 6 3 2" xfId="33639"/>
    <cellStyle name="Percent 9 20 6 3 2 2" xfId="33640"/>
    <cellStyle name="Percent 9 20 6 3 2 3" xfId="33641"/>
    <cellStyle name="Percent 9 20 6 3 3" xfId="33642"/>
    <cellStyle name="Percent 9 20 6 3 4" xfId="33643"/>
    <cellStyle name="Percent 9 20 6 4" xfId="33644"/>
    <cellStyle name="Percent 9 20 6 4 2" xfId="33645"/>
    <cellStyle name="Percent 9 20 6 4 3" xfId="33646"/>
    <cellStyle name="Percent 9 20 6 5" xfId="33647"/>
    <cellStyle name="Percent 9 20 6 6" xfId="33648"/>
    <cellStyle name="Percent 9 20 7" xfId="33649"/>
    <cellStyle name="Percent 9 20 7 2" xfId="33650"/>
    <cellStyle name="Percent 9 20 7 2 2" xfId="33651"/>
    <cellStyle name="Percent 9 20 7 2 3" xfId="33652"/>
    <cellStyle name="Percent 9 20 7 3" xfId="33653"/>
    <cellStyle name="Percent 9 20 7 4" xfId="33654"/>
    <cellStyle name="Percent 9 20 8" xfId="33655"/>
    <cellStyle name="Percent 9 20 8 2" xfId="33656"/>
    <cellStyle name="Percent 9 20 8 2 2" xfId="33657"/>
    <cellStyle name="Percent 9 20 8 2 3" xfId="33658"/>
    <cellStyle name="Percent 9 20 8 3" xfId="33659"/>
    <cellStyle name="Percent 9 20 8 4" xfId="33660"/>
    <cellStyle name="Percent 9 20 9" xfId="33661"/>
    <cellStyle name="Percent 9 20 9 2" xfId="33662"/>
    <cellStyle name="Percent 9 20 9 2 2" xfId="33663"/>
    <cellStyle name="Percent 9 20 9 2 3" xfId="33664"/>
    <cellStyle name="Percent 9 20 9 3" xfId="33665"/>
    <cellStyle name="Percent 9 20 9 4" xfId="33666"/>
    <cellStyle name="Percent 9 21" xfId="33667"/>
    <cellStyle name="Percent 9 21 2" xfId="33668"/>
    <cellStyle name="Percent 9 21 2 2" xfId="33669"/>
    <cellStyle name="Percent 9 21 2 2 2" xfId="33670"/>
    <cellStyle name="Percent 9 21 2 2 3" xfId="33671"/>
    <cellStyle name="Percent 9 21 2 3" xfId="33672"/>
    <cellStyle name="Percent 9 21 2 4" xfId="33673"/>
    <cellStyle name="Percent 9 21 3" xfId="33674"/>
    <cellStyle name="Percent 9 21 3 2" xfId="33675"/>
    <cellStyle name="Percent 9 21 3 2 2" xfId="33676"/>
    <cellStyle name="Percent 9 21 3 2 3" xfId="33677"/>
    <cellStyle name="Percent 9 21 3 3" xfId="33678"/>
    <cellStyle name="Percent 9 21 3 4" xfId="33679"/>
    <cellStyle name="Percent 9 21 4" xfId="33680"/>
    <cellStyle name="Percent 9 21 4 2" xfId="33681"/>
    <cellStyle name="Percent 9 21 4 3" xfId="33682"/>
    <cellStyle name="Percent 9 21 5" xfId="33683"/>
    <cellStyle name="Percent 9 21 5 2" xfId="33684"/>
    <cellStyle name="Percent 9 21 5 3" xfId="33685"/>
    <cellStyle name="Percent 9 21 6" xfId="33686"/>
    <cellStyle name="Percent 9 22" xfId="33687"/>
    <cellStyle name="Percent 9 22 2" xfId="33688"/>
    <cellStyle name="Percent 9 22 2 2" xfId="33689"/>
    <cellStyle name="Percent 9 22 2 2 2" xfId="33690"/>
    <cellStyle name="Percent 9 22 2 2 3" xfId="33691"/>
    <cellStyle name="Percent 9 22 2 3" xfId="33692"/>
    <cellStyle name="Percent 9 22 2 4" xfId="33693"/>
    <cellStyle name="Percent 9 22 3" xfId="33694"/>
    <cellStyle name="Percent 9 22 3 2" xfId="33695"/>
    <cellStyle name="Percent 9 22 3 2 2" xfId="33696"/>
    <cellStyle name="Percent 9 22 3 2 3" xfId="33697"/>
    <cellStyle name="Percent 9 22 3 3" xfId="33698"/>
    <cellStyle name="Percent 9 22 3 4" xfId="33699"/>
    <cellStyle name="Percent 9 22 4" xfId="33700"/>
    <cellStyle name="Percent 9 22 4 2" xfId="33701"/>
    <cellStyle name="Percent 9 22 4 3" xfId="33702"/>
    <cellStyle name="Percent 9 22 5" xfId="33703"/>
    <cellStyle name="Percent 9 22 6" xfId="33704"/>
    <cellStyle name="Percent 9 22 7" xfId="33705"/>
    <cellStyle name="Percent 9 23" xfId="33706"/>
    <cellStyle name="Percent 9 23 2" xfId="33707"/>
    <cellStyle name="Percent 9 23 2 2" xfId="33708"/>
    <cellStyle name="Percent 9 23 2 2 2" xfId="33709"/>
    <cellStyle name="Percent 9 23 2 2 3" xfId="33710"/>
    <cellStyle name="Percent 9 23 2 3" xfId="33711"/>
    <cellStyle name="Percent 9 23 2 4" xfId="33712"/>
    <cellStyle name="Percent 9 23 3" xfId="33713"/>
    <cellStyle name="Percent 9 23 3 2" xfId="33714"/>
    <cellStyle name="Percent 9 23 3 2 2" xfId="33715"/>
    <cellStyle name="Percent 9 23 3 2 3" xfId="33716"/>
    <cellStyle name="Percent 9 23 3 3" xfId="33717"/>
    <cellStyle name="Percent 9 23 3 4" xfId="33718"/>
    <cellStyle name="Percent 9 23 4" xfId="33719"/>
    <cellStyle name="Percent 9 23 4 2" xfId="33720"/>
    <cellStyle name="Percent 9 23 4 2 2" xfId="33721"/>
    <cellStyle name="Percent 9 23 4 2 3" xfId="33722"/>
    <cellStyle name="Percent 9 23 4 3" xfId="33723"/>
    <cellStyle name="Percent 9 23 4 4" xfId="33724"/>
    <cellStyle name="Percent 9 23 5" xfId="33725"/>
    <cellStyle name="Percent 9 23 5 2" xfId="33726"/>
    <cellStyle name="Percent 9 23 5 3" xfId="33727"/>
    <cellStyle name="Percent 9 23 6" xfId="33728"/>
    <cellStyle name="Percent 9 23 7" xfId="33729"/>
    <cellStyle name="Percent 9 24" xfId="33730"/>
    <cellStyle name="Percent 9 24 2" xfId="33731"/>
    <cellStyle name="Percent 9 24 2 2" xfId="33732"/>
    <cellStyle name="Percent 9 24 2 2 2" xfId="33733"/>
    <cellStyle name="Percent 9 24 2 2 3" xfId="33734"/>
    <cellStyle name="Percent 9 24 2 3" xfId="33735"/>
    <cellStyle name="Percent 9 24 2 4" xfId="33736"/>
    <cellStyle name="Percent 9 24 3" xfId="33737"/>
    <cellStyle name="Percent 9 24 3 2" xfId="33738"/>
    <cellStyle name="Percent 9 24 3 2 2" xfId="33739"/>
    <cellStyle name="Percent 9 24 3 2 3" xfId="33740"/>
    <cellStyle name="Percent 9 24 3 3" xfId="33741"/>
    <cellStyle name="Percent 9 24 3 4" xfId="33742"/>
    <cellStyle name="Percent 9 24 4" xfId="33743"/>
    <cellStyle name="Percent 9 24 4 2" xfId="33744"/>
    <cellStyle name="Percent 9 24 4 3" xfId="33745"/>
    <cellStyle name="Percent 9 24 5" xfId="33746"/>
    <cellStyle name="Percent 9 24 6" xfId="33747"/>
    <cellStyle name="Percent 9 25" xfId="33748"/>
    <cellStyle name="Percent 9 25 2" xfId="33749"/>
    <cellStyle name="Percent 9 25 2 2" xfId="33750"/>
    <cellStyle name="Percent 9 25 2 3" xfId="33751"/>
    <cellStyle name="Percent 9 25 3" xfId="33752"/>
    <cellStyle name="Percent 9 25 4" xfId="33753"/>
    <cellStyle name="Percent 9 26" xfId="33754"/>
    <cellStyle name="Percent 9 26 2" xfId="33755"/>
    <cellStyle name="Percent 9 26 2 2" xfId="33756"/>
    <cellStyle name="Percent 9 26 2 3" xfId="33757"/>
    <cellStyle name="Percent 9 26 3" xfId="33758"/>
    <cellStyle name="Percent 9 26 4" xfId="33759"/>
    <cellStyle name="Percent 9 27" xfId="33760"/>
    <cellStyle name="Percent 9 27 2" xfId="33761"/>
    <cellStyle name="Percent 9 27 2 2" xfId="33762"/>
    <cellStyle name="Percent 9 27 2 3" xfId="33763"/>
    <cellStyle name="Percent 9 27 3" xfId="33764"/>
    <cellStyle name="Percent 9 27 4" xfId="33765"/>
    <cellStyle name="Percent 9 28" xfId="33766"/>
    <cellStyle name="Percent 9 28 2" xfId="33767"/>
    <cellStyle name="Percent 9 28 3" xfId="33768"/>
    <cellStyle name="Percent 9 29" xfId="33769"/>
    <cellStyle name="Percent 9 29 2" xfId="33770"/>
    <cellStyle name="Percent 9 29 3" xfId="33771"/>
    <cellStyle name="Percent 9 3" xfId="33772"/>
    <cellStyle name="Percent 9 3 10" xfId="33773"/>
    <cellStyle name="Percent 9 3 10 2" xfId="33774"/>
    <cellStyle name="Percent 9 3 10 2 2" xfId="33775"/>
    <cellStyle name="Percent 9 3 10 2 3" xfId="33776"/>
    <cellStyle name="Percent 9 3 10 3" xfId="33777"/>
    <cellStyle name="Percent 9 3 10 4" xfId="33778"/>
    <cellStyle name="Percent 9 3 11" xfId="33779"/>
    <cellStyle name="Percent 9 3 11 2" xfId="33780"/>
    <cellStyle name="Percent 9 3 11 3" xfId="33781"/>
    <cellStyle name="Percent 9 3 12" xfId="33782"/>
    <cellStyle name="Percent 9 3 12 2" xfId="33783"/>
    <cellStyle name="Percent 9 3 12 3" xfId="33784"/>
    <cellStyle name="Percent 9 3 13" xfId="33785"/>
    <cellStyle name="Percent 9 3 13 2" xfId="33786"/>
    <cellStyle name="Percent 9 3 13 3" xfId="33787"/>
    <cellStyle name="Percent 9 3 14" xfId="33788"/>
    <cellStyle name="Percent 9 3 2" xfId="33789"/>
    <cellStyle name="Percent 9 3 2 10" xfId="33790"/>
    <cellStyle name="Percent 9 3 2 10 2" xfId="33791"/>
    <cellStyle name="Percent 9 3 2 10 3" xfId="33792"/>
    <cellStyle name="Percent 9 3 2 11" xfId="33793"/>
    <cellStyle name="Percent 9 3 2 11 2" xfId="33794"/>
    <cellStyle name="Percent 9 3 2 11 3" xfId="33795"/>
    <cellStyle name="Percent 9 3 2 12" xfId="33796"/>
    <cellStyle name="Percent 9 3 2 2" xfId="33797"/>
    <cellStyle name="Percent 9 3 2 2 2" xfId="33798"/>
    <cellStyle name="Percent 9 3 2 2 2 2" xfId="33799"/>
    <cellStyle name="Percent 9 3 2 2 2 2 2" xfId="33800"/>
    <cellStyle name="Percent 9 3 2 2 2 2 3" xfId="33801"/>
    <cellStyle name="Percent 9 3 2 2 2 3" xfId="33802"/>
    <cellStyle name="Percent 9 3 2 2 2 4" xfId="33803"/>
    <cellStyle name="Percent 9 3 2 2 3" xfId="33804"/>
    <cellStyle name="Percent 9 3 2 2 3 2" xfId="33805"/>
    <cellStyle name="Percent 9 3 2 2 3 2 2" xfId="33806"/>
    <cellStyle name="Percent 9 3 2 2 3 2 3" xfId="33807"/>
    <cellStyle name="Percent 9 3 2 2 3 3" xfId="33808"/>
    <cellStyle name="Percent 9 3 2 2 3 4" xfId="33809"/>
    <cellStyle name="Percent 9 3 2 2 4" xfId="33810"/>
    <cellStyle name="Percent 9 3 2 2 4 2" xfId="33811"/>
    <cellStyle name="Percent 9 3 2 2 4 3" xfId="33812"/>
    <cellStyle name="Percent 9 3 2 2 5" xfId="33813"/>
    <cellStyle name="Percent 9 3 2 2 6" xfId="33814"/>
    <cellStyle name="Percent 9 3 2 3" xfId="33815"/>
    <cellStyle name="Percent 9 3 2 3 2" xfId="33816"/>
    <cellStyle name="Percent 9 3 2 3 2 2" xfId="33817"/>
    <cellStyle name="Percent 9 3 2 3 2 2 2" xfId="33818"/>
    <cellStyle name="Percent 9 3 2 3 2 2 3" xfId="33819"/>
    <cellStyle name="Percent 9 3 2 3 2 3" xfId="33820"/>
    <cellStyle name="Percent 9 3 2 3 2 4" xfId="33821"/>
    <cellStyle name="Percent 9 3 2 3 3" xfId="33822"/>
    <cellStyle name="Percent 9 3 2 3 3 2" xfId="33823"/>
    <cellStyle name="Percent 9 3 2 3 3 2 2" xfId="33824"/>
    <cellStyle name="Percent 9 3 2 3 3 2 3" xfId="33825"/>
    <cellStyle name="Percent 9 3 2 3 3 3" xfId="33826"/>
    <cellStyle name="Percent 9 3 2 3 3 4" xfId="33827"/>
    <cellStyle name="Percent 9 3 2 3 4" xfId="33828"/>
    <cellStyle name="Percent 9 3 2 3 4 2" xfId="33829"/>
    <cellStyle name="Percent 9 3 2 3 4 3" xfId="33830"/>
    <cellStyle name="Percent 9 3 2 3 5" xfId="33831"/>
    <cellStyle name="Percent 9 3 2 3 6" xfId="33832"/>
    <cellStyle name="Percent 9 3 2 4" xfId="33833"/>
    <cellStyle name="Percent 9 3 2 4 2" xfId="33834"/>
    <cellStyle name="Percent 9 3 2 4 2 2" xfId="33835"/>
    <cellStyle name="Percent 9 3 2 4 2 2 2" xfId="33836"/>
    <cellStyle name="Percent 9 3 2 4 2 2 3" xfId="33837"/>
    <cellStyle name="Percent 9 3 2 4 2 3" xfId="33838"/>
    <cellStyle name="Percent 9 3 2 4 2 4" xfId="33839"/>
    <cellStyle name="Percent 9 3 2 4 3" xfId="33840"/>
    <cellStyle name="Percent 9 3 2 4 3 2" xfId="33841"/>
    <cellStyle name="Percent 9 3 2 4 3 2 2" xfId="33842"/>
    <cellStyle name="Percent 9 3 2 4 3 2 3" xfId="33843"/>
    <cellStyle name="Percent 9 3 2 4 3 3" xfId="33844"/>
    <cellStyle name="Percent 9 3 2 4 3 4" xfId="33845"/>
    <cellStyle name="Percent 9 3 2 4 4" xfId="33846"/>
    <cellStyle name="Percent 9 3 2 4 4 2" xfId="33847"/>
    <cellStyle name="Percent 9 3 2 4 4 2 2" xfId="33848"/>
    <cellStyle name="Percent 9 3 2 4 4 2 3" xfId="33849"/>
    <cellStyle name="Percent 9 3 2 4 4 3" xfId="33850"/>
    <cellStyle name="Percent 9 3 2 4 4 4" xfId="33851"/>
    <cellStyle name="Percent 9 3 2 4 5" xfId="33852"/>
    <cellStyle name="Percent 9 3 2 4 5 2" xfId="33853"/>
    <cellStyle name="Percent 9 3 2 4 5 3" xfId="33854"/>
    <cellStyle name="Percent 9 3 2 4 6" xfId="33855"/>
    <cellStyle name="Percent 9 3 2 4 7" xfId="33856"/>
    <cellStyle name="Percent 9 3 2 5" xfId="33857"/>
    <cellStyle name="Percent 9 3 2 5 2" xfId="33858"/>
    <cellStyle name="Percent 9 3 2 5 2 2" xfId="33859"/>
    <cellStyle name="Percent 9 3 2 5 2 2 2" xfId="33860"/>
    <cellStyle name="Percent 9 3 2 5 2 2 3" xfId="33861"/>
    <cellStyle name="Percent 9 3 2 5 2 3" xfId="33862"/>
    <cellStyle name="Percent 9 3 2 5 2 4" xfId="33863"/>
    <cellStyle name="Percent 9 3 2 5 3" xfId="33864"/>
    <cellStyle name="Percent 9 3 2 5 3 2" xfId="33865"/>
    <cellStyle name="Percent 9 3 2 5 3 2 2" xfId="33866"/>
    <cellStyle name="Percent 9 3 2 5 3 2 3" xfId="33867"/>
    <cellStyle name="Percent 9 3 2 5 3 3" xfId="33868"/>
    <cellStyle name="Percent 9 3 2 5 3 4" xfId="33869"/>
    <cellStyle name="Percent 9 3 2 5 4" xfId="33870"/>
    <cellStyle name="Percent 9 3 2 5 4 2" xfId="33871"/>
    <cellStyle name="Percent 9 3 2 5 4 3" xfId="33872"/>
    <cellStyle name="Percent 9 3 2 5 5" xfId="33873"/>
    <cellStyle name="Percent 9 3 2 5 6" xfId="33874"/>
    <cellStyle name="Percent 9 3 2 6" xfId="33875"/>
    <cellStyle name="Percent 9 3 2 6 2" xfId="33876"/>
    <cellStyle name="Percent 9 3 2 6 2 2" xfId="33877"/>
    <cellStyle name="Percent 9 3 2 6 2 3" xfId="33878"/>
    <cellStyle name="Percent 9 3 2 6 3" xfId="33879"/>
    <cellStyle name="Percent 9 3 2 6 4" xfId="33880"/>
    <cellStyle name="Percent 9 3 2 7" xfId="33881"/>
    <cellStyle name="Percent 9 3 2 7 2" xfId="33882"/>
    <cellStyle name="Percent 9 3 2 7 2 2" xfId="33883"/>
    <cellStyle name="Percent 9 3 2 7 2 3" xfId="33884"/>
    <cellStyle name="Percent 9 3 2 7 3" xfId="33885"/>
    <cellStyle name="Percent 9 3 2 7 4" xfId="33886"/>
    <cellStyle name="Percent 9 3 2 8" xfId="33887"/>
    <cellStyle name="Percent 9 3 2 8 2" xfId="33888"/>
    <cellStyle name="Percent 9 3 2 8 2 2" xfId="33889"/>
    <cellStyle name="Percent 9 3 2 8 2 3" xfId="33890"/>
    <cellStyle name="Percent 9 3 2 8 3" xfId="33891"/>
    <cellStyle name="Percent 9 3 2 8 4" xfId="33892"/>
    <cellStyle name="Percent 9 3 2 9" xfId="33893"/>
    <cellStyle name="Percent 9 3 2 9 2" xfId="33894"/>
    <cellStyle name="Percent 9 3 2 9 3" xfId="33895"/>
    <cellStyle name="Percent 9 3 3" xfId="33896"/>
    <cellStyle name="Percent 9 3 3 2" xfId="33897"/>
    <cellStyle name="Percent 9 3 3 2 2" xfId="33898"/>
    <cellStyle name="Percent 9 3 3 2 2 2" xfId="33899"/>
    <cellStyle name="Percent 9 3 3 2 2 3" xfId="33900"/>
    <cellStyle name="Percent 9 3 3 2 3" xfId="33901"/>
    <cellStyle name="Percent 9 3 3 2 4" xfId="33902"/>
    <cellStyle name="Percent 9 3 3 3" xfId="33903"/>
    <cellStyle name="Percent 9 3 3 3 2" xfId="33904"/>
    <cellStyle name="Percent 9 3 3 3 2 2" xfId="33905"/>
    <cellStyle name="Percent 9 3 3 3 2 3" xfId="33906"/>
    <cellStyle name="Percent 9 3 3 3 3" xfId="33907"/>
    <cellStyle name="Percent 9 3 3 3 4" xfId="33908"/>
    <cellStyle name="Percent 9 3 3 4" xfId="33909"/>
    <cellStyle name="Percent 9 3 3 4 2" xfId="33910"/>
    <cellStyle name="Percent 9 3 3 4 3" xfId="33911"/>
    <cellStyle name="Percent 9 3 3 5" xfId="33912"/>
    <cellStyle name="Percent 9 3 3 5 2" xfId="33913"/>
    <cellStyle name="Percent 9 3 3 5 3" xfId="33914"/>
    <cellStyle name="Percent 9 3 3 6" xfId="33915"/>
    <cellStyle name="Percent 9 3 3 7" xfId="33916"/>
    <cellStyle name="Percent 9 3 3 8" xfId="33917"/>
    <cellStyle name="Percent 9 3 4" xfId="33918"/>
    <cellStyle name="Percent 9 3 4 2" xfId="33919"/>
    <cellStyle name="Percent 9 3 4 2 2" xfId="33920"/>
    <cellStyle name="Percent 9 3 4 2 2 2" xfId="33921"/>
    <cellStyle name="Percent 9 3 4 2 2 3" xfId="33922"/>
    <cellStyle name="Percent 9 3 4 2 3" xfId="33923"/>
    <cellStyle name="Percent 9 3 4 2 4" xfId="33924"/>
    <cellStyle name="Percent 9 3 4 3" xfId="33925"/>
    <cellStyle name="Percent 9 3 4 3 2" xfId="33926"/>
    <cellStyle name="Percent 9 3 4 3 2 2" xfId="33927"/>
    <cellStyle name="Percent 9 3 4 3 2 3" xfId="33928"/>
    <cellStyle name="Percent 9 3 4 3 3" xfId="33929"/>
    <cellStyle name="Percent 9 3 4 3 4" xfId="33930"/>
    <cellStyle name="Percent 9 3 4 4" xfId="33931"/>
    <cellStyle name="Percent 9 3 4 4 2" xfId="33932"/>
    <cellStyle name="Percent 9 3 4 4 3" xfId="33933"/>
    <cellStyle name="Percent 9 3 4 5" xfId="33934"/>
    <cellStyle name="Percent 9 3 4 6" xfId="33935"/>
    <cellStyle name="Percent 9 3 5" xfId="33936"/>
    <cellStyle name="Percent 9 3 5 2" xfId="33937"/>
    <cellStyle name="Percent 9 3 5 2 2" xfId="33938"/>
    <cellStyle name="Percent 9 3 5 2 2 2" xfId="33939"/>
    <cellStyle name="Percent 9 3 5 2 2 3" xfId="33940"/>
    <cellStyle name="Percent 9 3 5 2 3" xfId="33941"/>
    <cellStyle name="Percent 9 3 5 2 4" xfId="33942"/>
    <cellStyle name="Percent 9 3 5 3" xfId="33943"/>
    <cellStyle name="Percent 9 3 5 3 2" xfId="33944"/>
    <cellStyle name="Percent 9 3 5 3 2 2" xfId="33945"/>
    <cellStyle name="Percent 9 3 5 3 2 3" xfId="33946"/>
    <cellStyle name="Percent 9 3 5 3 3" xfId="33947"/>
    <cellStyle name="Percent 9 3 5 3 4" xfId="33948"/>
    <cellStyle name="Percent 9 3 5 4" xfId="33949"/>
    <cellStyle name="Percent 9 3 5 4 2" xfId="33950"/>
    <cellStyle name="Percent 9 3 5 4 3" xfId="33951"/>
    <cellStyle name="Percent 9 3 5 5" xfId="33952"/>
    <cellStyle name="Percent 9 3 5 6" xfId="33953"/>
    <cellStyle name="Percent 9 3 6" xfId="33954"/>
    <cellStyle name="Percent 9 3 6 2" xfId="33955"/>
    <cellStyle name="Percent 9 3 6 2 2" xfId="33956"/>
    <cellStyle name="Percent 9 3 6 2 2 2" xfId="33957"/>
    <cellStyle name="Percent 9 3 6 2 2 3" xfId="33958"/>
    <cellStyle name="Percent 9 3 6 2 3" xfId="33959"/>
    <cellStyle name="Percent 9 3 6 2 4" xfId="33960"/>
    <cellStyle name="Percent 9 3 6 3" xfId="33961"/>
    <cellStyle name="Percent 9 3 6 3 2" xfId="33962"/>
    <cellStyle name="Percent 9 3 6 3 2 2" xfId="33963"/>
    <cellStyle name="Percent 9 3 6 3 2 3" xfId="33964"/>
    <cellStyle name="Percent 9 3 6 3 3" xfId="33965"/>
    <cellStyle name="Percent 9 3 6 3 4" xfId="33966"/>
    <cellStyle name="Percent 9 3 6 4" xfId="33967"/>
    <cellStyle name="Percent 9 3 6 4 2" xfId="33968"/>
    <cellStyle name="Percent 9 3 6 4 2 2" xfId="33969"/>
    <cellStyle name="Percent 9 3 6 4 2 3" xfId="33970"/>
    <cellStyle name="Percent 9 3 6 4 3" xfId="33971"/>
    <cellStyle name="Percent 9 3 6 4 4" xfId="33972"/>
    <cellStyle name="Percent 9 3 6 5" xfId="33973"/>
    <cellStyle name="Percent 9 3 6 5 2" xfId="33974"/>
    <cellStyle name="Percent 9 3 6 5 3" xfId="33975"/>
    <cellStyle name="Percent 9 3 6 6" xfId="33976"/>
    <cellStyle name="Percent 9 3 6 7" xfId="33977"/>
    <cellStyle name="Percent 9 3 7" xfId="33978"/>
    <cellStyle name="Percent 9 3 7 2" xfId="33979"/>
    <cellStyle name="Percent 9 3 7 2 2" xfId="33980"/>
    <cellStyle name="Percent 9 3 7 2 2 2" xfId="33981"/>
    <cellStyle name="Percent 9 3 7 2 2 3" xfId="33982"/>
    <cellStyle name="Percent 9 3 7 2 3" xfId="33983"/>
    <cellStyle name="Percent 9 3 7 2 4" xfId="33984"/>
    <cellStyle name="Percent 9 3 7 3" xfId="33985"/>
    <cellStyle name="Percent 9 3 7 3 2" xfId="33986"/>
    <cellStyle name="Percent 9 3 7 3 2 2" xfId="33987"/>
    <cellStyle name="Percent 9 3 7 3 2 3" xfId="33988"/>
    <cellStyle name="Percent 9 3 7 3 3" xfId="33989"/>
    <cellStyle name="Percent 9 3 7 3 4" xfId="33990"/>
    <cellStyle name="Percent 9 3 7 4" xfId="33991"/>
    <cellStyle name="Percent 9 3 7 4 2" xfId="33992"/>
    <cellStyle name="Percent 9 3 7 4 3" xfId="33993"/>
    <cellStyle name="Percent 9 3 7 5" xfId="33994"/>
    <cellStyle name="Percent 9 3 7 6" xfId="33995"/>
    <cellStyle name="Percent 9 3 8" xfId="33996"/>
    <cellStyle name="Percent 9 3 8 2" xfId="33997"/>
    <cellStyle name="Percent 9 3 8 2 2" xfId="33998"/>
    <cellStyle name="Percent 9 3 8 2 3" xfId="33999"/>
    <cellStyle name="Percent 9 3 8 3" xfId="34000"/>
    <cellStyle name="Percent 9 3 8 4" xfId="34001"/>
    <cellStyle name="Percent 9 3 9" xfId="34002"/>
    <cellStyle name="Percent 9 3 9 2" xfId="34003"/>
    <cellStyle name="Percent 9 3 9 2 2" xfId="34004"/>
    <cellStyle name="Percent 9 3 9 2 3" xfId="34005"/>
    <cellStyle name="Percent 9 3 9 3" xfId="34006"/>
    <cellStyle name="Percent 9 3 9 4" xfId="34007"/>
    <cellStyle name="Percent 9 30" xfId="34008"/>
    <cellStyle name="Percent 9 30 2" xfId="34009"/>
    <cellStyle name="Percent 9 30 3" xfId="34010"/>
    <cellStyle name="Percent 9 31" xfId="34011"/>
    <cellStyle name="Percent 9 4" xfId="34012"/>
    <cellStyle name="Percent 9 4 10" xfId="34013"/>
    <cellStyle name="Percent 9 4 10 2" xfId="34014"/>
    <cellStyle name="Percent 9 4 10 2 2" xfId="34015"/>
    <cellStyle name="Percent 9 4 10 2 3" xfId="34016"/>
    <cellStyle name="Percent 9 4 10 3" xfId="34017"/>
    <cellStyle name="Percent 9 4 10 4" xfId="34018"/>
    <cellStyle name="Percent 9 4 11" xfId="34019"/>
    <cellStyle name="Percent 9 4 11 2" xfId="34020"/>
    <cellStyle name="Percent 9 4 11 3" xfId="34021"/>
    <cellStyle name="Percent 9 4 12" xfId="34022"/>
    <cellStyle name="Percent 9 4 12 2" xfId="34023"/>
    <cellStyle name="Percent 9 4 12 3" xfId="34024"/>
    <cellStyle name="Percent 9 4 13" xfId="34025"/>
    <cellStyle name="Percent 9 4 13 2" xfId="34026"/>
    <cellStyle name="Percent 9 4 13 3" xfId="34027"/>
    <cellStyle name="Percent 9 4 14" xfId="34028"/>
    <cellStyle name="Percent 9 4 2" xfId="34029"/>
    <cellStyle name="Percent 9 4 2 10" xfId="34030"/>
    <cellStyle name="Percent 9 4 2 10 2" xfId="34031"/>
    <cellStyle name="Percent 9 4 2 10 3" xfId="34032"/>
    <cellStyle name="Percent 9 4 2 11" xfId="34033"/>
    <cellStyle name="Percent 9 4 2 11 2" xfId="34034"/>
    <cellStyle name="Percent 9 4 2 11 3" xfId="34035"/>
    <cellStyle name="Percent 9 4 2 12" xfId="34036"/>
    <cellStyle name="Percent 9 4 2 2" xfId="34037"/>
    <cellStyle name="Percent 9 4 2 2 2" xfId="34038"/>
    <cellStyle name="Percent 9 4 2 2 2 2" xfId="34039"/>
    <cellStyle name="Percent 9 4 2 2 2 2 2" xfId="34040"/>
    <cellStyle name="Percent 9 4 2 2 2 2 3" xfId="34041"/>
    <cellStyle name="Percent 9 4 2 2 2 3" xfId="34042"/>
    <cellStyle name="Percent 9 4 2 2 2 4" xfId="34043"/>
    <cellStyle name="Percent 9 4 2 2 3" xfId="34044"/>
    <cellStyle name="Percent 9 4 2 2 3 2" xfId="34045"/>
    <cellStyle name="Percent 9 4 2 2 3 2 2" xfId="34046"/>
    <cellStyle name="Percent 9 4 2 2 3 2 3" xfId="34047"/>
    <cellStyle name="Percent 9 4 2 2 3 3" xfId="34048"/>
    <cellStyle name="Percent 9 4 2 2 3 4" xfId="34049"/>
    <cellStyle name="Percent 9 4 2 2 4" xfId="34050"/>
    <cellStyle name="Percent 9 4 2 2 4 2" xfId="34051"/>
    <cellStyle name="Percent 9 4 2 2 4 3" xfId="34052"/>
    <cellStyle name="Percent 9 4 2 2 5" xfId="34053"/>
    <cellStyle name="Percent 9 4 2 2 6" xfId="34054"/>
    <cellStyle name="Percent 9 4 2 3" xfId="34055"/>
    <cellStyle name="Percent 9 4 2 3 2" xfId="34056"/>
    <cellStyle name="Percent 9 4 2 3 2 2" xfId="34057"/>
    <cellStyle name="Percent 9 4 2 3 2 2 2" xfId="34058"/>
    <cellStyle name="Percent 9 4 2 3 2 2 3" xfId="34059"/>
    <cellStyle name="Percent 9 4 2 3 2 3" xfId="34060"/>
    <cellStyle name="Percent 9 4 2 3 2 4" xfId="34061"/>
    <cellStyle name="Percent 9 4 2 3 3" xfId="34062"/>
    <cellStyle name="Percent 9 4 2 3 3 2" xfId="34063"/>
    <cellStyle name="Percent 9 4 2 3 3 2 2" xfId="34064"/>
    <cellStyle name="Percent 9 4 2 3 3 2 3" xfId="34065"/>
    <cellStyle name="Percent 9 4 2 3 3 3" xfId="34066"/>
    <cellStyle name="Percent 9 4 2 3 3 4" xfId="34067"/>
    <cellStyle name="Percent 9 4 2 3 4" xfId="34068"/>
    <cellStyle name="Percent 9 4 2 3 4 2" xfId="34069"/>
    <cellStyle name="Percent 9 4 2 3 4 3" xfId="34070"/>
    <cellStyle name="Percent 9 4 2 3 5" xfId="34071"/>
    <cellStyle name="Percent 9 4 2 3 6" xfId="34072"/>
    <cellStyle name="Percent 9 4 2 4" xfId="34073"/>
    <cellStyle name="Percent 9 4 2 4 2" xfId="34074"/>
    <cellStyle name="Percent 9 4 2 4 2 2" xfId="34075"/>
    <cellStyle name="Percent 9 4 2 4 2 2 2" xfId="34076"/>
    <cellStyle name="Percent 9 4 2 4 2 2 3" xfId="34077"/>
    <cellStyle name="Percent 9 4 2 4 2 3" xfId="34078"/>
    <cellStyle name="Percent 9 4 2 4 2 4" xfId="34079"/>
    <cellStyle name="Percent 9 4 2 4 3" xfId="34080"/>
    <cellStyle name="Percent 9 4 2 4 3 2" xfId="34081"/>
    <cellStyle name="Percent 9 4 2 4 3 2 2" xfId="34082"/>
    <cellStyle name="Percent 9 4 2 4 3 2 3" xfId="34083"/>
    <cellStyle name="Percent 9 4 2 4 3 3" xfId="34084"/>
    <cellStyle name="Percent 9 4 2 4 3 4" xfId="34085"/>
    <cellStyle name="Percent 9 4 2 4 4" xfId="34086"/>
    <cellStyle name="Percent 9 4 2 4 4 2" xfId="34087"/>
    <cellStyle name="Percent 9 4 2 4 4 2 2" xfId="34088"/>
    <cellStyle name="Percent 9 4 2 4 4 2 3" xfId="34089"/>
    <cellStyle name="Percent 9 4 2 4 4 3" xfId="34090"/>
    <cellStyle name="Percent 9 4 2 4 4 4" xfId="34091"/>
    <cellStyle name="Percent 9 4 2 4 5" xfId="34092"/>
    <cellStyle name="Percent 9 4 2 4 5 2" xfId="34093"/>
    <cellStyle name="Percent 9 4 2 4 5 3" xfId="34094"/>
    <cellStyle name="Percent 9 4 2 4 6" xfId="34095"/>
    <cellStyle name="Percent 9 4 2 4 7" xfId="34096"/>
    <cellStyle name="Percent 9 4 2 5" xfId="34097"/>
    <cellStyle name="Percent 9 4 2 5 2" xfId="34098"/>
    <cellStyle name="Percent 9 4 2 5 2 2" xfId="34099"/>
    <cellStyle name="Percent 9 4 2 5 2 2 2" xfId="34100"/>
    <cellStyle name="Percent 9 4 2 5 2 2 3" xfId="34101"/>
    <cellStyle name="Percent 9 4 2 5 2 3" xfId="34102"/>
    <cellStyle name="Percent 9 4 2 5 2 4" xfId="34103"/>
    <cellStyle name="Percent 9 4 2 5 3" xfId="34104"/>
    <cellStyle name="Percent 9 4 2 5 3 2" xfId="34105"/>
    <cellStyle name="Percent 9 4 2 5 3 2 2" xfId="34106"/>
    <cellStyle name="Percent 9 4 2 5 3 2 3" xfId="34107"/>
    <cellStyle name="Percent 9 4 2 5 3 3" xfId="34108"/>
    <cellStyle name="Percent 9 4 2 5 3 4" xfId="34109"/>
    <cellStyle name="Percent 9 4 2 5 4" xfId="34110"/>
    <cellStyle name="Percent 9 4 2 5 4 2" xfId="34111"/>
    <cellStyle name="Percent 9 4 2 5 4 3" xfId="34112"/>
    <cellStyle name="Percent 9 4 2 5 5" xfId="34113"/>
    <cellStyle name="Percent 9 4 2 5 6" xfId="34114"/>
    <cellStyle name="Percent 9 4 2 6" xfId="34115"/>
    <cellStyle name="Percent 9 4 2 6 2" xfId="34116"/>
    <cellStyle name="Percent 9 4 2 6 2 2" xfId="34117"/>
    <cellStyle name="Percent 9 4 2 6 2 3" xfId="34118"/>
    <cellStyle name="Percent 9 4 2 6 3" xfId="34119"/>
    <cellStyle name="Percent 9 4 2 6 4" xfId="34120"/>
    <cellStyle name="Percent 9 4 2 7" xfId="34121"/>
    <cellStyle name="Percent 9 4 2 7 2" xfId="34122"/>
    <cellStyle name="Percent 9 4 2 7 2 2" xfId="34123"/>
    <cellStyle name="Percent 9 4 2 7 2 3" xfId="34124"/>
    <cellStyle name="Percent 9 4 2 7 3" xfId="34125"/>
    <cellStyle name="Percent 9 4 2 7 4" xfId="34126"/>
    <cellStyle name="Percent 9 4 2 8" xfId="34127"/>
    <cellStyle name="Percent 9 4 2 8 2" xfId="34128"/>
    <cellStyle name="Percent 9 4 2 8 2 2" xfId="34129"/>
    <cellStyle name="Percent 9 4 2 8 2 3" xfId="34130"/>
    <cellStyle name="Percent 9 4 2 8 3" xfId="34131"/>
    <cellStyle name="Percent 9 4 2 8 4" xfId="34132"/>
    <cellStyle name="Percent 9 4 2 9" xfId="34133"/>
    <cellStyle name="Percent 9 4 2 9 2" xfId="34134"/>
    <cellStyle name="Percent 9 4 2 9 3" xfId="34135"/>
    <cellStyle name="Percent 9 4 3" xfId="34136"/>
    <cellStyle name="Percent 9 4 3 2" xfId="34137"/>
    <cellStyle name="Percent 9 4 3 2 2" xfId="34138"/>
    <cellStyle name="Percent 9 4 3 2 2 2" xfId="34139"/>
    <cellStyle name="Percent 9 4 3 2 2 3" xfId="34140"/>
    <cellStyle name="Percent 9 4 3 2 3" xfId="34141"/>
    <cellStyle name="Percent 9 4 3 2 4" xfId="34142"/>
    <cellStyle name="Percent 9 4 3 3" xfId="34143"/>
    <cellStyle name="Percent 9 4 3 3 2" xfId="34144"/>
    <cellStyle name="Percent 9 4 3 3 2 2" xfId="34145"/>
    <cellStyle name="Percent 9 4 3 3 2 3" xfId="34146"/>
    <cellStyle name="Percent 9 4 3 3 3" xfId="34147"/>
    <cellStyle name="Percent 9 4 3 3 4" xfId="34148"/>
    <cellStyle name="Percent 9 4 3 4" xfId="34149"/>
    <cellStyle name="Percent 9 4 3 4 2" xfId="34150"/>
    <cellStyle name="Percent 9 4 3 4 3" xfId="34151"/>
    <cellStyle name="Percent 9 4 3 5" xfId="34152"/>
    <cellStyle name="Percent 9 4 3 5 2" xfId="34153"/>
    <cellStyle name="Percent 9 4 3 5 3" xfId="34154"/>
    <cellStyle name="Percent 9 4 3 6" xfId="34155"/>
    <cellStyle name="Percent 9 4 3 7" xfId="34156"/>
    <cellStyle name="Percent 9 4 3 8" xfId="34157"/>
    <cellStyle name="Percent 9 4 4" xfId="34158"/>
    <cellStyle name="Percent 9 4 4 2" xfId="34159"/>
    <cellStyle name="Percent 9 4 4 2 2" xfId="34160"/>
    <cellStyle name="Percent 9 4 4 2 2 2" xfId="34161"/>
    <cellStyle name="Percent 9 4 4 2 2 3" xfId="34162"/>
    <cellStyle name="Percent 9 4 4 2 3" xfId="34163"/>
    <cellStyle name="Percent 9 4 4 2 4" xfId="34164"/>
    <cellStyle name="Percent 9 4 4 3" xfId="34165"/>
    <cellStyle name="Percent 9 4 4 3 2" xfId="34166"/>
    <cellStyle name="Percent 9 4 4 3 2 2" xfId="34167"/>
    <cellStyle name="Percent 9 4 4 3 2 3" xfId="34168"/>
    <cellStyle name="Percent 9 4 4 3 3" xfId="34169"/>
    <cellStyle name="Percent 9 4 4 3 4" xfId="34170"/>
    <cellStyle name="Percent 9 4 4 4" xfId="34171"/>
    <cellStyle name="Percent 9 4 4 4 2" xfId="34172"/>
    <cellStyle name="Percent 9 4 4 4 3" xfId="34173"/>
    <cellStyle name="Percent 9 4 4 5" xfId="34174"/>
    <cellStyle name="Percent 9 4 4 6" xfId="34175"/>
    <cellStyle name="Percent 9 4 5" xfId="34176"/>
    <cellStyle name="Percent 9 4 5 2" xfId="34177"/>
    <cellStyle name="Percent 9 4 5 2 2" xfId="34178"/>
    <cellStyle name="Percent 9 4 5 2 2 2" xfId="34179"/>
    <cellStyle name="Percent 9 4 5 2 2 3" xfId="34180"/>
    <cellStyle name="Percent 9 4 5 2 3" xfId="34181"/>
    <cellStyle name="Percent 9 4 5 2 4" xfId="34182"/>
    <cellStyle name="Percent 9 4 5 3" xfId="34183"/>
    <cellStyle name="Percent 9 4 5 3 2" xfId="34184"/>
    <cellStyle name="Percent 9 4 5 3 2 2" xfId="34185"/>
    <cellStyle name="Percent 9 4 5 3 2 3" xfId="34186"/>
    <cellStyle name="Percent 9 4 5 3 3" xfId="34187"/>
    <cellStyle name="Percent 9 4 5 3 4" xfId="34188"/>
    <cellStyle name="Percent 9 4 5 4" xfId="34189"/>
    <cellStyle name="Percent 9 4 5 4 2" xfId="34190"/>
    <cellStyle name="Percent 9 4 5 4 3" xfId="34191"/>
    <cellStyle name="Percent 9 4 5 5" xfId="34192"/>
    <cellStyle name="Percent 9 4 5 6" xfId="34193"/>
    <cellStyle name="Percent 9 4 6" xfId="34194"/>
    <cellStyle name="Percent 9 4 6 2" xfId="34195"/>
    <cellStyle name="Percent 9 4 6 2 2" xfId="34196"/>
    <cellStyle name="Percent 9 4 6 2 2 2" xfId="34197"/>
    <cellStyle name="Percent 9 4 6 2 2 3" xfId="34198"/>
    <cellStyle name="Percent 9 4 6 2 3" xfId="34199"/>
    <cellStyle name="Percent 9 4 6 2 4" xfId="34200"/>
    <cellStyle name="Percent 9 4 6 3" xfId="34201"/>
    <cellStyle name="Percent 9 4 6 3 2" xfId="34202"/>
    <cellStyle name="Percent 9 4 6 3 2 2" xfId="34203"/>
    <cellStyle name="Percent 9 4 6 3 2 3" xfId="34204"/>
    <cellStyle name="Percent 9 4 6 3 3" xfId="34205"/>
    <cellStyle name="Percent 9 4 6 3 4" xfId="34206"/>
    <cellStyle name="Percent 9 4 6 4" xfId="34207"/>
    <cellStyle name="Percent 9 4 6 4 2" xfId="34208"/>
    <cellStyle name="Percent 9 4 6 4 2 2" xfId="34209"/>
    <cellStyle name="Percent 9 4 6 4 2 3" xfId="34210"/>
    <cellStyle name="Percent 9 4 6 4 3" xfId="34211"/>
    <cellStyle name="Percent 9 4 6 4 4" xfId="34212"/>
    <cellStyle name="Percent 9 4 6 5" xfId="34213"/>
    <cellStyle name="Percent 9 4 6 5 2" xfId="34214"/>
    <cellStyle name="Percent 9 4 6 5 3" xfId="34215"/>
    <cellStyle name="Percent 9 4 6 6" xfId="34216"/>
    <cellStyle name="Percent 9 4 6 7" xfId="34217"/>
    <cellStyle name="Percent 9 4 7" xfId="34218"/>
    <cellStyle name="Percent 9 4 7 2" xfId="34219"/>
    <cellStyle name="Percent 9 4 7 2 2" xfId="34220"/>
    <cellStyle name="Percent 9 4 7 2 2 2" xfId="34221"/>
    <cellStyle name="Percent 9 4 7 2 2 3" xfId="34222"/>
    <cellStyle name="Percent 9 4 7 2 3" xfId="34223"/>
    <cellStyle name="Percent 9 4 7 2 4" xfId="34224"/>
    <cellStyle name="Percent 9 4 7 3" xfId="34225"/>
    <cellStyle name="Percent 9 4 7 3 2" xfId="34226"/>
    <cellStyle name="Percent 9 4 7 3 2 2" xfId="34227"/>
    <cellStyle name="Percent 9 4 7 3 2 3" xfId="34228"/>
    <cellStyle name="Percent 9 4 7 3 3" xfId="34229"/>
    <cellStyle name="Percent 9 4 7 3 4" xfId="34230"/>
    <cellStyle name="Percent 9 4 7 4" xfId="34231"/>
    <cellStyle name="Percent 9 4 7 4 2" xfId="34232"/>
    <cellStyle name="Percent 9 4 7 4 3" xfId="34233"/>
    <cellStyle name="Percent 9 4 7 5" xfId="34234"/>
    <cellStyle name="Percent 9 4 7 6" xfId="34235"/>
    <cellStyle name="Percent 9 4 8" xfId="34236"/>
    <cellStyle name="Percent 9 4 8 2" xfId="34237"/>
    <cellStyle name="Percent 9 4 8 2 2" xfId="34238"/>
    <cellStyle name="Percent 9 4 8 2 3" xfId="34239"/>
    <cellStyle name="Percent 9 4 8 3" xfId="34240"/>
    <cellStyle name="Percent 9 4 8 4" xfId="34241"/>
    <cellStyle name="Percent 9 4 9" xfId="34242"/>
    <cellStyle name="Percent 9 4 9 2" xfId="34243"/>
    <cellStyle name="Percent 9 4 9 2 2" xfId="34244"/>
    <cellStyle name="Percent 9 4 9 2 3" xfId="34245"/>
    <cellStyle name="Percent 9 4 9 3" xfId="34246"/>
    <cellStyle name="Percent 9 4 9 4" xfId="34247"/>
    <cellStyle name="Percent 9 5" xfId="34248"/>
    <cellStyle name="Percent 9 5 10" xfId="34249"/>
    <cellStyle name="Percent 9 5 10 2" xfId="34250"/>
    <cellStyle name="Percent 9 5 10 2 2" xfId="34251"/>
    <cellStyle name="Percent 9 5 10 2 3" xfId="34252"/>
    <cellStyle name="Percent 9 5 10 3" xfId="34253"/>
    <cellStyle name="Percent 9 5 10 4" xfId="34254"/>
    <cellStyle name="Percent 9 5 11" xfId="34255"/>
    <cellStyle name="Percent 9 5 11 2" xfId="34256"/>
    <cellStyle name="Percent 9 5 11 3" xfId="34257"/>
    <cellStyle name="Percent 9 5 12" xfId="34258"/>
    <cellStyle name="Percent 9 5 12 2" xfId="34259"/>
    <cellStyle name="Percent 9 5 12 3" xfId="34260"/>
    <cellStyle name="Percent 9 5 13" xfId="34261"/>
    <cellStyle name="Percent 9 5 13 2" xfId="34262"/>
    <cellStyle name="Percent 9 5 13 3" xfId="34263"/>
    <cellStyle name="Percent 9 5 14" xfId="34264"/>
    <cellStyle name="Percent 9 5 2" xfId="34265"/>
    <cellStyle name="Percent 9 5 2 10" xfId="34266"/>
    <cellStyle name="Percent 9 5 2 10 2" xfId="34267"/>
    <cellStyle name="Percent 9 5 2 10 3" xfId="34268"/>
    <cellStyle name="Percent 9 5 2 11" xfId="34269"/>
    <cellStyle name="Percent 9 5 2 11 2" xfId="34270"/>
    <cellStyle name="Percent 9 5 2 11 3" xfId="34271"/>
    <cellStyle name="Percent 9 5 2 12" xfId="34272"/>
    <cellStyle name="Percent 9 5 2 2" xfId="34273"/>
    <cellStyle name="Percent 9 5 2 2 2" xfId="34274"/>
    <cellStyle name="Percent 9 5 2 2 2 2" xfId="34275"/>
    <cellStyle name="Percent 9 5 2 2 2 2 2" xfId="34276"/>
    <cellStyle name="Percent 9 5 2 2 2 2 3" xfId="34277"/>
    <cellStyle name="Percent 9 5 2 2 2 3" xfId="34278"/>
    <cellStyle name="Percent 9 5 2 2 2 4" xfId="34279"/>
    <cellStyle name="Percent 9 5 2 2 3" xfId="34280"/>
    <cellStyle name="Percent 9 5 2 2 3 2" xfId="34281"/>
    <cellStyle name="Percent 9 5 2 2 3 2 2" xfId="34282"/>
    <cellStyle name="Percent 9 5 2 2 3 2 3" xfId="34283"/>
    <cellStyle name="Percent 9 5 2 2 3 3" xfId="34284"/>
    <cellStyle name="Percent 9 5 2 2 3 4" xfId="34285"/>
    <cellStyle name="Percent 9 5 2 2 4" xfId="34286"/>
    <cellStyle name="Percent 9 5 2 2 4 2" xfId="34287"/>
    <cellStyle name="Percent 9 5 2 2 4 3" xfId="34288"/>
    <cellStyle name="Percent 9 5 2 2 5" xfId="34289"/>
    <cellStyle name="Percent 9 5 2 2 6" xfId="34290"/>
    <cellStyle name="Percent 9 5 2 3" xfId="34291"/>
    <cellStyle name="Percent 9 5 2 3 2" xfId="34292"/>
    <cellStyle name="Percent 9 5 2 3 2 2" xfId="34293"/>
    <cellStyle name="Percent 9 5 2 3 2 2 2" xfId="34294"/>
    <cellStyle name="Percent 9 5 2 3 2 2 3" xfId="34295"/>
    <cellStyle name="Percent 9 5 2 3 2 3" xfId="34296"/>
    <cellStyle name="Percent 9 5 2 3 2 4" xfId="34297"/>
    <cellStyle name="Percent 9 5 2 3 3" xfId="34298"/>
    <cellStyle name="Percent 9 5 2 3 3 2" xfId="34299"/>
    <cellStyle name="Percent 9 5 2 3 3 2 2" xfId="34300"/>
    <cellStyle name="Percent 9 5 2 3 3 2 3" xfId="34301"/>
    <cellStyle name="Percent 9 5 2 3 3 3" xfId="34302"/>
    <cellStyle name="Percent 9 5 2 3 3 4" xfId="34303"/>
    <cellStyle name="Percent 9 5 2 3 4" xfId="34304"/>
    <cellStyle name="Percent 9 5 2 3 4 2" xfId="34305"/>
    <cellStyle name="Percent 9 5 2 3 4 3" xfId="34306"/>
    <cellStyle name="Percent 9 5 2 3 5" xfId="34307"/>
    <cellStyle name="Percent 9 5 2 3 6" xfId="34308"/>
    <cellStyle name="Percent 9 5 2 4" xfId="34309"/>
    <cellStyle name="Percent 9 5 2 4 2" xfId="34310"/>
    <cellStyle name="Percent 9 5 2 4 2 2" xfId="34311"/>
    <cellStyle name="Percent 9 5 2 4 2 2 2" xfId="34312"/>
    <cellStyle name="Percent 9 5 2 4 2 2 3" xfId="34313"/>
    <cellStyle name="Percent 9 5 2 4 2 3" xfId="34314"/>
    <cellStyle name="Percent 9 5 2 4 2 4" xfId="34315"/>
    <cellStyle name="Percent 9 5 2 4 3" xfId="34316"/>
    <cellStyle name="Percent 9 5 2 4 3 2" xfId="34317"/>
    <cellStyle name="Percent 9 5 2 4 3 2 2" xfId="34318"/>
    <cellStyle name="Percent 9 5 2 4 3 2 3" xfId="34319"/>
    <cellStyle name="Percent 9 5 2 4 3 3" xfId="34320"/>
    <cellStyle name="Percent 9 5 2 4 3 4" xfId="34321"/>
    <cellStyle name="Percent 9 5 2 4 4" xfId="34322"/>
    <cellStyle name="Percent 9 5 2 4 4 2" xfId="34323"/>
    <cellStyle name="Percent 9 5 2 4 4 2 2" xfId="34324"/>
    <cellStyle name="Percent 9 5 2 4 4 2 3" xfId="34325"/>
    <cellStyle name="Percent 9 5 2 4 4 3" xfId="34326"/>
    <cellStyle name="Percent 9 5 2 4 4 4" xfId="34327"/>
    <cellStyle name="Percent 9 5 2 4 5" xfId="34328"/>
    <cellStyle name="Percent 9 5 2 4 5 2" xfId="34329"/>
    <cellStyle name="Percent 9 5 2 4 5 3" xfId="34330"/>
    <cellStyle name="Percent 9 5 2 4 6" xfId="34331"/>
    <cellStyle name="Percent 9 5 2 4 7" xfId="34332"/>
    <cellStyle name="Percent 9 5 2 5" xfId="34333"/>
    <cellStyle name="Percent 9 5 2 5 2" xfId="34334"/>
    <cellStyle name="Percent 9 5 2 5 2 2" xfId="34335"/>
    <cellStyle name="Percent 9 5 2 5 2 2 2" xfId="34336"/>
    <cellStyle name="Percent 9 5 2 5 2 2 3" xfId="34337"/>
    <cellStyle name="Percent 9 5 2 5 2 3" xfId="34338"/>
    <cellStyle name="Percent 9 5 2 5 2 4" xfId="34339"/>
    <cellStyle name="Percent 9 5 2 5 3" xfId="34340"/>
    <cellStyle name="Percent 9 5 2 5 3 2" xfId="34341"/>
    <cellStyle name="Percent 9 5 2 5 3 2 2" xfId="34342"/>
    <cellStyle name="Percent 9 5 2 5 3 2 3" xfId="34343"/>
    <cellStyle name="Percent 9 5 2 5 3 3" xfId="34344"/>
    <cellStyle name="Percent 9 5 2 5 3 4" xfId="34345"/>
    <cellStyle name="Percent 9 5 2 5 4" xfId="34346"/>
    <cellStyle name="Percent 9 5 2 5 4 2" xfId="34347"/>
    <cellStyle name="Percent 9 5 2 5 4 3" xfId="34348"/>
    <cellStyle name="Percent 9 5 2 5 5" xfId="34349"/>
    <cellStyle name="Percent 9 5 2 5 6" xfId="34350"/>
    <cellStyle name="Percent 9 5 2 6" xfId="34351"/>
    <cellStyle name="Percent 9 5 2 6 2" xfId="34352"/>
    <cellStyle name="Percent 9 5 2 6 2 2" xfId="34353"/>
    <cellStyle name="Percent 9 5 2 6 2 3" xfId="34354"/>
    <cellStyle name="Percent 9 5 2 6 3" xfId="34355"/>
    <cellStyle name="Percent 9 5 2 6 4" xfId="34356"/>
    <cellStyle name="Percent 9 5 2 7" xfId="34357"/>
    <cellStyle name="Percent 9 5 2 7 2" xfId="34358"/>
    <cellStyle name="Percent 9 5 2 7 2 2" xfId="34359"/>
    <cellStyle name="Percent 9 5 2 7 2 3" xfId="34360"/>
    <cellStyle name="Percent 9 5 2 7 3" xfId="34361"/>
    <cellStyle name="Percent 9 5 2 7 4" xfId="34362"/>
    <cellStyle name="Percent 9 5 2 8" xfId="34363"/>
    <cellStyle name="Percent 9 5 2 8 2" xfId="34364"/>
    <cellStyle name="Percent 9 5 2 8 2 2" xfId="34365"/>
    <cellStyle name="Percent 9 5 2 8 2 3" xfId="34366"/>
    <cellStyle name="Percent 9 5 2 8 3" xfId="34367"/>
    <cellStyle name="Percent 9 5 2 8 4" xfId="34368"/>
    <cellStyle name="Percent 9 5 2 9" xfId="34369"/>
    <cellStyle name="Percent 9 5 2 9 2" xfId="34370"/>
    <cellStyle name="Percent 9 5 2 9 3" xfId="34371"/>
    <cellStyle name="Percent 9 5 3" xfId="34372"/>
    <cellStyle name="Percent 9 5 3 2" xfId="34373"/>
    <cellStyle name="Percent 9 5 3 2 2" xfId="34374"/>
    <cellStyle name="Percent 9 5 3 2 2 2" xfId="34375"/>
    <cellStyle name="Percent 9 5 3 2 2 3" xfId="34376"/>
    <cellStyle name="Percent 9 5 3 2 3" xfId="34377"/>
    <cellStyle name="Percent 9 5 3 2 4" xfId="34378"/>
    <cellStyle name="Percent 9 5 3 3" xfId="34379"/>
    <cellStyle name="Percent 9 5 3 3 2" xfId="34380"/>
    <cellStyle name="Percent 9 5 3 3 2 2" xfId="34381"/>
    <cellStyle name="Percent 9 5 3 3 2 3" xfId="34382"/>
    <cellStyle name="Percent 9 5 3 3 3" xfId="34383"/>
    <cellStyle name="Percent 9 5 3 3 4" xfId="34384"/>
    <cellStyle name="Percent 9 5 3 4" xfId="34385"/>
    <cellStyle name="Percent 9 5 3 4 2" xfId="34386"/>
    <cellStyle name="Percent 9 5 3 4 3" xfId="34387"/>
    <cellStyle name="Percent 9 5 3 5" xfId="34388"/>
    <cellStyle name="Percent 9 5 3 5 2" xfId="34389"/>
    <cellStyle name="Percent 9 5 3 5 3" xfId="34390"/>
    <cellStyle name="Percent 9 5 3 6" xfId="34391"/>
    <cellStyle name="Percent 9 5 3 7" xfId="34392"/>
    <cellStyle name="Percent 9 5 3 8" xfId="34393"/>
    <cellStyle name="Percent 9 5 4" xfId="34394"/>
    <cellStyle name="Percent 9 5 4 2" xfId="34395"/>
    <cellStyle name="Percent 9 5 4 2 2" xfId="34396"/>
    <cellStyle name="Percent 9 5 4 2 2 2" xfId="34397"/>
    <cellStyle name="Percent 9 5 4 2 2 3" xfId="34398"/>
    <cellStyle name="Percent 9 5 4 2 3" xfId="34399"/>
    <cellStyle name="Percent 9 5 4 2 4" xfId="34400"/>
    <cellStyle name="Percent 9 5 4 3" xfId="34401"/>
    <cellStyle name="Percent 9 5 4 3 2" xfId="34402"/>
    <cellStyle name="Percent 9 5 4 3 2 2" xfId="34403"/>
    <cellStyle name="Percent 9 5 4 3 2 3" xfId="34404"/>
    <cellStyle name="Percent 9 5 4 3 3" xfId="34405"/>
    <cellStyle name="Percent 9 5 4 3 4" xfId="34406"/>
    <cellStyle name="Percent 9 5 4 4" xfId="34407"/>
    <cellStyle name="Percent 9 5 4 4 2" xfId="34408"/>
    <cellStyle name="Percent 9 5 4 4 3" xfId="34409"/>
    <cellStyle name="Percent 9 5 4 5" xfId="34410"/>
    <cellStyle name="Percent 9 5 4 6" xfId="34411"/>
    <cellStyle name="Percent 9 5 5" xfId="34412"/>
    <cellStyle name="Percent 9 5 5 2" xfId="34413"/>
    <cellStyle name="Percent 9 5 5 2 2" xfId="34414"/>
    <cellStyle name="Percent 9 5 5 2 2 2" xfId="34415"/>
    <cellStyle name="Percent 9 5 5 2 2 3" xfId="34416"/>
    <cellStyle name="Percent 9 5 5 2 3" xfId="34417"/>
    <cellStyle name="Percent 9 5 5 2 4" xfId="34418"/>
    <cellStyle name="Percent 9 5 5 3" xfId="34419"/>
    <cellStyle name="Percent 9 5 5 3 2" xfId="34420"/>
    <cellStyle name="Percent 9 5 5 3 2 2" xfId="34421"/>
    <cellStyle name="Percent 9 5 5 3 2 3" xfId="34422"/>
    <cellStyle name="Percent 9 5 5 3 3" xfId="34423"/>
    <cellStyle name="Percent 9 5 5 3 4" xfId="34424"/>
    <cellStyle name="Percent 9 5 5 4" xfId="34425"/>
    <cellStyle name="Percent 9 5 5 4 2" xfId="34426"/>
    <cellStyle name="Percent 9 5 5 4 3" xfId="34427"/>
    <cellStyle name="Percent 9 5 5 5" xfId="34428"/>
    <cellStyle name="Percent 9 5 5 6" xfId="34429"/>
    <cellStyle name="Percent 9 5 6" xfId="34430"/>
    <cellStyle name="Percent 9 5 6 2" xfId="34431"/>
    <cellStyle name="Percent 9 5 6 2 2" xfId="34432"/>
    <cellStyle name="Percent 9 5 6 2 2 2" xfId="34433"/>
    <cellStyle name="Percent 9 5 6 2 2 3" xfId="34434"/>
    <cellStyle name="Percent 9 5 6 2 3" xfId="34435"/>
    <cellStyle name="Percent 9 5 6 2 4" xfId="34436"/>
    <cellStyle name="Percent 9 5 6 3" xfId="34437"/>
    <cellStyle name="Percent 9 5 6 3 2" xfId="34438"/>
    <cellStyle name="Percent 9 5 6 3 2 2" xfId="34439"/>
    <cellStyle name="Percent 9 5 6 3 2 3" xfId="34440"/>
    <cellStyle name="Percent 9 5 6 3 3" xfId="34441"/>
    <cellStyle name="Percent 9 5 6 3 4" xfId="34442"/>
    <cellStyle name="Percent 9 5 6 4" xfId="34443"/>
    <cellStyle name="Percent 9 5 6 4 2" xfId="34444"/>
    <cellStyle name="Percent 9 5 6 4 2 2" xfId="34445"/>
    <cellStyle name="Percent 9 5 6 4 2 3" xfId="34446"/>
    <cellStyle name="Percent 9 5 6 4 3" xfId="34447"/>
    <cellStyle name="Percent 9 5 6 4 4" xfId="34448"/>
    <cellStyle name="Percent 9 5 6 5" xfId="34449"/>
    <cellStyle name="Percent 9 5 6 5 2" xfId="34450"/>
    <cellStyle name="Percent 9 5 6 5 3" xfId="34451"/>
    <cellStyle name="Percent 9 5 6 6" xfId="34452"/>
    <cellStyle name="Percent 9 5 6 7" xfId="34453"/>
    <cellStyle name="Percent 9 5 7" xfId="34454"/>
    <cellStyle name="Percent 9 5 7 2" xfId="34455"/>
    <cellStyle name="Percent 9 5 7 2 2" xfId="34456"/>
    <cellStyle name="Percent 9 5 7 2 2 2" xfId="34457"/>
    <cellStyle name="Percent 9 5 7 2 2 3" xfId="34458"/>
    <cellStyle name="Percent 9 5 7 2 3" xfId="34459"/>
    <cellStyle name="Percent 9 5 7 2 4" xfId="34460"/>
    <cellStyle name="Percent 9 5 7 3" xfId="34461"/>
    <cellStyle name="Percent 9 5 7 3 2" xfId="34462"/>
    <cellStyle name="Percent 9 5 7 3 2 2" xfId="34463"/>
    <cellStyle name="Percent 9 5 7 3 2 3" xfId="34464"/>
    <cellStyle name="Percent 9 5 7 3 3" xfId="34465"/>
    <cellStyle name="Percent 9 5 7 3 4" xfId="34466"/>
    <cellStyle name="Percent 9 5 7 4" xfId="34467"/>
    <cellStyle name="Percent 9 5 7 4 2" xfId="34468"/>
    <cellStyle name="Percent 9 5 7 4 3" xfId="34469"/>
    <cellStyle name="Percent 9 5 7 5" xfId="34470"/>
    <cellStyle name="Percent 9 5 7 6" xfId="34471"/>
    <cellStyle name="Percent 9 5 8" xfId="34472"/>
    <cellStyle name="Percent 9 5 8 2" xfId="34473"/>
    <cellStyle name="Percent 9 5 8 2 2" xfId="34474"/>
    <cellStyle name="Percent 9 5 8 2 3" xfId="34475"/>
    <cellStyle name="Percent 9 5 8 3" xfId="34476"/>
    <cellStyle name="Percent 9 5 8 4" xfId="34477"/>
    <cellStyle name="Percent 9 5 9" xfId="34478"/>
    <cellStyle name="Percent 9 5 9 2" xfId="34479"/>
    <cellStyle name="Percent 9 5 9 2 2" xfId="34480"/>
    <cellStyle name="Percent 9 5 9 2 3" xfId="34481"/>
    <cellStyle name="Percent 9 5 9 3" xfId="34482"/>
    <cellStyle name="Percent 9 5 9 4" xfId="34483"/>
    <cellStyle name="Percent 9 6" xfId="34484"/>
    <cellStyle name="Percent 9 6 10" xfId="34485"/>
    <cellStyle name="Percent 9 6 10 2" xfId="34486"/>
    <cellStyle name="Percent 9 6 10 2 2" xfId="34487"/>
    <cellStyle name="Percent 9 6 10 2 3" xfId="34488"/>
    <cellStyle name="Percent 9 6 10 3" xfId="34489"/>
    <cellStyle name="Percent 9 6 10 4" xfId="34490"/>
    <cellStyle name="Percent 9 6 11" xfId="34491"/>
    <cellStyle name="Percent 9 6 11 2" xfId="34492"/>
    <cellStyle name="Percent 9 6 11 3" xfId="34493"/>
    <cellStyle name="Percent 9 6 12" xfId="34494"/>
    <cellStyle name="Percent 9 6 12 2" xfId="34495"/>
    <cellStyle name="Percent 9 6 12 3" xfId="34496"/>
    <cellStyle name="Percent 9 6 13" xfId="34497"/>
    <cellStyle name="Percent 9 6 13 2" xfId="34498"/>
    <cellStyle name="Percent 9 6 13 3" xfId="34499"/>
    <cellStyle name="Percent 9 6 14" xfId="34500"/>
    <cellStyle name="Percent 9 6 2" xfId="34501"/>
    <cellStyle name="Percent 9 6 2 10" xfId="34502"/>
    <cellStyle name="Percent 9 6 2 10 2" xfId="34503"/>
    <cellStyle name="Percent 9 6 2 10 3" xfId="34504"/>
    <cellStyle name="Percent 9 6 2 11" xfId="34505"/>
    <cellStyle name="Percent 9 6 2 11 2" xfId="34506"/>
    <cellStyle name="Percent 9 6 2 11 3" xfId="34507"/>
    <cellStyle name="Percent 9 6 2 12" xfId="34508"/>
    <cellStyle name="Percent 9 6 2 2" xfId="34509"/>
    <cellStyle name="Percent 9 6 2 2 2" xfId="34510"/>
    <cellStyle name="Percent 9 6 2 2 2 2" xfId="34511"/>
    <cellStyle name="Percent 9 6 2 2 2 2 2" xfId="34512"/>
    <cellStyle name="Percent 9 6 2 2 2 2 3" xfId="34513"/>
    <cellStyle name="Percent 9 6 2 2 2 3" xfId="34514"/>
    <cellStyle name="Percent 9 6 2 2 2 4" xfId="34515"/>
    <cellStyle name="Percent 9 6 2 2 3" xfId="34516"/>
    <cellStyle name="Percent 9 6 2 2 3 2" xfId="34517"/>
    <cellStyle name="Percent 9 6 2 2 3 2 2" xfId="34518"/>
    <cellStyle name="Percent 9 6 2 2 3 2 3" xfId="34519"/>
    <cellStyle name="Percent 9 6 2 2 3 3" xfId="34520"/>
    <cellStyle name="Percent 9 6 2 2 3 4" xfId="34521"/>
    <cellStyle name="Percent 9 6 2 2 4" xfId="34522"/>
    <cellStyle name="Percent 9 6 2 2 4 2" xfId="34523"/>
    <cellStyle name="Percent 9 6 2 2 4 3" xfId="34524"/>
    <cellStyle name="Percent 9 6 2 2 5" xfId="34525"/>
    <cellStyle name="Percent 9 6 2 2 6" xfId="34526"/>
    <cellStyle name="Percent 9 6 2 3" xfId="34527"/>
    <cellStyle name="Percent 9 6 2 3 2" xfId="34528"/>
    <cellStyle name="Percent 9 6 2 3 2 2" xfId="34529"/>
    <cellStyle name="Percent 9 6 2 3 2 2 2" xfId="34530"/>
    <cellStyle name="Percent 9 6 2 3 2 2 3" xfId="34531"/>
    <cellStyle name="Percent 9 6 2 3 2 3" xfId="34532"/>
    <cellStyle name="Percent 9 6 2 3 2 4" xfId="34533"/>
    <cellStyle name="Percent 9 6 2 3 3" xfId="34534"/>
    <cellStyle name="Percent 9 6 2 3 3 2" xfId="34535"/>
    <cellStyle name="Percent 9 6 2 3 3 2 2" xfId="34536"/>
    <cellStyle name="Percent 9 6 2 3 3 2 3" xfId="34537"/>
    <cellStyle name="Percent 9 6 2 3 3 3" xfId="34538"/>
    <cellStyle name="Percent 9 6 2 3 3 4" xfId="34539"/>
    <cellStyle name="Percent 9 6 2 3 4" xfId="34540"/>
    <cellStyle name="Percent 9 6 2 3 4 2" xfId="34541"/>
    <cellStyle name="Percent 9 6 2 3 4 3" xfId="34542"/>
    <cellStyle name="Percent 9 6 2 3 5" xfId="34543"/>
    <cellStyle name="Percent 9 6 2 3 6" xfId="34544"/>
    <cellStyle name="Percent 9 6 2 4" xfId="34545"/>
    <cellStyle name="Percent 9 6 2 4 2" xfId="34546"/>
    <cellStyle name="Percent 9 6 2 4 2 2" xfId="34547"/>
    <cellStyle name="Percent 9 6 2 4 2 2 2" xfId="34548"/>
    <cellStyle name="Percent 9 6 2 4 2 2 3" xfId="34549"/>
    <cellStyle name="Percent 9 6 2 4 2 3" xfId="34550"/>
    <cellStyle name="Percent 9 6 2 4 2 4" xfId="34551"/>
    <cellStyle name="Percent 9 6 2 4 3" xfId="34552"/>
    <cellStyle name="Percent 9 6 2 4 3 2" xfId="34553"/>
    <cellStyle name="Percent 9 6 2 4 3 2 2" xfId="34554"/>
    <cellStyle name="Percent 9 6 2 4 3 2 3" xfId="34555"/>
    <cellStyle name="Percent 9 6 2 4 3 3" xfId="34556"/>
    <cellStyle name="Percent 9 6 2 4 3 4" xfId="34557"/>
    <cellStyle name="Percent 9 6 2 4 4" xfId="34558"/>
    <cellStyle name="Percent 9 6 2 4 4 2" xfId="34559"/>
    <cellStyle name="Percent 9 6 2 4 4 2 2" xfId="34560"/>
    <cellStyle name="Percent 9 6 2 4 4 2 3" xfId="34561"/>
    <cellStyle name="Percent 9 6 2 4 4 3" xfId="34562"/>
    <cellStyle name="Percent 9 6 2 4 4 4" xfId="34563"/>
    <cellStyle name="Percent 9 6 2 4 5" xfId="34564"/>
    <cellStyle name="Percent 9 6 2 4 5 2" xfId="34565"/>
    <cellStyle name="Percent 9 6 2 4 5 3" xfId="34566"/>
    <cellStyle name="Percent 9 6 2 4 6" xfId="34567"/>
    <cellStyle name="Percent 9 6 2 4 7" xfId="34568"/>
    <cellStyle name="Percent 9 6 2 5" xfId="34569"/>
    <cellStyle name="Percent 9 6 2 5 2" xfId="34570"/>
    <cellStyle name="Percent 9 6 2 5 2 2" xfId="34571"/>
    <cellStyle name="Percent 9 6 2 5 2 2 2" xfId="34572"/>
    <cellStyle name="Percent 9 6 2 5 2 2 3" xfId="34573"/>
    <cellStyle name="Percent 9 6 2 5 2 3" xfId="34574"/>
    <cellStyle name="Percent 9 6 2 5 2 4" xfId="34575"/>
    <cellStyle name="Percent 9 6 2 5 3" xfId="34576"/>
    <cellStyle name="Percent 9 6 2 5 3 2" xfId="34577"/>
    <cellStyle name="Percent 9 6 2 5 3 2 2" xfId="34578"/>
    <cellStyle name="Percent 9 6 2 5 3 2 3" xfId="34579"/>
    <cellStyle name="Percent 9 6 2 5 3 3" xfId="34580"/>
    <cellStyle name="Percent 9 6 2 5 3 4" xfId="34581"/>
    <cellStyle name="Percent 9 6 2 5 4" xfId="34582"/>
    <cellStyle name="Percent 9 6 2 5 4 2" xfId="34583"/>
    <cellStyle name="Percent 9 6 2 5 4 3" xfId="34584"/>
    <cellStyle name="Percent 9 6 2 5 5" xfId="34585"/>
    <cellStyle name="Percent 9 6 2 5 6" xfId="34586"/>
    <cellStyle name="Percent 9 6 2 6" xfId="34587"/>
    <cellStyle name="Percent 9 6 2 6 2" xfId="34588"/>
    <cellStyle name="Percent 9 6 2 6 2 2" xfId="34589"/>
    <cellStyle name="Percent 9 6 2 6 2 3" xfId="34590"/>
    <cellStyle name="Percent 9 6 2 6 3" xfId="34591"/>
    <cellStyle name="Percent 9 6 2 6 4" xfId="34592"/>
    <cellStyle name="Percent 9 6 2 7" xfId="34593"/>
    <cellStyle name="Percent 9 6 2 7 2" xfId="34594"/>
    <cellStyle name="Percent 9 6 2 7 2 2" xfId="34595"/>
    <cellStyle name="Percent 9 6 2 7 2 3" xfId="34596"/>
    <cellStyle name="Percent 9 6 2 7 3" xfId="34597"/>
    <cellStyle name="Percent 9 6 2 7 4" xfId="34598"/>
    <cellStyle name="Percent 9 6 2 8" xfId="34599"/>
    <cellStyle name="Percent 9 6 2 8 2" xfId="34600"/>
    <cellStyle name="Percent 9 6 2 8 2 2" xfId="34601"/>
    <cellStyle name="Percent 9 6 2 8 2 3" xfId="34602"/>
    <cellStyle name="Percent 9 6 2 8 3" xfId="34603"/>
    <cellStyle name="Percent 9 6 2 8 4" xfId="34604"/>
    <cellStyle name="Percent 9 6 2 9" xfId="34605"/>
    <cellStyle name="Percent 9 6 2 9 2" xfId="34606"/>
    <cellStyle name="Percent 9 6 2 9 3" xfId="34607"/>
    <cellStyle name="Percent 9 6 3" xfId="34608"/>
    <cellStyle name="Percent 9 6 3 2" xfId="34609"/>
    <cellStyle name="Percent 9 6 3 2 2" xfId="34610"/>
    <cellStyle name="Percent 9 6 3 2 2 2" xfId="34611"/>
    <cellStyle name="Percent 9 6 3 2 2 3" xfId="34612"/>
    <cellStyle name="Percent 9 6 3 2 3" xfId="34613"/>
    <cellStyle name="Percent 9 6 3 2 4" xfId="34614"/>
    <cellStyle name="Percent 9 6 3 3" xfId="34615"/>
    <cellStyle name="Percent 9 6 3 3 2" xfId="34616"/>
    <cellStyle name="Percent 9 6 3 3 2 2" xfId="34617"/>
    <cellStyle name="Percent 9 6 3 3 2 3" xfId="34618"/>
    <cellStyle name="Percent 9 6 3 3 3" xfId="34619"/>
    <cellStyle name="Percent 9 6 3 3 4" xfId="34620"/>
    <cellStyle name="Percent 9 6 3 4" xfId="34621"/>
    <cellStyle name="Percent 9 6 3 4 2" xfId="34622"/>
    <cellStyle name="Percent 9 6 3 4 3" xfId="34623"/>
    <cellStyle name="Percent 9 6 3 5" xfId="34624"/>
    <cellStyle name="Percent 9 6 3 5 2" xfId="34625"/>
    <cellStyle name="Percent 9 6 3 5 3" xfId="34626"/>
    <cellStyle name="Percent 9 6 3 6" xfId="34627"/>
    <cellStyle name="Percent 9 6 3 7" xfId="34628"/>
    <cellStyle name="Percent 9 6 3 8" xfId="34629"/>
    <cellStyle name="Percent 9 6 4" xfId="34630"/>
    <cellStyle name="Percent 9 6 4 2" xfId="34631"/>
    <cellStyle name="Percent 9 6 4 2 2" xfId="34632"/>
    <cellStyle name="Percent 9 6 4 2 2 2" xfId="34633"/>
    <cellStyle name="Percent 9 6 4 2 2 3" xfId="34634"/>
    <cellStyle name="Percent 9 6 4 2 3" xfId="34635"/>
    <cellStyle name="Percent 9 6 4 2 4" xfId="34636"/>
    <cellStyle name="Percent 9 6 4 3" xfId="34637"/>
    <cellStyle name="Percent 9 6 4 3 2" xfId="34638"/>
    <cellStyle name="Percent 9 6 4 3 2 2" xfId="34639"/>
    <cellStyle name="Percent 9 6 4 3 2 3" xfId="34640"/>
    <cellStyle name="Percent 9 6 4 3 3" xfId="34641"/>
    <cellStyle name="Percent 9 6 4 3 4" xfId="34642"/>
    <cellStyle name="Percent 9 6 4 4" xfId="34643"/>
    <cellStyle name="Percent 9 6 4 4 2" xfId="34644"/>
    <cellStyle name="Percent 9 6 4 4 3" xfId="34645"/>
    <cellStyle name="Percent 9 6 4 5" xfId="34646"/>
    <cellStyle name="Percent 9 6 4 6" xfId="34647"/>
    <cellStyle name="Percent 9 6 5" xfId="34648"/>
    <cellStyle name="Percent 9 6 5 2" xfId="34649"/>
    <cellStyle name="Percent 9 6 5 2 2" xfId="34650"/>
    <cellStyle name="Percent 9 6 5 2 2 2" xfId="34651"/>
    <cellStyle name="Percent 9 6 5 2 2 3" xfId="34652"/>
    <cellStyle name="Percent 9 6 5 2 3" xfId="34653"/>
    <cellStyle name="Percent 9 6 5 2 4" xfId="34654"/>
    <cellStyle name="Percent 9 6 5 3" xfId="34655"/>
    <cellStyle name="Percent 9 6 5 3 2" xfId="34656"/>
    <cellStyle name="Percent 9 6 5 3 2 2" xfId="34657"/>
    <cellStyle name="Percent 9 6 5 3 2 3" xfId="34658"/>
    <cellStyle name="Percent 9 6 5 3 3" xfId="34659"/>
    <cellStyle name="Percent 9 6 5 3 4" xfId="34660"/>
    <cellStyle name="Percent 9 6 5 4" xfId="34661"/>
    <cellStyle name="Percent 9 6 5 4 2" xfId="34662"/>
    <cellStyle name="Percent 9 6 5 4 3" xfId="34663"/>
    <cellStyle name="Percent 9 6 5 5" xfId="34664"/>
    <cellStyle name="Percent 9 6 5 6" xfId="34665"/>
    <cellStyle name="Percent 9 6 6" xfId="34666"/>
    <cellStyle name="Percent 9 6 6 2" xfId="34667"/>
    <cellStyle name="Percent 9 6 6 2 2" xfId="34668"/>
    <cellStyle name="Percent 9 6 6 2 2 2" xfId="34669"/>
    <cellStyle name="Percent 9 6 6 2 2 3" xfId="34670"/>
    <cellStyle name="Percent 9 6 6 2 3" xfId="34671"/>
    <cellStyle name="Percent 9 6 6 2 4" xfId="34672"/>
    <cellStyle name="Percent 9 6 6 3" xfId="34673"/>
    <cellStyle name="Percent 9 6 6 3 2" xfId="34674"/>
    <cellStyle name="Percent 9 6 6 3 2 2" xfId="34675"/>
    <cellStyle name="Percent 9 6 6 3 2 3" xfId="34676"/>
    <cellStyle name="Percent 9 6 6 3 3" xfId="34677"/>
    <cellStyle name="Percent 9 6 6 3 4" xfId="34678"/>
    <cellStyle name="Percent 9 6 6 4" xfId="34679"/>
    <cellStyle name="Percent 9 6 6 4 2" xfId="34680"/>
    <cellStyle name="Percent 9 6 6 4 2 2" xfId="34681"/>
    <cellStyle name="Percent 9 6 6 4 2 3" xfId="34682"/>
    <cellStyle name="Percent 9 6 6 4 3" xfId="34683"/>
    <cellStyle name="Percent 9 6 6 4 4" xfId="34684"/>
    <cellStyle name="Percent 9 6 6 5" xfId="34685"/>
    <cellStyle name="Percent 9 6 6 5 2" xfId="34686"/>
    <cellStyle name="Percent 9 6 6 5 3" xfId="34687"/>
    <cellStyle name="Percent 9 6 6 6" xfId="34688"/>
    <cellStyle name="Percent 9 6 6 7" xfId="34689"/>
    <cellStyle name="Percent 9 6 7" xfId="34690"/>
    <cellStyle name="Percent 9 6 7 2" xfId="34691"/>
    <cellStyle name="Percent 9 6 7 2 2" xfId="34692"/>
    <cellStyle name="Percent 9 6 7 2 2 2" xfId="34693"/>
    <cellStyle name="Percent 9 6 7 2 2 3" xfId="34694"/>
    <cellStyle name="Percent 9 6 7 2 3" xfId="34695"/>
    <cellStyle name="Percent 9 6 7 2 4" xfId="34696"/>
    <cellStyle name="Percent 9 6 7 3" xfId="34697"/>
    <cellStyle name="Percent 9 6 7 3 2" xfId="34698"/>
    <cellStyle name="Percent 9 6 7 3 2 2" xfId="34699"/>
    <cellStyle name="Percent 9 6 7 3 2 3" xfId="34700"/>
    <cellStyle name="Percent 9 6 7 3 3" xfId="34701"/>
    <cellStyle name="Percent 9 6 7 3 4" xfId="34702"/>
    <cellStyle name="Percent 9 6 7 4" xfId="34703"/>
    <cellStyle name="Percent 9 6 7 4 2" xfId="34704"/>
    <cellStyle name="Percent 9 6 7 4 3" xfId="34705"/>
    <cellStyle name="Percent 9 6 7 5" xfId="34706"/>
    <cellStyle name="Percent 9 6 7 6" xfId="34707"/>
    <cellStyle name="Percent 9 6 8" xfId="34708"/>
    <cellStyle name="Percent 9 6 8 2" xfId="34709"/>
    <cellStyle name="Percent 9 6 8 2 2" xfId="34710"/>
    <cellStyle name="Percent 9 6 8 2 3" xfId="34711"/>
    <cellStyle name="Percent 9 6 8 3" xfId="34712"/>
    <cellStyle name="Percent 9 6 8 4" xfId="34713"/>
    <cellStyle name="Percent 9 6 9" xfId="34714"/>
    <cellStyle name="Percent 9 6 9 2" xfId="34715"/>
    <cellStyle name="Percent 9 6 9 2 2" xfId="34716"/>
    <cellStyle name="Percent 9 6 9 2 3" xfId="34717"/>
    <cellStyle name="Percent 9 6 9 3" xfId="34718"/>
    <cellStyle name="Percent 9 6 9 4" xfId="34719"/>
    <cellStyle name="Percent 9 7" xfId="34720"/>
    <cellStyle name="Percent 9 7 10" xfId="34721"/>
    <cellStyle name="Percent 9 7 10 2" xfId="34722"/>
    <cellStyle name="Percent 9 7 10 2 2" xfId="34723"/>
    <cellStyle name="Percent 9 7 10 2 3" xfId="34724"/>
    <cellStyle name="Percent 9 7 10 3" xfId="34725"/>
    <cellStyle name="Percent 9 7 10 4" xfId="34726"/>
    <cellStyle name="Percent 9 7 11" xfId="34727"/>
    <cellStyle name="Percent 9 7 11 2" xfId="34728"/>
    <cellStyle name="Percent 9 7 11 2 2" xfId="34729"/>
    <cellStyle name="Percent 9 7 11 2 3" xfId="34730"/>
    <cellStyle name="Percent 9 7 11 3" xfId="34731"/>
    <cellStyle name="Percent 9 7 11 4" xfId="34732"/>
    <cellStyle name="Percent 9 7 12" xfId="34733"/>
    <cellStyle name="Percent 9 7 12 2" xfId="34734"/>
    <cellStyle name="Percent 9 7 12 2 2" xfId="34735"/>
    <cellStyle name="Percent 9 7 12 2 3" xfId="34736"/>
    <cellStyle name="Percent 9 7 12 3" xfId="34737"/>
    <cellStyle name="Percent 9 7 12 4" xfId="34738"/>
    <cellStyle name="Percent 9 7 13" xfId="34739"/>
    <cellStyle name="Percent 9 7 13 2" xfId="34740"/>
    <cellStyle name="Percent 9 7 13 3" xfId="34741"/>
    <cellStyle name="Percent 9 7 14" xfId="34742"/>
    <cellStyle name="Percent 9 7 14 2" xfId="34743"/>
    <cellStyle name="Percent 9 7 14 3" xfId="34744"/>
    <cellStyle name="Percent 9 7 15" xfId="34745"/>
    <cellStyle name="Percent 9 7 15 2" xfId="34746"/>
    <cellStyle name="Percent 9 7 15 3" xfId="34747"/>
    <cellStyle name="Percent 9 7 16" xfId="34748"/>
    <cellStyle name="Percent 9 7 2" xfId="34749"/>
    <cellStyle name="Percent 9 7 2 10" xfId="34750"/>
    <cellStyle name="Percent 9 7 2 10 2" xfId="34751"/>
    <cellStyle name="Percent 9 7 2 10 3" xfId="34752"/>
    <cellStyle name="Percent 9 7 2 11" xfId="34753"/>
    <cellStyle name="Percent 9 7 2 11 2" xfId="34754"/>
    <cellStyle name="Percent 9 7 2 11 3" xfId="34755"/>
    <cellStyle name="Percent 9 7 2 12" xfId="34756"/>
    <cellStyle name="Percent 9 7 2 12 2" xfId="34757"/>
    <cellStyle name="Percent 9 7 2 12 3" xfId="34758"/>
    <cellStyle name="Percent 9 7 2 13" xfId="34759"/>
    <cellStyle name="Percent 9 7 2 2" xfId="34760"/>
    <cellStyle name="Percent 9 7 2 2 2" xfId="34761"/>
    <cellStyle name="Percent 9 7 2 2 2 2" xfId="34762"/>
    <cellStyle name="Percent 9 7 2 2 2 2 2" xfId="34763"/>
    <cellStyle name="Percent 9 7 2 2 2 2 3" xfId="34764"/>
    <cellStyle name="Percent 9 7 2 2 2 3" xfId="34765"/>
    <cellStyle name="Percent 9 7 2 2 2 4" xfId="34766"/>
    <cellStyle name="Percent 9 7 2 2 3" xfId="34767"/>
    <cellStyle name="Percent 9 7 2 2 3 2" xfId="34768"/>
    <cellStyle name="Percent 9 7 2 2 3 2 2" xfId="34769"/>
    <cellStyle name="Percent 9 7 2 2 3 2 3" xfId="34770"/>
    <cellStyle name="Percent 9 7 2 2 3 3" xfId="34771"/>
    <cellStyle name="Percent 9 7 2 2 3 4" xfId="34772"/>
    <cellStyle name="Percent 9 7 2 2 4" xfId="34773"/>
    <cellStyle name="Percent 9 7 2 2 4 2" xfId="34774"/>
    <cellStyle name="Percent 9 7 2 2 4 3" xfId="34775"/>
    <cellStyle name="Percent 9 7 2 2 5" xfId="34776"/>
    <cellStyle name="Percent 9 7 2 2 5 2" xfId="34777"/>
    <cellStyle name="Percent 9 7 2 2 5 3" xfId="34778"/>
    <cellStyle name="Percent 9 7 2 2 6" xfId="34779"/>
    <cellStyle name="Percent 9 7 2 2 7" xfId="34780"/>
    <cellStyle name="Percent 9 7 2 3" xfId="34781"/>
    <cellStyle name="Percent 9 7 2 3 2" xfId="34782"/>
    <cellStyle name="Percent 9 7 2 3 2 2" xfId="34783"/>
    <cellStyle name="Percent 9 7 2 3 2 2 2" xfId="34784"/>
    <cellStyle name="Percent 9 7 2 3 2 2 3" xfId="34785"/>
    <cellStyle name="Percent 9 7 2 3 2 3" xfId="34786"/>
    <cellStyle name="Percent 9 7 2 3 2 4" xfId="34787"/>
    <cellStyle name="Percent 9 7 2 3 3" xfId="34788"/>
    <cellStyle name="Percent 9 7 2 3 3 2" xfId="34789"/>
    <cellStyle name="Percent 9 7 2 3 3 2 2" xfId="34790"/>
    <cellStyle name="Percent 9 7 2 3 3 2 3" xfId="34791"/>
    <cellStyle name="Percent 9 7 2 3 3 3" xfId="34792"/>
    <cellStyle name="Percent 9 7 2 3 3 4" xfId="34793"/>
    <cellStyle name="Percent 9 7 2 3 4" xfId="34794"/>
    <cellStyle name="Percent 9 7 2 3 4 2" xfId="34795"/>
    <cellStyle name="Percent 9 7 2 3 4 3" xfId="34796"/>
    <cellStyle name="Percent 9 7 2 3 5" xfId="34797"/>
    <cellStyle name="Percent 9 7 2 3 6" xfId="34798"/>
    <cellStyle name="Percent 9 7 2 4" xfId="34799"/>
    <cellStyle name="Percent 9 7 2 4 2" xfId="34800"/>
    <cellStyle name="Percent 9 7 2 4 2 2" xfId="34801"/>
    <cellStyle name="Percent 9 7 2 4 2 2 2" xfId="34802"/>
    <cellStyle name="Percent 9 7 2 4 2 2 3" xfId="34803"/>
    <cellStyle name="Percent 9 7 2 4 2 3" xfId="34804"/>
    <cellStyle name="Percent 9 7 2 4 2 4" xfId="34805"/>
    <cellStyle name="Percent 9 7 2 4 3" xfId="34806"/>
    <cellStyle name="Percent 9 7 2 4 3 2" xfId="34807"/>
    <cellStyle name="Percent 9 7 2 4 3 2 2" xfId="34808"/>
    <cellStyle name="Percent 9 7 2 4 3 2 3" xfId="34809"/>
    <cellStyle name="Percent 9 7 2 4 3 3" xfId="34810"/>
    <cellStyle name="Percent 9 7 2 4 3 4" xfId="34811"/>
    <cellStyle name="Percent 9 7 2 4 4" xfId="34812"/>
    <cellStyle name="Percent 9 7 2 4 4 2" xfId="34813"/>
    <cellStyle name="Percent 9 7 2 4 4 3" xfId="34814"/>
    <cellStyle name="Percent 9 7 2 4 5" xfId="34815"/>
    <cellStyle name="Percent 9 7 2 4 6" xfId="34816"/>
    <cellStyle name="Percent 9 7 2 5" xfId="34817"/>
    <cellStyle name="Percent 9 7 2 5 2" xfId="34818"/>
    <cellStyle name="Percent 9 7 2 5 2 2" xfId="34819"/>
    <cellStyle name="Percent 9 7 2 5 2 2 2" xfId="34820"/>
    <cellStyle name="Percent 9 7 2 5 2 2 3" xfId="34821"/>
    <cellStyle name="Percent 9 7 2 5 2 3" xfId="34822"/>
    <cellStyle name="Percent 9 7 2 5 2 4" xfId="34823"/>
    <cellStyle name="Percent 9 7 2 5 3" xfId="34824"/>
    <cellStyle name="Percent 9 7 2 5 3 2" xfId="34825"/>
    <cellStyle name="Percent 9 7 2 5 3 2 2" xfId="34826"/>
    <cellStyle name="Percent 9 7 2 5 3 2 3" xfId="34827"/>
    <cellStyle name="Percent 9 7 2 5 3 3" xfId="34828"/>
    <cellStyle name="Percent 9 7 2 5 3 4" xfId="34829"/>
    <cellStyle name="Percent 9 7 2 5 4" xfId="34830"/>
    <cellStyle name="Percent 9 7 2 5 4 2" xfId="34831"/>
    <cellStyle name="Percent 9 7 2 5 4 2 2" xfId="34832"/>
    <cellStyle name="Percent 9 7 2 5 4 2 3" xfId="34833"/>
    <cellStyle name="Percent 9 7 2 5 4 3" xfId="34834"/>
    <cellStyle name="Percent 9 7 2 5 4 4" xfId="34835"/>
    <cellStyle name="Percent 9 7 2 5 5" xfId="34836"/>
    <cellStyle name="Percent 9 7 2 5 5 2" xfId="34837"/>
    <cellStyle name="Percent 9 7 2 5 5 3" xfId="34838"/>
    <cellStyle name="Percent 9 7 2 5 6" xfId="34839"/>
    <cellStyle name="Percent 9 7 2 5 7" xfId="34840"/>
    <cellStyle name="Percent 9 7 2 6" xfId="34841"/>
    <cellStyle name="Percent 9 7 2 6 2" xfId="34842"/>
    <cellStyle name="Percent 9 7 2 6 2 2" xfId="34843"/>
    <cellStyle name="Percent 9 7 2 6 2 2 2" xfId="34844"/>
    <cellStyle name="Percent 9 7 2 6 2 2 3" xfId="34845"/>
    <cellStyle name="Percent 9 7 2 6 2 3" xfId="34846"/>
    <cellStyle name="Percent 9 7 2 6 2 4" xfId="34847"/>
    <cellStyle name="Percent 9 7 2 6 3" xfId="34848"/>
    <cellStyle name="Percent 9 7 2 6 3 2" xfId="34849"/>
    <cellStyle name="Percent 9 7 2 6 3 2 2" xfId="34850"/>
    <cellStyle name="Percent 9 7 2 6 3 2 3" xfId="34851"/>
    <cellStyle name="Percent 9 7 2 6 3 3" xfId="34852"/>
    <cellStyle name="Percent 9 7 2 6 3 4" xfId="34853"/>
    <cellStyle name="Percent 9 7 2 6 4" xfId="34854"/>
    <cellStyle name="Percent 9 7 2 6 4 2" xfId="34855"/>
    <cellStyle name="Percent 9 7 2 6 4 3" xfId="34856"/>
    <cellStyle name="Percent 9 7 2 6 5" xfId="34857"/>
    <cellStyle name="Percent 9 7 2 6 6" xfId="34858"/>
    <cellStyle name="Percent 9 7 2 7" xfId="34859"/>
    <cellStyle name="Percent 9 7 2 7 2" xfId="34860"/>
    <cellStyle name="Percent 9 7 2 7 2 2" xfId="34861"/>
    <cellStyle name="Percent 9 7 2 7 2 3" xfId="34862"/>
    <cellStyle name="Percent 9 7 2 7 3" xfId="34863"/>
    <cellStyle name="Percent 9 7 2 7 4" xfId="34864"/>
    <cellStyle name="Percent 9 7 2 8" xfId="34865"/>
    <cellStyle name="Percent 9 7 2 8 2" xfId="34866"/>
    <cellStyle name="Percent 9 7 2 8 2 2" xfId="34867"/>
    <cellStyle name="Percent 9 7 2 8 2 3" xfId="34868"/>
    <cellStyle name="Percent 9 7 2 8 3" xfId="34869"/>
    <cellStyle name="Percent 9 7 2 8 4" xfId="34870"/>
    <cellStyle name="Percent 9 7 2 9" xfId="34871"/>
    <cellStyle name="Percent 9 7 2 9 2" xfId="34872"/>
    <cellStyle name="Percent 9 7 2 9 2 2" xfId="34873"/>
    <cellStyle name="Percent 9 7 2 9 2 3" xfId="34874"/>
    <cellStyle name="Percent 9 7 2 9 3" xfId="34875"/>
    <cellStyle name="Percent 9 7 2 9 4" xfId="34876"/>
    <cellStyle name="Percent 9 7 3" xfId="34877"/>
    <cellStyle name="Percent 9 7 3 10" xfId="34878"/>
    <cellStyle name="Percent 9 7 3 10 2" xfId="34879"/>
    <cellStyle name="Percent 9 7 3 10 3" xfId="34880"/>
    <cellStyle name="Percent 9 7 3 11" xfId="34881"/>
    <cellStyle name="Percent 9 7 3 11 2" xfId="34882"/>
    <cellStyle name="Percent 9 7 3 11 3" xfId="34883"/>
    <cellStyle name="Percent 9 7 3 12" xfId="34884"/>
    <cellStyle name="Percent 9 7 3 12 2" xfId="34885"/>
    <cellStyle name="Percent 9 7 3 12 3" xfId="34886"/>
    <cellStyle name="Percent 9 7 3 13" xfId="34887"/>
    <cellStyle name="Percent 9 7 3 2" xfId="34888"/>
    <cellStyle name="Percent 9 7 3 2 2" xfId="34889"/>
    <cellStyle name="Percent 9 7 3 2 2 2" xfId="34890"/>
    <cellStyle name="Percent 9 7 3 2 2 2 2" xfId="34891"/>
    <cellStyle name="Percent 9 7 3 2 2 2 3" xfId="34892"/>
    <cellStyle name="Percent 9 7 3 2 2 3" xfId="34893"/>
    <cellStyle name="Percent 9 7 3 2 2 4" xfId="34894"/>
    <cellStyle name="Percent 9 7 3 2 3" xfId="34895"/>
    <cellStyle name="Percent 9 7 3 2 3 2" xfId="34896"/>
    <cellStyle name="Percent 9 7 3 2 3 2 2" xfId="34897"/>
    <cellStyle name="Percent 9 7 3 2 3 2 3" xfId="34898"/>
    <cellStyle name="Percent 9 7 3 2 3 3" xfId="34899"/>
    <cellStyle name="Percent 9 7 3 2 3 4" xfId="34900"/>
    <cellStyle name="Percent 9 7 3 2 4" xfId="34901"/>
    <cellStyle name="Percent 9 7 3 2 4 2" xfId="34902"/>
    <cellStyle name="Percent 9 7 3 2 4 3" xfId="34903"/>
    <cellStyle name="Percent 9 7 3 2 5" xfId="34904"/>
    <cellStyle name="Percent 9 7 3 2 5 2" xfId="34905"/>
    <cellStyle name="Percent 9 7 3 2 5 3" xfId="34906"/>
    <cellStyle name="Percent 9 7 3 2 6" xfId="34907"/>
    <cellStyle name="Percent 9 7 3 2 7" xfId="34908"/>
    <cellStyle name="Percent 9 7 3 3" xfId="34909"/>
    <cellStyle name="Percent 9 7 3 3 2" xfId="34910"/>
    <cellStyle name="Percent 9 7 3 3 2 2" xfId="34911"/>
    <cellStyle name="Percent 9 7 3 3 2 2 2" xfId="34912"/>
    <cellStyle name="Percent 9 7 3 3 2 2 3" xfId="34913"/>
    <cellStyle name="Percent 9 7 3 3 2 3" xfId="34914"/>
    <cellStyle name="Percent 9 7 3 3 2 4" xfId="34915"/>
    <cellStyle name="Percent 9 7 3 3 3" xfId="34916"/>
    <cellStyle name="Percent 9 7 3 3 3 2" xfId="34917"/>
    <cellStyle name="Percent 9 7 3 3 3 2 2" xfId="34918"/>
    <cellStyle name="Percent 9 7 3 3 3 2 3" xfId="34919"/>
    <cellStyle name="Percent 9 7 3 3 3 3" xfId="34920"/>
    <cellStyle name="Percent 9 7 3 3 3 4" xfId="34921"/>
    <cellStyle name="Percent 9 7 3 3 4" xfId="34922"/>
    <cellStyle name="Percent 9 7 3 3 4 2" xfId="34923"/>
    <cellStyle name="Percent 9 7 3 3 4 3" xfId="34924"/>
    <cellStyle name="Percent 9 7 3 3 5" xfId="34925"/>
    <cellStyle name="Percent 9 7 3 3 6" xfId="34926"/>
    <cellStyle name="Percent 9 7 3 4" xfId="34927"/>
    <cellStyle name="Percent 9 7 3 4 2" xfId="34928"/>
    <cellStyle name="Percent 9 7 3 4 2 2" xfId="34929"/>
    <cellStyle name="Percent 9 7 3 4 2 2 2" xfId="34930"/>
    <cellStyle name="Percent 9 7 3 4 2 2 3" xfId="34931"/>
    <cellStyle name="Percent 9 7 3 4 2 3" xfId="34932"/>
    <cellStyle name="Percent 9 7 3 4 2 4" xfId="34933"/>
    <cellStyle name="Percent 9 7 3 4 3" xfId="34934"/>
    <cellStyle name="Percent 9 7 3 4 3 2" xfId="34935"/>
    <cellStyle name="Percent 9 7 3 4 3 2 2" xfId="34936"/>
    <cellStyle name="Percent 9 7 3 4 3 2 3" xfId="34937"/>
    <cellStyle name="Percent 9 7 3 4 3 3" xfId="34938"/>
    <cellStyle name="Percent 9 7 3 4 3 4" xfId="34939"/>
    <cellStyle name="Percent 9 7 3 4 4" xfId="34940"/>
    <cellStyle name="Percent 9 7 3 4 4 2" xfId="34941"/>
    <cellStyle name="Percent 9 7 3 4 4 3" xfId="34942"/>
    <cellStyle name="Percent 9 7 3 4 5" xfId="34943"/>
    <cellStyle name="Percent 9 7 3 4 6" xfId="34944"/>
    <cellStyle name="Percent 9 7 3 5" xfId="34945"/>
    <cellStyle name="Percent 9 7 3 5 2" xfId="34946"/>
    <cellStyle name="Percent 9 7 3 5 2 2" xfId="34947"/>
    <cellStyle name="Percent 9 7 3 5 2 2 2" xfId="34948"/>
    <cellStyle name="Percent 9 7 3 5 2 2 3" xfId="34949"/>
    <cellStyle name="Percent 9 7 3 5 2 3" xfId="34950"/>
    <cellStyle name="Percent 9 7 3 5 2 4" xfId="34951"/>
    <cellStyle name="Percent 9 7 3 5 3" xfId="34952"/>
    <cellStyle name="Percent 9 7 3 5 3 2" xfId="34953"/>
    <cellStyle name="Percent 9 7 3 5 3 2 2" xfId="34954"/>
    <cellStyle name="Percent 9 7 3 5 3 2 3" xfId="34955"/>
    <cellStyle name="Percent 9 7 3 5 3 3" xfId="34956"/>
    <cellStyle name="Percent 9 7 3 5 3 4" xfId="34957"/>
    <cellStyle name="Percent 9 7 3 5 4" xfId="34958"/>
    <cellStyle name="Percent 9 7 3 5 4 2" xfId="34959"/>
    <cellStyle name="Percent 9 7 3 5 4 2 2" xfId="34960"/>
    <cellStyle name="Percent 9 7 3 5 4 2 3" xfId="34961"/>
    <cellStyle name="Percent 9 7 3 5 4 3" xfId="34962"/>
    <cellStyle name="Percent 9 7 3 5 4 4" xfId="34963"/>
    <cellStyle name="Percent 9 7 3 5 5" xfId="34964"/>
    <cellStyle name="Percent 9 7 3 5 5 2" xfId="34965"/>
    <cellStyle name="Percent 9 7 3 5 5 3" xfId="34966"/>
    <cellStyle name="Percent 9 7 3 5 6" xfId="34967"/>
    <cellStyle name="Percent 9 7 3 5 7" xfId="34968"/>
    <cellStyle name="Percent 9 7 3 6" xfId="34969"/>
    <cellStyle name="Percent 9 7 3 6 2" xfId="34970"/>
    <cellStyle name="Percent 9 7 3 6 2 2" xfId="34971"/>
    <cellStyle name="Percent 9 7 3 6 2 2 2" xfId="34972"/>
    <cellStyle name="Percent 9 7 3 6 2 2 3" xfId="34973"/>
    <cellStyle name="Percent 9 7 3 6 2 3" xfId="34974"/>
    <cellStyle name="Percent 9 7 3 6 2 4" xfId="34975"/>
    <cellStyle name="Percent 9 7 3 6 3" xfId="34976"/>
    <cellStyle name="Percent 9 7 3 6 3 2" xfId="34977"/>
    <cellStyle name="Percent 9 7 3 6 3 2 2" xfId="34978"/>
    <cellStyle name="Percent 9 7 3 6 3 2 3" xfId="34979"/>
    <cellStyle name="Percent 9 7 3 6 3 3" xfId="34980"/>
    <cellStyle name="Percent 9 7 3 6 3 4" xfId="34981"/>
    <cellStyle name="Percent 9 7 3 6 4" xfId="34982"/>
    <cellStyle name="Percent 9 7 3 6 4 2" xfId="34983"/>
    <cellStyle name="Percent 9 7 3 6 4 3" xfId="34984"/>
    <cellStyle name="Percent 9 7 3 6 5" xfId="34985"/>
    <cellStyle name="Percent 9 7 3 6 6" xfId="34986"/>
    <cellStyle name="Percent 9 7 3 7" xfId="34987"/>
    <cellStyle name="Percent 9 7 3 7 2" xfId="34988"/>
    <cellStyle name="Percent 9 7 3 7 2 2" xfId="34989"/>
    <cellStyle name="Percent 9 7 3 7 2 3" xfId="34990"/>
    <cellStyle name="Percent 9 7 3 7 3" xfId="34991"/>
    <cellStyle name="Percent 9 7 3 7 4" xfId="34992"/>
    <cellStyle name="Percent 9 7 3 8" xfId="34993"/>
    <cellStyle name="Percent 9 7 3 8 2" xfId="34994"/>
    <cellStyle name="Percent 9 7 3 8 2 2" xfId="34995"/>
    <cellStyle name="Percent 9 7 3 8 2 3" xfId="34996"/>
    <cellStyle name="Percent 9 7 3 8 3" xfId="34997"/>
    <cellStyle name="Percent 9 7 3 8 4" xfId="34998"/>
    <cellStyle name="Percent 9 7 3 9" xfId="34999"/>
    <cellStyle name="Percent 9 7 3 9 2" xfId="35000"/>
    <cellStyle name="Percent 9 7 3 9 2 2" xfId="35001"/>
    <cellStyle name="Percent 9 7 3 9 2 3" xfId="35002"/>
    <cellStyle name="Percent 9 7 3 9 3" xfId="35003"/>
    <cellStyle name="Percent 9 7 3 9 4" xfId="35004"/>
    <cellStyle name="Percent 9 7 4" xfId="35005"/>
    <cellStyle name="Percent 9 7 4 10" xfId="35006"/>
    <cellStyle name="Percent 9 7 4 10 2" xfId="35007"/>
    <cellStyle name="Percent 9 7 4 10 3" xfId="35008"/>
    <cellStyle name="Percent 9 7 4 11" xfId="35009"/>
    <cellStyle name="Percent 9 7 4 11 2" xfId="35010"/>
    <cellStyle name="Percent 9 7 4 11 3" xfId="35011"/>
    <cellStyle name="Percent 9 7 4 12" xfId="35012"/>
    <cellStyle name="Percent 9 7 4 2" xfId="35013"/>
    <cellStyle name="Percent 9 7 4 2 2" xfId="35014"/>
    <cellStyle name="Percent 9 7 4 2 2 2" xfId="35015"/>
    <cellStyle name="Percent 9 7 4 2 2 2 2" xfId="35016"/>
    <cellStyle name="Percent 9 7 4 2 2 2 3" xfId="35017"/>
    <cellStyle name="Percent 9 7 4 2 2 3" xfId="35018"/>
    <cellStyle name="Percent 9 7 4 2 2 4" xfId="35019"/>
    <cellStyle name="Percent 9 7 4 2 3" xfId="35020"/>
    <cellStyle name="Percent 9 7 4 2 3 2" xfId="35021"/>
    <cellStyle name="Percent 9 7 4 2 3 2 2" xfId="35022"/>
    <cellStyle name="Percent 9 7 4 2 3 2 3" xfId="35023"/>
    <cellStyle name="Percent 9 7 4 2 3 3" xfId="35024"/>
    <cellStyle name="Percent 9 7 4 2 3 4" xfId="35025"/>
    <cellStyle name="Percent 9 7 4 2 4" xfId="35026"/>
    <cellStyle name="Percent 9 7 4 2 4 2" xfId="35027"/>
    <cellStyle name="Percent 9 7 4 2 4 3" xfId="35028"/>
    <cellStyle name="Percent 9 7 4 2 5" xfId="35029"/>
    <cellStyle name="Percent 9 7 4 2 6" xfId="35030"/>
    <cellStyle name="Percent 9 7 4 3" xfId="35031"/>
    <cellStyle name="Percent 9 7 4 3 2" xfId="35032"/>
    <cellStyle name="Percent 9 7 4 3 2 2" xfId="35033"/>
    <cellStyle name="Percent 9 7 4 3 2 2 2" xfId="35034"/>
    <cellStyle name="Percent 9 7 4 3 2 2 3" xfId="35035"/>
    <cellStyle name="Percent 9 7 4 3 2 3" xfId="35036"/>
    <cellStyle name="Percent 9 7 4 3 2 4" xfId="35037"/>
    <cellStyle name="Percent 9 7 4 3 3" xfId="35038"/>
    <cellStyle name="Percent 9 7 4 3 3 2" xfId="35039"/>
    <cellStyle name="Percent 9 7 4 3 3 2 2" xfId="35040"/>
    <cellStyle name="Percent 9 7 4 3 3 2 3" xfId="35041"/>
    <cellStyle name="Percent 9 7 4 3 3 3" xfId="35042"/>
    <cellStyle name="Percent 9 7 4 3 3 4" xfId="35043"/>
    <cellStyle name="Percent 9 7 4 3 4" xfId="35044"/>
    <cellStyle name="Percent 9 7 4 3 4 2" xfId="35045"/>
    <cellStyle name="Percent 9 7 4 3 4 3" xfId="35046"/>
    <cellStyle name="Percent 9 7 4 3 5" xfId="35047"/>
    <cellStyle name="Percent 9 7 4 3 6" xfId="35048"/>
    <cellStyle name="Percent 9 7 4 4" xfId="35049"/>
    <cellStyle name="Percent 9 7 4 4 2" xfId="35050"/>
    <cellStyle name="Percent 9 7 4 4 2 2" xfId="35051"/>
    <cellStyle name="Percent 9 7 4 4 2 2 2" xfId="35052"/>
    <cellStyle name="Percent 9 7 4 4 2 2 3" xfId="35053"/>
    <cellStyle name="Percent 9 7 4 4 2 3" xfId="35054"/>
    <cellStyle name="Percent 9 7 4 4 2 4" xfId="35055"/>
    <cellStyle name="Percent 9 7 4 4 3" xfId="35056"/>
    <cellStyle name="Percent 9 7 4 4 3 2" xfId="35057"/>
    <cellStyle name="Percent 9 7 4 4 3 2 2" xfId="35058"/>
    <cellStyle name="Percent 9 7 4 4 3 2 3" xfId="35059"/>
    <cellStyle name="Percent 9 7 4 4 3 3" xfId="35060"/>
    <cellStyle name="Percent 9 7 4 4 3 4" xfId="35061"/>
    <cellStyle name="Percent 9 7 4 4 4" xfId="35062"/>
    <cellStyle name="Percent 9 7 4 4 4 2" xfId="35063"/>
    <cellStyle name="Percent 9 7 4 4 4 2 2" xfId="35064"/>
    <cellStyle name="Percent 9 7 4 4 4 2 3" xfId="35065"/>
    <cellStyle name="Percent 9 7 4 4 4 3" xfId="35066"/>
    <cellStyle name="Percent 9 7 4 4 4 4" xfId="35067"/>
    <cellStyle name="Percent 9 7 4 4 5" xfId="35068"/>
    <cellStyle name="Percent 9 7 4 4 5 2" xfId="35069"/>
    <cellStyle name="Percent 9 7 4 4 5 3" xfId="35070"/>
    <cellStyle name="Percent 9 7 4 4 6" xfId="35071"/>
    <cellStyle name="Percent 9 7 4 4 7" xfId="35072"/>
    <cellStyle name="Percent 9 7 4 5" xfId="35073"/>
    <cellStyle name="Percent 9 7 4 5 2" xfId="35074"/>
    <cellStyle name="Percent 9 7 4 5 2 2" xfId="35075"/>
    <cellStyle name="Percent 9 7 4 5 2 2 2" xfId="35076"/>
    <cellStyle name="Percent 9 7 4 5 2 2 3" xfId="35077"/>
    <cellStyle name="Percent 9 7 4 5 2 3" xfId="35078"/>
    <cellStyle name="Percent 9 7 4 5 2 4" xfId="35079"/>
    <cellStyle name="Percent 9 7 4 5 3" xfId="35080"/>
    <cellStyle name="Percent 9 7 4 5 3 2" xfId="35081"/>
    <cellStyle name="Percent 9 7 4 5 3 2 2" xfId="35082"/>
    <cellStyle name="Percent 9 7 4 5 3 2 3" xfId="35083"/>
    <cellStyle name="Percent 9 7 4 5 3 3" xfId="35084"/>
    <cellStyle name="Percent 9 7 4 5 3 4" xfId="35085"/>
    <cellStyle name="Percent 9 7 4 5 4" xfId="35086"/>
    <cellStyle name="Percent 9 7 4 5 4 2" xfId="35087"/>
    <cellStyle name="Percent 9 7 4 5 4 3" xfId="35088"/>
    <cellStyle name="Percent 9 7 4 5 5" xfId="35089"/>
    <cellStyle name="Percent 9 7 4 5 6" xfId="35090"/>
    <cellStyle name="Percent 9 7 4 6" xfId="35091"/>
    <cellStyle name="Percent 9 7 4 6 2" xfId="35092"/>
    <cellStyle name="Percent 9 7 4 6 2 2" xfId="35093"/>
    <cellStyle name="Percent 9 7 4 6 2 3" xfId="35094"/>
    <cellStyle name="Percent 9 7 4 6 3" xfId="35095"/>
    <cellStyle name="Percent 9 7 4 6 4" xfId="35096"/>
    <cellStyle name="Percent 9 7 4 7" xfId="35097"/>
    <cellStyle name="Percent 9 7 4 7 2" xfId="35098"/>
    <cellStyle name="Percent 9 7 4 7 2 2" xfId="35099"/>
    <cellStyle name="Percent 9 7 4 7 2 3" xfId="35100"/>
    <cellStyle name="Percent 9 7 4 7 3" xfId="35101"/>
    <cellStyle name="Percent 9 7 4 7 4" xfId="35102"/>
    <cellStyle name="Percent 9 7 4 8" xfId="35103"/>
    <cellStyle name="Percent 9 7 4 8 2" xfId="35104"/>
    <cellStyle name="Percent 9 7 4 8 2 2" xfId="35105"/>
    <cellStyle name="Percent 9 7 4 8 2 3" xfId="35106"/>
    <cellStyle name="Percent 9 7 4 8 3" xfId="35107"/>
    <cellStyle name="Percent 9 7 4 8 4" xfId="35108"/>
    <cellStyle name="Percent 9 7 4 9" xfId="35109"/>
    <cellStyle name="Percent 9 7 4 9 2" xfId="35110"/>
    <cellStyle name="Percent 9 7 4 9 3" xfId="35111"/>
    <cellStyle name="Percent 9 7 5" xfId="35112"/>
    <cellStyle name="Percent 9 7 5 2" xfId="35113"/>
    <cellStyle name="Percent 9 7 5 2 2" xfId="35114"/>
    <cellStyle name="Percent 9 7 5 2 2 2" xfId="35115"/>
    <cellStyle name="Percent 9 7 5 2 2 3" xfId="35116"/>
    <cellStyle name="Percent 9 7 5 2 3" xfId="35117"/>
    <cellStyle name="Percent 9 7 5 2 4" xfId="35118"/>
    <cellStyle name="Percent 9 7 5 3" xfId="35119"/>
    <cellStyle name="Percent 9 7 5 3 2" xfId="35120"/>
    <cellStyle name="Percent 9 7 5 3 2 2" xfId="35121"/>
    <cellStyle name="Percent 9 7 5 3 2 3" xfId="35122"/>
    <cellStyle name="Percent 9 7 5 3 3" xfId="35123"/>
    <cellStyle name="Percent 9 7 5 3 4" xfId="35124"/>
    <cellStyle name="Percent 9 7 5 4" xfId="35125"/>
    <cellStyle name="Percent 9 7 5 4 2" xfId="35126"/>
    <cellStyle name="Percent 9 7 5 4 3" xfId="35127"/>
    <cellStyle name="Percent 9 7 5 5" xfId="35128"/>
    <cellStyle name="Percent 9 7 5 5 2" xfId="35129"/>
    <cellStyle name="Percent 9 7 5 5 3" xfId="35130"/>
    <cellStyle name="Percent 9 7 5 6" xfId="35131"/>
    <cellStyle name="Percent 9 7 5 7" xfId="35132"/>
    <cellStyle name="Percent 9 7 5 8" xfId="35133"/>
    <cellStyle name="Percent 9 7 6" xfId="35134"/>
    <cellStyle name="Percent 9 7 6 2" xfId="35135"/>
    <cellStyle name="Percent 9 7 6 2 2" xfId="35136"/>
    <cellStyle name="Percent 9 7 6 2 2 2" xfId="35137"/>
    <cellStyle name="Percent 9 7 6 2 2 3" xfId="35138"/>
    <cellStyle name="Percent 9 7 6 2 3" xfId="35139"/>
    <cellStyle name="Percent 9 7 6 2 4" xfId="35140"/>
    <cellStyle name="Percent 9 7 6 3" xfId="35141"/>
    <cellStyle name="Percent 9 7 6 3 2" xfId="35142"/>
    <cellStyle name="Percent 9 7 6 3 2 2" xfId="35143"/>
    <cellStyle name="Percent 9 7 6 3 2 3" xfId="35144"/>
    <cellStyle name="Percent 9 7 6 3 3" xfId="35145"/>
    <cellStyle name="Percent 9 7 6 3 4" xfId="35146"/>
    <cellStyle name="Percent 9 7 6 4" xfId="35147"/>
    <cellStyle name="Percent 9 7 6 4 2" xfId="35148"/>
    <cellStyle name="Percent 9 7 6 4 3" xfId="35149"/>
    <cellStyle name="Percent 9 7 6 5" xfId="35150"/>
    <cellStyle name="Percent 9 7 6 6" xfId="35151"/>
    <cellStyle name="Percent 9 7 7" xfId="35152"/>
    <cellStyle name="Percent 9 7 7 2" xfId="35153"/>
    <cellStyle name="Percent 9 7 7 2 2" xfId="35154"/>
    <cellStyle name="Percent 9 7 7 2 2 2" xfId="35155"/>
    <cellStyle name="Percent 9 7 7 2 2 3" xfId="35156"/>
    <cellStyle name="Percent 9 7 7 2 3" xfId="35157"/>
    <cellStyle name="Percent 9 7 7 2 4" xfId="35158"/>
    <cellStyle name="Percent 9 7 7 3" xfId="35159"/>
    <cellStyle name="Percent 9 7 7 3 2" xfId="35160"/>
    <cellStyle name="Percent 9 7 7 3 2 2" xfId="35161"/>
    <cellStyle name="Percent 9 7 7 3 2 3" xfId="35162"/>
    <cellStyle name="Percent 9 7 7 3 3" xfId="35163"/>
    <cellStyle name="Percent 9 7 7 3 4" xfId="35164"/>
    <cellStyle name="Percent 9 7 7 4" xfId="35165"/>
    <cellStyle name="Percent 9 7 7 4 2" xfId="35166"/>
    <cellStyle name="Percent 9 7 7 4 3" xfId="35167"/>
    <cellStyle name="Percent 9 7 7 5" xfId="35168"/>
    <cellStyle name="Percent 9 7 7 6" xfId="35169"/>
    <cellStyle name="Percent 9 7 8" xfId="35170"/>
    <cellStyle name="Percent 9 7 8 2" xfId="35171"/>
    <cellStyle name="Percent 9 7 8 2 2" xfId="35172"/>
    <cellStyle name="Percent 9 7 8 2 2 2" xfId="35173"/>
    <cellStyle name="Percent 9 7 8 2 2 3" xfId="35174"/>
    <cellStyle name="Percent 9 7 8 2 3" xfId="35175"/>
    <cellStyle name="Percent 9 7 8 2 4" xfId="35176"/>
    <cellStyle name="Percent 9 7 8 3" xfId="35177"/>
    <cellStyle name="Percent 9 7 8 3 2" xfId="35178"/>
    <cellStyle name="Percent 9 7 8 3 2 2" xfId="35179"/>
    <cellStyle name="Percent 9 7 8 3 2 3" xfId="35180"/>
    <cellStyle name="Percent 9 7 8 3 3" xfId="35181"/>
    <cellStyle name="Percent 9 7 8 3 4" xfId="35182"/>
    <cellStyle name="Percent 9 7 8 4" xfId="35183"/>
    <cellStyle name="Percent 9 7 8 4 2" xfId="35184"/>
    <cellStyle name="Percent 9 7 8 4 2 2" xfId="35185"/>
    <cellStyle name="Percent 9 7 8 4 2 3" xfId="35186"/>
    <cellStyle name="Percent 9 7 8 4 3" xfId="35187"/>
    <cellStyle name="Percent 9 7 8 4 4" xfId="35188"/>
    <cellStyle name="Percent 9 7 8 5" xfId="35189"/>
    <cellStyle name="Percent 9 7 8 5 2" xfId="35190"/>
    <cellStyle name="Percent 9 7 8 5 3" xfId="35191"/>
    <cellStyle name="Percent 9 7 8 6" xfId="35192"/>
    <cellStyle name="Percent 9 7 8 7" xfId="35193"/>
    <cellStyle name="Percent 9 7 9" xfId="35194"/>
    <cellStyle name="Percent 9 7 9 2" xfId="35195"/>
    <cellStyle name="Percent 9 7 9 2 2" xfId="35196"/>
    <cellStyle name="Percent 9 7 9 2 2 2" xfId="35197"/>
    <cellStyle name="Percent 9 7 9 2 2 3" xfId="35198"/>
    <cellStyle name="Percent 9 7 9 2 3" xfId="35199"/>
    <cellStyle name="Percent 9 7 9 2 4" xfId="35200"/>
    <cellStyle name="Percent 9 7 9 3" xfId="35201"/>
    <cellStyle name="Percent 9 7 9 3 2" xfId="35202"/>
    <cellStyle name="Percent 9 7 9 3 2 2" xfId="35203"/>
    <cellStyle name="Percent 9 7 9 3 2 3" xfId="35204"/>
    <cellStyle name="Percent 9 7 9 3 3" xfId="35205"/>
    <cellStyle name="Percent 9 7 9 3 4" xfId="35206"/>
    <cellStyle name="Percent 9 7 9 4" xfId="35207"/>
    <cellStyle name="Percent 9 7 9 4 2" xfId="35208"/>
    <cellStyle name="Percent 9 7 9 4 3" xfId="35209"/>
    <cellStyle name="Percent 9 7 9 5" xfId="35210"/>
    <cellStyle name="Percent 9 7 9 6" xfId="35211"/>
    <cellStyle name="Percent 9 8" xfId="35212"/>
    <cellStyle name="Percent 9 8 10" xfId="35213"/>
    <cellStyle name="Percent 9 8 10 2" xfId="35214"/>
    <cellStyle name="Percent 9 8 10 2 2" xfId="35215"/>
    <cellStyle name="Percent 9 8 10 2 3" xfId="35216"/>
    <cellStyle name="Percent 9 8 10 3" xfId="35217"/>
    <cellStyle name="Percent 9 8 10 4" xfId="35218"/>
    <cellStyle name="Percent 9 8 11" xfId="35219"/>
    <cellStyle name="Percent 9 8 11 2" xfId="35220"/>
    <cellStyle name="Percent 9 8 11 3" xfId="35221"/>
    <cellStyle name="Percent 9 8 12" xfId="35222"/>
    <cellStyle name="Percent 9 8 12 2" xfId="35223"/>
    <cellStyle name="Percent 9 8 12 3" xfId="35224"/>
    <cellStyle name="Percent 9 8 13" xfId="35225"/>
    <cellStyle name="Percent 9 8 13 2" xfId="35226"/>
    <cellStyle name="Percent 9 8 13 3" xfId="35227"/>
    <cellStyle name="Percent 9 8 14" xfId="35228"/>
    <cellStyle name="Percent 9 8 2" xfId="35229"/>
    <cellStyle name="Percent 9 8 2 10" xfId="35230"/>
    <cellStyle name="Percent 9 8 2 10 2" xfId="35231"/>
    <cellStyle name="Percent 9 8 2 10 3" xfId="35232"/>
    <cellStyle name="Percent 9 8 2 11" xfId="35233"/>
    <cellStyle name="Percent 9 8 2 11 2" xfId="35234"/>
    <cellStyle name="Percent 9 8 2 11 3" xfId="35235"/>
    <cellStyle name="Percent 9 8 2 12" xfId="35236"/>
    <cellStyle name="Percent 9 8 2 2" xfId="35237"/>
    <cellStyle name="Percent 9 8 2 2 2" xfId="35238"/>
    <cellStyle name="Percent 9 8 2 2 2 2" xfId="35239"/>
    <cellStyle name="Percent 9 8 2 2 2 2 2" xfId="35240"/>
    <cellStyle name="Percent 9 8 2 2 2 2 3" xfId="35241"/>
    <cellStyle name="Percent 9 8 2 2 2 3" xfId="35242"/>
    <cellStyle name="Percent 9 8 2 2 2 4" xfId="35243"/>
    <cellStyle name="Percent 9 8 2 2 3" xfId="35244"/>
    <cellStyle name="Percent 9 8 2 2 3 2" xfId="35245"/>
    <cellStyle name="Percent 9 8 2 2 3 2 2" xfId="35246"/>
    <cellStyle name="Percent 9 8 2 2 3 2 3" xfId="35247"/>
    <cellStyle name="Percent 9 8 2 2 3 3" xfId="35248"/>
    <cellStyle name="Percent 9 8 2 2 3 4" xfId="35249"/>
    <cellStyle name="Percent 9 8 2 2 4" xfId="35250"/>
    <cellStyle name="Percent 9 8 2 2 4 2" xfId="35251"/>
    <cellStyle name="Percent 9 8 2 2 4 3" xfId="35252"/>
    <cellStyle name="Percent 9 8 2 2 5" xfId="35253"/>
    <cellStyle name="Percent 9 8 2 2 6" xfId="35254"/>
    <cellStyle name="Percent 9 8 2 3" xfId="35255"/>
    <cellStyle name="Percent 9 8 2 3 2" xfId="35256"/>
    <cellStyle name="Percent 9 8 2 3 2 2" xfId="35257"/>
    <cellStyle name="Percent 9 8 2 3 2 2 2" xfId="35258"/>
    <cellStyle name="Percent 9 8 2 3 2 2 3" xfId="35259"/>
    <cellStyle name="Percent 9 8 2 3 2 3" xfId="35260"/>
    <cellStyle name="Percent 9 8 2 3 2 4" xfId="35261"/>
    <cellStyle name="Percent 9 8 2 3 3" xfId="35262"/>
    <cellStyle name="Percent 9 8 2 3 3 2" xfId="35263"/>
    <cellStyle name="Percent 9 8 2 3 3 2 2" xfId="35264"/>
    <cellStyle name="Percent 9 8 2 3 3 2 3" xfId="35265"/>
    <cellStyle name="Percent 9 8 2 3 3 3" xfId="35266"/>
    <cellStyle name="Percent 9 8 2 3 3 4" xfId="35267"/>
    <cellStyle name="Percent 9 8 2 3 4" xfId="35268"/>
    <cellStyle name="Percent 9 8 2 3 4 2" xfId="35269"/>
    <cellStyle name="Percent 9 8 2 3 4 3" xfId="35270"/>
    <cellStyle name="Percent 9 8 2 3 5" xfId="35271"/>
    <cellStyle name="Percent 9 8 2 3 6" xfId="35272"/>
    <cellStyle name="Percent 9 8 2 4" xfId="35273"/>
    <cellStyle name="Percent 9 8 2 4 2" xfId="35274"/>
    <cellStyle name="Percent 9 8 2 4 2 2" xfId="35275"/>
    <cellStyle name="Percent 9 8 2 4 2 2 2" xfId="35276"/>
    <cellStyle name="Percent 9 8 2 4 2 2 3" xfId="35277"/>
    <cellStyle name="Percent 9 8 2 4 2 3" xfId="35278"/>
    <cellStyle name="Percent 9 8 2 4 2 4" xfId="35279"/>
    <cellStyle name="Percent 9 8 2 4 3" xfId="35280"/>
    <cellStyle name="Percent 9 8 2 4 3 2" xfId="35281"/>
    <cellStyle name="Percent 9 8 2 4 3 2 2" xfId="35282"/>
    <cellStyle name="Percent 9 8 2 4 3 2 3" xfId="35283"/>
    <cellStyle name="Percent 9 8 2 4 3 3" xfId="35284"/>
    <cellStyle name="Percent 9 8 2 4 3 4" xfId="35285"/>
    <cellStyle name="Percent 9 8 2 4 4" xfId="35286"/>
    <cellStyle name="Percent 9 8 2 4 4 2" xfId="35287"/>
    <cellStyle name="Percent 9 8 2 4 4 2 2" xfId="35288"/>
    <cellStyle name="Percent 9 8 2 4 4 2 3" xfId="35289"/>
    <cellStyle name="Percent 9 8 2 4 4 3" xfId="35290"/>
    <cellStyle name="Percent 9 8 2 4 4 4" xfId="35291"/>
    <cellStyle name="Percent 9 8 2 4 5" xfId="35292"/>
    <cellStyle name="Percent 9 8 2 4 5 2" xfId="35293"/>
    <cellStyle name="Percent 9 8 2 4 5 3" xfId="35294"/>
    <cellStyle name="Percent 9 8 2 4 6" xfId="35295"/>
    <cellStyle name="Percent 9 8 2 4 7" xfId="35296"/>
    <cellStyle name="Percent 9 8 2 5" xfId="35297"/>
    <cellStyle name="Percent 9 8 2 5 2" xfId="35298"/>
    <cellStyle name="Percent 9 8 2 5 2 2" xfId="35299"/>
    <cellStyle name="Percent 9 8 2 5 2 2 2" xfId="35300"/>
    <cellStyle name="Percent 9 8 2 5 2 2 3" xfId="35301"/>
    <cellStyle name="Percent 9 8 2 5 2 3" xfId="35302"/>
    <cellStyle name="Percent 9 8 2 5 2 4" xfId="35303"/>
    <cellStyle name="Percent 9 8 2 5 3" xfId="35304"/>
    <cellStyle name="Percent 9 8 2 5 3 2" xfId="35305"/>
    <cellStyle name="Percent 9 8 2 5 3 2 2" xfId="35306"/>
    <cellStyle name="Percent 9 8 2 5 3 2 3" xfId="35307"/>
    <cellStyle name="Percent 9 8 2 5 3 3" xfId="35308"/>
    <cellStyle name="Percent 9 8 2 5 3 4" xfId="35309"/>
    <cellStyle name="Percent 9 8 2 5 4" xfId="35310"/>
    <cellStyle name="Percent 9 8 2 5 4 2" xfId="35311"/>
    <cellStyle name="Percent 9 8 2 5 4 3" xfId="35312"/>
    <cellStyle name="Percent 9 8 2 5 5" xfId="35313"/>
    <cellStyle name="Percent 9 8 2 5 6" xfId="35314"/>
    <cellStyle name="Percent 9 8 2 6" xfId="35315"/>
    <cellStyle name="Percent 9 8 2 6 2" xfId="35316"/>
    <cellStyle name="Percent 9 8 2 6 2 2" xfId="35317"/>
    <cellStyle name="Percent 9 8 2 6 2 3" xfId="35318"/>
    <cellStyle name="Percent 9 8 2 6 3" xfId="35319"/>
    <cellStyle name="Percent 9 8 2 6 4" xfId="35320"/>
    <cellStyle name="Percent 9 8 2 7" xfId="35321"/>
    <cellStyle name="Percent 9 8 2 7 2" xfId="35322"/>
    <cellStyle name="Percent 9 8 2 7 2 2" xfId="35323"/>
    <cellStyle name="Percent 9 8 2 7 2 3" xfId="35324"/>
    <cellStyle name="Percent 9 8 2 7 3" xfId="35325"/>
    <cellStyle name="Percent 9 8 2 7 4" xfId="35326"/>
    <cellStyle name="Percent 9 8 2 8" xfId="35327"/>
    <cellStyle name="Percent 9 8 2 8 2" xfId="35328"/>
    <cellStyle name="Percent 9 8 2 8 2 2" xfId="35329"/>
    <cellStyle name="Percent 9 8 2 8 2 3" xfId="35330"/>
    <cellStyle name="Percent 9 8 2 8 3" xfId="35331"/>
    <cellStyle name="Percent 9 8 2 8 4" xfId="35332"/>
    <cellStyle name="Percent 9 8 2 9" xfId="35333"/>
    <cellStyle name="Percent 9 8 2 9 2" xfId="35334"/>
    <cellStyle name="Percent 9 8 2 9 3" xfId="35335"/>
    <cellStyle name="Percent 9 8 3" xfId="35336"/>
    <cellStyle name="Percent 9 8 3 2" xfId="35337"/>
    <cellStyle name="Percent 9 8 3 2 2" xfId="35338"/>
    <cellStyle name="Percent 9 8 3 2 2 2" xfId="35339"/>
    <cellStyle name="Percent 9 8 3 2 2 3" xfId="35340"/>
    <cellStyle name="Percent 9 8 3 2 3" xfId="35341"/>
    <cellStyle name="Percent 9 8 3 2 4" xfId="35342"/>
    <cellStyle name="Percent 9 8 3 3" xfId="35343"/>
    <cellStyle name="Percent 9 8 3 3 2" xfId="35344"/>
    <cellStyle name="Percent 9 8 3 3 2 2" xfId="35345"/>
    <cellStyle name="Percent 9 8 3 3 2 3" xfId="35346"/>
    <cellStyle name="Percent 9 8 3 3 3" xfId="35347"/>
    <cellStyle name="Percent 9 8 3 3 4" xfId="35348"/>
    <cellStyle name="Percent 9 8 3 4" xfId="35349"/>
    <cellStyle name="Percent 9 8 3 4 2" xfId="35350"/>
    <cellStyle name="Percent 9 8 3 4 3" xfId="35351"/>
    <cellStyle name="Percent 9 8 3 5" xfId="35352"/>
    <cellStyle name="Percent 9 8 3 5 2" xfId="35353"/>
    <cellStyle name="Percent 9 8 3 5 3" xfId="35354"/>
    <cellStyle name="Percent 9 8 3 6" xfId="35355"/>
    <cellStyle name="Percent 9 8 3 7" xfId="35356"/>
    <cellStyle name="Percent 9 8 3 8" xfId="35357"/>
    <cellStyle name="Percent 9 8 4" xfId="35358"/>
    <cellStyle name="Percent 9 8 4 2" xfId="35359"/>
    <cellStyle name="Percent 9 8 4 2 2" xfId="35360"/>
    <cellStyle name="Percent 9 8 4 2 2 2" xfId="35361"/>
    <cellStyle name="Percent 9 8 4 2 2 3" xfId="35362"/>
    <cellStyle name="Percent 9 8 4 2 3" xfId="35363"/>
    <cellStyle name="Percent 9 8 4 2 4" xfId="35364"/>
    <cellStyle name="Percent 9 8 4 3" xfId="35365"/>
    <cellStyle name="Percent 9 8 4 3 2" xfId="35366"/>
    <cellStyle name="Percent 9 8 4 3 2 2" xfId="35367"/>
    <cellStyle name="Percent 9 8 4 3 2 3" xfId="35368"/>
    <cellStyle name="Percent 9 8 4 3 3" xfId="35369"/>
    <cellStyle name="Percent 9 8 4 3 4" xfId="35370"/>
    <cellStyle name="Percent 9 8 4 4" xfId="35371"/>
    <cellStyle name="Percent 9 8 4 4 2" xfId="35372"/>
    <cellStyle name="Percent 9 8 4 4 3" xfId="35373"/>
    <cellStyle name="Percent 9 8 4 5" xfId="35374"/>
    <cellStyle name="Percent 9 8 4 6" xfId="35375"/>
    <cellStyle name="Percent 9 8 5" xfId="35376"/>
    <cellStyle name="Percent 9 8 5 2" xfId="35377"/>
    <cellStyle name="Percent 9 8 5 2 2" xfId="35378"/>
    <cellStyle name="Percent 9 8 5 2 2 2" xfId="35379"/>
    <cellStyle name="Percent 9 8 5 2 2 3" xfId="35380"/>
    <cellStyle name="Percent 9 8 5 2 3" xfId="35381"/>
    <cellStyle name="Percent 9 8 5 2 4" xfId="35382"/>
    <cellStyle name="Percent 9 8 5 3" xfId="35383"/>
    <cellStyle name="Percent 9 8 5 3 2" xfId="35384"/>
    <cellStyle name="Percent 9 8 5 3 2 2" xfId="35385"/>
    <cellStyle name="Percent 9 8 5 3 2 3" xfId="35386"/>
    <cellStyle name="Percent 9 8 5 3 3" xfId="35387"/>
    <cellStyle name="Percent 9 8 5 3 4" xfId="35388"/>
    <cellStyle name="Percent 9 8 5 4" xfId="35389"/>
    <cellStyle name="Percent 9 8 5 4 2" xfId="35390"/>
    <cellStyle name="Percent 9 8 5 4 3" xfId="35391"/>
    <cellStyle name="Percent 9 8 5 5" xfId="35392"/>
    <cellStyle name="Percent 9 8 5 6" xfId="35393"/>
    <cellStyle name="Percent 9 8 6" xfId="35394"/>
    <cellStyle name="Percent 9 8 6 2" xfId="35395"/>
    <cellStyle name="Percent 9 8 6 2 2" xfId="35396"/>
    <cellStyle name="Percent 9 8 6 2 2 2" xfId="35397"/>
    <cellStyle name="Percent 9 8 6 2 2 3" xfId="35398"/>
    <cellStyle name="Percent 9 8 6 2 3" xfId="35399"/>
    <cellStyle name="Percent 9 8 6 2 4" xfId="35400"/>
    <cellStyle name="Percent 9 8 6 3" xfId="35401"/>
    <cellStyle name="Percent 9 8 6 3 2" xfId="35402"/>
    <cellStyle name="Percent 9 8 6 3 2 2" xfId="35403"/>
    <cellStyle name="Percent 9 8 6 3 2 3" xfId="35404"/>
    <cellStyle name="Percent 9 8 6 3 3" xfId="35405"/>
    <cellStyle name="Percent 9 8 6 3 4" xfId="35406"/>
    <cellStyle name="Percent 9 8 6 4" xfId="35407"/>
    <cellStyle name="Percent 9 8 6 4 2" xfId="35408"/>
    <cellStyle name="Percent 9 8 6 4 2 2" xfId="35409"/>
    <cellStyle name="Percent 9 8 6 4 2 3" xfId="35410"/>
    <cellStyle name="Percent 9 8 6 4 3" xfId="35411"/>
    <cellStyle name="Percent 9 8 6 4 4" xfId="35412"/>
    <cellStyle name="Percent 9 8 6 5" xfId="35413"/>
    <cellStyle name="Percent 9 8 6 5 2" xfId="35414"/>
    <cellStyle name="Percent 9 8 6 5 3" xfId="35415"/>
    <cellStyle name="Percent 9 8 6 6" xfId="35416"/>
    <cellStyle name="Percent 9 8 6 7" xfId="35417"/>
    <cellStyle name="Percent 9 8 7" xfId="35418"/>
    <cellStyle name="Percent 9 8 7 2" xfId="35419"/>
    <cellStyle name="Percent 9 8 7 2 2" xfId="35420"/>
    <cellStyle name="Percent 9 8 7 2 2 2" xfId="35421"/>
    <cellStyle name="Percent 9 8 7 2 2 3" xfId="35422"/>
    <cellStyle name="Percent 9 8 7 2 3" xfId="35423"/>
    <cellStyle name="Percent 9 8 7 2 4" xfId="35424"/>
    <cellStyle name="Percent 9 8 7 3" xfId="35425"/>
    <cellStyle name="Percent 9 8 7 3 2" xfId="35426"/>
    <cellStyle name="Percent 9 8 7 3 2 2" xfId="35427"/>
    <cellStyle name="Percent 9 8 7 3 2 3" xfId="35428"/>
    <cellStyle name="Percent 9 8 7 3 3" xfId="35429"/>
    <cellStyle name="Percent 9 8 7 3 4" xfId="35430"/>
    <cellStyle name="Percent 9 8 7 4" xfId="35431"/>
    <cellStyle name="Percent 9 8 7 4 2" xfId="35432"/>
    <cellStyle name="Percent 9 8 7 4 3" xfId="35433"/>
    <cellStyle name="Percent 9 8 7 5" xfId="35434"/>
    <cellStyle name="Percent 9 8 7 6" xfId="35435"/>
    <cellStyle name="Percent 9 8 8" xfId="35436"/>
    <cellStyle name="Percent 9 8 8 2" xfId="35437"/>
    <cellStyle name="Percent 9 8 8 2 2" xfId="35438"/>
    <cellStyle name="Percent 9 8 8 2 3" xfId="35439"/>
    <cellStyle name="Percent 9 8 8 3" xfId="35440"/>
    <cellStyle name="Percent 9 8 8 4" xfId="35441"/>
    <cellStyle name="Percent 9 8 9" xfId="35442"/>
    <cellStyle name="Percent 9 8 9 2" xfId="35443"/>
    <cellStyle name="Percent 9 8 9 2 2" xfId="35444"/>
    <cellStyle name="Percent 9 8 9 2 3" xfId="35445"/>
    <cellStyle name="Percent 9 8 9 3" xfId="35446"/>
    <cellStyle name="Percent 9 8 9 4" xfId="35447"/>
    <cellStyle name="Percent 9 9" xfId="35448"/>
    <cellStyle name="Percent 9 9 10" xfId="35449"/>
    <cellStyle name="Percent 9 9 10 2" xfId="35450"/>
    <cellStyle name="Percent 9 9 10 3" xfId="35451"/>
    <cellStyle name="Percent 9 9 11" xfId="35452"/>
    <cellStyle name="Percent 9 9 11 2" xfId="35453"/>
    <cellStyle name="Percent 9 9 11 3" xfId="35454"/>
    <cellStyle name="Percent 9 9 12" xfId="35455"/>
    <cellStyle name="Percent 9 9 12 2" xfId="35456"/>
    <cellStyle name="Percent 9 9 12 3" xfId="35457"/>
    <cellStyle name="Percent 9 9 13" xfId="35458"/>
    <cellStyle name="Percent 9 9 2" xfId="35459"/>
    <cellStyle name="Percent 9 9 2 2" xfId="35460"/>
    <cellStyle name="Percent 9 9 2 2 2" xfId="35461"/>
    <cellStyle name="Percent 9 9 2 2 2 2" xfId="35462"/>
    <cellStyle name="Percent 9 9 2 2 2 3" xfId="35463"/>
    <cellStyle name="Percent 9 9 2 2 3" xfId="35464"/>
    <cellStyle name="Percent 9 9 2 2 4" xfId="35465"/>
    <cellStyle name="Percent 9 9 2 3" xfId="35466"/>
    <cellStyle name="Percent 9 9 2 3 2" xfId="35467"/>
    <cellStyle name="Percent 9 9 2 3 2 2" xfId="35468"/>
    <cellStyle name="Percent 9 9 2 3 2 3" xfId="35469"/>
    <cellStyle name="Percent 9 9 2 3 3" xfId="35470"/>
    <cellStyle name="Percent 9 9 2 3 4" xfId="35471"/>
    <cellStyle name="Percent 9 9 2 4" xfId="35472"/>
    <cellStyle name="Percent 9 9 2 4 2" xfId="35473"/>
    <cellStyle name="Percent 9 9 2 4 3" xfId="35474"/>
    <cellStyle name="Percent 9 9 2 5" xfId="35475"/>
    <cellStyle name="Percent 9 9 2 5 2" xfId="35476"/>
    <cellStyle name="Percent 9 9 2 5 3" xfId="35477"/>
    <cellStyle name="Percent 9 9 2 6" xfId="35478"/>
    <cellStyle name="Percent 9 9 2 7" xfId="35479"/>
    <cellStyle name="Percent 9 9 3" xfId="35480"/>
    <cellStyle name="Percent 9 9 3 2" xfId="35481"/>
    <cellStyle name="Percent 9 9 3 2 2" xfId="35482"/>
    <cellStyle name="Percent 9 9 3 2 2 2" xfId="35483"/>
    <cellStyle name="Percent 9 9 3 2 2 3" xfId="35484"/>
    <cellStyle name="Percent 9 9 3 2 3" xfId="35485"/>
    <cellStyle name="Percent 9 9 3 2 4" xfId="35486"/>
    <cellStyle name="Percent 9 9 3 3" xfId="35487"/>
    <cellStyle name="Percent 9 9 3 3 2" xfId="35488"/>
    <cellStyle name="Percent 9 9 3 3 2 2" xfId="35489"/>
    <cellStyle name="Percent 9 9 3 3 2 3" xfId="35490"/>
    <cellStyle name="Percent 9 9 3 3 3" xfId="35491"/>
    <cellStyle name="Percent 9 9 3 3 4" xfId="35492"/>
    <cellStyle name="Percent 9 9 3 4" xfId="35493"/>
    <cellStyle name="Percent 9 9 3 4 2" xfId="35494"/>
    <cellStyle name="Percent 9 9 3 4 3" xfId="35495"/>
    <cellStyle name="Percent 9 9 3 5" xfId="35496"/>
    <cellStyle name="Percent 9 9 3 6" xfId="35497"/>
    <cellStyle name="Percent 9 9 4" xfId="35498"/>
    <cellStyle name="Percent 9 9 4 2" xfId="35499"/>
    <cellStyle name="Percent 9 9 4 2 2" xfId="35500"/>
    <cellStyle name="Percent 9 9 4 2 2 2" xfId="35501"/>
    <cellStyle name="Percent 9 9 4 2 2 3" xfId="35502"/>
    <cellStyle name="Percent 9 9 4 2 3" xfId="35503"/>
    <cellStyle name="Percent 9 9 4 2 4" xfId="35504"/>
    <cellStyle name="Percent 9 9 4 3" xfId="35505"/>
    <cellStyle name="Percent 9 9 4 3 2" xfId="35506"/>
    <cellStyle name="Percent 9 9 4 3 2 2" xfId="35507"/>
    <cellStyle name="Percent 9 9 4 3 2 3" xfId="35508"/>
    <cellStyle name="Percent 9 9 4 3 3" xfId="35509"/>
    <cellStyle name="Percent 9 9 4 3 4" xfId="35510"/>
    <cellStyle name="Percent 9 9 4 4" xfId="35511"/>
    <cellStyle name="Percent 9 9 4 4 2" xfId="35512"/>
    <cellStyle name="Percent 9 9 4 4 3" xfId="35513"/>
    <cellStyle name="Percent 9 9 4 5" xfId="35514"/>
    <cellStyle name="Percent 9 9 4 6" xfId="35515"/>
    <cellStyle name="Percent 9 9 5" xfId="35516"/>
    <cellStyle name="Percent 9 9 5 2" xfId="35517"/>
    <cellStyle name="Percent 9 9 5 2 2" xfId="35518"/>
    <cellStyle name="Percent 9 9 5 2 2 2" xfId="35519"/>
    <cellStyle name="Percent 9 9 5 2 2 3" xfId="35520"/>
    <cellStyle name="Percent 9 9 5 2 3" xfId="35521"/>
    <cellStyle name="Percent 9 9 5 2 4" xfId="35522"/>
    <cellStyle name="Percent 9 9 5 3" xfId="35523"/>
    <cellStyle name="Percent 9 9 5 3 2" xfId="35524"/>
    <cellStyle name="Percent 9 9 5 3 2 2" xfId="35525"/>
    <cellStyle name="Percent 9 9 5 3 2 3" xfId="35526"/>
    <cellStyle name="Percent 9 9 5 3 3" xfId="35527"/>
    <cellStyle name="Percent 9 9 5 3 4" xfId="35528"/>
    <cellStyle name="Percent 9 9 5 4" xfId="35529"/>
    <cellStyle name="Percent 9 9 5 4 2" xfId="35530"/>
    <cellStyle name="Percent 9 9 5 4 2 2" xfId="35531"/>
    <cellStyle name="Percent 9 9 5 4 2 3" xfId="35532"/>
    <cellStyle name="Percent 9 9 5 4 3" xfId="35533"/>
    <cellStyle name="Percent 9 9 5 4 4" xfId="35534"/>
    <cellStyle name="Percent 9 9 5 5" xfId="35535"/>
    <cellStyle name="Percent 9 9 5 5 2" xfId="35536"/>
    <cellStyle name="Percent 9 9 5 5 3" xfId="35537"/>
    <cellStyle name="Percent 9 9 5 6" xfId="35538"/>
    <cellStyle name="Percent 9 9 5 7" xfId="35539"/>
    <cellStyle name="Percent 9 9 6" xfId="35540"/>
    <cellStyle name="Percent 9 9 6 2" xfId="35541"/>
    <cellStyle name="Percent 9 9 6 2 2" xfId="35542"/>
    <cellStyle name="Percent 9 9 6 2 2 2" xfId="35543"/>
    <cellStyle name="Percent 9 9 6 2 2 3" xfId="35544"/>
    <cellStyle name="Percent 9 9 6 2 3" xfId="35545"/>
    <cellStyle name="Percent 9 9 6 2 4" xfId="35546"/>
    <cellStyle name="Percent 9 9 6 3" xfId="35547"/>
    <cellStyle name="Percent 9 9 6 3 2" xfId="35548"/>
    <cellStyle name="Percent 9 9 6 3 2 2" xfId="35549"/>
    <cellStyle name="Percent 9 9 6 3 2 3" xfId="35550"/>
    <cellStyle name="Percent 9 9 6 3 3" xfId="35551"/>
    <cellStyle name="Percent 9 9 6 3 4" xfId="35552"/>
    <cellStyle name="Percent 9 9 6 4" xfId="35553"/>
    <cellStyle name="Percent 9 9 6 4 2" xfId="35554"/>
    <cellStyle name="Percent 9 9 6 4 3" xfId="35555"/>
    <cellStyle name="Percent 9 9 6 5" xfId="35556"/>
    <cellStyle name="Percent 9 9 6 6" xfId="35557"/>
    <cellStyle name="Percent 9 9 7" xfId="35558"/>
    <cellStyle name="Percent 9 9 7 2" xfId="35559"/>
    <cellStyle name="Percent 9 9 7 2 2" xfId="35560"/>
    <cellStyle name="Percent 9 9 7 2 3" xfId="35561"/>
    <cellStyle name="Percent 9 9 7 3" xfId="35562"/>
    <cellStyle name="Percent 9 9 7 4" xfId="35563"/>
    <cellStyle name="Percent 9 9 8" xfId="35564"/>
    <cellStyle name="Percent 9 9 8 2" xfId="35565"/>
    <cellStyle name="Percent 9 9 8 2 2" xfId="35566"/>
    <cellStyle name="Percent 9 9 8 2 3" xfId="35567"/>
    <cellStyle name="Percent 9 9 8 3" xfId="35568"/>
    <cellStyle name="Percent 9 9 8 4" xfId="35569"/>
    <cellStyle name="Percent 9 9 9" xfId="35570"/>
    <cellStyle name="Percent 9 9 9 2" xfId="35571"/>
    <cellStyle name="Percent 9 9 9 2 2" xfId="35572"/>
    <cellStyle name="Percent 9 9 9 2 3" xfId="35573"/>
    <cellStyle name="Percent 9 9 9 3" xfId="35574"/>
    <cellStyle name="Percent 9 9 9 4" xfId="35575"/>
    <cellStyle name="Percentagem 2 2" xfId="35576"/>
    <cellStyle name="Percentagem 2 2 10" xfId="35577"/>
    <cellStyle name="Percentagem 2 2 10 2" xfId="35578"/>
    <cellStyle name="Percentagem 2 2 10 3" xfId="35579"/>
    <cellStyle name="Percentagem 2 2 11" xfId="35580"/>
    <cellStyle name="Percentagem 2 2 11 2" xfId="35581"/>
    <cellStyle name="Percentagem 2 2 11 3" xfId="35582"/>
    <cellStyle name="Percentagem 2 2 12" xfId="35583"/>
    <cellStyle name="Percentagem 2 2 12 2" xfId="35584"/>
    <cellStyle name="Percentagem 2 2 12 3" xfId="35585"/>
    <cellStyle name="Percentagem 2 2 13" xfId="35586"/>
    <cellStyle name="Percentagem 2 2 2" xfId="35587"/>
    <cellStyle name="Percentagem 2 2 2 2" xfId="35588"/>
    <cellStyle name="Percentagem 2 2 2 2 2" xfId="35589"/>
    <cellStyle name="Percentagem 2 2 2 2 2 2" xfId="35590"/>
    <cellStyle name="Percentagem 2 2 2 2 2 3" xfId="35591"/>
    <cellStyle name="Percentagem 2 2 2 2 3" xfId="35592"/>
    <cellStyle name="Percentagem 2 2 2 2 4" xfId="35593"/>
    <cellStyle name="Percentagem 2 2 2 3" xfId="35594"/>
    <cellStyle name="Percentagem 2 2 2 3 2" xfId="35595"/>
    <cellStyle name="Percentagem 2 2 2 3 2 2" xfId="35596"/>
    <cellStyle name="Percentagem 2 2 2 3 2 3" xfId="35597"/>
    <cellStyle name="Percentagem 2 2 2 3 3" xfId="35598"/>
    <cellStyle name="Percentagem 2 2 2 3 4" xfId="35599"/>
    <cellStyle name="Percentagem 2 2 2 4" xfId="35600"/>
    <cellStyle name="Percentagem 2 2 2 4 2" xfId="35601"/>
    <cellStyle name="Percentagem 2 2 2 4 3" xfId="35602"/>
    <cellStyle name="Percentagem 2 2 2 5" xfId="35603"/>
    <cellStyle name="Percentagem 2 2 2 5 2" xfId="35604"/>
    <cellStyle name="Percentagem 2 2 2 5 3" xfId="35605"/>
    <cellStyle name="Percentagem 2 2 2 6" xfId="35606"/>
    <cellStyle name="Percentagem 2 2 2 7" xfId="35607"/>
    <cellStyle name="Percentagem 2 2 3" xfId="35608"/>
    <cellStyle name="Percentagem 2 2 3 2" xfId="35609"/>
    <cellStyle name="Percentagem 2 2 3 2 2" xfId="35610"/>
    <cellStyle name="Percentagem 2 2 3 2 2 2" xfId="35611"/>
    <cellStyle name="Percentagem 2 2 3 2 2 3" xfId="35612"/>
    <cellStyle name="Percentagem 2 2 3 2 3" xfId="35613"/>
    <cellStyle name="Percentagem 2 2 3 2 4" xfId="35614"/>
    <cellStyle name="Percentagem 2 2 3 3" xfId="35615"/>
    <cellStyle name="Percentagem 2 2 3 3 2" xfId="35616"/>
    <cellStyle name="Percentagem 2 2 3 3 2 2" xfId="35617"/>
    <cellStyle name="Percentagem 2 2 3 3 2 3" xfId="35618"/>
    <cellStyle name="Percentagem 2 2 3 3 3" xfId="35619"/>
    <cellStyle name="Percentagem 2 2 3 3 4" xfId="35620"/>
    <cellStyle name="Percentagem 2 2 3 4" xfId="35621"/>
    <cellStyle name="Percentagem 2 2 3 4 2" xfId="35622"/>
    <cellStyle name="Percentagem 2 2 3 4 3" xfId="35623"/>
    <cellStyle name="Percentagem 2 2 3 5" xfId="35624"/>
    <cellStyle name="Percentagem 2 2 3 6" xfId="35625"/>
    <cellStyle name="Percentagem 2 2 4" xfId="35626"/>
    <cellStyle name="Percentagem 2 2 4 2" xfId="35627"/>
    <cellStyle name="Percentagem 2 2 4 2 2" xfId="35628"/>
    <cellStyle name="Percentagem 2 2 4 2 2 2" xfId="35629"/>
    <cellStyle name="Percentagem 2 2 4 2 2 3" xfId="35630"/>
    <cellStyle name="Percentagem 2 2 4 2 3" xfId="35631"/>
    <cellStyle name="Percentagem 2 2 4 2 4" xfId="35632"/>
    <cellStyle name="Percentagem 2 2 4 3" xfId="35633"/>
    <cellStyle name="Percentagem 2 2 4 3 2" xfId="35634"/>
    <cellStyle name="Percentagem 2 2 4 3 2 2" xfId="35635"/>
    <cellStyle name="Percentagem 2 2 4 3 2 3" xfId="35636"/>
    <cellStyle name="Percentagem 2 2 4 3 3" xfId="35637"/>
    <cellStyle name="Percentagem 2 2 4 3 4" xfId="35638"/>
    <cellStyle name="Percentagem 2 2 4 4" xfId="35639"/>
    <cellStyle name="Percentagem 2 2 4 4 2" xfId="35640"/>
    <cellStyle name="Percentagem 2 2 4 4 3" xfId="35641"/>
    <cellStyle name="Percentagem 2 2 4 5" xfId="35642"/>
    <cellStyle name="Percentagem 2 2 4 6" xfId="35643"/>
    <cellStyle name="Percentagem 2 2 5" xfId="35644"/>
    <cellStyle name="Percentagem 2 2 5 2" xfId="35645"/>
    <cellStyle name="Percentagem 2 2 5 2 2" xfId="35646"/>
    <cellStyle name="Percentagem 2 2 5 2 2 2" xfId="35647"/>
    <cellStyle name="Percentagem 2 2 5 2 2 3" xfId="35648"/>
    <cellStyle name="Percentagem 2 2 5 2 3" xfId="35649"/>
    <cellStyle name="Percentagem 2 2 5 2 4" xfId="35650"/>
    <cellStyle name="Percentagem 2 2 5 3" xfId="35651"/>
    <cellStyle name="Percentagem 2 2 5 3 2" xfId="35652"/>
    <cellStyle name="Percentagem 2 2 5 3 2 2" xfId="35653"/>
    <cellStyle name="Percentagem 2 2 5 3 2 3" xfId="35654"/>
    <cellStyle name="Percentagem 2 2 5 3 3" xfId="35655"/>
    <cellStyle name="Percentagem 2 2 5 3 4" xfId="35656"/>
    <cellStyle name="Percentagem 2 2 5 4" xfId="35657"/>
    <cellStyle name="Percentagem 2 2 5 4 2" xfId="35658"/>
    <cellStyle name="Percentagem 2 2 5 4 2 2" xfId="35659"/>
    <cellStyle name="Percentagem 2 2 5 4 2 3" xfId="35660"/>
    <cellStyle name="Percentagem 2 2 5 4 3" xfId="35661"/>
    <cellStyle name="Percentagem 2 2 5 4 4" xfId="35662"/>
    <cellStyle name="Percentagem 2 2 5 5" xfId="35663"/>
    <cellStyle name="Percentagem 2 2 5 5 2" xfId="35664"/>
    <cellStyle name="Percentagem 2 2 5 5 3" xfId="35665"/>
    <cellStyle name="Percentagem 2 2 5 6" xfId="35666"/>
    <cellStyle name="Percentagem 2 2 5 7" xfId="35667"/>
    <cellStyle name="Percentagem 2 2 6" xfId="35668"/>
    <cellStyle name="Percentagem 2 2 6 2" xfId="35669"/>
    <cellStyle name="Percentagem 2 2 6 2 2" xfId="35670"/>
    <cellStyle name="Percentagem 2 2 6 2 2 2" xfId="35671"/>
    <cellStyle name="Percentagem 2 2 6 2 2 3" xfId="35672"/>
    <cellStyle name="Percentagem 2 2 6 2 3" xfId="35673"/>
    <cellStyle name="Percentagem 2 2 6 2 4" xfId="35674"/>
    <cellStyle name="Percentagem 2 2 6 3" xfId="35675"/>
    <cellStyle name="Percentagem 2 2 6 3 2" xfId="35676"/>
    <cellStyle name="Percentagem 2 2 6 3 2 2" xfId="35677"/>
    <cellStyle name="Percentagem 2 2 6 3 2 3" xfId="35678"/>
    <cellStyle name="Percentagem 2 2 6 3 3" xfId="35679"/>
    <cellStyle name="Percentagem 2 2 6 3 4" xfId="35680"/>
    <cellStyle name="Percentagem 2 2 6 4" xfId="35681"/>
    <cellStyle name="Percentagem 2 2 6 4 2" xfId="35682"/>
    <cellStyle name="Percentagem 2 2 6 4 3" xfId="35683"/>
    <cellStyle name="Percentagem 2 2 6 5" xfId="35684"/>
    <cellStyle name="Percentagem 2 2 6 6" xfId="35685"/>
    <cellStyle name="Percentagem 2 2 7" xfId="35686"/>
    <cellStyle name="Percentagem 2 2 7 2" xfId="35687"/>
    <cellStyle name="Percentagem 2 2 7 2 2" xfId="35688"/>
    <cellStyle name="Percentagem 2 2 7 2 3" xfId="35689"/>
    <cellStyle name="Percentagem 2 2 7 3" xfId="35690"/>
    <cellStyle name="Percentagem 2 2 7 4" xfId="35691"/>
    <cellStyle name="Percentagem 2 2 8" xfId="35692"/>
    <cellStyle name="Percentagem 2 2 8 2" xfId="35693"/>
    <cellStyle name="Percentagem 2 2 8 2 2" xfId="35694"/>
    <cellStyle name="Percentagem 2 2 8 2 3" xfId="35695"/>
    <cellStyle name="Percentagem 2 2 8 3" xfId="35696"/>
    <cellStyle name="Percentagem 2 2 8 4" xfId="35697"/>
    <cellStyle name="Percentagem 2 2 9" xfId="35698"/>
    <cellStyle name="Percentagem 2 2 9 2" xfId="35699"/>
    <cellStyle name="Percentagem 2 2 9 2 2" xfId="35700"/>
    <cellStyle name="Percentagem 2 2 9 2 3" xfId="35701"/>
    <cellStyle name="Percentagem 2 2 9 3" xfId="35702"/>
    <cellStyle name="Percentagem 2 2 9 4" xfId="35703"/>
    <cellStyle name="Percentagem 2 3" xfId="35704"/>
    <cellStyle name="Percentagem 2 3 10" xfId="35705"/>
    <cellStyle name="Percentagem 2 3 10 2" xfId="35706"/>
    <cellStyle name="Percentagem 2 3 10 3" xfId="35707"/>
    <cellStyle name="Percentagem 2 3 11" xfId="35708"/>
    <cellStyle name="Percentagem 2 3 11 2" xfId="35709"/>
    <cellStyle name="Percentagem 2 3 11 3" xfId="35710"/>
    <cellStyle name="Percentagem 2 3 12" xfId="35711"/>
    <cellStyle name="Percentagem 2 3 12 2" xfId="35712"/>
    <cellStyle name="Percentagem 2 3 12 3" xfId="35713"/>
    <cellStyle name="Percentagem 2 3 13" xfId="35714"/>
    <cellStyle name="Percentagem 2 3 2" xfId="35715"/>
    <cellStyle name="Percentagem 2 3 2 2" xfId="35716"/>
    <cellStyle name="Percentagem 2 3 2 2 2" xfId="35717"/>
    <cellStyle name="Percentagem 2 3 2 2 2 2" xfId="35718"/>
    <cellStyle name="Percentagem 2 3 2 2 2 3" xfId="35719"/>
    <cellStyle name="Percentagem 2 3 2 2 3" xfId="35720"/>
    <cellStyle name="Percentagem 2 3 2 2 4" xfId="35721"/>
    <cellStyle name="Percentagem 2 3 2 3" xfId="35722"/>
    <cellStyle name="Percentagem 2 3 2 3 2" xfId="35723"/>
    <cellStyle name="Percentagem 2 3 2 3 2 2" xfId="35724"/>
    <cellStyle name="Percentagem 2 3 2 3 2 3" xfId="35725"/>
    <cellStyle name="Percentagem 2 3 2 3 3" xfId="35726"/>
    <cellStyle name="Percentagem 2 3 2 3 4" xfId="35727"/>
    <cellStyle name="Percentagem 2 3 2 4" xfId="35728"/>
    <cellStyle name="Percentagem 2 3 2 4 2" xfId="35729"/>
    <cellStyle name="Percentagem 2 3 2 4 3" xfId="35730"/>
    <cellStyle name="Percentagem 2 3 2 5" xfId="35731"/>
    <cellStyle name="Percentagem 2 3 2 5 2" xfId="35732"/>
    <cellStyle name="Percentagem 2 3 2 5 3" xfId="35733"/>
    <cellStyle name="Percentagem 2 3 2 6" xfId="35734"/>
    <cellStyle name="Percentagem 2 3 2 7" xfId="35735"/>
    <cellStyle name="Percentagem 2 3 3" xfId="35736"/>
    <cellStyle name="Percentagem 2 3 3 2" xfId="35737"/>
    <cellStyle name="Percentagem 2 3 3 2 2" xfId="35738"/>
    <cellStyle name="Percentagem 2 3 3 2 2 2" xfId="35739"/>
    <cellStyle name="Percentagem 2 3 3 2 2 3" xfId="35740"/>
    <cellStyle name="Percentagem 2 3 3 2 3" xfId="35741"/>
    <cellStyle name="Percentagem 2 3 3 2 4" xfId="35742"/>
    <cellStyle name="Percentagem 2 3 3 3" xfId="35743"/>
    <cellStyle name="Percentagem 2 3 3 3 2" xfId="35744"/>
    <cellStyle name="Percentagem 2 3 3 3 2 2" xfId="35745"/>
    <cellStyle name="Percentagem 2 3 3 3 2 3" xfId="35746"/>
    <cellStyle name="Percentagem 2 3 3 3 3" xfId="35747"/>
    <cellStyle name="Percentagem 2 3 3 3 4" xfId="35748"/>
    <cellStyle name="Percentagem 2 3 3 4" xfId="35749"/>
    <cellStyle name="Percentagem 2 3 3 4 2" xfId="35750"/>
    <cellStyle name="Percentagem 2 3 3 4 3" xfId="35751"/>
    <cellStyle name="Percentagem 2 3 3 5" xfId="35752"/>
    <cellStyle name="Percentagem 2 3 3 6" xfId="35753"/>
    <cellStyle name="Percentagem 2 3 4" xfId="35754"/>
    <cellStyle name="Percentagem 2 3 4 2" xfId="35755"/>
    <cellStyle name="Percentagem 2 3 4 2 2" xfId="35756"/>
    <cellStyle name="Percentagem 2 3 4 2 2 2" xfId="35757"/>
    <cellStyle name="Percentagem 2 3 4 2 2 3" xfId="35758"/>
    <cellStyle name="Percentagem 2 3 4 2 3" xfId="35759"/>
    <cellStyle name="Percentagem 2 3 4 2 4" xfId="35760"/>
    <cellStyle name="Percentagem 2 3 4 3" xfId="35761"/>
    <cellStyle name="Percentagem 2 3 4 3 2" xfId="35762"/>
    <cellStyle name="Percentagem 2 3 4 3 2 2" xfId="35763"/>
    <cellStyle name="Percentagem 2 3 4 3 2 3" xfId="35764"/>
    <cellStyle name="Percentagem 2 3 4 3 3" xfId="35765"/>
    <cellStyle name="Percentagem 2 3 4 3 4" xfId="35766"/>
    <cellStyle name="Percentagem 2 3 4 4" xfId="35767"/>
    <cellStyle name="Percentagem 2 3 4 4 2" xfId="35768"/>
    <cellStyle name="Percentagem 2 3 4 4 3" xfId="35769"/>
    <cellStyle name="Percentagem 2 3 4 5" xfId="35770"/>
    <cellStyle name="Percentagem 2 3 4 6" xfId="35771"/>
    <cellStyle name="Percentagem 2 3 5" xfId="35772"/>
    <cellStyle name="Percentagem 2 3 5 2" xfId="35773"/>
    <cellStyle name="Percentagem 2 3 5 2 2" xfId="35774"/>
    <cellStyle name="Percentagem 2 3 5 2 2 2" xfId="35775"/>
    <cellStyle name="Percentagem 2 3 5 2 2 3" xfId="35776"/>
    <cellStyle name="Percentagem 2 3 5 2 3" xfId="35777"/>
    <cellStyle name="Percentagem 2 3 5 2 4" xfId="35778"/>
    <cellStyle name="Percentagem 2 3 5 3" xfId="35779"/>
    <cellStyle name="Percentagem 2 3 5 3 2" xfId="35780"/>
    <cellStyle name="Percentagem 2 3 5 3 2 2" xfId="35781"/>
    <cellStyle name="Percentagem 2 3 5 3 2 3" xfId="35782"/>
    <cellStyle name="Percentagem 2 3 5 3 3" xfId="35783"/>
    <cellStyle name="Percentagem 2 3 5 3 4" xfId="35784"/>
    <cellStyle name="Percentagem 2 3 5 4" xfId="35785"/>
    <cellStyle name="Percentagem 2 3 5 4 2" xfId="35786"/>
    <cellStyle name="Percentagem 2 3 5 4 2 2" xfId="35787"/>
    <cellStyle name="Percentagem 2 3 5 4 2 3" xfId="35788"/>
    <cellStyle name="Percentagem 2 3 5 4 3" xfId="35789"/>
    <cellStyle name="Percentagem 2 3 5 4 4" xfId="35790"/>
    <cellStyle name="Percentagem 2 3 5 5" xfId="35791"/>
    <cellStyle name="Percentagem 2 3 5 5 2" xfId="35792"/>
    <cellStyle name="Percentagem 2 3 5 5 3" xfId="35793"/>
    <cellStyle name="Percentagem 2 3 5 6" xfId="35794"/>
    <cellStyle name="Percentagem 2 3 5 7" xfId="35795"/>
    <cellStyle name="Percentagem 2 3 6" xfId="35796"/>
    <cellStyle name="Percentagem 2 3 6 2" xfId="35797"/>
    <cellStyle name="Percentagem 2 3 6 2 2" xfId="35798"/>
    <cellStyle name="Percentagem 2 3 6 2 2 2" xfId="35799"/>
    <cellStyle name="Percentagem 2 3 6 2 2 3" xfId="35800"/>
    <cellStyle name="Percentagem 2 3 6 2 3" xfId="35801"/>
    <cellStyle name="Percentagem 2 3 6 2 4" xfId="35802"/>
    <cellStyle name="Percentagem 2 3 6 3" xfId="35803"/>
    <cellStyle name="Percentagem 2 3 6 3 2" xfId="35804"/>
    <cellStyle name="Percentagem 2 3 6 3 2 2" xfId="35805"/>
    <cellStyle name="Percentagem 2 3 6 3 2 3" xfId="35806"/>
    <cellStyle name="Percentagem 2 3 6 3 3" xfId="35807"/>
    <cellStyle name="Percentagem 2 3 6 3 4" xfId="35808"/>
    <cellStyle name="Percentagem 2 3 6 4" xfId="35809"/>
    <cellStyle name="Percentagem 2 3 6 4 2" xfId="35810"/>
    <cellStyle name="Percentagem 2 3 6 4 3" xfId="35811"/>
    <cellStyle name="Percentagem 2 3 6 5" xfId="35812"/>
    <cellStyle name="Percentagem 2 3 6 6" xfId="35813"/>
    <cellStyle name="Percentagem 2 3 7" xfId="35814"/>
    <cellStyle name="Percentagem 2 3 7 2" xfId="35815"/>
    <cellStyle name="Percentagem 2 3 7 2 2" xfId="35816"/>
    <cellStyle name="Percentagem 2 3 7 2 3" xfId="35817"/>
    <cellStyle name="Percentagem 2 3 7 3" xfId="35818"/>
    <cellStyle name="Percentagem 2 3 7 4" xfId="35819"/>
    <cellStyle name="Percentagem 2 3 8" xfId="35820"/>
    <cellStyle name="Percentagem 2 3 8 2" xfId="35821"/>
    <cellStyle name="Percentagem 2 3 8 2 2" xfId="35822"/>
    <cellStyle name="Percentagem 2 3 8 2 3" xfId="35823"/>
    <cellStyle name="Percentagem 2 3 8 3" xfId="35824"/>
    <cellStyle name="Percentagem 2 3 8 4" xfId="35825"/>
    <cellStyle name="Percentagem 2 3 9" xfId="35826"/>
    <cellStyle name="Percentagem 2 3 9 2" xfId="35827"/>
    <cellStyle name="Percentagem 2 3 9 2 2" xfId="35828"/>
    <cellStyle name="Percentagem 2 3 9 2 3" xfId="35829"/>
    <cellStyle name="Percentagem 2 3 9 3" xfId="35830"/>
    <cellStyle name="Percentagem 2 3 9 4" xfId="35831"/>
    <cellStyle name="Pilkku_Layo9704" xfId="35832"/>
    <cellStyle name="Pyör. luku_Layo9704" xfId="35833"/>
    <cellStyle name="Pyör. valuutta_Layo9704" xfId="35834"/>
    <cellStyle name="Schlecht" xfId="35835"/>
    <cellStyle name="Schlecht 10" xfId="35836"/>
    <cellStyle name="Schlecht 10 2" xfId="35837"/>
    <cellStyle name="Schlecht 10 3" xfId="35838"/>
    <cellStyle name="Schlecht 11" xfId="35839"/>
    <cellStyle name="Schlecht 11 2" xfId="35840"/>
    <cellStyle name="Schlecht 11 3" xfId="35841"/>
    <cellStyle name="Schlecht 12" xfId="35842"/>
    <cellStyle name="Schlecht 12 2" xfId="35843"/>
    <cellStyle name="Schlecht 12 3" xfId="35844"/>
    <cellStyle name="Schlecht 13" xfId="35845"/>
    <cellStyle name="Schlecht 2" xfId="35846"/>
    <cellStyle name="Schlecht 2 2" xfId="35847"/>
    <cellStyle name="Schlecht 2 2 2" xfId="35848"/>
    <cellStyle name="Schlecht 2 2 2 2" xfId="35849"/>
    <cellStyle name="Schlecht 2 2 2 3" xfId="35850"/>
    <cellStyle name="Schlecht 2 2 3" xfId="35851"/>
    <cellStyle name="Schlecht 2 2 4" xfId="35852"/>
    <cellStyle name="Schlecht 2 3" xfId="35853"/>
    <cellStyle name="Schlecht 2 3 2" xfId="35854"/>
    <cellStyle name="Schlecht 2 3 2 2" xfId="35855"/>
    <cellStyle name="Schlecht 2 3 2 3" xfId="35856"/>
    <cellStyle name="Schlecht 2 3 3" xfId="35857"/>
    <cellStyle name="Schlecht 2 3 4" xfId="35858"/>
    <cellStyle name="Schlecht 2 4" xfId="35859"/>
    <cellStyle name="Schlecht 2 4 2" xfId="35860"/>
    <cellStyle name="Schlecht 2 4 3" xfId="35861"/>
    <cellStyle name="Schlecht 2 5" xfId="35862"/>
    <cellStyle name="Schlecht 2 5 2" xfId="35863"/>
    <cellStyle name="Schlecht 2 5 3" xfId="35864"/>
    <cellStyle name="Schlecht 2 6" xfId="35865"/>
    <cellStyle name="Schlecht 2 7" xfId="35866"/>
    <cellStyle name="Schlecht 3" xfId="35867"/>
    <cellStyle name="Schlecht 3 2" xfId="35868"/>
    <cellStyle name="Schlecht 3 2 2" xfId="35869"/>
    <cellStyle name="Schlecht 3 2 2 2" xfId="35870"/>
    <cellStyle name="Schlecht 3 2 2 3" xfId="35871"/>
    <cellStyle name="Schlecht 3 2 3" xfId="35872"/>
    <cellStyle name="Schlecht 3 2 4" xfId="35873"/>
    <cellStyle name="Schlecht 3 3" xfId="35874"/>
    <cellStyle name="Schlecht 3 3 2" xfId="35875"/>
    <cellStyle name="Schlecht 3 3 2 2" xfId="35876"/>
    <cellStyle name="Schlecht 3 3 2 3" xfId="35877"/>
    <cellStyle name="Schlecht 3 3 3" xfId="35878"/>
    <cellStyle name="Schlecht 3 3 4" xfId="35879"/>
    <cellStyle name="Schlecht 3 4" xfId="35880"/>
    <cellStyle name="Schlecht 3 4 2" xfId="35881"/>
    <cellStyle name="Schlecht 3 4 3" xfId="35882"/>
    <cellStyle name="Schlecht 3 5" xfId="35883"/>
    <cellStyle name="Schlecht 3 6" xfId="35884"/>
    <cellStyle name="Schlecht 4" xfId="35885"/>
    <cellStyle name="Schlecht 4 2" xfId="35886"/>
    <cellStyle name="Schlecht 4 2 2" xfId="35887"/>
    <cellStyle name="Schlecht 4 2 2 2" xfId="35888"/>
    <cellStyle name="Schlecht 4 2 2 3" xfId="35889"/>
    <cellStyle name="Schlecht 4 2 3" xfId="35890"/>
    <cellStyle name="Schlecht 4 2 4" xfId="35891"/>
    <cellStyle name="Schlecht 4 3" xfId="35892"/>
    <cellStyle name="Schlecht 4 3 2" xfId="35893"/>
    <cellStyle name="Schlecht 4 3 2 2" xfId="35894"/>
    <cellStyle name="Schlecht 4 3 2 3" xfId="35895"/>
    <cellStyle name="Schlecht 4 3 3" xfId="35896"/>
    <cellStyle name="Schlecht 4 3 4" xfId="35897"/>
    <cellStyle name="Schlecht 4 4" xfId="35898"/>
    <cellStyle name="Schlecht 4 4 2" xfId="35899"/>
    <cellStyle name="Schlecht 4 4 3" xfId="35900"/>
    <cellStyle name="Schlecht 4 5" xfId="35901"/>
    <cellStyle name="Schlecht 4 6" xfId="35902"/>
    <cellStyle name="Schlecht 5" xfId="35903"/>
    <cellStyle name="Schlecht 5 2" xfId="35904"/>
    <cellStyle name="Schlecht 5 2 2" xfId="35905"/>
    <cellStyle name="Schlecht 5 2 2 2" xfId="35906"/>
    <cellStyle name="Schlecht 5 2 2 3" xfId="35907"/>
    <cellStyle name="Schlecht 5 2 3" xfId="35908"/>
    <cellStyle name="Schlecht 5 2 4" xfId="35909"/>
    <cellStyle name="Schlecht 5 3" xfId="35910"/>
    <cellStyle name="Schlecht 5 3 2" xfId="35911"/>
    <cellStyle name="Schlecht 5 3 2 2" xfId="35912"/>
    <cellStyle name="Schlecht 5 3 2 3" xfId="35913"/>
    <cellStyle name="Schlecht 5 3 3" xfId="35914"/>
    <cellStyle name="Schlecht 5 3 4" xfId="35915"/>
    <cellStyle name="Schlecht 5 4" xfId="35916"/>
    <cellStyle name="Schlecht 5 4 2" xfId="35917"/>
    <cellStyle name="Schlecht 5 4 2 2" xfId="35918"/>
    <cellStyle name="Schlecht 5 4 2 3" xfId="35919"/>
    <cellStyle name="Schlecht 5 4 3" xfId="35920"/>
    <cellStyle name="Schlecht 5 4 4" xfId="35921"/>
    <cellStyle name="Schlecht 5 5" xfId="35922"/>
    <cellStyle name="Schlecht 5 5 2" xfId="35923"/>
    <cellStyle name="Schlecht 5 5 3" xfId="35924"/>
    <cellStyle name="Schlecht 5 6" xfId="35925"/>
    <cellStyle name="Schlecht 5 7" xfId="35926"/>
    <cellStyle name="Schlecht 6" xfId="35927"/>
    <cellStyle name="Schlecht 6 2" xfId="35928"/>
    <cellStyle name="Schlecht 6 2 2" xfId="35929"/>
    <cellStyle name="Schlecht 6 2 2 2" xfId="35930"/>
    <cellStyle name="Schlecht 6 2 2 3" xfId="35931"/>
    <cellStyle name="Schlecht 6 2 3" xfId="35932"/>
    <cellStyle name="Schlecht 6 2 4" xfId="35933"/>
    <cellStyle name="Schlecht 6 3" xfId="35934"/>
    <cellStyle name="Schlecht 6 3 2" xfId="35935"/>
    <cellStyle name="Schlecht 6 3 2 2" xfId="35936"/>
    <cellStyle name="Schlecht 6 3 2 3" xfId="35937"/>
    <cellStyle name="Schlecht 6 3 3" xfId="35938"/>
    <cellStyle name="Schlecht 6 3 4" xfId="35939"/>
    <cellStyle name="Schlecht 6 4" xfId="35940"/>
    <cellStyle name="Schlecht 6 4 2" xfId="35941"/>
    <cellStyle name="Schlecht 6 4 3" xfId="35942"/>
    <cellStyle name="Schlecht 6 5" xfId="35943"/>
    <cellStyle name="Schlecht 6 6" xfId="35944"/>
    <cellStyle name="Schlecht 7" xfId="35945"/>
    <cellStyle name="Schlecht 7 2" xfId="35946"/>
    <cellStyle name="Schlecht 7 2 2" xfId="35947"/>
    <cellStyle name="Schlecht 7 2 3" xfId="35948"/>
    <cellStyle name="Schlecht 7 3" xfId="35949"/>
    <cellStyle name="Schlecht 7 4" xfId="35950"/>
    <cellStyle name="Schlecht 8" xfId="35951"/>
    <cellStyle name="Schlecht 8 2" xfId="35952"/>
    <cellStyle name="Schlecht 8 2 2" xfId="35953"/>
    <cellStyle name="Schlecht 8 2 3" xfId="35954"/>
    <cellStyle name="Schlecht 8 3" xfId="35955"/>
    <cellStyle name="Schlecht 8 4" xfId="35956"/>
    <cellStyle name="Schlecht 9" xfId="35957"/>
    <cellStyle name="Schlecht 9 2" xfId="35958"/>
    <cellStyle name="Schlecht 9 2 2" xfId="35959"/>
    <cellStyle name="Schlecht 9 2 3" xfId="35960"/>
    <cellStyle name="Schlecht 9 3" xfId="35961"/>
    <cellStyle name="Schlecht 9 4" xfId="35962"/>
    <cellStyle name="Shade" xfId="35963"/>
    <cellStyle name="Shade 10" xfId="35964"/>
    <cellStyle name="Shade 10 2" xfId="35965"/>
    <cellStyle name="Shade 10 3" xfId="35966"/>
    <cellStyle name="Shade 11" xfId="35967"/>
    <cellStyle name="Shade 11 2" xfId="35968"/>
    <cellStyle name="Shade 11 3" xfId="35969"/>
    <cellStyle name="Shade 12" xfId="35970"/>
    <cellStyle name="Shade 12 2" xfId="35971"/>
    <cellStyle name="Shade 12 3" xfId="35972"/>
    <cellStyle name="Shade 13" xfId="35973"/>
    <cellStyle name="Shade 2" xfId="35974"/>
    <cellStyle name="Shade 2 2" xfId="35975"/>
    <cellStyle name="Shade 2 2 2" xfId="35976"/>
    <cellStyle name="Shade 2 2 2 2" xfId="35977"/>
    <cellStyle name="Shade 2 2 2 3" xfId="35978"/>
    <cellStyle name="Shade 2 2 3" xfId="35979"/>
    <cellStyle name="Shade 2 2 4" xfId="35980"/>
    <cellStyle name="Shade 2 3" xfId="35981"/>
    <cellStyle name="Shade 2 3 2" xfId="35982"/>
    <cellStyle name="Shade 2 3 2 2" xfId="35983"/>
    <cellStyle name="Shade 2 3 2 3" xfId="35984"/>
    <cellStyle name="Shade 2 3 3" xfId="35985"/>
    <cellStyle name="Shade 2 3 4" xfId="35986"/>
    <cellStyle name="Shade 2 4" xfId="35987"/>
    <cellStyle name="Shade 2 4 2" xfId="35988"/>
    <cellStyle name="Shade 2 4 3" xfId="35989"/>
    <cellStyle name="Shade 2 5" xfId="35990"/>
    <cellStyle name="Shade 2 5 2" xfId="35991"/>
    <cellStyle name="Shade 2 5 3" xfId="35992"/>
    <cellStyle name="Shade 2 6" xfId="35993"/>
    <cellStyle name="Shade 2 7" xfId="35994"/>
    <cellStyle name="Shade 3" xfId="35995"/>
    <cellStyle name="Shade 3 2" xfId="35996"/>
    <cellStyle name="Shade 3 2 2" xfId="35997"/>
    <cellStyle name="Shade 3 2 2 2" xfId="35998"/>
    <cellStyle name="Shade 3 2 2 3" xfId="35999"/>
    <cellStyle name="Shade 3 2 3" xfId="36000"/>
    <cellStyle name="Shade 3 2 4" xfId="36001"/>
    <cellStyle name="Shade 3 3" xfId="36002"/>
    <cellStyle name="Shade 3 3 2" xfId="36003"/>
    <cellStyle name="Shade 3 3 2 2" xfId="36004"/>
    <cellStyle name="Shade 3 3 2 3" xfId="36005"/>
    <cellStyle name="Shade 3 3 3" xfId="36006"/>
    <cellStyle name="Shade 3 3 4" xfId="36007"/>
    <cellStyle name="Shade 3 4" xfId="36008"/>
    <cellStyle name="Shade 3 4 2" xfId="36009"/>
    <cellStyle name="Shade 3 4 3" xfId="36010"/>
    <cellStyle name="Shade 3 5" xfId="36011"/>
    <cellStyle name="Shade 3 6" xfId="36012"/>
    <cellStyle name="Shade 4" xfId="36013"/>
    <cellStyle name="Shade 4 2" xfId="36014"/>
    <cellStyle name="Shade 4 2 2" xfId="36015"/>
    <cellStyle name="Shade 4 2 2 2" xfId="36016"/>
    <cellStyle name="Shade 4 2 2 3" xfId="36017"/>
    <cellStyle name="Shade 4 2 3" xfId="36018"/>
    <cellStyle name="Shade 4 2 4" xfId="36019"/>
    <cellStyle name="Shade 4 3" xfId="36020"/>
    <cellStyle name="Shade 4 3 2" xfId="36021"/>
    <cellStyle name="Shade 4 3 2 2" xfId="36022"/>
    <cellStyle name="Shade 4 3 2 3" xfId="36023"/>
    <cellStyle name="Shade 4 3 3" xfId="36024"/>
    <cellStyle name="Shade 4 3 4" xfId="36025"/>
    <cellStyle name="Shade 4 4" xfId="36026"/>
    <cellStyle name="Shade 4 4 2" xfId="36027"/>
    <cellStyle name="Shade 4 4 3" xfId="36028"/>
    <cellStyle name="Shade 4 5" xfId="36029"/>
    <cellStyle name="Shade 4 6" xfId="36030"/>
    <cellStyle name="Shade 5" xfId="36031"/>
    <cellStyle name="Shade 5 2" xfId="36032"/>
    <cellStyle name="Shade 5 2 2" xfId="36033"/>
    <cellStyle name="Shade 5 2 2 2" xfId="36034"/>
    <cellStyle name="Shade 5 2 2 3" xfId="36035"/>
    <cellStyle name="Shade 5 2 3" xfId="36036"/>
    <cellStyle name="Shade 5 2 4" xfId="36037"/>
    <cellStyle name="Shade 5 3" xfId="36038"/>
    <cellStyle name="Shade 5 3 2" xfId="36039"/>
    <cellStyle name="Shade 5 3 2 2" xfId="36040"/>
    <cellStyle name="Shade 5 3 2 3" xfId="36041"/>
    <cellStyle name="Shade 5 3 3" xfId="36042"/>
    <cellStyle name="Shade 5 3 4" xfId="36043"/>
    <cellStyle name="Shade 5 4" xfId="36044"/>
    <cellStyle name="Shade 5 4 2" xfId="36045"/>
    <cellStyle name="Shade 5 4 2 2" xfId="36046"/>
    <cellStyle name="Shade 5 4 2 3" xfId="36047"/>
    <cellStyle name="Shade 5 4 3" xfId="36048"/>
    <cellStyle name="Shade 5 4 4" xfId="36049"/>
    <cellStyle name="Shade 5 5" xfId="36050"/>
    <cellStyle name="Shade 5 5 2" xfId="36051"/>
    <cellStyle name="Shade 5 5 3" xfId="36052"/>
    <cellStyle name="Shade 5 6" xfId="36053"/>
    <cellStyle name="Shade 5 7" xfId="36054"/>
    <cellStyle name="Shade 6" xfId="36055"/>
    <cellStyle name="Shade 6 2" xfId="36056"/>
    <cellStyle name="Shade 6 2 2" xfId="36057"/>
    <cellStyle name="Shade 6 2 2 2" xfId="36058"/>
    <cellStyle name="Shade 6 2 2 3" xfId="36059"/>
    <cellStyle name="Shade 6 2 3" xfId="36060"/>
    <cellStyle name="Shade 6 2 4" xfId="36061"/>
    <cellStyle name="Shade 6 3" xfId="36062"/>
    <cellStyle name="Shade 6 3 2" xfId="36063"/>
    <cellStyle name="Shade 6 3 2 2" xfId="36064"/>
    <cellStyle name="Shade 6 3 2 3" xfId="36065"/>
    <cellStyle name="Shade 6 3 3" xfId="36066"/>
    <cellStyle name="Shade 6 3 4" xfId="36067"/>
    <cellStyle name="Shade 6 4" xfId="36068"/>
    <cellStyle name="Shade 6 4 2" xfId="36069"/>
    <cellStyle name="Shade 6 4 3" xfId="36070"/>
    <cellStyle name="Shade 6 5" xfId="36071"/>
    <cellStyle name="Shade 6 6" xfId="36072"/>
    <cellStyle name="Shade 7" xfId="36073"/>
    <cellStyle name="Shade 7 2" xfId="36074"/>
    <cellStyle name="Shade 7 2 2" xfId="36075"/>
    <cellStyle name="Shade 7 2 3" xfId="36076"/>
    <cellStyle name="Shade 7 3" xfId="36077"/>
    <cellStyle name="Shade 7 4" xfId="36078"/>
    <cellStyle name="Shade 8" xfId="36079"/>
    <cellStyle name="Shade 8 2" xfId="36080"/>
    <cellStyle name="Shade 8 2 2" xfId="36081"/>
    <cellStyle name="Shade 8 2 3" xfId="36082"/>
    <cellStyle name="Shade 8 3" xfId="36083"/>
    <cellStyle name="Shade 8 4" xfId="36084"/>
    <cellStyle name="Shade 9" xfId="36085"/>
    <cellStyle name="Shade 9 2" xfId="36086"/>
    <cellStyle name="Shade 9 2 2" xfId="36087"/>
    <cellStyle name="Shade 9 2 3" xfId="36088"/>
    <cellStyle name="Shade 9 3" xfId="36089"/>
    <cellStyle name="Shade 9 4" xfId="36090"/>
    <cellStyle name="source" xfId="36091"/>
    <cellStyle name="source 10" xfId="36092"/>
    <cellStyle name="source 10 2" xfId="36093"/>
    <cellStyle name="source 10 3" xfId="36094"/>
    <cellStyle name="source 11" xfId="36095"/>
    <cellStyle name="source 11 2" xfId="36096"/>
    <cellStyle name="source 11 3" xfId="36097"/>
    <cellStyle name="source 12" xfId="36098"/>
    <cellStyle name="source 12 2" xfId="36099"/>
    <cellStyle name="source 12 3" xfId="36100"/>
    <cellStyle name="source 13" xfId="36101"/>
    <cellStyle name="source 2" xfId="36102"/>
    <cellStyle name="source 2 2" xfId="36103"/>
    <cellStyle name="source 2 2 2" xfId="36104"/>
    <cellStyle name="source 2 2 2 2" xfId="36105"/>
    <cellStyle name="source 2 2 2 3" xfId="36106"/>
    <cellStyle name="source 2 2 3" xfId="36107"/>
    <cellStyle name="source 2 2 4" xfId="36108"/>
    <cellStyle name="source 2 3" xfId="36109"/>
    <cellStyle name="source 2 3 2" xfId="36110"/>
    <cellStyle name="source 2 3 2 2" xfId="36111"/>
    <cellStyle name="source 2 3 2 3" xfId="36112"/>
    <cellStyle name="source 2 3 3" xfId="36113"/>
    <cellStyle name="source 2 3 4" xfId="36114"/>
    <cellStyle name="source 2 4" xfId="36115"/>
    <cellStyle name="source 2 4 2" xfId="36116"/>
    <cellStyle name="source 2 4 3" xfId="36117"/>
    <cellStyle name="source 2 5" xfId="36118"/>
    <cellStyle name="source 2 5 2" xfId="36119"/>
    <cellStyle name="source 2 5 3" xfId="36120"/>
    <cellStyle name="source 2 6" xfId="36121"/>
    <cellStyle name="source 2 6 2" xfId="36122"/>
    <cellStyle name="source 2 6 3" xfId="36123"/>
    <cellStyle name="source 2 7" xfId="36124"/>
    <cellStyle name="source 3" xfId="36125"/>
    <cellStyle name="source 3 2" xfId="36126"/>
    <cellStyle name="source 3 2 2" xfId="36127"/>
    <cellStyle name="source 3 2 2 2" xfId="36128"/>
    <cellStyle name="source 3 2 2 3" xfId="36129"/>
    <cellStyle name="source 3 2 3" xfId="36130"/>
    <cellStyle name="source 3 2 4" xfId="36131"/>
    <cellStyle name="source 3 3" xfId="36132"/>
    <cellStyle name="source 3 3 2" xfId="36133"/>
    <cellStyle name="source 3 3 2 2" xfId="36134"/>
    <cellStyle name="source 3 3 2 3" xfId="36135"/>
    <cellStyle name="source 3 3 3" xfId="36136"/>
    <cellStyle name="source 3 3 4" xfId="36137"/>
    <cellStyle name="source 3 4" xfId="36138"/>
    <cellStyle name="source 3 4 2" xfId="36139"/>
    <cellStyle name="source 3 4 3" xfId="36140"/>
    <cellStyle name="source 3 5" xfId="36141"/>
    <cellStyle name="source 3 6" xfId="36142"/>
    <cellStyle name="source 4" xfId="36143"/>
    <cellStyle name="source 4 2" xfId="36144"/>
    <cellStyle name="source 4 2 2" xfId="36145"/>
    <cellStyle name="source 4 2 2 2" xfId="36146"/>
    <cellStyle name="source 4 2 2 3" xfId="36147"/>
    <cellStyle name="source 4 2 3" xfId="36148"/>
    <cellStyle name="source 4 2 4" xfId="36149"/>
    <cellStyle name="source 4 3" xfId="36150"/>
    <cellStyle name="source 4 3 2" xfId="36151"/>
    <cellStyle name="source 4 3 2 2" xfId="36152"/>
    <cellStyle name="source 4 3 2 3" xfId="36153"/>
    <cellStyle name="source 4 3 3" xfId="36154"/>
    <cellStyle name="source 4 3 4" xfId="36155"/>
    <cellStyle name="source 4 4" xfId="36156"/>
    <cellStyle name="source 4 4 2" xfId="36157"/>
    <cellStyle name="source 4 4 3" xfId="36158"/>
    <cellStyle name="source 4 5" xfId="36159"/>
    <cellStyle name="source 4 6" xfId="36160"/>
    <cellStyle name="source 5" xfId="36161"/>
    <cellStyle name="source 5 2" xfId="36162"/>
    <cellStyle name="source 5 2 2" xfId="36163"/>
    <cellStyle name="source 5 2 2 2" xfId="36164"/>
    <cellStyle name="source 5 2 2 3" xfId="36165"/>
    <cellStyle name="source 5 2 3" xfId="36166"/>
    <cellStyle name="source 5 2 4" xfId="36167"/>
    <cellStyle name="source 5 3" xfId="36168"/>
    <cellStyle name="source 5 3 2" xfId="36169"/>
    <cellStyle name="source 5 3 2 2" xfId="36170"/>
    <cellStyle name="source 5 3 2 3" xfId="36171"/>
    <cellStyle name="source 5 3 3" xfId="36172"/>
    <cellStyle name="source 5 3 4" xfId="36173"/>
    <cellStyle name="source 5 4" xfId="36174"/>
    <cellStyle name="source 5 4 2" xfId="36175"/>
    <cellStyle name="source 5 4 2 2" xfId="36176"/>
    <cellStyle name="source 5 4 2 3" xfId="36177"/>
    <cellStyle name="source 5 4 3" xfId="36178"/>
    <cellStyle name="source 5 4 4" xfId="36179"/>
    <cellStyle name="source 5 5" xfId="36180"/>
    <cellStyle name="source 5 5 2" xfId="36181"/>
    <cellStyle name="source 5 5 3" xfId="36182"/>
    <cellStyle name="source 5 6" xfId="36183"/>
    <cellStyle name="source 5 7" xfId="36184"/>
    <cellStyle name="source 6" xfId="36185"/>
    <cellStyle name="source 6 2" xfId="36186"/>
    <cellStyle name="source 6 2 2" xfId="36187"/>
    <cellStyle name="source 6 2 2 2" xfId="36188"/>
    <cellStyle name="source 6 2 2 3" xfId="36189"/>
    <cellStyle name="source 6 2 3" xfId="36190"/>
    <cellStyle name="source 6 2 4" xfId="36191"/>
    <cellStyle name="source 6 3" xfId="36192"/>
    <cellStyle name="source 6 3 2" xfId="36193"/>
    <cellStyle name="source 6 3 2 2" xfId="36194"/>
    <cellStyle name="source 6 3 2 3" xfId="36195"/>
    <cellStyle name="source 6 3 3" xfId="36196"/>
    <cellStyle name="source 6 3 4" xfId="36197"/>
    <cellStyle name="source 6 4" xfId="36198"/>
    <cellStyle name="source 6 4 2" xfId="36199"/>
    <cellStyle name="source 6 4 3" xfId="36200"/>
    <cellStyle name="source 6 5" xfId="36201"/>
    <cellStyle name="source 6 6" xfId="36202"/>
    <cellStyle name="source 7" xfId="36203"/>
    <cellStyle name="source 7 2" xfId="36204"/>
    <cellStyle name="source 7 2 2" xfId="36205"/>
    <cellStyle name="source 7 2 3" xfId="36206"/>
    <cellStyle name="source 7 3" xfId="36207"/>
    <cellStyle name="source 7 4" xfId="36208"/>
    <cellStyle name="source 8" xfId="36209"/>
    <cellStyle name="source 8 2" xfId="36210"/>
    <cellStyle name="source 8 2 2" xfId="36211"/>
    <cellStyle name="source 8 2 3" xfId="36212"/>
    <cellStyle name="source 8 3" xfId="36213"/>
    <cellStyle name="source 8 4" xfId="36214"/>
    <cellStyle name="source 9" xfId="36215"/>
    <cellStyle name="source 9 2" xfId="36216"/>
    <cellStyle name="source 9 2 2" xfId="36217"/>
    <cellStyle name="source 9 2 3" xfId="36218"/>
    <cellStyle name="source 9 3" xfId="36219"/>
    <cellStyle name="source 9 4" xfId="36220"/>
    <cellStyle name="Standaard_Blad1" xfId="36221"/>
    <cellStyle name="Standard 2" xfId="36222"/>
    <cellStyle name="Standard 2 10" xfId="36223"/>
    <cellStyle name="Standard 2 10 2" xfId="36224"/>
    <cellStyle name="Standard 2 10 3" xfId="36225"/>
    <cellStyle name="Standard 2 11" xfId="36226"/>
    <cellStyle name="Standard 2 11 2" xfId="36227"/>
    <cellStyle name="Standard 2 11 3" xfId="36228"/>
    <cellStyle name="Standard 2 12" xfId="36229"/>
    <cellStyle name="Standard 2 2" xfId="36230"/>
    <cellStyle name="Standard 2 2 2" xfId="36231"/>
    <cellStyle name="Standard 2 2 2 2" xfId="36232"/>
    <cellStyle name="Standard 2 2 2 2 2" xfId="36233"/>
    <cellStyle name="Standard 2 2 2 2 3" xfId="36234"/>
    <cellStyle name="Standard 2 2 2 3" xfId="36235"/>
    <cellStyle name="Standard 2 2 2 4" xfId="36236"/>
    <cellStyle name="Standard 2 2 3" xfId="36237"/>
    <cellStyle name="Standard 2 2 3 2" xfId="36238"/>
    <cellStyle name="Standard 2 2 3 2 2" xfId="36239"/>
    <cellStyle name="Standard 2 2 3 2 3" xfId="36240"/>
    <cellStyle name="Standard 2 2 3 3" xfId="36241"/>
    <cellStyle name="Standard 2 2 3 4" xfId="36242"/>
    <cellStyle name="Standard 2 2 4" xfId="36243"/>
    <cellStyle name="Standard 2 2 4 2" xfId="36244"/>
    <cellStyle name="Standard 2 2 4 3" xfId="36245"/>
    <cellStyle name="Standard 2 2 5" xfId="36246"/>
    <cellStyle name="Standard 2 2 5 2" xfId="36247"/>
    <cellStyle name="Standard 2 2 5 3" xfId="36248"/>
    <cellStyle name="Standard 2 2 6" xfId="36249"/>
    <cellStyle name="Standard 2 2 7" xfId="36250"/>
    <cellStyle name="Standard 2 3" xfId="36251"/>
    <cellStyle name="Standard 2 3 2" xfId="36252"/>
    <cellStyle name="Standard 2 3 2 2" xfId="36253"/>
    <cellStyle name="Standard 2 3 2 2 2" xfId="36254"/>
    <cellStyle name="Standard 2 3 2 2 3" xfId="36255"/>
    <cellStyle name="Standard 2 3 2 3" xfId="36256"/>
    <cellStyle name="Standard 2 3 2 4" xfId="36257"/>
    <cellStyle name="Standard 2 3 3" xfId="36258"/>
    <cellStyle name="Standard 2 3 3 2" xfId="36259"/>
    <cellStyle name="Standard 2 3 3 2 2" xfId="36260"/>
    <cellStyle name="Standard 2 3 3 2 3" xfId="36261"/>
    <cellStyle name="Standard 2 3 3 3" xfId="36262"/>
    <cellStyle name="Standard 2 3 3 4" xfId="36263"/>
    <cellStyle name="Standard 2 3 4" xfId="36264"/>
    <cellStyle name="Standard 2 3 4 2" xfId="36265"/>
    <cellStyle name="Standard 2 3 4 3" xfId="36266"/>
    <cellStyle name="Standard 2 3 5" xfId="36267"/>
    <cellStyle name="Standard 2 3 6" xfId="36268"/>
    <cellStyle name="Standard 2 4" xfId="36269"/>
    <cellStyle name="Standard 2 4 2" xfId="36270"/>
    <cellStyle name="Standard 2 4 2 2" xfId="36271"/>
    <cellStyle name="Standard 2 4 2 2 2" xfId="36272"/>
    <cellStyle name="Standard 2 4 2 2 3" xfId="36273"/>
    <cellStyle name="Standard 2 4 2 3" xfId="36274"/>
    <cellStyle name="Standard 2 4 2 4" xfId="36275"/>
    <cellStyle name="Standard 2 4 3" xfId="36276"/>
    <cellStyle name="Standard 2 4 3 2" xfId="36277"/>
    <cellStyle name="Standard 2 4 3 2 2" xfId="36278"/>
    <cellStyle name="Standard 2 4 3 2 3" xfId="36279"/>
    <cellStyle name="Standard 2 4 3 3" xfId="36280"/>
    <cellStyle name="Standard 2 4 3 4" xfId="36281"/>
    <cellStyle name="Standard 2 4 4" xfId="36282"/>
    <cellStyle name="Standard 2 4 4 2" xfId="36283"/>
    <cellStyle name="Standard 2 4 4 2 2" xfId="36284"/>
    <cellStyle name="Standard 2 4 4 2 3" xfId="36285"/>
    <cellStyle name="Standard 2 4 4 3" xfId="36286"/>
    <cellStyle name="Standard 2 4 4 4" xfId="36287"/>
    <cellStyle name="Standard 2 4 5" xfId="36288"/>
    <cellStyle name="Standard 2 4 5 2" xfId="36289"/>
    <cellStyle name="Standard 2 4 5 3" xfId="36290"/>
    <cellStyle name="Standard 2 4 6" xfId="36291"/>
    <cellStyle name="Standard 2 4 7" xfId="36292"/>
    <cellStyle name="Standard 2 5" xfId="36293"/>
    <cellStyle name="Standard 2 5 2" xfId="36294"/>
    <cellStyle name="Standard 2 5 2 2" xfId="36295"/>
    <cellStyle name="Standard 2 5 2 2 2" xfId="36296"/>
    <cellStyle name="Standard 2 5 2 2 3" xfId="36297"/>
    <cellStyle name="Standard 2 5 2 3" xfId="36298"/>
    <cellStyle name="Standard 2 5 2 4" xfId="36299"/>
    <cellStyle name="Standard 2 5 3" xfId="36300"/>
    <cellStyle name="Standard 2 5 3 2" xfId="36301"/>
    <cellStyle name="Standard 2 5 3 2 2" xfId="36302"/>
    <cellStyle name="Standard 2 5 3 2 3" xfId="36303"/>
    <cellStyle name="Standard 2 5 3 3" xfId="36304"/>
    <cellStyle name="Standard 2 5 3 4" xfId="36305"/>
    <cellStyle name="Standard 2 5 4" xfId="36306"/>
    <cellStyle name="Standard 2 5 4 2" xfId="36307"/>
    <cellStyle name="Standard 2 5 4 3" xfId="36308"/>
    <cellStyle name="Standard 2 5 5" xfId="36309"/>
    <cellStyle name="Standard 2 5 6" xfId="36310"/>
    <cellStyle name="Standard 2 6" xfId="36311"/>
    <cellStyle name="Standard 2 6 2" xfId="36312"/>
    <cellStyle name="Standard 2 6 2 2" xfId="36313"/>
    <cellStyle name="Standard 2 6 2 3" xfId="36314"/>
    <cellStyle name="Standard 2 6 3" xfId="36315"/>
    <cellStyle name="Standard 2 6 4" xfId="36316"/>
    <cellStyle name="Standard 2 7" xfId="36317"/>
    <cellStyle name="Standard 2 7 2" xfId="36318"/>
    <cellStyle name="Standard 2 7 2 2" xfId="36319"/>
    <cellStyle name="Standard 2 7 2 3" xfId="36320"/>
    <cellStyle name="Standard 2 7 3" xfId="36321"/>
    <cellStyle name="Standard 2 7 4" xfId="36322"/>
    <cellStyle name="Standard 2 8" xfId="36323"/>
    <cellStyle name="Standard 2 8 2" xfId="36324"/>
    <cellStyle name="Standard 2 8 2 2" xfId="36325"/>
    <cellStyle name="Standard 2 8 2 3" xfId="36326"/>
    <cellStyle name="Standard 2 8 3" xfId="36327"/>
    <cellStyle name="Standard 2 8 4" xfId="36328"/>
    <cellStyle name="Standard 2 9" xfId="36329"/>
    <cellStyle name="Standard 2 9 2" xfId="36330"/>
    <cellStyle name="Standard 2 9 3" xfId="36331"/>
    <cellStyle name="Standard 3" xfId="36332"/>
    <cellStyle name="Standard 3 10" xfId="36333"/>
    <cellStyle name="Standard 3 10 2" xfId="36334"/>
    <cellStyle name="Standard 3 10 3" xfId="36335"/>
    <cellStyle name="Standard 3 11" xfId="36336"/>
    <cellStyle name="Standard 3 11 2" xfId="36337"/>
    <cellStyle name="Standard 3 11 3" xfId="36338"/>
    <cellStyle name="Standard 3 12" xfId="36339"/>
    <cellStyle name="Standard 3 2" xfId="36340"/>
    <cellStyle name="Standard 3 2 2" xfId="36341"/>
    <cellStyle name="Standard 3 2 2 2" xfId="36342"/>
    <cellStyle name="Standard 3 2 2 2 2" xfId="36343"/>
    <cellStyle name="Standard 3 2 2 2 3" xfId="36344"/>
    <cellStyle name="Standard 3 2 2 3" xfId="36345"/>
    <cellStyle name="Standard 3 2 2 4" xfId="36346"/>
    <cellStyle name="Standard 3 2 3" xfId="36347"/>
    <cellStyle name="Standard 3 2 3 2" xfId="36348"/>
    <cellStyle name="Standard 3 2 3 2 2" xfId="36349"/>
    <cellStyle name="Standard 3 2 3 2 3" xfId="36350"/>
    <cellStyle name="Standard 3 2 3 3" xfId="36351"/>
    <cellStyle name="Standard 3 2 3 4" xfId="36352"/>
    <cellStyle name="Standard 3 2 4" xfId="36353"/>
    <cellStyle name="Standard 3 2 4 2" xfId="36354"/>
    <cellStyle name="Standard 3 2 4 3" xfId="36355"/>
    <cellStyle name="Standard 3 2 5" xfId="36356"/>
    <cellStyle name="Standard 3 2 5 2" xfId="36357"/>
    <cellStyle name="Standard 3 2 5 3" xfId="36358"/>
    <cellStyle name="Standard 3 2 6" xfId="36359"/>
    <cellStyle name="Standard 3 2 7" xfId="36360"/>
    <cellStyle name="Standard 3 3" xfId="36361"/>
    <cellStyle name="Standard 3 3 2" xfId="36362"/>
    <cellStyle name="Standard 3 3 2 2" xfId="36363"/>
    <cellStyle name="Standard 3 3 2 2 2" xfId="36364"/>
    <cellStyle name="Standard 3 3 2 2 3" xfId="36365"/>
    <cellStyle name="Standard 3 3 2 3" xfId="36366"/>
    <cellStyle name="Standard 3 3 2 4" xfId="36367"/>
    <cellStyle name="Standard 3 3 3" xfId="36368"/>
    <cellStyle name="Standard 3 3 3 2" xfId="36369"/>
    <cellStyle name="Standard 3 3 3 2 2" xfId="36370"/>
    <cellStyle name="Standard 3 3 3 2 3" xfId="36371"/>
    <cellStyle name="Standard 3 3 3 3" xfId="36372"/>
    <cellStyle name="Standard 3 3 3 4" xfId="36373"/>
    <cellStyle name="Standard 3 3 4" xfId="36374"/>
    <cellStyle name="Standard 3 3 4 2" xfId="36375"/>
    <cellStyle name="Standard 3 3 4 3" xfId="36376"/>
    <cellStyle name="Standard 3 3 5" xfId="36377"/>
    <cellStyle name="Standard 3 3 6" xfId="36378"/>
    <cellStyle name="Standard 3 4" xfId="36379"/>
    <cellStyle name="Standard 3 4 2" xfId="36380"/>
    <cellStyle name="Standard 3 4 2 2" xfId="36381"/>
    <cellStyle name="Standard 3 4 2 2 2" xfId="36382"/>
    <cellStyle name="Standard 3 4 2 2 3" xfId="36383"/>
    <cellStyle name="Standard 3 4 2 3" xfId="36384"/>
    <cellStyle name="Standard 3 4 2 4" xfId="36385"/>
    <cellStyle name="Standard 3 4 3" xfId="36386"/>
    <cellStyle name="Standard 3 4 3 2" xfId="36387"/>
    <cellStyle name="Standard 3 4 3 2 2" xfId="36388"/>
    <cellStyle name="Standard 3 4 3 2 3" xfId="36389"/>
    <cellStyle name="Standard 3 4 3 3" xfId="36390"/>
    <cellStyle name="Standard 3 4 3 4" xfId="36391"/>
    <cellStyle name="Standard 3 4 4" xfId="36392"/>
    <cellStyle name="Standard 3 4 4 2" xfId="36393"/>
    <cellStyle name="Standard 3 4 4 2 2" xfId="36394"/>
    <cellStyle name="Standard 3 4 4 2 3" xfId="36395"/>
    <cellStyle name="Standard 3 4 4 3" xfId="36396"/>
    <cellStyle name="Standard 3 4 4 4" xfId="36397"/>
    <cellStyle name="Standard 3 4 5" xfId="36398"/>
    <cellStyle name="Standard 3 4 5 2" xfId="36399"/>
    <cellStyle name="Standard 3 4 5 3" xfId="36400"/>
    <cellStyle name="Standard 3 4 6" xfId="36401"/>
    <cellStyle name="Standard 3 4 7" xfId="36402"/>
    <cellStyle name="Standard 3 5" xfId="36403"/>
    <cellStyle name="Standard 3 5 2" xfId="36404"/>
    <cellStyle name="Standard 3 5 2 2" xfId="36405"/>
    <cellStyle name="Standard 3 5 2 2 2" xfId="36406"/>
    <cellStyle name="Standard 3 5 2 2 3" xfId="36407"/>
    <cellStyle name="Standard 3 5 2 3" xfId="36408"/>
    <cellStyle name="Standard 3 5 2 4" xfId="36409"/>
    <cellStyle name="Standard 3 5 3" xfId="36410"/>
    <cellStyle name="Standard 3 5 3 2" xfId="36411"/>
    <cellStyle name="Standard 3 5 3 2 2" xfId="36412"/>
    <cellStyle name="Standard 3 5 3 2 3" xfId="36413"/>
    <cellStyle name="Standard 3 5 3 3" xfId="36414"/>
    <cellStyle name="Standard 3 5 3 4" xfId="36415"/>
    <cellStyle name="Standard 3 5 4" xfId="36416"/>
    <cellStyle name="Standard 3 5 4 2" xfId="36417"/>
    <cellStyle name="Standard 3 5 4 3" xfId="36418"/>
    <cellStyle name="Standard 3 5 5" xfId="36419"/>
    <cellStyle name="Standard 3 5 6" xfId="36420"/>
    <cellStyle name="Standard 3 6" xfId="36421"/>
    <cellStyle name="Standard 3 6 2" xfId="36422"/>
    <cellStyle name="Standard 3 6 2 2" xfId="36423"/>
    <cellStyle name="Standard 3 6 2 3" xfId="36424"/>
    <cellStyle name="Standard 3 6 3" xfId="36425"/>
    <cellStyle name="Standard 3 6 4" xfId="36426"/>
    <cellStyle name="Standard 3 7" xfId="36427"/>
    <cellStyle name="Standard 3 7 2" xfId="36428"/>
    <cellStyle name="Standard 3 7 2 2" xfId="36429"/>
    <cellStyle name="Standard 3 7 2 3" xfId="36430"/>
    <cellStyle name="Standard 3 7 3" xfId="36431"/>
    <cellStyle name="Standard 3 7 4" xfId="36432"/>
    <cellStyle name="Standard 3 8" xfId="36433"/>
    <cellStyle name="Standard 3 8 2" xfId="36434"/>
    <cellStyle name="Standard 3 8 2 2" xfId="36435"/>
    <cellStyle name="Standard 3 8 2 3" xfId="36436"/>
    <cellStyle name="Standard 3 8 3" xfId="36437"/>
    <cellStyle name="Standard 3 8 4" xfId="36438"/>
    <cellStyle name="Standard 3 9" xfId="36439"/>
    <cellStyle name="Standard 3 9 2" xfId="36440"/>
    <cellStyle name="Standard 3 9 3" xfId="36441"/>
    <cellStyle name="Standard_Sce_D_Extraction" xfId="36442"/>
    <cellStyle name="Style 1" xfId="36443"/>
    <cellStyle name="Style 1 10" xfId="36444"/>
    <cellStyle name="Style 1 10 2" xfId="36445"/>
    <cellStyle name="Style 1 10 3" xfId="36446"/>
    <cellStyle name="Style 1 11" xfId="36447"/>
    <cellStyle name="Style 1 11 2" xfId="36448"/>
    <cellStyle name="Style 1 11 3" xfId="36449"/>
    <cellStyle name="Style 1 12" xfId="36450"/>
    <cellStyle name="Style 1 12 2" xfId="36451"/>
    <cellStyle name="Style 1 12 3" xfId="36452"/>
    <cellStyle name="Style 1 13" xfId="36453"/>
    <cellStyle name="Style 1 2" xfId="36454"/>
    <cellStyle name="Style 1 2 2" xfId="36455"/>
    <cellStyle name="Style 1 2 2 2" xfId="36456"/>
    <cellStyle name="Style 1 2 2 2 2" xfId="36457"/>
    <cellStyle name="Style 1 2 2 2 3" xfId="36458"/>
    <cellStyle name="Style 1 2 2 3" xfId="36459"/>
    <cellStyle name="Style 1 2 2 4" xfId="36460"/>
    <cellStyle name="Style 1 2 3" xfId="36461"/>
    <cellStyle name="Style 1 2 3 2" xfId="36462"/>
    <cellStyle name="Style 1 2 3 2 2" xfId="36463"/>
    <cellStyle name="Style 1 2 3 2 3" xfId="36464"/>
    <cellStyle name="Style 1 2 3 3" xfId="36465"/>
    <cellStyle name="Style 1 2 3 4" xfId="36466"/>
    <cellStyle name="Style 1 2 4" xfId="36467"/>
    <cellStyle name="Style 1 2 4 2" xfId="36468"/>
    <cellStyle name="Style 1 2 4 3" xfId="36469"/>
    <cellStyle name="Style 1 2 5" xfId="36470"/>
    <cellStyle name="Style 1 2 5 2" xfId="36471"/>
    <cellStyle name="Style 1 2 5 3" xfId="36472"/>
    <cellStyle name="Style 1 2 6" xfId="36473"/>
    <cellStyle name="Style 1 2 7" xfId="36474"/>
    <cellStyle name="Style 1 3" xfId="36475"/>
    <cellStyle name="Style 1 3 2" xfId="36476"/>
    <cellStyle name="Style 1 3 2 2" xfId="36477"/>
    <cellStyle name="Style 1 3 2 2 2" xfId="36478"/>
    <cellStyle name="Style 1 3 2 2 3" xfId="36479"/>
    <cellStyle name="Style 1 3 2 3" xfId="36480"/>
    <cellStyle name="Style 1 3 2 4" xfId="36481"/>
    <cellStyle name="Style 1 3 3" xfId="36482"/>
    <cellStyle name="Style 1 3 3 2" xfId="36483"/>
    <cellStyle name="Style 1 3 3 2 2" xfId="36484"/>
    <cellStyle name="Style 1 3 3 2 3" xfId="36485"/>
    <cellStyle name="Style 1 3 3 3" xfId="36486"/>
    <cellStyle name="Style 1 3 3 4" xfId="36487"/>
    <cellStyle name="Style 1 3 4" xfId="36488"/>
    <cellStyle name="Style 1 3 4 2" xfId="36489"/>
    <cellStyle name="Style 1 3 4 3" xfId="36490"/>
    <cellStyle name="Style 1 3 5" xfId="36491"/>
    <cellStyle name="Style 1 3 6" xfId="36492"/>
    <cellStyle name="Style 1 4" xfId="36493"/>
    <cellStyle name="Style 1 4 2" xfId="36494"/>
    <cellStyle name="Style 1 4 2 2" xfId="36495"/>
    <cellStyle name="Style 1 4 2 2 2" xfId="36496"/>
    <cellStyle name="Style 1 4 2 2 3" xfId="36497"/>
    <cellStyle name="Style 1 4 2 3" xfId="36498"/>
    <cellStyle name="Style 1 4 2 4" xfId="36499"/>
    <cellStyle name="Style 1 4 3" xfId="36500"/>
    <cellStyle name="Style 1 4 3 2" xfId="36501"/>
    <cellStyle name="Style 1 4 3 2 2" xfId="36502"/>
    <cellStyle name="Style 1 4 3 2 3" xfId="36503"/>
    <cellStyle name="Style 1 4 3 3" xfId="36504"/>
    <cellStyle name="Style 1 4 3 4" xfId="36505"/>
    <cellStyle name="Style 1 4 4" xfId="36506"/>
    <cellStyle name="Style 1 4 4 2" xfId="36507"/>
    <cellStyle name="Style 1 4 4 3" xfId="36508"/>
    <cellStyle name="Style 1 4 5" xfId="36509"/>
    <cellStyle name="Style 1 4 6" xfId="36510"/>
    <cellStyle name="Style 1 5" xfId="36511"/>
    <cellStyle name="Style 1 5 2" xfId="36512"/>
    <cellStyle name="Style 1 5 2 2" xfId="36513"/>
    <cellStyle name="Style 1 5 2 2 2" xfId="36514"/>
    <cellStyle name="Style 1 5 2 2 3" xfId="36515"/>
    <cellStyle name="Style 1 5 2 3" xfId="36516"/>
    <cellStyle name="Style 1 5 2 4" xfId="36517"/>
    <cellStyle name="Style 1 5 3" xfId="36518"/>
    <cellStyle name="Style 1 5 3 2" xfId="36519"/>
    <cellStyle name="Style 1 5 3 2 2" xfId="36520"/>
    <cellStyle name="Style 1 5 3 2 3" xfId="36521"/>
    <cellStyle name="Style 1 5 3 3" xfId="36522"/>
    <cellStyle name="Style 1 5 3 4" xfId="36523"/>
    <cellStyle name="Style 1 5 4" xfId="36524"/>
    <cellStyle name="Style 1 5 4 2" xfId="36525"/>
    <cellStyle name="Style 1 5 4 2 2" xfId="36526"/>
    <cellStyle name="Style 1 5 4 2 3" xfId="36527"/>
    <cellStyle name="Style 1 5 4 3" xfId="36528"/>
    <cellStyle name="Style 1 5 4 4" xfId="36529"/>
    <cellStyle name="Style 1 5 5" xfId="36530"/>
    <cellStyle name="Style 1 5 5 2" xfId="36531"/>
    <cellStyle name="Style 1 5 5 3" xfId="36532"/>
    <cellStyle name="Style 1 5 6" xfId="36533"/>
    <cellStyle name="Style 1 5 7" xfId="36534"/>
    <cellStyle name="Style 1 6" xfId="36535"/>
    <cellStyle name="Style 1 6 2" xfId="36536"/>
    <cellStyle name="Style 1 6 2 2" xfId="36537"/>
    <cellStyle name="Style 1 6 2 2 2" xfId="36538"/>
    <cellStyle name="Style 1 6 2 2 3" xfId="36539"/>
    <cellStyle name="Style 1 6 2 3" xfId="36540"/>
    <cellStyle name="Style 1 6 2 4" xfId="36541"/>
    <cellStyle name="Style 1 6 3" xfId="36542"/>
    <cellStyle name="Style 1 6 3 2" xfId="36543"/>
    <cellStyle name="Style 1 6 3 2 2" xfId="36544"/>
    <cellStyle name="Style 1 6 3 2 3" xfId="36545"/>
    <cellStyle name="Style 1 6 3 3" xfId="36546"/>
    <cellStyle name="Style 1 6 3 4" xfId="36547"/>
    <cellStyle name="Style 1 6 4" xfId="36548"/>
    <cellStyle name="Style 1 6 4 2" xfId="36549"/>
    <cellStyle name="Style 1 6 4 3" xfId="36550"/>
    <cellStyle name="Style 1 6 5" xfId="36551"/>
    <cellStyle name="Style 1 6 6" xfId="36552"/>
    <cellStyle name="Style 1 7" xfId="36553"/>
    <cellStyle name="Style 1 7 2" xfId="36554"/>
    <cellStyle name="Style 1 7 2 2" xfId="36555"/>
    <cellStyle name="Style 1 7 2 3" xfId="36556"/>
    <cellStyle name="Style 1 7 3" xfId="36557"/>
    <cellStyle name="Style 1 7 4" xfId="36558"/>
    <cellStyle name="Style 1 8" xfId="36559"/>
    <cellStyle name="Style 1 8 2" xfId="36560"/>
    <cellStyle name="Style 1 8 2 2" xfId="36561"/>
    <cellStyle name="Style 1 8 2 3" xfId="36562"/>
    <cellStyle name="Style 1 8 3" xfId="36563"/>
    <cellStyle name="Style 1 8 4" xfId="36564"/>
    <cellStyle name="Style 1 9" xfId="36565"/>
    <cellStyle name="Style 1 9 2" xfId="36566"/>
    <cellStyle name="Style 1 9 2 2" xfId="36567"/>
    <cellStyle name="Style 1 9 2 3" xfId="36568"/>
    <cellStyle name="Style 1 9 3" xfId="36569"/>
    <cellStyle name="Style 1 9 4" xfId="36570"/>
    <cellStyle name="Style 103" xfId="36571"/>
    <cellStyle name="Style 103 2" xfId="36572"/>
    <cellStyle name="Style 103 2 2" xfId="36573"/>
    <cellStyle name="Style 103 3" xfId="36574"/>
    <cellStyle name="Style 103 3 2" xfId="36575"/>
    <cellStyle name="Style 103 4" xfId="36576"/>
    <cellStyle name="Style 104" xfId="36577"/>
    <cellStyle name="Style 104 2" xfId="36578"/>
    <cellStyle name="Style 104 2 2" xfId="36579"/>
    <cellStyle name="Style 104 3" xfId="36580"/>
    <cellStyle name="Style 104 3 2" xfId="36581"/>
    <cellStyle name="Style 104 4" xfId="36582"/>
    <cellStyle name="Style 105" xfId="36583"/>
    <cellStyle name="Style 105 2" xfId="36584"/>
    <cellStyle name="Style 105 2 2" xfId="36585"/>
    <cellStyle name="Style 105 3" xfId="36586"/>
    <cellStyle name="Style 106" xfId="36587"/>
    <cellStyle name="Style 106 2" xfId="36588"/>
    <cellStyle name="Style 106 2 2" xfId="36589"/>
    <cellStyle name="Style 106 3" xfId="36590"/>
    <cellStyle name="Style 107" xfId="36591"/>
    <cellStyle name="Style 107 2" xfId="36592"/>
    <cellStyle name="Style 107 2 2" xfId="36593"/>
    <cellStyle name="Style 107 3" xfId="36594"/>
    <cellStyle name="Style 108" xfId="36595"/>
    <cellStyle name="Style 108 2" xfId="36596"/>
    <cellStyle name="Style 108 2 2" xfId="36597"/>
    <cellStyle name="Style 108 3" xfId="36598"/>
    <cellStyle name="Style 108 3 2" xfId="36599"/>
    <cellStyle name="Style 108 4" xfId="36600"/>
    <cellStyle name="Style 109" xfId="36601"/>
    <cellStyle name="Style 109 2" xfId="36602"/>
    <cellStyle name="Style 109 2 2" xfId="36603"/>
    <cellStyle name="Style 109 3" xfId="36604"/>
    <cellStyle name="Style 110" xfId="36605"/>
    <cellStyle name="Style 110 2" xfId="36606"/>
    <cellStyle name="Style 110 2 2" xfId="36607"/>
    <cellStyle name="Style 110 3" xfId="36608"/>
    <cellStyle name="Style 114" xfId="36609"/>
    <cellStyle name="Style 114 2" xfId="36610"/>
    <cellStyle name="Style 114 2 2" xfId="36611"/>
    <cellStyle name="Style 114 3" xfId="36612"/>
    <cellStyle name="Style 114 3 2" xfId="36613"/>
    <cellStyle name="Style 114 4" xfId="36614"/>
    <cellStyle name="Style 115" xfId="36615"/>
    <cellStyle name="Style 115 2" xfId="36616"/>
    <cellStyle name="Style 115 2 2" xfId="36617"/>
    <cellStyle name="Style 115 3" xfId="36618"/>
    <cellStyle name="Style 115 3 2" xfId="36619"/>
    <cellStyle name="Style 115 4" xfId="36620"/>
    <cellStyle name="Style 116" xfId="36621"/>
    <cellStyle name="Style 116 2" xfId="36622"/>
    <cellStyle name="Style 116 2 2" xfId="36623"/>
    <cellStyle name="Style 116 3" xfId="36624"/>
    <cellStyle name="Style 117" xfId="36625"/>
    <cellStyle name="Style 117 2" xfId="36626"/>
    <cellStyle name="Style 117 2 2" xfId="36627"/>
    <cellStyle name="Style 117 3" xfId="36628"/>
    <cellStyle name="Style 118" xfId="36629"/>
    <cellStyle name="Style 118 2" xfId="36630"/>
    <cellStyle name="Style 118 2 2" xfId="36631"/>
    <cellStyle name="Style 118 3" xfId="36632"/>
    <cellStyle name="Style 119" xfId="36633"/>
    <cellStyle name="Style 119 2" xfId="36634"/>
    <cellStyle name="Style 119 2 2" xfId="36635"/>
    <cellStyle name="Style 119 3" xfId="36636"/>
    <cellStyle name="Style 119 3 2" xfId="36637"/>
    <cellStyle name="Style 119 4" xfId="36638"/>
    <cellStyle name="Style 120" xfId="36639"/>
    <cellStyle name="Style 120 2" xfId="36640"/>
    <cellStyle name="Style 120 2 2" xfId="36641"/>
    <cellStyle name="Style 120 3" xfId="36642"/>
    <cellStyle name="Style 121" xfId="36643"/>
    <cellStyle name="Style 121 2" xfId="36644"/>
    <cellStyle name="Style 121 2 2" xfId="36645"/>
    <cellStyle name="Style 121 3" xfId="36646"/>
    <cellStyle name="Style 126" xfId="36647"/>
    <cellStyle name="Style 126 2" xfId="36648"/>
    <cellStyle name="Style 126 2 2" xfId="36649"/>
    <cellStyle name="Style 126 3" xfId="36650"/>
    <cellStyle name="Style 126 3 2" xfId="36651"/>
    <cellStyle name="Style 126 4" xfId="36652"/>
    <cellStyle name="Style 127" xfId="36653"/>
    <cellStyle name="Style 127 2" xfId="36654"/>
    <cellStyle name="Style 127 2 2" xfId="36655"/>
    <cellStyle name="Style 127 3" xfId="36656"/>
    <cellStyle name="Style 128" xfId="36657"/>
    <cellStyle name="Style 128 2" xfId="36658"/>
    <cellStyle name="Style 128 2 2" xfId="36659"/>
    <cellStyle name="Style 128 3" xfId="36660"/>
    <cellStyle name="Style 129" xfId="36661"/>
    <cellStyle name="Style 129 2" xfId="36662"/>
    <cellStyle name="Style 129 2 2" xfId="36663"/>
    <cellStyle name="Style 129 3" xfId="36664"/>
    <cellStyle name="Style 130" xfId="36665"/>
    <cellStyle name="Style 130 2" xfId="36666"/>
    <cellStyle name="Style 130 2 2" xfId="36667"/>
    <cellStyle name="Style 130 3" xfId="36668"/>
    <cellStyle name="Style 130 3 2" xfId="36669"/>
    <cellStyle name="Style 130 4" xfId="36670"/>
    <cellStyle name="Style 131" xfId="36671"/>
    <cellStyle name="Style 131 2" xfId="36672"/>
    <cellStyle name="Style 131 2 2" xfId="36673"/>
    <cellStyle name="Style 131 3" xfId="36674"/>
    <cellStyle name="Style 132" xfId="36675"/>
    <cellStyle name="Style 132 2" xfId="36676"/>
    <cellStyle name="Style 132 2 2" xfId="36677"/>
    <cellStyle name="Style 132 3" xfId="36678"/>
    <cellStyle name="Style 137" xfId="36679"/>
    <cellStyle name="Style 137 2" xfId="36680"/>
    <cellStyle name="Style 137 2 2" xfId="36681"/>
    <cellStyle name="Style 137 3" xfId="36682"/>
    <cellStyle name="Style 137 3 2" xfId="36683"/>
    <cellStyle name="Style 137 4" xfId="36684"/>
    <cellStyle name="Style 138" xfId="36685"/>
    <cellStyle name="Style 138 2" xfId="36686"/>
    <cellStyle name="Style 138 2 2" xfId="36687"/>
    <cellStyle name="Style 138 3" xfId="36688"/>
    <cellStyle name="Style 139" xfId="36689"/>
    <cellStyle name="Style 139 2" xfId="36690"/>
    <cellStyle name="Style 139 2 2" xfId="36691"/>
    <cellStyle name="Style 139 3" xfId="36692"/>
    <cellStyle name="Style 140" xfId="36693"/>
    <cellStyle name="Style 140 2" xfId="36694"/>
    <cellStyle name="Style 140 2 2" xfId="36695"/>
    <cellStyle name="Style 140 3" xfId="36696"/>
    <cellStyle name="Style 141" xfId="36697"/>
    <cellStyle name="Style 141 2" xfId="36698"/>
    <cellStyle name="Style 141 2 2" xfId="36699"/>
    <cellStyle name="Style 141 3" xfId="36700"/>
    <cellStyle name="Style 141 3 2" xfId="36701"/>
    <cellStyle name="Style 141 4" xfId="36702"/>
    <cellStyle name="Style 142" xfId="36703"/>
    <cellStyle name="Style 142 2" xfId="36704"/>
    <cellStyle name="Style 142 2 2" xfId="36705"/>
    <cellStyle name="Style 142 3" xfId="36706"/>
    <cellStyle name="Style 143" xfId="36707"/>
    <cellStyle name="Style 143 2" xfId="36708"/>
    <cellStyle name="Style 143 2 2" xfId="36709"/>
    <cellStyle name="Style 143 3" xfId="36710"/>
    <cellStyle name="Style 148" xfId="36711"/>
    <cellStyle name="Style 148 2" xfId="36712"/>
    <cellStyle name="Style 148 2 2" xfId="36713"/>
    <cellStyle name="Style 148 3" xfId="36714"/>
    <cellStyle name="Style 148 3 2" xfId="36715"/>
    <cellStyle name="Style 148 4" xfId="36716"/>
    <cellStyle name="Style 149" xfId="36717"/>
    <cellStyle name="Style 149 2" xfId="36718"/>
    <cellStyle name="Style 149 2 2" xfId="36719"/>
    <cellStyle name="Style 149 3" xfId="36720"/>
    <cellStyle name="Style 150" xfId="36721"/>
    <cellStyle name="Style 150 2" xfId="36722"/>
    <cellStyle name="Style 150 2 2" xfId="36723"/>
    <cellStyle name="Style 150 3" xfId="36724"/>
    <cellStyle name="Style 151" xfId="36725"/>
    <cellStyle name="Style 151 2" xfId="36726"/>
    <cellStyle name="Style 151 2 2" xfId="36727"/>
    <cellStyle name="Style 151 3" xfId="36728"/>
    <cellStyle name="Style 152" xfId="36729"/>
    <cellStyle name="Style 152 2" xfId="36730"/>
    <cellStyle name="Style 152 2 2" xfId="36731"/>
    <cellStyle name="Style 152 3" xfId="36732"/>
    <cellStyle name="Style 152 3 2" xfId="36733"/>
    <cellStyle name="Style 152 4" xfId="36734"/>
    <cellStyle name="Style 153" xfId="36735"/>
    <cellStyle name="Style 153 2" xfId="36736"/>
    <cellStyle name="Style 153 2 2" xfId="36737"/>
    <cellStyle name="Style 153 3" xfId="36738"/>
    <cellStyle name="Style 154" xfId="36739"/>
    <cellStyle name="Style 154 2" xfId="36740"/>
    <cellStyle name="Style 154 2 2" xfId="36741"/>
    <cellStyle name="Style 154 3" xfId="36742"/>
    <cellStyle name="Style 159" xfId="36743"/>
    <cellStyle name="Style 159 2" xfId="36744"/>
    <cellStyle name="Style 159 2 2" xfId="36745"/>
    <cellStyle name="Style 159 3" xfId="36746"/>
    <cellStyle name="Style 159 3 2" xfId="36747"/>
    <cellStyle name="Style 159 4" xfId="36748"/>
    <cellStyle name="Style 160" xfId="36749"/>
    <cellStyle name="Style 160 2" xfId="36750"/>
    <cellStyle name="Style 160 2 2" xfId="36751"/>
    <cellStyle name="Style 160 3" xfId="36752"/>
    <cellStyle name="Style 161" xfId="36753"/>
    <cellStyle name="Style 161 2" xfId="36754"/>
    <cellStyle name="Style 161 2 2" xfId="36755"/>
    <cellStyle name="Style 161 3" xfId="36756"/>
    <cellStyle name="Style 162" xfId="36757"/>
    <cellStyle name="Style 162 2" xfId="36758"/>
    <cellStyle name="Style 162 2 2" xfId="36759"/>
    <cellStyle name="Style 162 3" xfId="36760"/>
    <cellStyle name="Style 163" xfId="36761"/>
    <cellStyle name="Style 163 2" xfId="36762"/>
    <cellStyle name="Style 163 2 2" xfId="36763"/>
    <cellStyle name="Style 163 3" xfId="36764"/>
    <cellStyle name="Style 163 3 2" xfId="36765"/>
    <cellStyle name="Style 163 4" xfId="36766"/>
    <cellStyle name="Style 164" xfId="36767"/>
    <cellStyle name="Style 164 2" xfId="36768"/>
    <cellStyle name="Style 164 2 2" xfId="36769"/>
    <cellStyle name="Style 164 3" xfId="36770"/>
    <cellStyle name="Style 165" xfId="36771"/>
    <cellStyle name="Style 165 2" xfId="36772"/>
    <cellStyle name="Style 165 2 2" xfId="36773"/>
    <cellStyle name="Style 165 3" xfId="36774"/>
    <cellStyle name="Style 21" xfId="36775"/>
    <cellStyle name="Style 21 10" xfId="36776"/>
    <cellStyle name="Style 21 10 2" xfId="36777"/>
    <cellStyle name="Style 21 10 2 2" xfId="36778"/>
    <cellStyle name="Style 21 10 2 3" xfId="36779"/>
    <cellStyle name="Style 21 10 3" xfId="36780"/>
    <cellStyle name="Style 21 10 4" xfId="36781"/>
    <cellStyle name="Style 21 11" xfId="36782"/>
    <cellStyle name="Style 21 11 2" xfId="36783"/>
    <cellStyle name="Style 21 11 3" xfId="36784"/>
    <cellStyle name="Style 21 12" xfId="36785"/>
    <cellStyle name="Style 21 12 2" xfId="36786"/>
    <cellStyle name="Style 21 12 3" xfId="36787"/>
    <cellStyle name="Style 21 13" xfId="36788"/>
    <cellStyle name="Style 21 13 2" xfId="36789"/>
    <cellStyle name="Style 21 13 3" xfId="36790"/>
    <cellStyle name="Style 21 14" xfId="36791"/>
    <cellStyle name="Style 21 2" xfId="36792"/>
    <cellStyle name="Style 21 2 10" xfId="36793"/>
    <cellStyle name="Style 21 2 10 2" xfId="36794"/>
    <cellStyle name="Style 21 2 10 3" xfId="36795"/>
    <cellStyle name="Style 21 2 11" xfId="36796"/>
    <cellStyle name="Style 21 2 11 2" xfId="36797"/>
    <cellStyle name="Style 21 2 11 3" xfId="36798"/>
    <cellStyle name="Style 21 2 12" xfId="36799"/>
    <cellStyle name="Style 21 2 12 2" xfId="36800"/>
    <cellStyle name="Style 21 2 12 3" xfId="36801"/>
    <cellStyle name="Style 21 2 13" xfId="36802"/>
    <cellStyle name="Style 21 2 2" xfId="36803"/>
    <cellStyle name="Style 21 2 2 2" xfId="36804"/>
    <cellStyle name="Style 21 2 2 2 2" xfId="36805"/>
    <cellStyle name="Style 21 2 2 2 2 2" xfId="36806"/>
    <cellStyle name="Style 21 2 2 2 2 3" xfId="36807"/>
    <cellStyle name="Style 21 2 2 2 3" xfId="36808"/>
    <cellStyle name="Style 21 2 2 2 4" xfId="36809"/>
    <cellStyle name="Style 21 2 2 3" xfId="36810"/>
    <cellStyle name="Style 21 2 2 3 2" xfId="36811"/>
    <cellStyle name="Style 21 2 2 3 2 2" xfId="36812"/>
    <cellStyle name="Style 21 2 2 3 2 3" xfId="36813"/>
    <cellStyle name="Style 21 2 2 3 3" xfId="36814"/>
    <cellStyle name="Style 21 2 2 3 4" xfId="36815"/>
    <cellStyle name="Style 21 2 2 4" xfId="36816"/>
    <cellStyle name="Style 21 2 2 4 2" xfId="36817"/>
    <cellStyle name="Style 21 2 2 4 3" xfId="36818"/>
    <cellStyle name="Style 21 2 2 5" xfId="36819"/>
    <cellStyle name="Style 21 2 2 5 2" xfId="36820"/>
    <cellStyle name="Style 21 2 2 5 3" xfId="36821"/>
    <cellStyle name="Style 21 2 2 6" xfId="36822"/>
    <cellStyle name="Style 21 2 2 6 2" xfId="36823"/>
    <cellStyle name="Style 21 2 2 6 3" xfId="36824"/>
    <cellStyle name="Style 21 2 2 7" xfId="36825"/>
    <cellStyle name="Style 21 2 3" xfId="36826"/>
    <cellStyle name="Style 21 2 3 2" xfId="36827"/>
    <cellStyle name="Style 21 2 3 2 2" xfId="36828"/>
    <cellStyle name="Style 21 2 3 2 2 2" xfId="36829"/>
    <cellStyle name="Style 21 2 3 2 2 3" xfId="36830"/>
    <cellStyle name="Style 21 2 3 2 3" xfId="36831"/>
    <cellStyle name="Style 21 2 3 2 4" xfId="36832"/>
    <cellStyle name="Style 21 2 3 3" xfId="36833"/>
    <cellStyle name="Style 21 2 3 3 2" xfId="36834"/>
    <cellStyle name="Style 21 2 3 3 2 2" xfId="36835"/>
    <cellStyle name="Style 21 2 3 3 2 3" xfId="36836"/>
    <cellStyle name="Style 21 2 3 3 3" xfId="36837"/>
    <cellStyle name="Style 21 2 3 3 4" xfId="36838"/>
    <cellStyle name="Style 21 2 3 4" xfId="36839"/>
    <cellStyle name="Style 21 2 3 4 2" xfId="36840"/>
    <cellStyle name="Style 21 2 3 4 3" xfId="36841"/>
    <cellStyle name="Style 21 2 3 5" xfId="36842"/>
    <cellStyle name="Style 21 2 3 5 2" xfId="36843"/>
    <cellStyle name="Style 21 2 3 5 3" xfId="36844"/>
    <cellStyle name="Style 21 2 3 6" xfId="36845"/>
    <cellStyle name="Style 21 2 4" xfId="36846"/>
    <cellStyle name="Style 21 2 4 2" xfId="36847"/>
    <cellStyle name="Style 21 2 4 2 2" xfId="36848"/>
    <cellStyle name="Style 21 2 4 2 2 2" xfId="36849"/>
    <cellStyle name="Style 21 2 4 2 2 3" xfId="36850"/>
    <cellStyle name="Style 21 2 4 2 3" xfId="36851"/>
    <cellStyle name="Style 21 2 4 2 4" xfId="36852"/>
    <cellStyle name="Style 21 2 4 3" xfId="36853"/>
    <cellStyle name="Style 21 2 4 3 2" xfId="36854"/>
    <cellStyle name="Style 21 2 4 3 2 2" xfId="36855"/>
    <cellStyle name="Style 21 2 4 3 2 3" xfId="36856"/>
    <cellStyle name="Style 21 2 4 3 3" xfId="36857"/>
    <cellStyle name="Style 21 2 4 3 4" xfId="36858"/>
    <cellStyle name="Style 21 2 4 4" xfId="36859"/>
    <cellStyle name="Style 21 2 4 4 2" xfId="36860"/>
    <cellStyle name="Style 21 2 4 4 3" xfId="36861"/>
    <cellStyle name="Style 21 2 4 5" xfId="36862"/>
    <cellStyle name="Style 21 2 4 6" xfId="36863"/>
    <cellStyle name="Style 21 2 5" xfId="36864"/>
    <cellStyle name="Style 21 2 5 2" xfId="36865"/>
    <cellStyle name="Style 21 2 5 2 2" xfId="36866"/>
    <cellStyle name="Style 21 2 5 2 2 2" xfId="36867"/>
    <cellStyle name="Style 21 2 5 2 2 3" xfId="36868"/>
    <cellStyle name="Style 21 2 5 2 3" xfId="36869"/>
    <cellStyle name="Style 21 2 5 2 4" xfId="36870"/>
    <cellStyle name="Style 21 2 5 3" xfId="36871"/>
    <cellStyle name="Style 21 2 5 3 2" xfId="36872"/>
    <cellStyle name="Style 21 2 5 3 2 2" xfId="36873"/>
    <cellStyle name="Style 21 2 5 3 2 3" xfId="36874"/>
    <cellStyle name="Style 21 2 5 3 3" xfId="36875"/>
    <cellStyle name="Style 21 2 5 3 4" xfId="36876"/>
    <cellStyle name="Style 21 2 5 4" xfId="36877"/>
    <cellStyle name="Style 21 2 5 4 2" xfId="36878"/>
    <cellStyle name="Style 21 2 5 4 2 2" xfId="36879"/>
    <cellStyle name="Style 21 2 5 4 2 3" xfId="36880"/>
    <cellStyle name="Style 21 2 5 4 3" xfId="36881"/>
    <cellStyle name="Style 21 2 5 4 4" xfId="36882"/>
    <cellStyle name="Style 21 2 5 5" xfId="36883"/>
    <cellStyle name="Style 21 2 5 5 2" xfId="36884"/>
    <cellStyle name="Style 21 2 5 5 3" xfId="36885"/>
    <cellStyle name="Style 21 2 5 6" xfId="36886"/>
    <cellStyle name="Style 21 2 5 7" xfId="36887"/>
    <cellStyle name="Style 21 2 6" xfId="36888"/>
    <cellStyle name="Style 21 2 6 2" xfId="36889"/>
    <cellStyle name="Style 21 2 6 2 2" xfId="36890"/>
    <cellStyle name="Style 21 2 6 2 2 2" xfId="36891"/>
    <cellStyle name="Style 21 2 6 2 2 3" xfId="36892"/>
    <cellStyle name="Style 21 2 6 2 3" xfId="36893"/>
    <cellStyle name="Style 21 2 6 2 4" xfId="36894"/>
    <cellStyle name="Style 21 2 6 3" xfId="36895"/>
    <cellStyle name="Style 21 2 6 3 2" xfId="36896"/>
    <cellStyle name="Style 21 2 6 3 2 2" xfId="36897"/>
    <cellStyle name="Style 21 2 6 3 2 3" xfId="36898"/>
    <cellStyle name="Style 21 2 6 3 3" xfId="36899"/>
    <cellStyle name="Style 21 2 6 3 4" xfId="36900"/>
    <cellStyle name="Style 21 2 6 4" xfId="36901"/>
    <cellStyle name="Style 21 2 6 4 2" xfId="36902"/>
    <cellStyle name="Style 21 2 6 4 3" xfId="36903"/>
    <cellStyle name="Style 21 2 6 5" xfId="36904"/>
    <cellStyle name="Style 21 2 6 6" xfId="36905"/>
    <cellStyle name="Style 21 2 7" xfId="36906"/>
    <cellStyle name="Style 21 2 7 2" xfId="36907"/>
    <cellStyle name="Style 21 2 7 2 2" xfId="36908"/>
    <cellStyle name="Style 21 2 7 2 3" xfId="36909"/>
    <cellStyle name="Style 21 2 7 3" xfId="36910"/>
    <cellStyle name="Style 21 2 7 4" xfId="36911"/>
    <cellStyle name="Style 21 2 8" xfId="36912"/>
    <cellStyle name="Style 21 2 8 2" xfId="36913"/>
    <cellStyle name="Style 21 2 8 2 2" xfId="36914"/>
    <cellStyle name="Style 21 2 8 2 3" xfId="36915"/>
    <cellStyle name="Style 21 2 8 3" xfId="36916"/>
    <cellStyle name="Style 21 2 8 4" xfId="36917"/>
    <cellStyle name="Style 21 2 9" xfId="36918"/>
    <cellStyle name="Style 21 2 9 2" xfId="36919"/>
    <cellStyle name="Style 21 2 9 2 2" xfId="36920"/>
    <cellStyle name="Style 21 2 9 2 3" xfId="36921"/>
    <cellStyle name="Style 21 2 9 3" xfId="36922"/>
    <cellStyle name="Style 21 2 9 4" xfId="36923"/>
    <cellStyle name="Style 21 3" xfId="36924"/>
    <cellStyle name="Style 21 3 2" xfId="36925"/>
    <cellStyle name="Style 21 3 2 2" xfId="36926"/>
    <cellStyle name="Style 21 3 2 2 2" xfId="36927"/>
    <cellStyle name="Style 21 3 2 2 3" xfId="36928"/>
    <cellStyle name="Style 21 3 2 3" xfId="36929"/>
    <cellStyle name="Style 21 3 2 3 2" xfId="36930"/>
    <cellStyle name="Style 21 3 2 3 3" xfId="36931"/>
    <cellStyle name="Style 21 3 2 4" xfId="36932"/>
    <cellStyle name="Style 21 3 3" xfId="36933"/>
    <cellStyle name="Style 21 3 3 2" xfId="36934"/>
    <cellStyle name="Style 21 3 3 2 2" xfId="36935"/>
    <cellStyle name="Style 21 3 3 2 3" xfId="36936"/>
    <cellStyle name="Style 21 3 3 3" xfId="36937"/>
    <cellStyle name="Style 21 3 3 4" xfId="36938"/>
    <cellStyle name="Style 21 3 3 5" xfId="36939"/>
    <cellStyle name="Style 21 3 4" xfId="36940"/>
    <cellStyle name="Style 21 3 4 2" xfId="36941"/>
    <cellStyle name="Style 21 3 4 3" xfId="36942"/>
    <cellStyle name="Style 21 3 5" xfId="36943"/>
    <cellStyle name="Style 21 3 5 2" xfId="36944"/>
    <cellStyle name="Style 21 3 5 3" xfId="36945"/>
    <cellStyle name="Style 21 3 6" xfId="36946"/>
    <cellStyle name="Style 21 3 6 2" xfId="36947"/>
    <cellStyle name="Style 21 3 6 3" xfId="36948"/>
    <cellStyle name="Style 21 3 7" xfId="36949"/>
    <cellStyle name="Style 21 4" xfId="36950"/>
    <cellStyle name="Style 21 4 2" xfId="36951"/>
    <cellStyle name="Style 21 4 2 2" xfId="36952"/>
    <cellStyle name="Style 21 4 2 2 2" xfId="36953"/>
    <cellStyle name="Style 21 4 2 2 3" xfId="36954"/>
    <cellStyle name="Style 21 4 2 3" xfId="36955"/>
    <cellStyle name="Style 21 4 2 4" xfId="36956"/>
    <cellStyle name="Style 21 4 3" xfId="36957"/>
    <cellStyle name="Style 21 4 3 2" xfId="36958"/>
    <cellStyle name="Style 21 4 3 2 2" xfId="36959"/>
    <cellStyle name="Style 21 4 3 2 3" xfId="36960"/>
    <cellStyle name="Style 21 4 3 3" xfId="36961"/>
    <cellStyle name="Style 21 4 3 4" xfId="36962"/>
    <cellStyle name="Style 21 4 4" xfId="36963"/>
    <cellStyle name="Style 21 4 4 2" xfId="36964"/>
    <cellStyle name="Style 21 4 4 3" xfId="36965"/>
    <cellStyle name="Style 21 4 5" xfId="36966"/>
    <cellStyle name="Style 21 4 5 2" xfId="36967"/>
    <cellStyle name="Style 21 4 5 3" xfId="36968"/>
    <cellStyle name="Style 21 4 6" xfId="36969"/>
    <cellStyle name="Style 21 5" xfId="36970"/>
    <cellStyle name="Style 21 5 2" xfId="36971"/>
    <cellStyle name="Style 21 5 2 2" xfId="36972"/>
    <cellStyle name="Style 21 5 2 2 2" xfId="36973"/>
    <cellStyle name="Style 21 5 2 2 3" xfId="36974"/>
    <cellStyle name="Style 21 5 2 3" xfId="36975"/>
    <cellStyle name="Style 21 5 2 4" xfId="36976"/>
    <cellStyle name="Style 21 5 3" xfId="36977"/>
    <cellStyle name="Style 21 5 3 2" xfId="36978"/>
    <cellStyle name="Style 21 5 3 2 2" xfId="36979"/>
    <cellStyle name="Style 21 5 3 2 3" xfId="36980"/>
    <cellStyle name="Style 21 5 3 3" xfId="36981"/>
    <cellStyle name="Style 21 5 3 4" xfId="36982"/>
    <cellStyle name="Style 21 5 4" xfId="36983"/>
    <cellStyle name="Style 21 5 4 2" xfId="36984"/>
    <cellStyle name="Style 21 5 4 3" xfId="36985"/>
    <cellStyle name="Style 21 5 5" xfId="36986"/>
    <cellStyle name="Style 21 5 5 2" xfId="36987"/>
    <cellStyle name="Style 21 5 5 3" xfId="36988"/>
    <cellStyle name="Style 21 5 6" xfId="36989"/>
    <cellStyle name="Style 21 6" xfId="36990"/>
    <cellStyle name="Style 21 6 2" xfId="36991"/>
    <cellStyle name="Style 21 6 2 2" xfId="36992"/>
    <cellStyle name="Style 21 6 2 2 2" xfId="36993"/>
    <cellStyle name="Style 21 6 2 2 3" xfId="36994"/>
    <cellStyle name="Style 21 6 2 3" xfId="36995"/>
    <cellStyle name="Style 21 6 2 4" xfId="36996"/>
    <cellStyle name="Style 21 6 3" xfId="36997"/>
    <cellStyle name="Style 21 6 3 2" xfId="36998"/>
    <cellStyle name="Style 21 6 3 2 2" xfId="36999"/>
    <cellStyle name="Style 21 6 3 2 3" xfId="37000"/>
    <cellStyle name="Style 21 6 3 3" xfId="37001"/>
    <cellStyle name="Style 21 6 3 4" xfId="37002"/>
    <cellStyle name="Style 21 6 4" xfId="37003"/>
    <cellStyle name="Style 21 6 4 2" xfId="37004"/>
    <cellStyle name="Style 21 6 4 2 2" xfId="37005"/>
    <cellStyle name="Style 21 6 4 2 3" xfId="37006"/>
    <cellStyle name="Style 21 6 4 3" xfId="37007"/>
    <cellStyle name="Style 21 6 4 4" xfId="37008"/>
    <cellStyle name="Style 21 6 5" xfId="37009"/>
    <cellStyle name="Style 21 6 5 2" xfId="37010"/>
    <cellStyle name="Style 21 6 5 3" xfId="37011"/>
    <cellStyle name="Style 21 6 6" xfId="37012"/>
    <cellStyle name="Style 21 6 7" xfId="37013"/>
    <cellStyle name="Style 21 7" xfId="37014"/>
    <cellStyle name="Style 21 7 2" xfId="37015"/>
    <cellStyle name="Style 21 7 2 2" xfId="37016"/>
    <cellStyle name="Style 21 7 2 2 2" xfId="37017"/>
    <cellStyle name="Style 21 7 2 2 3" xfId="37018"/>
    <cellStyle name="Style 21 7 2 3" xfId="37019"/>
    <cellStyle name="Style 21 7 2 4" xfId="37020"/>
    <cellStyle name="Style 21 7 3" xfId="37021"/>
    <cellStyle name="Style 21 7 3 2" xfId="37022"/>
    <cellStyle name="Style 21 7 3 2 2" xfId="37023"/>
    <cellStyle name="Style 21 7 3 2 3" xfId="37024"/>
    <cellStyle name="Style 21 7 3 3" xfId="37025"/>
    <cellStyle name="Style 21 7 3 4" xfId="37026"/>
    <cellStyle name="Style 21 7 4" xfId="37027"/>
    <cellStyle name="Style 21 7 4 2" xfId="37028"/>
    <cellStyle name="Style 21 7 4 3" xfId="37029"/>
    <cellStyle name="Style 21 7 5" xfId="37030"/>
    <cellStyle name="Style 21 7 6" xfId="37031"/>
    <cellStyle name="Style 21 8" xfId="37032"/>
    <cellStyle name="Style 21 8 2" xfId="37033"/>
    <cellStyle name="Style 21 8 2 2" xfId="37034"/>
    <cellStyle name="Style 21 8 2 3" xfId="37035"/>
    <cellStyle name="Style 21 8 3" xfId="37036"/>
    <cellStyle name="Style 21 8 4" xfId="37037"/>
    <cellStyle name="Style 21 9" xfId="37038"/>
    <cellStyle name="Style 21 9 2" xfId="37039"/>
    <cellStyle name="Style 21 9 2 2" xfId="37040"/>
    <cellStyle name="Style 21 9 2 3" xfId="37041"/>
    <cellStyle name="Style 21 9 3" xfId="37042"/>
    <cellStyle name="Style 21 9 4" xfId="37043"/>
    <cellStyle name="Style 22" xfId="37044"/>
    <cellStyle name="Style 22 10" xfId="37045"/>
    <cellStyle name="Style 22 10 2" xfId="37046"/>
    <cellStyle name="Style 22 10 3" xfId="37047"/>
    <cellStyle name="Style 22 11" xfId="37048"/>
    <cellStyle name="Style 22 11 2" xfId="37049"/>
    <cellStyle name="Style 22 11 3" xfId="37050"/>
    <cellStyle name="Style 22 12" xfId="37051"/>
    <cellStyle name="Style 22 12 2" xfId="37052"/>
    <cellStyle name="Style 22 12 3" xfId="37053"/>
    <cellStyle name="Style 22 13" xfId="37054"/>
    <cellStyle name="Style 22 2" xfId="37055"/>
    <cellStyle name="Style 22 2 2" xfId="37056"/>
    <cellStyle name="Style 22 2 2 2" xfId="37057"/>
    <cellStyle name="Style 22 2 2 2 2" xfId="37058"/>
    <cellStyle name="Style 22 2 2 2 3" xfId="37059"/>
    <cellStyle name="Style 22 2 2 3" xfId="37060"/>
    <cellStyle name="Style 22 2 2 4" xfId="37061"/>
    <cellStyle name="Style 22 2 3" xfId="37062"/>
    <cellStyle name="Style 22 2 3 2" xfId="37063"/>
    <cellStyle name="Style 22 2 3 2 2" xfId="37064"/>
    <cellStyle name="Style 22 2 3 2 3" xfId="37065"/>
    <cellStyle name="Style 22 2 3 3" xfId="37066"/>
    <cellStyle name="Style 22 2 3 4" xfId="37067"/>
    <cellStyle name="Style 22 2 4" xfId="37068"/>
    <cellStyle name="Style 22 2 4 2" xfId="37069"/>
    <cellStyle name="Style 22 2 4 3" xfId="37070"/>
    <cellStyle name="Style 22 2 5" xfId="37071"/>
    <cellStyle name="Style 22 2 5 2" xfId="37072"/>
    <cellStyle name="Style 22 2 5 3" xfId="37073"/>
    <cellStyle name="Style 22 2 6" xfId="37074"/>
    <cellStyle name="Style 22 2 6 2" xfId="37075"/>
    <cellStyle name="Style 22 2 6 3" xfId="37076"/>
    <cellStyle name="Style 22 2 7" xfId="37077"/>
    <cellStyle name="Style 22 3" xfId="37078"/>
    <cellStyle name="Style 22 3 2" xfId="37079"/>
    <cellStyle name="Style 22 3 2 2" xfId="37080"/>
    <cellStyle name="Style 22 3 2 2 2" xfId="37081"/>
    <cellStyle name="Style 22 3 2 2 3" xfId="37082"/>
    <cellStyle name="Style 22 3 2 3" xfId="37083"/>
    <cellStyle name="Style 22 3 2 4" xfId="37084"/>
    <cellStyle name="Style 22 3 3" xfId="37085"/>
    <cellStyle name="Style 22 3 3 2" xfId="37086"/>
    <cellStyle name="Style 22 3 3 2 2" xfId="37087"/>
    <cellStyle name="Style 22 3 3 2 3" xfId="37088"/>
    <cellStyle name="Style 22 3 3 3" xfId="37089"/>
    <cellStyle name="Style 22 3 3 4" xfId="37090"/>
    <cellStyle name="Style 22 3 4" xfId="37091"/>
    <cellStyle name="Style 22 3 4 2" xfId="37092"/>
    <cellStyle name="Style 22 3 4 3" xfId="37093"/>
    <cellStyle name="Style 22 3 5" xfId="37094"/>
    <cellStyle name="Style 22 3 5 2" xfId="37095"/>
    <cellStyle name="Style 22 3 5 3" xfId="37096"/>
    <cellStyle name="Style 22 3 6" xfId="37097"/>
    <cellStyle name="Style 22 4" xfId="37098"/>
    <cellStyle name="Style 22 4 2" xfId="37099"/>
    <cellStyle name="Style 22 4 2 2" xfId="37100"/>
    <cellStyle name="Style 22 4 2 2 2" xfId="37101"/>
    <cellStyle name="Style 22 4 2 2 3" xfId="37102"/>
    <cellStyle name="Style 22 4 2 3" xfId="37103"/>
    <cellStyle name="Style 22 4 2 4" xfId="37104"/>
    <cellStyle name="Style 22 4 3" xfId="37105"/>
    <cellStyle name="Style 22 4 3 2" xfId="37106"/>
    <cellStyle name="Style 22 4 3 2 2" xfId="37107"/>
    <cellStyle name="Style 22 4 3 2 3" xfId="37108"/>
    <cellStyle name="Style 22 4 3 3" xfId="37109"/>
    <cellStyle name="Style 22 4 3 4" xfId="37110"/>
    <cellStyle name="Style 22 4 4" xfId="37111"/>
    <cellStyle name="Style 22 4 4 2" xfId="37112"/>
    <cellStyle name="Style 22 4 4 3" xfId="37113"/>
    <cellStyle name="Style 22 4 5" xfId="37114"/>
    <cellStyle name="Style 22 4 6" xfId="37115"/>
    <cellStyle name="Style 22 5" xfId="37116"/>
    <cellStyle name="Style 22 5 2" xfId="37117"/>
    <cellStyle name="Style 22 5 2 2" xfId="37118"/>
    <cellStyle name="Style 22 5 2 2 2" xfId="37119"/>
    <cellStyle name="Style 22 5 2 2 3" xfId="37120"/>
    <cellStyle name="Style 22 5 2 3" xfId="37121"/>
    <cellStyle name="Style 22 5 2 4" xfId="37122"/>
    <cellStyle name="Style 22 5 3" xfId="37123"/>
    <cellStyle name="Style 22 5 3 2" xfId="37124"/>
    <cellStyle name="Style 22 5 3 2 2" xfId="37125"/>
    <cellStyle name="Style 22 5 3 2 3" xfId="37126"/>
    <cellStyle name="Style 22 5 3 3" xfId="37127"/>
    <cellStyle name="Style 22 5 3 4" xfId="37128"/>
    <cellStyle name="Style 22 5 4" xfId="37129"/>
    <cellStyle name="Style 22 5 4 2" xfId="37130"/>
    <cellStyle name="Style 22 5 4 2 2" xfId="37131"/>
    <cellStyle name="Style 22 5 4 2 3" xfId="37132"/>
    <cellStyle name="Style 22 5 4 3" xfId="37133"/>
    <cellStyle name="Style 22 5 4 4" xfId="37134"/>
    <cellStyle name="Style 22 5 5" xfId="37135"/>
    <cellStyle name="Style 22 5 5 2" xfId="37136"/>
    <cellStyle name="Style 22 5 5 3" xfId="37137"/>
    <cellStyle name="Style 22 5 6" xfId="37138"/>
    <cellStyle name="Style 22 5 7" xfId="37139"/>
    <cellStyle name="Style 22 6" xfId="37140"/>
    <cellStyle name="Style 22 6 2" xfId="37141"/>
    <cellStyle name="Style 22 6 2 2" xfId="37142"/>
    <cellStyle name="Style 22 6 2 2 2" xfId="37143"/>
    <cellStyle name="Style 22 6 2 2 3" xfId="37144"/>
    <cellStyle name="Style 22 6 2 3" xfId="37145"/>
    <cellStyle name="Style 22 6 2 4" xfId="37146"/>
    <cellStyle name="Style 22 6 3" xfId="37147"/>
    <cellStyle name="Style 22 6 3 2" xfId="37148"/>
    <cellStyle name="Style 22 6 3 2 2" xfId="37149"/>
    <cellStyle name="Style 22 6 3 2 3" xfId="37150"/>
    <cellStyle name="Style 22 6 3 3" xfId="37151"/>
    <cellStyle name="Style 22 6 3 4" xfId="37152"/>
    <cellStyle name="Style 22 6 4" xfId="37153"/>
    <cellStyle name="Style 22 6 4 2" xfId="37154"/>
    <cellStyle name="Style 22 6 4 3" xfId="37155"/>
    <cellStyle name="Style 22 6 5" xfId="37156"/>
    <cellStyle name="Style 22 6 6" xfId="37157"/>
    <cellStyle name="Style 22 7" xfId="37158"/>
    <cellStyle name="Style 22 7 2" xfId="37159"/>
    <cellStyle name="Style 22 7 2 2" xfId="37160"/>
    <cellStyle name="Style 22 7 2 3" xfId="37161"/>
    <cellStyle name="Style 22 7 3" xfId="37162"/>
    <cellStyle name="Style 22 7 4" xfId="37163"/>
    <cellStyle name="Style 22 8" xfId="37164"/>
    <cellStyle name="Style 22 8 2" xfId="37165"/>
    <cellStyle name="Style 22 8 2 2" xfId="37166"/>
    <cellStyle name="Style 22 8 2 3" xfId="37167"/>
    <cellStyle name="Style 22 8 3" xfId="37168"/>
    <cellStyle name="Style 22 8 4" xfId="37169"/>
    <cellStyle name="Style 22 9" xfId="37170"/>
    <cellStyle name="Style 22 9 2" xfId="37171"/>
    <cellStyle name="Style 22 9 2 2" xfId="37172"/>
    <cellStyle name="Style 22 9 2 3" xfId="37173"/>
    <cellStyle name="Style 22 9 3" xfId="37174"/>
    <cellStyle name="Style 22 9 4" xfId="37175"/>
    <cellStyle name="Style 23" xfId="37176"/>
    <cellStyle name="Style 23 10" xfId="37177"/>
    <cellStyle name="Style 23 10 2" xfId="37178"/>
    <cellStyle name="Style 23 10 3" xfId="37179"/>
    <cellStyle name="Style 23 11" xfId="37180"/>
    <cellStyle name="Style 23 11 2" xfId="37181"/>
    <cellStyle name="Style 23 11 3" xfId="37182"/>
    <cellStyle name="Style 23 12" xfId="37183"/>
    <cellStyle name="Style 23 12 2" xfId="37184"/>
    <cellStyle name="Style 23 12 3" xfId="37185"/>
    <cellStyle name="Style 23 13" xfId="37186"/>
    <cellStyle name="Style 23 2" xfId="37187"/>
    <cellStyle name="Style 23 2 2" xfId="37188"/>
    <cellStyle name="Style 23 2 2 2" xfId="37189"/>
    <cellStyle name="Style 23 2 2 2 2" xfId="37190"/>
    <cellStyle name="Style 23 2 2 2 3" xfId="37191"/>
    <cellStyle name="Style 23 2 2 3" xfId="37192"/>
    <cellStyle name="Style 23 2 2 4" xfId="37193"/>
    <cellStyle name="Style 23 2 3" xfId="37194"/>
    <cellStyle name="Style 23 2 3 2" xfId="37195"/>
    <cellStyle name="Style 23 2 3 2 2" xfId="37196"/>
    <cellStyle name="Style 23 2 3 2 3" xfId="37197"/>
    <cellStyle name="Style 23 2 3 3" xfId="37198"/>
    <cellStyle name="Style 23 2 3 4" xfId="37199"/>
    <cellStyle name="Style 23 2 4" xfId="37200"/>
    <cellStyle name="Style 23 2 4 2" xfId="37201"/>
    <cellStyle name="Style 23 2 4 3" xfId="37202"/>
    <cellStyle name="Style 23 2 5" xfId="37203"/>
    <cellStyle name="Style 23 2 5 2" xfId="37204"/>
    <cellStyle name="Style 23 2 5 3" xfId="37205"/>
    <cellStyle name="Style 23 2 6" xfId="37206"/>
    <cellStyle name="Style 23 2 6 2" xfId="37207"/>
    <cellStyle name="Style 23 2 6 3" xfId="37208"/>
    <cellStyle name="Style 23 2 7" xfId="37209"/>
    <cellStyle name="Style 23 3" xfId="37210"/>
    <cellStyle name="Style 23 3 2" xfId="37211"/>
    <cellStyle name="Style 23 3 2 2" xfId="37212"/>
    <cellStyle name="Style 23 3 2 2 2" xfId="37213"/>
    <cellStyle name="Style 23 3 2 2 3" xfId="37214"/>
    <cellStyle name="Style 23 3 2 3" xfId="37215"/>
    <cellStyle name="Style 23 3 2 4" xfId="37216"/>
    <cellStyle name="Style 23 3 3" xfId="37217"/>
    <cellStyle name="Style 23 3 3 2" xfId="37218"/>
    <cellStyle name="Style 23 3 3 2 2" xfId="37219"/>
    <cellStyle name="Style 23 3 3 2 3" xfId="37220"/>
    <cellStyle name="Style 23 3 3 3" xfId="37221"/>
    <cellStyle name="Style 23 3 3 4" xfId="37222"/>
    <cellStyle name="Style 23 3 4" xfId="37223"/>
    <cellStyle name="Style 23 3 4 2" xfId="37224"/>
    <cellStyle name="Style 23 3 4 3" xfId="37225"/>
    <cellStyle name="Style 23 3 5" xfId="37226"/>
    <cellStyle name="Style 23 3 5 2" xfId="37227"/>
    <cellStyle name="Style 23 3 5 3" xfId="37228"/>
    <cellStyle name="Style 23 3 6" xfId="37229"/>
    <cellStyle name="Style 23 4" xfId="37230"/>
    <cellStyle name="Style 23 4 2" xfId="37231"/>
    <cellStyle name="Style 23 4 2 2" xfId="37232"/>
    <cellStyle name="Style 23 4 2 2 2" xfId="37233"/>
    <cellStyle name="Style 23 4 2 2 3" xfId="37234"/>
    <cellStyle name="Style 23 4 2 3" xfId="37235"/>
    <cellStyle name="Style 23 4 2 4" xfId="37236"/>
    <cellStyle name="Style 23 4 3" xfId="37237"/>
    <cellStyle name="Style 23 4 3 2" xfId="37238"/>
    <cellStyle name="Style 23 4 3 2 2" xfId="37239"/>
    <cellStyle name="Style 23 4 3 2 3" xfId="37240"/>
    <cellStyle name="Style 23 4 3 3" xfId="37241"/>
    <cellStyle name="Style 23 4 3 4" xfId="37242"/>
    <cellStyle name="Style 23 4 4" xfId="37243"/>
    <cellStyle name="Style 23 4 4 2" xfId="37244"/>
    <cellStyle name="Style 23 4 4 3" xfId="37245"/>
    <cellStyle name="Style 23 4 5" xfId="37246"/>
    <cellStyle name="Style 23 4 6" xfId="37247"/>
    <cellStyle name="Style 23 5" xfId="37248"/>
    <cellStyle name="Style 23 5 2" xfId="37249"/>
    <cellStyle name="Style 23 5 2 2" xfId="37250"/>
    <cellStyle name="Style 23 5 2 2 2" xfId="37251"/>
    <cellStyle name="Style 23 5 2 2 3" xfId="37252"/>
    <cellStyle name="Style 23 5 2 3" xfId="37253"/>
    <cellStyle name="Style 23 5 2 4" xfId="37254"/>
    <cellStyle name="Style 23 5 3" xfId="37255"/>
    <cellStyle name="Style 23 5 3 2" xfId="37256"/>
    <cellStyle name="Style 23 5 3 2 2" xfId="37257"/>
    <cellStyle name="Style 23 5 3 2 3" xfId="37258"/>
    <cellStyle name="Style 23 5 3 3" xfId="37259"/>
    <cellStyle name="Style 23 5 3 4" xfId="37260"/>
    <cellStyle name="Style 23 5 4" xfId="37261"/>
    <cellStyle name="Style 23 5 4 2" xfId="37262"/>
    <cellStyle name="Style 23 5 4 2 2" xfId="37263"/>
    <cellStyle name="Style 23 5 4 2 3" xfId="37264"/>
    <cellStyle name="Style 23 5 4 3" xfId="37265"/>
    <cellStyle name="Style 23 5 4 4" xfId="37266"/>
    <cellStyle name="Style 23 5 5" xfId="37267"/>
    <cellStyle name="Style 23 5 5 2" xfId="37268"/>
    <cellStyle name="Style 23 5 5 3" xfId="37269"/>
    <cellStyle name="Style 23 5 6" xfId="37270"/>
    <cellStyle name="Style 23 5 7" xfId="37271"/>
    <cellStyle name="Style 23 6" xfId="37272"/>
    <cellStyle name="Style 23 6 2" xfId="37273"/>
    <cellStyle name="Style 23 6 2 2" xfId="37274"/>
    <cellStyle name="Style 23 6 2 2 2" xfId="37275"/>
    <cellStyle name="Style 23 6 2 2 3" xfId="37276"/>
    <cellStyle name="Style 23 6 2 3" xfId="37277"/>
    <cellStyle name="Style 23 6 2 4" xfId="37278"/>
    <cellStyle name="Style 23 6 3" xfId="37279"/>
    <cellStyle name="Style 23 6 3 2" xfId="37280"/>
    <cellStyle name="Style 23 6 3 2 2" xfId="37281"/>
    <cellStyle name="Style 23 6 3 2 3" xfId="37282"/>
    <cellStyle name="Style 23 6 3 3" xfId="37283"/>
    <cellStyle name="Style 23 6 3 4" xfId="37284"/>
    <cellStyle name="Style 23 6 4" xfId="37285"/>
    <cellStyle name="Style 23 6 4 2" xfId="37286"/>
    <cellStyle name="Style 23 6 4 3" xfId="37287"/>
    <cellStyle name="Style 23 6 5" xfId="37288"/>
    <cellStyle name="Style 23 6 6" xfId="37289"/>
    <cellStyle name="Style 23 7" xfId="37290"/>
    <cellStyle name="Style 23 7 2" xfId="37291"/>
    <cellStyle name="Style 23 7 2 2" xfId="37292"/>
    <cellStyle name="Style 23 7 2 3" xfId="37293"/>
    <cellStyle name="Style 23 7 3" xfId="37294"/>
    <cellStyle name="Style 23 7 4" xfId="37295"/>
    <cellStyle name="Style 23 8" xfId="37296"/>
    <cellStyle name="Style 23 8 2" xfId="37297"/>
    <cellStyle name="Style 23 8 2 2" xfId="37298"/>
    <cellStyle name="Style 23 8 2 3" xfId="37299"/>
    <cellStyle name="Style 23 8 3" xfId="37300"/>
    <cellStyle name="Style 23 8 4" xfId="37301"/>
    <cellStyle name="Style 23 9" xfId="37302"/>
    <cellStyle name="Style 23 9 2" xfId="37303"/>
    <cellStyle name="Style 23 9 2 2" xfId="37304"/>
    <cellStyle name="Style 23 9 2 3" xfId="37305"/>
    <cellStyle name="Style 23 9 3" xfId="37306"/>
    <cellStyle name="Style 23 9 4" xfId="37307"/>
    <cellStyle name="Style 24" xfId="37308"/>
    <cellStyle name="Style 24 10" xfId="37309"/>
    <cellStyle name="Style 24 10 2" xfId="37310"/>
    <cellStyle name="Style 24 10 3" xfId="37311"/>
    <cellStyle name="Style 24 11" xfId="37312"/>
    <cellStyle name="Style 24 11 2" xfId="37313"/>
    <cellStyle name="Style 24 11 3" xfId="37314"/>
    <cellStyle name="Style 24 12" xfId="37315"/>
    <cellStyle name="Style 24 12 2" xfId="37316"/>
    <cellStyle name="Style 24 12 3" xfId="37317"/>
    <cellStyle name="Style 24 13" xfId="37318"/>
    <cellStyle name="Style 24 2" xfId="37319"/>
    <cellStyle name="Style 24 2 2" xfId="37320"/>
    <cellStyle name="Style 24 2 2 2" xfId="37321"/>
    <cellStyle name="Style 24 2 2 2 2" xfId="37322"/>
    <cellStyle name="Style 24 2 2 2 3" xfId="37323"/>
    <cellStyle name="Style 24 2 2 3" xfId="37324"/>
    <cellStyle name="Style 24 2 2 4" xfId="37325"/>
    <cellStyle name="Style 24 2 3" xfId="37326"/>
    <cellStyle name="Style 24 2 3 2" xfId="37327"/>
    <cellStyle name="Style 24 2 3 2 2" xfId="37328"/>
    <cellStyle name="Style 24 2 3 2 3" xfId="37329"/>
    <cellStyle name="Style 24 2 3 3" xfId="37330"/>
    <cellStyle name="Style 24 2 3 4" xfId="37331"/>
    <cellStyle name="Style 24 2 4" xfId="37332"/>
    <cellStyle name="Style 24 2 4 2" xfId="37333"/>
    <cellStyle name="Style 24 2 4 3" xfId="37334"/>
    <cellStyle name="Style 24 2 5" xfId="37335"/>
    <cellStyle name="Style 24 2 5 2" xfId="37336"/>
    <cellStyle name="Style 24 2 5 3" xfId="37337"/>
    <cellStyle name="Style 24 2 6" xfId="37338"/>
    <cellStyle name="Style 24 2 6 2" xfId="37339"/>
    <cellStyle name="Style 24 2 6 3" xfId="37340"/>
    <cellStyle name="Style 24 2 7" xfId="37341"/>
    <cellStyle name="Style 24 3" xfId="37342"/>
    <cellStyle name="Style 24 3 2" xfId="37343"/>
    <cellStyle name="Style 24 3 2 2" xfId="37344"/>
    <cellStyle name="Style 24 3 2 2 2" xfId="37345"/>
    <cellStyle name="Style 24 3 2 2 3" xfId="37346"/>
    <cellStyle name="Style 24 3 2 3" xfId="37347"/>
    <cellStyle name="Style 24 3 2 4" xfId="37348"/>
    <cellStyle name="Style 24 3 3" xfId="37349"/>
    <cellStyle name="Style 24 3 3 2" xfId="37350"/>
    <cellStyle name="Style 24 3 3 2 2" xfId="37351"/>
    <cellStyle name="Style 24 3 3 2 3" xfId="37352"/>
    <cellStyle name="Style 24 3 3 3" xfId="37353"/>
    <cellStyle name="Style 24 3 3 4" xfId="37354"/>
    <cellStyle name="Style 24 3 4" xfId="37355"/>
    <cellStyle name="Style 24 3 4 2" xfId="37356"/>
    <cellStyle name="Style 24 3 4 3" xfId="37357"/>
    <cellStyle name="Style 24 3 5" xfId="37358"/>
    <cellStyle name="Style 24 3 5 2" xfId="37359"/>
    <cellStyle name="Style 24 3 5 3" xfId="37360"/>
    <cellStyle name="Style 24 3 6" xfId="37361"/>
    <cellStyle name="Style 24 4" xfId="37362"/>
    <cellStyle name="Style 24 4 2" xfId="37363"/>
    <cellStyle name="Style 24 4 2 2" xfId="37364"/>
    <cellStyle name="Style 24 4 2 2 2" xfId="37365"/>
    <cellStyle name="Style 24 4 2 2 3" xfId="37366"/>
    <cellStyle name="Style 24 4 2 3" xfId="37367"/>
    <cellStyle name="Style 24 4 2 4" xfId="37368"/>
    <cellStyle name="Style 24 4 3" xfId="37369"/>
    <cellStyle name="Style 24 4 3 2" xfId="37370"/>
    <cellStyle name="Style 24 4 3 2 2" xfId="37371"/>
    <cellStyle name="Style 24 4 3 2 3" xfId="37372"/>
    <cellStyle name="Style 24 4 3 3" xfId="37373"/>
    <cellStyle name="Style 24 4 3 4" xfId="37374"/>
    <cellStyle name="Style 24 4 4" xfId="37375"/>
    <cellStyle name="Style 24 4 4 2" xfId="37376"/>
    <cellStyle name="Style 24 4 4 3" xfId="37377"/>
    <cellStyle name="Style 24 4 5" xfId="37378"/>
    <cellStyle name="Style 24 4 6" xfId="37379"/>
    <cellStyle name="Style 24 5" xfId="37380"/>
    <cellStyle name="Style 24 5 2" xfId="37381"/>
    <cellStyle name="Style 24 5 2 2" xfId="37382"/>
    <cellStyle name="Style 24 5 2 2 2" xfId="37383"/>
    <cellStyle name="Style 24 5 2 2 3" xfId="37384"/>
    <cellStyle name="Style 24 5 2 3" xfId="37385"/>
    <cellStyle name="Style 24 5 2 4" xfId="37386"/>
    <cellStyle name="Style 24 5 3" xfId="37387"/>
    <cellStyle name="Style 24 5 3 2" xfId="37388"/>
    <cellStyle name="Style 24 5 3 2 2" xfId="37389"/>
    <cellStyle name="Style 24 5 3 2 3" xfId="37390"/>
    <cellStyle name="Style 24 5 3 3" xfId="37391"/>
    <cellStyle name="Style 24 5 3 4" xfId="37392"/>
    <cellStyle name="Style 24 5 4" xfId="37393"/>
    <cellStyle name="Style 24 5 4 2" xfId="37394"/>
    <cellStyle name="Style 24 5 4 2 2" xfId="37395"/>
    <cellStyle name="Style 24 5 4 2 3" xfId="37396"/>
    <cellStyle name="Style 24 5 4 3" xfId="37397"/>
    <cellStyle name="Style 24 5 4 4" xfId="37398"/>
    <cellStyle name="Style 24 5 5" xfId="37399"/>
    <cellStyle name="Style 24 5 5 2" xfId="37400"/>
    <cellStyle name="Style 24 5 5 3" xfId="37401"/>
    <cellStyle name="Style 24 5 6" xfId="37402"/>
    <cellStyle name="Style 24 5 7" xfId="37403"/>
    <cellStyle name="Style 24 6" xfId="37404"/>
    <cellStyle name="Style 24 6 2" xfId="37405"/>
    <cellStyle name="Style 24 6 2 2" xfId="37406"/>
    <cellStyle name="Style 24 6 2 2 2" xfId="37407"/>
    <cellStyle name="Style 24 6 2 2 3" xfId="37408"/>
    <cellStyle name="Style 24 6 2 3" xfId="37409"/>
    <cellStyle name="Style 24 6 2 4" xfId="37410"/>
    <cellStyle name="Style 24 6 3" xfId="37411"/>
    <cellStyle name="Style 24 6 3 2" xfId="37412"/>
    <cellStyle name="Style 24 6 3 2 2" xfId="37413"/>
    <cellStyle name="Style 24 6 3 2 3" xfId="37414"/>
    <cellStyle name="Style 24 6 3 3" xfId="37415"/>
    <cellStyle name="Style 24 6 3 4" xfId="37416"/>
    <cellStyle name="Style 24 6 4" xfId="37417"/>
    <cellStyle name="Style 24 6 4 2" xfId="37418"/>
    <cellStyle name="Style 24 6 4 3" xfId="37419"/>
    <cellStyle name="Style 24 6 5" xfId="37420"/>
    <cellStyle name="Style 24 6 6" xfId="37421"/>
    <cellStyle name="Style 24 7" xfId="37422"/>
    <cellStyle name="Style 24 7 2" xfId="37423"/>
    <cellStyle name="Style 24 7 2 2" xfId="37424"/>
    <cellStyle name="Style 24 7 2 3" xfId="37425"/>
    <cellStyle name="Style 24 7 3" xfId="37426"/>
    <cellStyle name="Style 24 7 4" xfId="37427"/>
    <cellStyle name="Style 24 8" xfId="37428"/>
    <cellStyle name="Style 24 8 2" xfId="37429"/>
    <cellStyle name="Style 24 8 2 2" xfId="37430"/>
    <cellStyle name="Style 24 8 2 3" xfId="37431"/>
    <cellStyle name="Style 24 8 3" xfId="37432"/>
    <cellStyle name="Style 24 8 4" xfId="37433"/>
    <cellStyle name="Style 24 9" xfId="37434"/>
    <cellStyle name="Style 24 9 2" xfId="37435"/>
    <cellStyle name="Style 24 9 2 2" xfId="37436"/>
    <cellStyle name="Style 24 9 2 3" xfId="37437"/>
    <cellStyle name="Style 24 9 3" xfId="37438"/>
    <cellStyle name="Style 24 9 4" xfId="37439"/>
    <cellStyle name="Style 25" xfId="37440"/>
    <cellStyle name="Style 25 10" xfId="37441"/>
    <cellStyle name="Style 25 10 2" xfId="37442"/>
    <cellStyle name="Style 25 10 2 2" xfId="37443"/>
    <cellStyle name="Style 25 10 2 3" xfId="37444"/>
    <cellStyle name="Style 25 10 3" xfId="37445"/>
    <cellStyle name="Style 25 10 4" xfId="37446"/>
    <cellStyle name="Style 25 11" xfId="37447"/>
    <cellStyle name="Style 25 11 2" xfId="37448"/>
    <cellStyle name="Style 25 11 3" xfId="37449"/>
    <cellStyle name="Style 25 12" xfId="37450"/>
    <cellStyle name="Style 25 12 2" xfId="37451"/>
    <cellStyle name="Style 25 12 3" xfId="37452"/>
    <cellStyle name="Style 25 13" xfId="37453"/>
    <cellStyle name="Style 25 13 2" xfId="37454"/>
    <cellStyle name="Style 25 13 3" xfId="37455"/>
    <cellStyle name="Style 25 14" xfId="37456"/>
    <cellStyle name="Style 25 2" xfId="37457"/>
    <cellStyle name="Style 25 2 10" xfId="37458"/>
    <cellStyle name="Style 25 2 10 2" xfId="37459"/>
    <cellStyle name="Style 25 2 10 3" xfId="37460"/>
    <cellStyle name="Style 25 2 11" xfId="37461"/>
    <cellStyle name="Style 25 2 11 2" xfId="37462"/>
    <cellStyle name="Style 25 2 11 3" xfId="37463"/>
    <cellStyle name="Style 25 2 12" xfId="37464"/>
    <cellStyle name="Style 25 2 12 2" xfId="37465"/>
    <cellStyle name="Style 25 2 12 3" xfId="37466"/>
    <cellStyle name="Style 25 2 13" xfId="37467"/>
    <cellStyle name="Style 25 2 2" xfId="37468"/>
    <cellStyle name="Style 25 2 2 2" xfId="37469"/>
    <cellStyle name="Style 25 2 2 2 2" xfId="37470"/>
    <cellStyle name="Style 25 2 2 2 2 2" xfId="37471"/>
    <cellStyle name="Style 25 2 2 2 2 3" xfId="37472"/>
    <cellStyle name="Style 25 2 2 2 3" xfId="37473"/>
    <cellStyle name="Style 25 2 2 2 4" xfId="37474"/>
    <cellStyle name="Style 25 2 2 3" xfId="37475"/>
    <cellStyle name="Style 25 2 2 3 2" xfId="37476"/>
    <cellStyle name="Style 25 2 2 3 2 2" xfId="37477"/>
    <cellStyle name="Style 25 2 2 3 2 3" xfId="37478"/>
    <cellStyle name="Style 25 2 2 3 3" xfId="37479"/>
    <cellStyle name="Style 25 2 2 3 4" xfId="37480"/>
    <cellStyle name="Style 25 2 2 4" xfId="37481"/>
    <cellStyle name="Style 25 2 2 4 2" xfId="37482"/>
    <cellStyle name="Style 25 2 2 4 3" xfId="37483"/>
    <cellStyle name="Style 25 2 2 5" xfId="37484"/>
    <cellStyle name="Style 25 2 2 5 2" xfId="37485"/>
    <cellStyle name="Style 25 2 2 5 3" xfId="37486"/>
    <cellStyle name="Style 25 2 2 6" xfId="37487"/>
    <cellStyle name="Style 25 2 2 6 2" xfId="37488"/>
    <cellStyle name="Style 25 2 2 6 3" xfId="37489"/>
    <cellStyle name="Style 25 2 2 7" xfId="37490"/>
    <cellStyle name="Style 25 2 3" xfId="37491"/>
    <cellStyle name="Style 25 2 3 2" xfId="37492"/>
    <cellStyle name="Style 25 2 3 2 2" xfId="37493"/>
    <cellStyle name="Style 25 2 3 2 2 2" xfId="37494"/>
    <cellStyle name="Style 25 2 3 2 2 3" xfId="37495"/>
    <cellStyle name="Style 25 2 3 2 3" xfId="37496"/>
    <cellStyle name="Style 25 2 3 2 4" xfId="37497"/>
    <cellStyle name="Style 25 2 3 3" xfId="37498"/>
    <cellStyle name="Style 25 2 3 3 2" xfId="37499"/>
    <cellStyle name="Style 25 2 3 3 2 2" xfId="37500"/>
    <cellStyle name="Style 25 2 3 3 2 3" xfId="37501"/>
    <cellStyle name="Style 25 2 3 3 3" xfId="37502"/>
    <cellStyle name="Style 25 2 3 3 4" xfId="37503"/>
    <cellStyle name="Style 25 2 3 4" xfId="37504"/>
    <cellStyle name="Style 25 2 3 4 2" xfId="37505"/>
    <cellStyle name="Style 25 2 3 4 3" xfId="37506"/>
    <cellStyle name="Style 25 2 3 5" xfId="37507"/>
    <cellStyle name="Style 25 2 3 6" xfId="37508"/>
    <cellStyle name="Style 25 2 4" xfId="37509"/>
    <cellStyle name="Style 25 2 4 2" xfId="37510"/>
    <cellStyle name="Style 25 2 4 2 2" xfId="37511"/>
    <cellStyle name="Style 25 2 4 2 2 2" xfId="37512"/>
    <cellStyle name="Style 25 2 4 2 2 3" xfId="37513"/>
    <cellStyle name="Style 25 2 4 2 3" xfId="37514"/>
    <cellStyle name="Style 25 2 4 2 4" xfId="37515"/>
    <cellStyle name="Style 25 2 4 3" xfId="37516"/>
    <cellStyle name="Style 25 2 4 3 2" xfId="37517"/>
    <cellStyle name="Style 25 2 4 3 2 2" xfId="37518"/>
    <cellStyle name="Style 25 2 4 3 2 3" xfId="37519"/>
    <cellStyle name="Style 25 2 4 3 3" xfId="37520"/>
    <cellStyle name="Style 25 2 4 3 4" xfId="37521"/>
    <cellStyle name="Style 25 2 4 4" xfId="37522"/>
    <cellStyle name="Style 25 2 4 4 2" xfId="37523"/>
    <cellStyle name="Style 25 2 4 4 3" xfId="37524"/>
    <cellStyle name="Style 25 2 4 5" xfId="37525"/>
    <cellStyle name="Style 25 2 4 6" xfId="37526"/>
    <cellStyle name="Style 25 2 5" xfId="37527"/>
    <cellStyle name="Style 25 2 5 2" xfId="37528"/>
    <cellStyle name="Style 25 2 5 2 2" xfId="37529"/>
    <cellStyle name="Style 25 2 5 2 2 2" xfId="37530"/>
    <cellStyle name="Style 25 2 5 2 2 3" xfId="37531"/>
    <cellStyle name="Style 25 2 5 2 3" xfId="37532"/>
    <cellStyle name="Style 25 2 5 2 4" xfId="37533"/>
    <cellStyle name="Style 25 2 5 3" xfId="37534"/>
    <cellStyle name="Style 25 2 5 3 2" xfId="37535"/>
    <cellStyle name="Style 25 2 5 3 2 2" xfId="37536"/>
    <cellStyle name="Style 25 2 5 3 2 3" xfId="37537"/>
    <cellStyle name="Style 25 2 5 3 3" xfId="37538"/>
    <cellStyle name="Style 25 2 5 3 4" xfId="37539"/>
    <cellStyle name="Style 25 2 5 4" xfId="37540"/>
    <cellStyle name="Style 25 2 5 4 2" xfId="37541"/>
    <cellStyle name="Style 25 2 5 4 2 2" xfId="37542"/>
    <cellStyle name="Style 25 2 5 4 2 3" xfId="37543"/>
    <cellStyle name="Style 25 2 5 4 3" xfId="37544"/>
    <cellStyle name="Style 25 2 5 4 4" xfId="37545"/>
    <cellStyle name="Style 25 2 5 5" xfId="37546"/>
    <cellStyle name="Style 25 2 5 5 2" xfId="37547"/>
    <cellStyle name="Style 25 2 5 5 3" xfId="37548"/>
    <cellStyle name="Style 25 2 5 6" xfId="37549"/>
    <cellStyle name="Style 25 2 5 7" xfId="37550"/>
    <cellStyle name="Style 25 2 6" xfId="37551"/>
    <cellStyle name="Style 25 2 6 2" xfId="37552"/>
    <cellStyle name="Style 25 2 6 2 2" xfId="37553"/>
    <cellStyle name="Style 25 2 6 2 2 2" xfId="37554"/>
    <cellStyle name="Style 25 2 6 2 2 3" xfId="37555"/>
    <cellStyle name="Style 25 2 6 2 3" xfId="37556"/>
    <cellStyle name="Style 25 2 6 2 4" xfId="37557"/>
    <cellStyle name="Style 25 2 6 3" xfId="37558"/>
    <cellStyle name="Style 25 2 6 3 2" xfId="37559"/>
    <cellStyle name="Style 25 2 6 3 2 2" xfId="37560"/>
    <cellStyle name="Style 25 2 6 3 2 3" xfId="37561"/>
    <cellStyle name="Style 25 2 6 3 3" xfId="37562"/>
    <cellStyle name="Style 25 2 6 3 4" xfId="37563"/>
    <cellStyle name="Style 25 2 6 4" xfId="37564"/>
    <cellStyle name="Style 25 2 6 4 2" xfId="37565"/>
    <cellStyle name="Style 25 2 6 4 3" xfId="37566"/>
    <cellStyle name="Style 25 2 6 5" xfId="37567"/>
    <cellStyle name="Style 25 2 6 6" xfId="37568"/>
    <cellStyle name="Style 25 2 7" xfId="37569"/>
    <cellStyle name="Style 25 2 7 2" xfId="37570"/>
    <cellStyle name="Style 25 2 7 2 2" xfId="37571"/>
    <cellStyle name="Style 25 2 7 2 3" xfId="37572"/>
    <cellStyle name="Style 25 2 7 3" xfId="37573"/>
    <cellStyle name="Style 25 2 7 4" xfId="37574"/>
    <cellStyle name="Style 25 2 8" xfId="37575"/>
    <cellStyle name="Style 25 2 8 2" xfId="37576"/>
    <cellStyle name="Style 25 2 8 2 2" xfId="37577"/>
    <cellStyle name="Style 25 2 8 2 3" xfId="37578"/>
    <cellStyle name="Style 25 2 8 3" xfId="37579"/>
    <cellStyle name="Style 25 2 8 4" xfId="37580"/>
    <cellStyle name="Style 25 2 9" xfId="37581"/>
    <cellStyle name="Style 25 2 9 2" xfId="37582"/>
    <cellStyle name="Style 25 2 9 2 2" xfId="37583"/>
    <cellStyle name="Style 25 2 9 2 3" xfId="37584"/>
    <cellStyle name="Style 25 2 9 3" xfId="37585"/>
    <cellStyle name="Style 25 2 9 4" xfId="37586"/>
    <cellStyle name="Style 25 3" xfId="37587"/>
    <cellStyle name="Style 25 3 2" xfId="37588"/>
    <cellStyle name="Style 25 3 2 2" xfId="37589"/>
    <cellStyle name="Style 25 3 2 2 2" xfId="37590"/>
    <cellStyle name="Style 25 3 2 2 3" xfId="37591"/>
    <cellStyle name="Style 25 3 2 3" xfId="37592"/>
    <cellStyle name="Style 25 3 2 3 2" xfId="37593"/>
    <cellStyle name="Style 25 3 2 3 3" xfId="37594"/>
    <cellStyle name="Style 25 3 2 4" xfId="37595"/>
    <cellStyle name="Style 25 3 3" xfId="37596"/>
    <cellStyle name="Style 25 3 3 2" xfId="37597"/>
    <cellStyle name="Style 25 3 3 2 2" xfId="37598"/>
    <cellStyle name="Style 25 3 3 2 3" xfId="37599"/>
    <cellStyle name="Style 25 3 3 3" xfId="37600"/>
    <cellStyle name="Style 25 3 3 4" xfId="37601"/>
    <cellStyle name="Style 25 3 3 5" xfId="37602"/>
    <cellStyle name="Style 25 3 4" xfId="37603"/>
    <cellStyle name="Style 25 3 4 2" xfId="37604"/>
    <cellStyle name="Style 25 3 4 3" xfId="37605"/>
    <cellStyle name="Style 25 3 5" xfId="37606"/>
    <cellStyle name="Style 25 3 5 2" xfId="37607"/>
    <cellStyle name="Style 25 3 5 3" xfId="37608"/>
    <cellStyle name="Style 25 3 6" xfId="37609"/>
    <cellStyle name="Style 25 3 6 2" xfId="37610"/>
    <cellStyle name="Style 25 3 6 3" xfId="37611"/>
    <cellStyle name="Style 25 3 7" xfId="37612"/>
    <cellStyle name="Style 25 4" xfId="37613"/>
    <cellStyle name="Style 25 4 2" xfId="37614"/>
    <cellStyle name="Style 25 4 2 2" xfId="37615"/>
    <cellStyle name="Style 25 4 2 2 2" xfId="37616"/>
    <cellStyle name="Style 25 4 2 2 3" xfId="37617"/>
    <cellStyle name="Style 25 4 2 3" xfId="37618"/>
    <cellStyle name="Style 25 4 2 4" xfId="37619"/>
    <cellStyle name="Style 25 4 3" xfId="37620"/>
    <cellStyle name="Style 25 4 3 2" xfId="37621"/>
    <cellStyle name="Style 25 4 3 2 2" xfId="37622"/>
    <cellStyle name="Style 25 4 3 2 3" xfId="37623"/>
    <cellStyle name="Style 25 4 3 3" xfId="37624"/>
    <cellStyle name="Style 25 4 3 4" xfId="37625"/>
    <cellStyle name="Style 25 4 4" xfId="37626"/>
    <cellStyle name="Style 25 4 4 2" xfId="37627"/>
    <cellStyle name="Style 25 4 4 3" xfId="37628"/>
    <cellStyle name="Style 25 4 5" xfId="37629"/>
    <cellStyle name="Style 25 4 5 2" xfId="37630"/>
    <cellStyle name="Style 25 4 5 3" xfId="37631"/>
    <cellStyle name="Style 25 4 6" xfId="37632"/>
    <cellStyle name="Style 25 5" xfId="37633"/>
    <cellStyle name="Style 25 5 2" xfId="37634"/>
    <cellStyle name="Style 25 5 2 2" xfId="37635"/>
    <cellStyle name="Style 25 5 2 2 2" xfId="37636"/>
    <cellStyle name="Style 25 5 2 2 3" xfId="37637"/>
    <cellStyle name="Style 25 5 2 3" xfId="37638"/>
    <cellStyle name="Style 25 5 2 4" xfId="37639"/>
    <cellStyle name="Style 25 5 3" xfId="37640"/>
    <cellStyle name="Style 25 5 3 2" xfId="37641"/>
    <cellStyle name="Style 25 5 3 2 2" xfId="37642"/>
    <cellStyle name="Style 25 5 3 2 3" xfId="37643"/>
    <cellStyle name="Style 25 5 3 3" xfId="37644"/>
    <cellStyle name="Style 25 5 3 4" xfId="37645"/>
    <cellStyle name="Style 25 5 4" xfId="37646"/>
    <cellStyle name="Style 25 5 4 2" xfId="37647"/>
    <cellStyle name="Style 25 5 4 3" xfId="37648"/>
    <cellStyle name="Style 25 5 5" xfId="37649"/>
    <cellStyle name="Style 25 5 6" xfId="37650"/>
    <cellStyle name="Style 25 6" xfId="37651"/>
    <cellStyle name="Style 25 6 2" xfId="37652"/>
    <cellStyle name="Style 25 6 2 2" xfId="37653"/>
    <cellStyle name="Style 25 6 2 2 2" xfId="37654"/>
    <cellStyle name="Style 25 6 2 2 3" xfId="37655"/>
    <cellStyle name="Style 25 6 2 3" xfId="37656"/>
    <cellStyle name="Style 25 6 2 4" xfId="37657"/>
    <cellStyle name="Style 25 6 3" xfId="37658"/>
    <cellStyle name="Style 25 6 3 2" xfId="37659"/>
    <cellStyle name="Style 25 6 3 2 2" xfId="37660"/>
    <cellStyle name="Style 25 6 3 2 3" xfId="37661"/>
    <cellStyle name="Style 25 6 3 3" xfId="37662"/>
    <cellStyle name="Style 25 6 3 4" xfId="37663"/>
    <cellStyle name="Style 25 6 4" xfId="37664"/>
    <cellStyle name="Style 25 6 4 2" xfId="37665"/>
    <cellStyle name="Style 25 6 4 2 2" xfId="37666"/>
    <cellStyle name="Style 25 6 4 2 3" xfId="37667"/>
    <cellStyle name="Style 25 6 4 3" xfId="37668"/>
    <cellStyle name="Style 25 6 4 4" xfId="37669"/>
    <cellStyle name="Style 25 6 5" xfId="37670"/>
    <cellStyle name="Style 25 6 5 2" xfId="37671"/>
    <cellStyle name="Style 25 6 5 3" xfId="37672"/>
    <cellStyle name="Style 25 6 6" xfId="37673"/>
    <cellStyle name="Style 25 6 7" xfId="37674"/>
    <cellStyle name="Style 25 7" xfId="37675"/>
    <cellStyle name="Style 25 7 2" xfId="37676"/>
    <cellStyle name="Style 25 7 2 2" xfId="37677"/>
    <cellStyle name="Style 25 7 2 2 2" xfId="37678"/>
    <cellStyle name="Style 25 7 2 2 3" xfId="37679"/>
    <cellStyle name="Style 25 7 2 3" xfId="37680"/>
    <cellStyle name="Style 25 7 2 4" xfId="37681"/>
    <cellStyle name="Style 25 7 3" xfId="37682"/>
    <cellStyle name="Style 25 7 3 2" xfId="37683"/>
    <cellStyle name="Style 25 7 3 2 2" xfId="37684"/>
    <cellStyle name="Style 25 7 3 2 3" xfId="37685"/>
    <cellStyle name="Style 25 7 3 3" xfId="37686"/>
    <cellStyle name="Style 25 7 3 4" xfId="37687"/>
    <cellStyle name="Style 25 7 4" xfId="37688"/>
    <cellStyle name="Style 25 7 4 2" xfId="37689"/>
    <cellStyle name="Style 25 7 4 3" xfId="37690"/>
    <cellStyle name="Style 25 7 5" xfId="37691"/>
    <cellStyle name="Style 25 7 6" xfId="37692"/>
    <cellStyle name="Style 25 8" xfId="37693"/>
    <cellStyle name="Style 25 8 2" xfId="37694"/>
    <cellStyle name="Style 25 8 2 2" xfId="37695"/>
    <cellStyle name="Style 25 8 2 3" xfId="37696"/>
    <cellStyle name="Style 25 8 3" xfId="37697"/>
    <cellStyle name="Style 25 8 4" xfId="37698"/>
    <cellStyle name="Style 25 9" xfId="37699"/>
    <cellStyle name="Style 25 9 2" xfId="37700"/>
    <cellStyle name="Style 25 9 2 2" xfId="37701"/>
    <cellStyle name="Style 25 9 2 3" xfId="37702"/>
    <cellStyle name="Style 25 9 3" xfId="37703"/>
    <cellStyle name="Style 25 9 4" xfId="37704"/>
    <cellStyle name="Style 26" xfId="37705"/>
    <cellStyle name="Style 26 10" xfId="37706"/>
    <cellStyle name="Style 26 10 2" xfId="37707"/>
    <cellStyle name="Style 26 10 3" xfId="37708"/>
    <cellStyle name="Style 26 11" xfId="37709"/>
    <cellStyle name="Style 26 11 2" xfId="37710"/>
    <cellStyle name="Style 26 11 3" xfId="37711"/>
    <cellStyle name="Style 26 12" xfId="37712"/>
    <cellStyle name="Style 26 12 2" xfId="37713"/>
    <cellStyle name="Style 26 12 3" xfId="37714"/>
    <cellStyle name="Style 26 13" xfId="37715"/>
    <cellStyle name="Style 26 2" xfId="37716"/>
    <cellStyle name="Style 26 2 2" xfId="37717"/>
    <cellStyle name="Style 26 2 2 2" xfId="37718"/>
    <cellStyle name="Style 26 2 2 2 2" xfId="37719"/>
    <cellStyle name="Style 26 2 2 2 3" xfId="37720"/>
    <cellStyle name="Style 26 2 2 3" xfId="37721"/>
    <cellStyle name="Style 26 2 2 4" xfId="37722"/>
    <cellStyle name="Style 26 2 3" xfId="37723"/>
    <cellStyle name="Style 26 2 3 2" xfId="37724"/>
    <cellStyle name="Style 26 2 3 2 2" xfId="37725"/>
    <cellStyle name="Style 26 2 3 2 3" xfId="37726"/>
    <cellStyle name="Style 26 2 3 3" xfId="37727"/>
    <cellStyle name="Style 26 2 3 4" xfId="37728"/>
    <cellStyle name="Style 26 2 4" xfId="37729"/>
    <cellStyle name="Style 26 2 4 2" xfId="37730"/>
    <cellStyle name="Style 26 2 4 3" xfId="37731"/>
    <cellStyle name="Style 26 2 5" xfId="37732"/>
    <cellStyle name="Style 26 2 5 2" xfId="37733"/>
    <cellStyle name="Style 26 2 5 3" xfId="37734"/>
    <cellStyle name="Style 26 2 6" xfId="37735"/>
    <cellStyle name="Style 26 2 6 2" xfId="37736"/>
    <cellStyle name="Style 26 2 6 3" xfId="37737"/>
    <cellStyle name="Style 26 2 7" xfId="37738"/>
    <cellStyle name="Style 26 3" xfId="37739"/>
    <cellStyle name="Style 26 3 2" xfId="37740"/>
    <cellStyle name="Style 26 3 2 2" xfId="37741"/>
    <cellStyle name="Style 26 3 2 2 2" xfId="37742"/>
    <cellStyle name="Style 26 3 2 2 3" xfId="37743"/>
    <cellStyle name="Style 26 3 2 3" xfId="37744"/>
    <cellStyle name="Style 26 3 2 4" xfId="37745"/>
    <cellStyle name="Style 26 3 3" xfId="37746"/>
    <cellStyle name="Style 26 3 3 2" xfId="37747"/>
    <cellStyle name="Style 26 3 3 2 2" xfId="37748"/>
    <cellStyle name="Style 26 3 3 2 3" xfId="37749"/>
    <cellStyle name="Style 26 3 3 3" xfId="37750"/>
    <cellStyle name="Style 26 3 3 4" xfId="37751"/>
    <cellStyle name="Style 26 3 4" xfId="37752"/>
    <cellStyle name="Style 26 3 4 2" xfId="37753"/>
    <cellStyle name="Style 26 3 4 3" xfId="37754"/>
    <cellStyle name="Style 26 3 5" xfId="37755"/>
    <cellStyle name="Style 26 3 5 2" xfId="37756"/>
    <cellStyle name="Style 26 3 5 3" xfId="37757"/>
    <cellStyle name="Style 26 3 6" xfId="37758"/>
    <cellStyle name="Style 26 4" xfId="37759"/>
    <cellStyle name="Style 26 4 2" xfId="37760"/>
    <cellStyle name="Style 26 4 2 2" xfId="37761"/>
    <cellStyle name="Style 26 4 2 2 2" xfId="37762"/>
    <cellStyle name="Style 26 4 2 2 3" xfId="37763"/>
    <cellStyle name="Style 26 4 2 3" xfId="37764"/>
    <cellStyle name="Style 26 4 2 4" xfId="37765"/>
    <cellStyle name="Style 26 4 3" xfId="37766"/>
    <cellStyle name="Style 26 4 3 2" xfId="37767"/>
    <cellStyle name="Style 26 4 3 2 2" xfId="37768"/>
    <cellStyle name="Style 26 4 3 2 3" xfId="37769"/>
    <cellStyle name="Style 26 4 3 3" xfId="37770"/>
    <cellStyle name="Style 26 4 3 4" xfId="37771"/>
    <cellStyle name="Style 26 4 4" xfId="37772"/>
    <cellStyle name="Style 26 4 4 2" xfId="37773"/>
    <cellStyle name="Style 26 4 4 3" xfId="37774"/>
    <cellStyle name="Style 26 4 5" xfId="37775"/>
    <cellStyle name="Style 26 4 6" xfId="37776"/>
    <cellStyle name="Style 26 5" xfId="37777"/>
    <cellStyle name="Style 26 5 2" xfId="37778"/>
    <cellStyle name="Style 26 5 2 2" xfId="37779"/>
    <cellStyle name="Style 26 5 2 2 2" xfId="37780"/>
    <cellStyle name="Style 26 5 2 2 3" xfId="37781"/>
    <cellStyle name="Style 26 5 2 3" xfId="37782"/>
    <cellStyle name="Style 26 5 2 4" xfId="37783"/>
    <cellStyle name="Style 26 5 3" xfId="37784"/>
    <cellStyle name="Style 26 5 3 2" xfId="37785"/>
    <cellStyle name="Style 26 5 3 2 2" xfId="37786"/>
    <cellStyle name="Style 26 5 3 2 3" xfId="37787"/>
    <cellStyle name="Style 26 5 3 3" xfId="37788"/>
    <cellStyle name="Style 26 5 3 4" xfId="37789"/>
    <cellStyle name="Style 26 5 4" xfId="37790"/>
    <cellStyle name="Style 26 5 4 2" xfId="37791"/>
    <cellStyle name="Style 26 5 4 2 2" xfId="37792"/>
    <cellStyle name="Style 26 5 4 2 3" xfId="37793"/>
    <cellStyle name="Style 26 5 4 3" xfId="37794"/>
    <cellStyle name="Style 26 5 4 4" xfId="37795"/>
    <cellStyle name="Style 26 5 5" xfId="37796"/>
    <cellStyle name="Style 26 5 5 2" xfId="37797"/>
    <cellStyle name="Style 26 5 5 3" xfId="37798"/>
    <cellStyle name="Style 26 5 6" xfId="37799"/>
    <cellStyle name="Style 26 5 7" xfId="37800"/>
    <cellStyle name="Style 26 6" xfId="37801"/>
    <cellStyle name="Style 26 6 2" xfId="37802"/>
    <cellStyle name="Style 26 6 2 2" xfId="37803"/>
    <cellStyle name="Style 26 6 2 2 2" xfId="37804"/>
    <cellStyle name="Style 26 6 2 2 3" xfId="37805"/>
    <cellStyle name="Style 26 6 2 3" xfId="37806"/>
    <cellStyle name="Style 26 6 2 4" xfId="37807"/>
    <cellStyle name="Style 26 6 3" xfId="37808"/>
    <cellStyle name="Style 26 6 3 2" xfId="37809"/>
    <cellStyle name="Style 26 6 3 2 2" xfId="37810"/>
    <cellStyle name="Style 26 6 3 2 3" xfId="37811"/>
    <cellStyle name="Style 26 6 3 3" xfId="37812"/>
    <cellStyle name="Style 26 6 3 4" xfId="37813"/>
    <cellStyle name="Style 26 6 4" xfId="37814"/>
    <cellStyle name="Style 26 6 4 2" xfId="37815"/>
    <cellStyle name="Style 26 6 4 3" xfId="37816"/>
    <cellStyle name="Style 26 6 5" xfId="37817"/>
    <cellStyle name="Style 26 6 6" xfId="37818"/>
    <cellStyle name="Style 26 7" xfId="37819"/>
    <cellStyle name="Style 26 7 2" xfId="37820"/>
    <cellStyle name="Style 26 7 2 2" xfId="37821"/>
    <cellStyle name="Style 26 7 2 3" xfId="37822"/>
    <cellStyle name="Style 26 7 3" xfId="37823"/>
    <cellStyle name="Style 26 7 4" xfId="37824"/>
    <cellStyle name="Style 26 8" xfId="37825"/>
    <cellStyle name="Style 26 8 2" xfId="37826"/>
    <cellStyle name="Style 26 8 2 2" xfId="37827"/>
    <cellStyle name="Style 26 8 2 3" xfId="37828"/>
    <cellStyle name="Style 26 8 3" xfId="37829"/>
    <cellStyle name="Style 26 8 4" xfId="37830"/>
    <cellStyle name="Style 26 9" xfId="37831"/>
    <cellStyle name="Style 26 9 2" xfId="37832"/>
    <cellStyle name="Style 26 9 2 2" xfId="37833"/>
    <cellStyle name="Style 26 9 2 3" xfId="37834"/>
    <cellStyle name="Style 26 9 3" xfId="37835"/>
    <cellStyle name="Style 26 9 4" xfId="37836"/>
    <cellStyle name="Style 27" xfId="37837"/>
    <cellStyle name="Style 27 2" xfId="37838"/>
    <cellStyle name="Style 27 2 2" xfId="37839"/>
    <cellStyle name="Style 27 3" xfId="37840"/>
    <cellStyle name="Style 35" xfId="37841"/>
    <cellStyle name="Style 35 2" xfId="37842"/>
    <cellStyle name="Style 35 2 2" xfId="37843"/>
    <cellStyle name="Style 35 3" xfId="37844"/>
    <cellStyle name="Style 35 3 2" xfId="37845"/>
    <cellStyle name="Style 35 4" xfId="37846"/>
    <cellStyle name="Style 36" xfId="37847"/>
    <cellStyle name="Style 36 2" xfId="37848"/>
    <cellStyle name="Style 36 2 2" xfId="37849"/>
    <cellStyle name="Style 36 3" xfId="37850"/>
    <cellStyle name="Style 37" xfId="37851"/>
    <cellStyle name="Style 37 2" xfId="37852"/>
    <cellStyle name="Style 37 2 2" xfId="37853"/>
    <cellStyle name="Style 37 3" xfId="37854"/>
    <cellStyle name="Style 38" xfId="37855"/>
    <cellStyle name="Style 38 2" xfId="37856"/>
    <cellStyle name="Style 38 2 2" xfId="37857"/>
    <cellStyle name="Style 38 3" xfId="37858"/>
    <cellStyle name="Style 39" xfId="37859"/>
    <cellStyle name="Style 39 2" xfId="37860"/>
    <cellStyle name="Style 39 2 2" xfId="37861"/>
    <cellStyle name="Style 39 3" xfId="37862"/>
    <cellStyle name="Style 39 3 2" xfId="37863"/>
    <cellStyle name="Style 39 4" xfId="37864"/>
    <cellStyle name="Style 40" xfId="37865"/>
    <cellStyle name="Style 40 2" xfId="37866"/>
    <cellStyle name="Style 40 2 2" xfId="37867"/>
    <cellStyle name="Style 40 3" xfId="37868"/>
    <cellStyle name="Style 41" xfId="37869"/>
    <cellStyle name="Style 41 2" xfId="37870"/>
    <cellStyle name="Style 41 2 2" xfId="37871"/>
    <cellStyle name="Style 41 3" xfId="37872"/>
    <cellStyle name="Style 46" xfId="37873"/>
    <cellStyle name="Style 46 2" xfId="37874"/>
    <cellStyle name="Style 46 2 2" xfId="37875"/>
    <cellStyle name="Style 46 3" xfId="37876"/>
    <cellStyle name="Style 46 3 2" xfId="37877"/>
    <cellStyle name="Style 46 4" xfId="37878"/>
    <cellStyle name="Style 47" xfId="37879"/>
    <cellStyle name="Style 47 2" xfId="37880"/>
    <cellStyle name="Style 47 2 2" xfId="37881"/>
    <cellStyle name="Style 47 3" xfId="37882"/>
    <cellStyle name="Style 48" xfId="37883"/>
    <cellStyle name="Style 48 2" xfId="37884"/>
    <cellStyle name="Style 48 2 2" xfId="37885"/>
    <cellStyle name="Style 48 3" xfId="37886"/>
    <cellStyle name="Style 49" xfId="37887"/>
    <cellStyle name="Style 49 2" xfId="37888"/>
    <cellStyle name="Style 49 2 2" xfId="37889"/>
    <cellStyle name="Style 49 3" xfId="37890"/>
    <cellStyle name="Style 50" xfId="37891"/>
    <cellStyle name="Style 50 2" xfId="37892"/>
    <cellStyle name="Style 50 2 2" xfId="37893"/>
    <cellStyle name="Style 50 3" xfId="37894"/>
    <cellStyle name="Style 50 3 2" xfId="37895"/>
    <cellStyle name="Style 50 4" xfId="37896"/>
    <cellStyle name="Style 51" xfId="37897"/>
    <cellStyle name="Style 51 2" xfId="37898"/>
    <cellStyle name="Style 51 2 2" xfId="37899"/>
    <cellStyle name="Style 51 3" xfId="37900"/>
    <cellStyle name="Style 52" xfId="37901"/>
    <cellStyle name="Style 52 2" xfId="37902"/>
    <cellStyle name="Style 52 2 2" xfId="37903"/>
    <cellStyle name="Style 52 3" xfId="37904"/>
    <cellStyle name="Style 58" xfId="37905"/>
    <cellStyle name="Style 58 2" xfId="37906"/>
    <cellStyle name="Style 58 2 2" xfId="37907"/>
    <cellStyle name="Style 58 3" xfId="37908"/>
    <cellStyle name="Style 58 3 2" xfId="37909"/>
    <cellStyle name="Style 58 4" xfId="37910"/>
    <cellStyle name="Style 59" xfId="37911"/>
    <cellStyle name="Style 59 2" xfId="37912"/>
    <cellStyle name="Style 59 2 2" xfId="37913"/>
    <cellStyle name="Style 59 3" xfId="37914"/>
    <cellStyle name="Style 60" xfId="37915"/>
    <cellStyle name="Style 60 2" xfId="37916"/>
    <cellStyle name="Style 60 2 2" xfId="37917"/>
    <cellStyle name="Style 60 3" xfId="37918"/>
    <cellStyle name="Style 61" xfId="37919"/>
    <cellStyle name="Style 61 2" xfId="37920"/>
    <cellStyle name="Style 61 2 2" xfId="37921"/>
    <cellStyle name="Style 61 3" xfId="37922"/>
    <cellStyle name="Style 62" xfId="37923"/>
    <cellStyle name="Style 62 2" xfId="37924"/>
    <cellStyle name="Style 62 2 2" xfId="37925"/>
    <cellStyle name="Style 62 3" xfId="37926"/>
    <cellStyle name="Style 62 3 2" xfId="37927"/>
    <cellStyle name="Style 62 4" xfId="37928"/>
    <cellStyle name="Style 63" xfId="37929"/>
    <cellStyle name="Style 63 2" xfId="37930"/>
    <cellStyle name="Style 63 2 2" xfId="37931"/>
    <cellStyle name="Style 63 3" xfId="37932"/>
    <cellStyle name="Style 64" xfId="37933"/>
    <cellStyle name="Style 64 2" xfId="37934"/>
    <cellStyle name="Style 64 2 2" xfId="37935"/>
    <cellStyle name="Style 64 3" xfId="37936"/>
    <cellStyle name="Style 69" xfId="37937"/>
    <cellStyle name="Style 69 2" xfId="37938"/>
    <cellStyle name="Style 69 2 2" xfId="37939"/>
    <cellStyle name="Style 69 3" xfId="37940"/>
    <cellStyle name="Style 69 3 2" xfId="37941"/>
    <cellStyle name="Style 69 4" xfId="37942"/>
    <cellStyle name="Style 70" xfId="37943"/>
    <cellStyle name="Style 70 2" xfId="37944"/>
    <cellStyle name="Style 70 2 2" xfId="37945"/>
    <cellStyle name="Style 70 3" xfId="37946"/>
    <cellStyle name="Style 71" xfId="37947"/>
    <cellStyle name="Style 71 2" xfId="37948"/>
    <cellStyle name="Style 71 2 2" xfId="37949"/>
    <cellStyle name="Style 71 3" xfId="37950"/>
    <cellStyle name="Style 72" xfId="37951"/>
    <cellStyle name="Style 72 2" xfId="37952"/>
    <cellStyle name="Style 72 2 2" xfId="37953"/>
    <cellStyle name="Style 72 3" xfId="37954"/>
    <cellStyle name="Style 73" xfId="37955"/>
    <cellStyle name="Style 73 2" xfId="37956"/>
    <cellStyle name="Style 73 2 2" xfId="37957"/>
    <cellStyle name="Style 73 3" xfId="37958"/>
    <cellStyle name="Style 73 3 2" xfId="37959"/>
    <cellStyle name="Style 73 4" xfId="37960"/>
    <cellStyle name="Style 74" xfId="37961"/>
    <cellStyle name="Style 74 2" xfId="37962"/>
    <cellStyle name="Style 74 2 2" xfId="37963"/>
    <cellStyle name="Style 74 3" xfId="37964"/>
    <cellStyle name="Style 75" xfId="37965"/>
    <cellStyle name="Style 75 2" xfId="37966"/>
    <cellStyle name="Style 75 2 2" xfId="37967"/>
    <cellStyle name="Style 75 3" xfId="37968"/>
    <cellStyle name="Style 80" xfId="37969"/>
    <cellStyle name="Style 80 2" xfId="37970"/>
    <cellStyle name="Style 80 2 2" xfId="37971"/>
    <cellStyle name="Style 80 3" xfId="37972"/>
    <cellStyle name="Style 80 3 2" xfId="37973"/>
    <cellStyle name="Style 80 4" xfId="37974"/>
    <cellStyle name="Style 81" xfId="37975"/>
    <cellStyle name="Style 81 2" xfId="37976"/>
    <cellStyle name="Style 81 2 2" xfId="37977"/>
    <cellStyle name="Style 81 3" xfId="37978"/>
    <cellStyle name="Style 81 3 2" xfId="37979"/>
    <cellStyle name="Style 81 4" xfId="37980"/>
    <cellStyle name="Style 82" xfId="37981"/>
    <cellStyle name="Style 82 2" xfId="37982"/>
    <cellStyle name="Style 82 2 2" xfId="37983"/>
    <cellStyle name="Style 82 3" xfId="37984"/>
    <cellStyle name="Style 83" xfId="37985"/>
    <cellStyle name="Style 83 2" xfId="37986"/>
    <cellStyle name="Style 83 2 2" xfId="37987"/>
    <cellStyle name="Style 83 3" xfId="37988"/>
    <cellStyle name="Style 84" xfId="37989"/>
    <cellStyle name="Style 84 2" xfId="37990"/>
    <cellStyle name="Style 84 2 2" xfId="37991"/>
    <cellStyle name="Style 84 3" xfId="37992"/>
    <cellStyle name="Style 85" xfId="37993"/>
    <cellStyle name="Style 85 2" xfId="37994"/>
    <cellStyle name="Style 85 2 2" xfId="37995"/>
    <cellStyle name="Style 85 3" xfId="37996"/>
    <cellStyle name="Style 85 3 2" xfId="37997"/>
    <cellStyle name="Style 85 4" xfId="37998"/>
    <cellStyle name="Style 86" xfId="37999"/>
    <cellStyle name="Style 86 2" xfId="38000"/>
    <cellStyle name="Style 86 2 2" xfId="38001"/>
    <cellStyle name="Style 86 3" xfId="38002"/>
    <cellStyle name="Style 87" xfId="38003"/>
    <cellStyle name="Style 87 2" xfId="38004"/>
    <cellStyle name="Style 87 2 2" xfId="38005"/>
    <cellStyle name="Style 87 3" xfId="38006"/>
    <cellStyle name="Style 93" xfId="38007"/>
    <cellStyle name="Style 93 2" xfId="38008"/>
    <cellStyle name="Style 93 2 2" xfId="38009"/>
    <cellStyle name="Style 93 3" xfId="38010"/>
    <cellStyle name="Style 93 3 2" xfId="38011"/>
    <cellStyle name="Style 93 4" xfId="38012"/>
    <cellStyle name="Style 94" xfId="38013"/>
    <cellStyle name="Style 94 2" xfId="38014"/>
    <cellStyle name="Style 94 2 2" xfId="38015"/>
    <cellStyle name="Style 94 3" xfId="38016"/>
    <cellStyle name="Style 95" xfId="38017"/>
    <cellStyle name="Style 95 2" xfId="38018"/>
    <cellStyle name="Style 95 2 2" xfId="38019"/>
    <cellStyle name="Style 95 3" xfId="38020"/>
    <cellStyle name="Style 96" xfId="38021"/>
    <cellStyle name="Style 96 2" xfId="38022"/>
    <cellStyle name="Style 96 2 2" xfId="38023"/>
    <cellStyle name="Style 96 3" xfId="38024"/>
    <cellStyle name="Style 97" xfId="38025"/>
    <cellStyle name="Style 97 2" xfId="38026"/>
    <cellStyle name="Style 97 2 2" xfId="38027"/>
    <cellStyle name="Style 97 3" xfId="38028"/>
    <cellStyle name="Style 97 3 2" xfId="38029"/>
    <cellStyle name="Style 97 4" xfId="38030"/>
    <cellStyle name="Style 98" xfId="38031"/>
    <cellStyle name="Style 98 2" xfId="38032"/>
    <cellStyle name="Style 98 2 2" xfId="38033"/>
    <cellStyle name="Style 98 3" xfId="38034"/>
    <cellStyle name="Style 99" xfId="38035"/>
    <cellStyle name="Style 99 2" xfId="38036"/>
    <cellStyle name="Style 99 2 2" xfId="38037"/>
    <cellStyle name="Style 99 3" xfId="38038"/>
    <cellStyle name="tableau | cellule | normal | decimal 1" xfId="38039"/>
    <cellStyle name="tableau | cellule | normal | decimal 1 10" xfId="38040"/>
    <cellStyle name="tableau | cellule | normal | decimal 1 10 2" xfId="38041"/>
    <cellStyle name="tableau | cellule | normal | decimal 1 10 3" xfId="38042"/>
    <cellStyle name="tableau | cellule | normal | decimal 1 11" xfId="38043"/>
    <cellStyle name="tableau | cellule | normal | decimal 1 11 2" xfId="38044"/>
    <cellStyle name="tableau | cellule | normal | decimal 1 11 3" xfId="38045"/>
    <cellStyle name="tableau | cellule | normal | decimal 1 12" xfId="38046"/>
    <cellStyle name="tableau | cellule | normal | decimal 1 12 2" xfId="38047"/>
    <cellStyle name="tableau | cellule | normal | decimal 1 12 3" xfId="38048"/>
    <cellStyle name="tableau | cellule | normal | decimal 1 13" xfId="38049"/>
    <cellStyle name="tableau | cellule | normal | decimal 1 2" xfId="38050"/>
    <cellStyle name="tableau | cellule | normal | decimal 1 2 2" xfId="38051"/>
    <cellStyle name="tableau | cellule | normal | decimal 1 2 2 2" xfId="38052"/>
    <cellStyle name="tableau | cellule | normal | decimal 1 2 2 2 2" xfId="38053"/>
    <cellStyle name="tableau | cellule | normal | decimal 1 2 2 2 3" xfId="38054"/>
    <cellStyle name="tableau | cellule | normal | decimal 1 2 2 3" xfId="38055"/>
    <cellStyle name="tableau | cellule | normal | decimal 1 2 2 4" xfId="38056"/>
    <cellStyle name="tableau | cellule | normal | decimal 1 2 3" xfId="38057"/>
    <cellStyle name="tableau | cellule | normal | decimal 1 2 3 2" xfId="38058"/>
    <cellStyle name="tableau | cellule | normal | decimal 1 2 3 2 2" xfId="38059"/>
    <cellStyle name="tableau | cellule | normal | decimal 1 2 3 2 3" xfId="38060"/>
    <cellStyle name="tableau | cellule | normal | decimal 1 2 3 3" xfId="38061"/>
    <cellStyle name="tableau | cellule | normal | decimal 1 2 3 4" xfId="38062"/>
    <cellStyle name="tableau | cellule | normal | decimal 1 2 4" xfId="38063"/>
    <cellStyle name="tableau | cellule | normal | decimal 1 2 4 2" xfId="38064"/>
    <cellStyle name="tableau | cellule | normal | decimal 1 2 4 3" xfId="38065"/>
    <cellStyle name="tableau | cellule | normal | decimal 1 2 5" xfId="38066"/>
    <cellStyle name="tableau | cellule | normal | decimal 1 2 5 2" xfId="38067"/>
    <cellStyle name="tableau | cellule | normal | decimal 1 2 5 3" xfId="38068"/>
    <cellStyle name="tableau | cellule | normal | decimal 1 2 6" xfId="38069"/>
    <cellStyle name="tableau | cellule | normal | decimal 1 2 7" xfId="38070"/>
    <cellStyle name="tableau | cellule | normal | decimal 1 3" xfId="38071"/>
    <cellStyle name="tableau | cellule | normal | decimal 1 3 2" xfId="38072"/>
    <cellStyle name="tableau | cellule | normal | decimal 1 3 2 2" xfId="38073"/>
    <cellStyle name="tableau | cellule | normal | decimal 1 3 2 2 2" xfId="38074"/>
    <cellStyle name="tableau | cellule | normal | decimal 1 3 2 2 3" xfId="38075"/>
    <cellStyle name="tableau | cellule | normal | decimal 1 3 2 3" xfId="38076"/>
    <cellStyle name="tableau | cellule | normal | decimal 1 3 2 4" xfId="38077"/>
    <cellStyle name="tableau | cellule | normal | decimal 1 3 3" xfId="38078"/>
    <cellStyle name="tableau | cellule | normal | decimal 1 3 3 2" xfId="38079"/>
    <cellStyle name="tableau | cellule | normal | decimal 1 3 3 2 2" xfId="38080"/>
    <cellStyle name="tableau | cellule | normal | decimal 1 3 3 2 3" xfId="38081"/>
    <cellStyle name="tableau | cellule | normal | decimal 1 3 3 3" xfId="38082"/>
    <cellStyle name="tableau | cellule | normal | decimal 1 3 3 4" xfId="38083"/>
    <cellStyle name="tableau | cellule | normal | decimal 1 3 4" xfId="38084"/>
    <cellStyle name="tableau | cellule | normal | decimal 1 3 4 2" xfId="38085"/>
    <cellStyle name="tableau | cellule | normal | decimal 1 3 4 3" xfId="38086"/>
    <cellStyle name="tableau | cellule | normal | decimal 1 3 5" xfId="38087"/>
    <cellStyle name="tableau | cellule | normal | decimal 1 3 6" xfId="38088"/>
    <cellStyle name="tableau | cellule | normal | decimal 1 4" xfId="38089"/>
    <cellStyle name="tableau | cellule | normal | decimal 1 4 2" xfId="38090"/>
    <cellStyle name="tableau | cellule | normal | decimal 1 4 2 2" xfId="38091"/>
    <cellStyle name="tableau | cellule | normal | decimal 1 4 2 2 2" xfId="38092"/>
    <cellStyle name="tableau | cellule | normal | decimal 1 4 2 2 3" xfId="38093"/>
    <cellStyle name="tableau | cellule | normal | decimal 1 4 2 3" xfId="38094"/>
    <cellStyle name="tableau | cellule | normal | decimal 1 4 2 4" xfId="38095"/>
    <cellStyle name="tableau | cellule | normal | decimal 1 4 3" xfId="38096"/>
    <cellStyle name="tableau | cellule | normal | decimal 1 4 3 2" xfId="38097"/>
    <cellStyle name="tableau | cellule | normal | decimal 1 4 3 2 2" xfId="38098"/>
    <cellStyle name="tableau | cellule | normal | decimal 1 4 3 2 3" xfId="38099"/>
    <cellStyle name="tableau | cellule | normal | decimal 1 4 3 3" xfId="38100"/>
    <cellStyle name="tableau | cellule | normal | decimal 1 4 3 4" xfId="38101"/>
    <cellStyle name="tableau | cellule | normal | decimal 1 4 4" xfId="38102"/>
    <cellStyle name="tableau | cellule | normal | decimal 1 4 4 2" xfId="38103"/>
    <cellStyle name="tableau | cellule | normal | decimal 1 4 4 3" xfId="38104"/>
    <cellStyle name="tableau | cellule | normal | decimal 1 4 5" xfId="38105"/>
    <cellStyle name="tableau | cellule | normal | decimal 1 4 6" xfId="38106"/>
    <cellStyle name="tableau | cellule | normal | decimal 1 5" xfId="38107"/>
    <cellStyle name="tableau | cellule | normal | decimal 1 5 2" xfId="38108"/>
    <cellStyle name="tableau | cellule | normal | decimal 1 5 2 2" xfId="38109"/>
    <cellStyle name="tableau | cellule | normal | decimal 1 5 2 2 2" xfId="38110"/>
    <cellStyle name="tableau | cellule | normal | decimal 1 5 2 2 3" xfId="38111"/>
    <cellStyle name="tableau | cellule | normal | decimal 1 5 2 3" xfId="38112"/>
    <cellStyle name="tableau | cellule | normal | decimal 1 5 2 4" xfId="38113"/>
    <cellStyle name="tableau | cellule | normal | decimal 1 5 3" xfId="38114"/>
    <cellStyle name="tableau | cellule | normal | decimal 1 5 3 2" xfId="38115"/>
    <cellStyle name="tableau | cellule | normal | decimal 1 5 3 2 2" xfId="38116"/>
    <cellStyle name="tableau | cellule | normal | decimal 1 5 3 2 3" xfId="38117"/>
    <cellStyle name="tableau | cellule | normal | decimal 1 5 3 3" xfId="38118"/>
    <cellStyle name="tableau | cellule | normal | decimal 1 5 3 4" xfId="38119"/>
    <cellStyle name="tableau | cellule | normal | decimal 1 5 4" xfId="38120"/>
    <cellStyle name="tableau | cellule | normal | decimal 1 5 4 2" xfId="38121"/>
    <cellStyle name="tableau | cellule | normal | decimal 1 5 4 2 2" xfId="38122"/>
    <cellStyle name="tableau | cellule | normal | decimal 1 5 4 2 3" xfId="38123"/>
    <cellStyle name="tableau | cellule | normal | decimal 1 5 4 3" xfId="38124"/>
    <cellStyle name="tableau | cellule | normal | decimal 1 5 4 4" xfId="38125"/>
    <cellStyle name="tableau | cellule | normal | decimal 1 5 5" xfId="38126"/>
    <cellStyle name="tableau | cellule | normal | decimal 1 5 5 2" xfId="38127"/>
    <cellStyle name="tableau | cellule | normal | decimal 1 5 5 3" xfId="38128"/>
    <cellStyle name="tableau | cellule | normal | decimal 1 5 6" xfId="38129"/>
    <cellStyle name="tableau | cellule | normal | decimal 1 5 7" xfId="38130"/>
    <cellStyle name="tableau | cellule | normal | decimal 1 6" xfId="38131"/>
    <cellStyle name="tableau | cellule | normal | decimal 1 6 2" xfId="38132"/>
    <cellStyle name="tableau | cellule | normal | decimal 1 6 2 2" xfId="38133"/>
    <cellStyle name="tableau | cellule | normal | decimal 1 6 2 2 2" xfId="38134"/>
    <cellStyle name="tableau | cellule | normal | decimal 1 6 2 2 3" xfId="38135"/>
    <cellStyle name="tableau | cellule | normal | decimal 1 6 2 3" xfId="38136"/>
    <cellStyle name="tableau | cellule | normal | decimal 1 6 2 4" xfId="38137"/>
    <cellStyle name="tableau | cellule | normal | decimal 1 6 3" xfId="38138"/>
    <cellStyle name="tableau | cellule | normal | decimal 1 6 3 2" xfId="38139"/>
    <cellStyle name="tableau | cellule | normal | decimal 1 6 3 2 2" xfId="38140"/>
    <cellStyle name="tableau | cellule | normal | decimal 1 6 3 2 3" xfId="38141"/>
    <cellStyle name="tableau | cellule | normal | decimal 1 6 3 3" xfId="38142"/>
    <cellStyle name="tableau | cellule | normal | decimal 1 6 3 4" xfId="38143"/>
    <cellStyle name="tableau | cellule | normal | decimal 1 6 4" xfId="38144"/>
    <cellStyle name="tableau | cellule | normal | decimal 1 6 4 2" xfId="38145"/>
    <cellStyle name="tableau | cellule | normal | decimal 1 6 4 3" xfId="38146"/>
    <cellStyle name="tableau | cellule | normal | decimal 1 6 5" xfId="38147"/>
    <cellStyle name="tableau | cellule | normal | decimal 1 6 6" xfId="38148"/>
    <cellStyle name="tableau | cellule | normal | decimal 1 7" xfId="38149"/>
    <cellStyle name="tableau | cellule | normal | decimal 1 7 2" xfId="38150"/>
    <cellStyle name="tableau | cellule | normal | decimal 1 7 2 2" xfId="38151"/>
    <cellStyle name="tableau | cellule | normal | decimal 1 7 2 3" xfId="38152"/>
    <cellStyle name="tableau | cellule | normal | decimal 1 7 3" xfId="38153"/>
    <cellStyle name="tableau | cellule | normal | decimal 1 7 4" xfId="38154"/>
    <cellStyle name="tableau | cellule | normal | decimal 1 8" xfId="38155"/>
    <cellStyle name="tableau | cellule | normal | decimal 1 8 2" xfId="38156"/>
    <cellStyle name="tableau | cellule | normal | decimal 1 8 2 2" xfId="38157"/>
    <cellStyle name="tableau | cellule | normal | decimal 1 8 2 3" xfId="38158"/>
    <cellStyle name="tableau | cellule | normal | decimal 1 8 3" xfId="38159"/>
    <cellStyle name="tableau | cellule | normal | decimal 1 8 4" xfId="38160"/>
    <cellStyle name="tableau | cellule | normal | decimal 1 9" xfId="38161"/>
    <cellStyle name="tableau | cellule | normal | decimal 1 9 2" xfId="38162"/>
    <cellStyle name="tableau | cellule | normal | decimal 1 9 2 2" xfId="38163"/>
    <cellStyle name="tableau | cellule | normal | decimal 1 9 2 3" xfId="38164"/>
    <cellStyle name="tableau | cellule | normal | decimal 1 9 3" xfId="38165"/>
    <cellStyle name="tableau | cellule | normal | decimal 1 9 4" xfId="38166"/>
    <cellStyle name="tableau | cellule | normal | pourcentage | decimal 1" xfId="38167"/>
    <cellStyle name="tableau | cellule | normal | pourcentage | decimal 1 10" xfId="38168"/>
    <cellStyle name="tableau | cellule | normal | pourcentage | decimal 1 10 2" xfId="38169"/>
    <cellStyle name="tableau | cellule | normal | pourcentage | decimal 1 10 3" xfId="38170"/>
    <cellStyle name="tableau | cellule | normal | pourcentage | decimal 1 11" xfId="38171"/>
    <cellStyle name="tableau | cellule | normal | pourcentage | decimal 1 11 2" xfId="38172"/>
    <cellStyle name="tableau | cellule | normal | pourcentage | decimal 1 11 3" xfId="38173"/>
    <cellStyle name="tableau | cellule | normal | pourcentage | decimal 1 12" xfId="38174"/>
    <cellStyle name="tableau | cellule | normal | pourcentage | decimal 1 12 2" xfId="38175"/>
    <cellStyle name="tableau | cellule | normal | pourcentage | decimal 1 12 3" xfId="38176"/>
    <cellStyle name="tableau | cellule | normal | pourcentage | decimal 1 13" xfId="38177"/>
    <cellStyle name="tableau | cellule | normal | pourcentage | decimal 1 2" xfId="38178"/>
    <cellStyle name="tableau | cellule | normal | pourcentage | decimal 1 2 2" xfId="38179"/>
    <cellStyle name="tableau | cellule | normal | pourcentage | decimal 1 2 2 2" xfId="38180"/>
    <cellStyle name="tableau | cellule | normal | pourcentage | decimal 1 2 2 2 2" xfId="38181"/>
    <cellStyle name="tableau | cellule | normal | pourcentage | decimal 1 2 2 2 3" xfId="38182"/>
    <cellStyle name="tableau | cellule | normal | pourcentage | decimal 1 2 2 3" xfId="38183"/>
    <cellStyle name="tableau | cellule | normal | pourcentage | decimal 1 2 2 4" xfId="38184"/>
    <cellStyle name="tableau | cellule | normal | pourcentage | decimal 1 2 3" xfId="38185"/>
    <cellStyle name="tableau | cellule | normal | pourcentage | decimal 1 2 3 2" xfId="38186"/>
    <cellStyle name="tableau | cellule | normal | pourcentage | decimal 1 2 3 2 2" xfId="38187"/>
    <cellStyle name="tableau | cellule | normal | pourcentage | decimal 1 2 3 2 3" xfId="38188"/>
    <cellStyle name="tableau | cellule | normal | pourcentage | decimal 1 2 3 3" xfId="38189"/>
    <cellStyle name="tableau | cellule | normal | pourcentage | decimal 1 2 3 4" xfId="38190"/>
    <cellStyle name="tableau | cellule | normal | pourcentage | decimal 1 2 4" xfId="38191"/>
    <cellStyle name="tableau | cellule | normal | pourcentage | decimal 1 2 4 2" xfId="38192"/>
    <cellStyle name="tableau | cellule | normal | pourcentage | decimal 1 2 4 3" xfId="38193"/>
    <cellStyle name="tableau | cellule | normal | pourcentage | decimal 1 2 5" xfId="38194"/>
    <cellStyle name="tableau | cellule | normal | pourcentage | decimal 1 2 5 2" xfId="38195"/>
    <cellStyle name="tableau | cellule | normal | pourcentage | decimal 1 2 5 3" xfId="38196"/>
    <cellStyle name="tableau | cellule | normal | pourcentage | decimal 1 2 6" xfId="38197"/>
    <cellStyle name="tableau | cellule | normal | pourcentage | decimal 1 2 7" xfId="38198"/>
    <cellStyle name="tableau | cellule | normal | pourcentage | decimal 1 3" xfId="38199"/>
    <cellStyle name="tableau | cellule | normal | pourcentage | decimal 1 3 2" xfId="38200"/>
    <cellStyle name="tableau | cellule | normal | pourcentage | decimal 1 3 2 2" xfId="38201"/>
    <cellStyle name="tableau | cellule | normal | pourcentage | decimal 1 3 2 2 2" xfId="38202"/>
    <cellStyle name="tableau | cellule | normal | pourcentage | decimal 1 3 2 2 3" xfId="38203"/>
    <cellStyle name="tableau | cellule | normal | pourcentage | decimal 1 3 2 3" xfId="38204"/>
    <cellStyle name="tableau | cellule | normal | pourcentage | decimal 1 3 2 4" xfId="38205"/>
    <cellStyle name="tableau | cellule | normal | pourcentage | decimal 1 3 3" xfId="38206"/>
    <cellStyle name="tableau | cellule | normal | pourcentage | decimal 1 3 3 2" xfId="38207"/>
    <cellStyle name="tableau | cellule | normal | pourcentage | decimal 1 3 3 2 2" xfId="38208"/>
    <cellStyle name="tableau | cellule | normal | pourcentage | decimal 1 3 3 2 3" xfId="38209"/>
    <cellStyle name="tableau | cellule | normal | pourcentage | decimal 1 3 3 3" xfId="38210"/>
    <cellStyle name="tableau | cellule | normal | pourcentage | decimal 1 3 3 4" xfId="38211"/>
    <cellStyle name="tableau | cellule | normal | pourcentage | decimal 1 3 4" xfId="38212"/>
    <cellStyle name="tableau | cellule | normal | pourcentage | decimal 1 3 4 2" xfId="38213"/>
    <cellStyle name="tableau | cellule | normal | pourcentage | decimal 1 3 4 3" xfId="38214"/>
    <cellStyle name="tableau | cellule | normal | pourcentage | decimal 1 3 5" xfId="38215"/>
    <cellStyle name="tableau | cellule | normal | pourcentage | decimal 1 3 6" xfId="38216"/>
    <cellStyle name="tableau | cellule | normal | pourcentage | decimal 1 4" xfId="38217"/>
    <cellStyle name="tableau | cellule | normal | pourcentage | decimal 1 4 2" xfId="38218"/>
    <cellStyle name="tableau | cellule | normal | pourcentage | decimal 1 4 2 2" xfId="38219"/>
    <cellStyle name="tableau | cellule | normal | pourcentage | decimal 1 4 2 2 2" xfId="38220"/>
    <cellStyle name="tableau | cellule | normal | pourcentage | decimal 1 4 2 2 3" xfId="38221"/>
    <cellStyle name="tableau | cellule | normal | pourcentage | decimal 1 4 2 3" xfId="38222"/>
    <cellStyle name="tableau | cellule | normal | pourcentage | decimal 1 4 2 4" xfId="38223"/>
    <cellStyle name="tableau | cellule | normal | pourcentage | decimal 1 4 3" xfId="38224"/>
    <cellStyle name="tableau | cellule | normal | pourcentage | decimal 1 4 3 2" xfId="38225"/>
    <cellStyle name="tableau | cellule | normal | pourcentage | decimal 1 4 3 2 2" xfId="38226"/>
    <cellStyle name="tableau | cellule | normal | pourcentage | decimal 1 4 3 2 3" xfId="38227"/>
    <cellStyle name="tableau | cellule | normal | pourcentage | decimal 1 4 3 3" xfId="38228"/>
    <cellStyle name="tableau | cellule | normal | pourcentage | decimal 1 4 3 4" xfId="38229"/>
    <cellStyle name="tableau | cellule | normal | pourcentage | decimal 1 4 4" xfId="38230"/>
    <cellStyle name="tableau | cellule | normal | pourcentage | decimal 1 4 4 2" xfId="38231"/>
    <cellStyle name="tableau | cellule | normal | pourcentage | decimal 1 4 4 3" xfId="38232"/>
    <cellStyle name="tableau | cellule | normal | pourcentage | decimal 1 4 5" xfId="38233"/>
    <cellStyle name="tableau | cellule | normal | pourcentage | decimal 1 4 6" xfId="38234"/>
    <cellStyle name="tableau | cellule | normal | pourcentage | decimal 1 5" xfId="38235"/>
    <cellStyle name="tableau | cellule | normal | pourcentage | decimal 1 5 2" xfId="38236"/>
    <cellStyle name="tableau | cellule | normal | pourcentage | decimal 1 5 2 2" xfId="38237"/>
    <cellStyle name="tableau | cellule | normal | pourcentage | decimal 1 5 2 2 2" xfId="38238"/>
    <cellStyle name="tableau | cellule | normal | pourcentage | decimal 1 5 2 2 3" xfId="38239"/>
    <cellStyle name="tableau | cellule | normal | pourcentage | decimal 1 5 2 3" xfId="38240"/>
    <cellStyle name="tableau | cellule | normal | pourcentage | decimal 1 5 2 4" xfId="38241"/>
    <cellStyle name="tableau | cellule | normal | pourcentage | decimal 1 5 3" xfId="38242"/>
    <cellStyle name="tableau | cellule | normal | pourcentage | decimal 1 5 3 2" xfId="38243"/>
    <cellStyle name="tableau | cellule | normal | pourcentage | decimal 1 5 3 2 2" xfId="38244"/>
    <cellStyle name="tableau | cellule | normal | pourcentage | decimal 1 5 3 2 3" xfId="38245"/>
    <cellStyle name="tableau | cellule | normal | pourcentage | decimal 1 5 3 3" xfId="38246"/>
    <cellStyle name="tableau | cellule | normal | pourcentage | decimal 1 5 3 4" xfId="38247"/>
    <cellStyle name="tableau | cellule | normal | pourcentage | decimal 1 5 4" xfId="38248"/>
    <cellStyle name="tableau | cellule | normal | pourcentage | decimal 1 5 4 2" xfId="38249"/>
    <cellStyle name="tableau | cellule | normal | pourcentage | decimal 1 5 4 2 2" xfId="38250"/>
    <cellStyle name="tableau | cellule | normal | pourcentage | decimal 1 5 4 2 3" xfId="38251"/>
    <cellStyle name="tableau | cellule | normal | pourcentage | decimal 1 5 4 3" xfId="38252"/>
    <cellStyle name="tableau | cellule | normal | pourcentage | decimal 1 5 4 4" xfId="38253"/>
    <cellStyle name="tableau | cellule | normal | pourcentage | decimal 1 5 5" xfId="38254"/>
    <cellStyle name="tableau | cellule | normal | pourcentage | decimal 1 5 5 2" xfId="38255"/>
    <cellStyle name="tableau | cellule | normal | pourcentage | decimal 1 5 5 3" xfId="38256"/>
    <cellStyle name="tableau | cellule | normal | pourcentage | decimal 1 5 6" xfId="38257"/>
    <cellStyle name="tableau | cellule | normal | pourcentage | decimal 1 5 7" xfId="38258"/>
    <cellStyle name="tableau | cellule | normal | pourcentage | decimal 1 6" xfId="38259"/>
    <cellStyle name="tableau | cellule | normal | pourcentage | decimal 1 6 2" xfId="38260"/>
    <cellStyle name="tableau | cellule | normal | pourcentage | decimal 1 6 2 2" xfId="38261"/>
    <cellStyle name="tableau | cellule | normal | pourcentage | decimal 1 6 2 2 2" xfId="38262"/>
    <cellStyle name="tableau | cellule | normal | pourcentage | decimal 1 6 2 2 3" xfId="38263"/>
    <cellStyle name="tableau | cellule | normal | pourcentage | decimal 1 6 2 3" xfId="38264"/>
    <cellStyle name="tableau | cellule | normal | pourcentage | decimal 1 6 2 4" xfId="38265"/>
    <cellStyle name="tableau | cellule | normal | pourcentage | decimal 1 6 3" xfId="38266"/>
    <cellStyle name="tableau | cellule | normal | pourcentage | decimal 1 6 3 2" xfId="38267"/>
    <cellStyle name="tableau | cellule | normal | pourcentage | decimal 1 6 3 2 2" xfId="38268"/>
    <cellStyle name="tableau | cellule | normal | pourcentage | decimal 1 6 3 2 3" xfId="38269"/>
    <cellStyle name="tableau | cellule | normal | pourcentage | decimal 1 6 3 3" xfId="38270"/>
    <cellStyle name="tableau | cellule | normal | pourcentage | decimal 1 6 3 4" xfId="38271"/>
    <cellStyle name="tableau | cellule | normal | pourcentage | decimal 1 6 4" xfId="38272"/>
    <cellStyle name="tableau | cellule | normal | pourcentage | decimal 1 6 4 2" xfId="38273"/>
    <cellStyle name="tableau | cellule | normal | pourcentage | decimal 1 6 4 3" xfId="38274"/>
    <cellStyle name="tableau | cellule | normal | pourcentage | decimal 1 6 5" xfId="38275"/>
    <cellStyle name="tableau | cellule | normal | pourcentage | decimal 1 6 6" xfId="38276"/>
    <cellStyle name="tableau | cellule | normal | pourcentage | decimal 1 7" xfId="38277"/>
    <cellStyle name="tableau | cellule | normal | pourcentage | decimal 1 7 2" xfId="38278"/>
    <cellStyle name="tableau | cellule | normal | pourcentage | decimal 1 7 2 2" xfId="38279"/>
    <cellStyle name="tableau | cellule | normal | pourcentage | decimal 1 7 2 3" xfId="38280"/>
    <cellStyle name="tableau | cellule | normal | pourcentage | decimal 1 7 3" xfId="38281"/>
    <cellStyle name="tableau | cellule | normal | pourcentage | decimal 1 7 4" xfId="38282"/>
    <cellStyle name="tableau | cellule | normal | pourcentage | decimal 1 8" xfId="38283"/>
    <cellStyle name="tableau | cellule | normal | pourcentage | decimal 1 8 2" xfId="38284"/>
    <cellStyle name="tableau | cellule | normal | pourcentage | decimal 1 8 2 2" xfId="38285"/>
    <cellStyle name="tableau | cellule | normal | pourcentage | decimal 1 8 2 3" xfId="38286"/>
    <cellStyle name="tableau | cellule | normal | pourcentage | decimal 1 8 3" xfId="38287"/>
    <cellStyle name="tableau | cellule | normal | pourcentage | decimal 1 8 4" xfId="38288"/>
    <cellStyle name="tableau | cellule | normal | pourcentage | decimal 1 9" xfId="38289"/>
    <cellStyle name="tableau | cellule | normal | pourcentage | decimal 1 9 2" xfId="38290"/>
    <cellStyle name="tableau | cellule | normal | pourcentage | decimal 1 9 2 2" xfId="38291"/>
    <cellStyle name="tableau | cellule | normal | pourcentage | decimal 1 9 2 3" xfId="38292"/>
    <cellStyle name="tableau | cellule | normal | pourcentage | decimal 1 9 3" xfId="38293"/>
    <cellStyle name="tableau | cellule | normal | pourcentage | decimal 1 9 4" xfId="38294"/>
    <cellStyle name="tableau | cellule | total | decimal 1" xfId="38295"/>
    <cellStyle name="tableau | cellule | total | decimal 1 10" xfId="38296"/>
    <cellStyle name="tableau | cellule | total | decimal 1 10 2" xfId="38297"/>
    <cellStyle name="tableau | cellule | total | decimal 1 10 3" xfId="38298"/>
    <cellStyle name="tableau | cellule | total | decimal 1 11" xfId="38299"/>
    <cellStyle name="tableau | cellule | total | decimal 1 11 2" xfId="38300"/>
    <cellStyle name="tableau | cellule | total | decimal 1 11 3" xfId="38301"/>
    <cellStyle name="tableau | cellule | total | decimal 1 12" xfId="38302"/>
    <cellStyle name="tableau | cellule | total | decimal 1 12 2" xfId="38303"/>
    <cellStyle name="tableau | cellule | total | decimal 1 12 3" xfId="38304"/>
    <cellStyle name="tableau | cellule | total | decimal 1 13" xfId="38305"/>
    <cellStyle name="tableau | cellule | total | decimal 1 2" xfId="38306"/>
    <cellStyle name="tableau | cellule | total | decimal 1 2 2" xfId="38307"/>
    <cellStyle name="tableau | cellule | total | decimal 1 2 2 2" xfId="38308"/>
    <cellStyle name="tableau | cellule | total | decimal 1 2 2 2 2" xfId="38309"/>
    <cellStyle name="tableau | cellule | total | decimal 1 2 2 2 3" xfId="38310"/>
    <cellStyle name="tableau | cellule | total | decimal 1 2 2 3" xfId="38311"/>
    <cellStyle name="tableau | cellule | total | decimal 1 2 2 4" xfId="38312"/>
    <cellStyle name="tableau | cellule | total | decimal 1 2 3" xfId="38313"/>
    <cellStyle name="tableau | cellule | total | decimal 1 2 3 2" xfId="38314"/>
    <cellStyle name="tableau | cellule | total | decimal 1 2 3 2 2" xfId="38315"/>
    <cellStyle name="tableau | cellule | total | decimal 1 2 3 2 3" xfId="38316"/>
    <cellStyle name="tableau | cellule | total | decimal 1 2 3 3" xfId="38317"/>
    <cellStyle name="tableau | cellule | total | decimal 1 2 3 4" xfId="38318"/>
    <cellStyle name="tableau | cellule | total | decimal 1 2 4" xfId="38319"/>
    <cellStyle name="tableau | cellule | total | decimal 1 2 4 2" xfId="38320"/>
    <cellStyle name="tableau | cellule | total | decimal 1 2 4 3" xfId="38321"/>
    <cellStyle name="tableau | cellule | total | decimal 1 2 5" xfId="38322"/>
    <cellStyle name="tableau | cellule | total | decimal 1 2 5 2" xfId="38323"/>
    <cellStyle name="tableau | cellule | total | decimal 1 2 5 3" xfId="38324"/>
    <cellStyle name="tableau | cellule | total | decimal 1 2 6" xfId="38325"/>
    <cellStyle name="tableau | cellule | total | decimal 1 2 7" xfId="38326"/>
    <cellStyle name="tableau | cellule | total | decimal 1 3" xfId="38327"/>
    <cellStyle name="tableau | cellule | total | decimal 1 3 2" xfId="38328"/>
    <cellStyle name="tableau | cellule | total | decimal 1 3 2 2" xfId="38329"/>
    <cellStyle name="tableau | cellule | total | decimal 1 3 2 2 2" xfId="38330"/>
    <cellStyle name="tableau | cellule | total | decimal 1 3 2 2 3" xfId="38331"/>
    <cellStyle name="tableau | cellule | total | decimal 1 3 2 3" xfId="38332"/>
    <cellStyle name="tableau | cellule | total | decimal 1 3 2 4" xfId="38333"/>
    <cellStyle name="tableau | cellule | total | decimal 1 3 3" xfId="38334"/>
    <cellStyle name="tableau | cellule | total | decimal 1 3 3 2" xfId="38335"/>
    <cellStyle name="tableau | cellule | total | decimal 1 3 3 2 2" xfId="38336"/>
    <cellStyle name="tableau | cellule | total | decimal 1 3 3 2 3" xfId="38337"/>
    <cellStyle name="tableau | cellule | total | decimal 1 3 3 3" xfId="38338"/>
    <cellStyle name="tableau | cellule | total | decimal 1 3 3 4" xfId="38339"/>
    <cellStyle name="tableau | cellule | total | decimal 1 3 4" xfId="38340"/>
    <cellStyle name="tableau | cellule | total | decimal 1 3 4 2" xfId="38341"/>
    <cellStyle name="tableau | cellule | total | decimal 1 3 4 3" xfId="38342"/>
    <cellStyle name="tableau | cellule | total | decimal 1 3 5" xfId="38343"/>
    <cellStyle name="tableau | cellule | total | decimal 1 3 6" xfId="38344"/>
    <cellStyle name="tableau | cellule | total | decimal 1 4" xfId="38345"/>
    <cellStyle name="tableau | cellule | total | decimal 1 4 2" xfId="38346"/>
    <cellStyle name="tableau | cellule | total | decimal 1 4 2 2" xfId="38347"/>
    <cellStyle name="tableau | cellule | total | decimal 1 4 2 2 2" xfId="38348"/>
    <cellStyle name="tableau | cellule | total | decimal 1 4 2 2 3" xfId="38349"/>
    <cellStyle name="tableau | cellule | total | decimal 1 4 2 3" xfId="38350"/>
    <cellStyle name="tableau | cellule | total | decimal 1 4 2 4" xfId="38351"/>
    <cellStyle name="tableau | cellule | total | decimal 1 4 3" xfId="38352"/>
    <cellStyle name="tableau | cellule | total | decimal 1 4 3 2" xfId="38353"/>
    <cellStyle name="tableau | cellule | total | decimal 1 4 3 2 2" xfId="38354"/>
    <cellStyle name="tableau | cellule | total | decimal 1 4 3 2 3" xfId="38355"/>
    <cellStyle name="tableau | cellule | total | decimal 1 4 3 3" xfId="38356"/>
    <cellStyle name="tableau | cellule | total | decimal 1 4 3 4" xfId="38357"/>
    <cellStyle name="tableau | cellule | total | decimal 1 4 4" xfId="38358"/>
    <cellStyle name="tableau | cellule | total | decimal 1 4 4 2" xfId="38359"/>
    <cellStyle name="tableau | cellule | total | decimal 1 4 4 3" xfId="38360"/>
    <cellStyle name="tableau | cellule | total | decimal 1 4 5" xfId="38361"/>
    <cellStyle name="tableau | cellule | total | decimal 1 4 6" xfId="38362"/>
    <cellStyle name="tableau | cellule | total | decimal 1 5" xfId="38363"/>
    <cellStyle name="tableau | cellule | total | decimal 1 5 2" xfId="38364"/>
    <cellStyle name="tableau | cellule | total | decimal 1 5 2 2" xfId="38365"/>
    <cellStyle name="tableau | cellule | total | decimal 1 5 2 2 2" xfId="38366"/>
    <cellStyle name="tableau | cellule | total | decimal 1 5 2 2 3" xfId="38367"/>
    <cellStyle name="tableau | cellule | total | decimal 1 5 2 3" xfId="38368"/>
    <cellStyle name="tableau | cellule | total | decimal 1 5 2 4" xfId="38369"/>
    <cellStyle name="tableau | cellule | total | decimal 1 5 3" xfId="38370"/>
    <cellStyle name="tableau | cellule | total | decimal 1 5 3 2" xfId="38371"/>
    <cellStyle name="tableau | cellule | total | decimal 1 5 3 2 2" xfId="38372"/>
    <cellStyle name="tableau | cellule | total | decimal 1 5 3 2 3" xfId="38373"/>
    <cellStyle name="tableau | cellule | total | decimal 1 5 3 3" xfId="38374"/>
    <cellStyle name="tableau | cellule | total | decimal 1 5 3 4" xfId="38375"/>
    <cellStyle name="tableau | cellule | total | decimal 1 5 4" xfId="38376"/>
    <cellStyle name="tableau | cellule | total | decimal 1 5 4 2" xfId="38377"/>
    <cellStyle name="tableau | cellule | total | decimal 1 5 4 2 2" xfId="38378"/>
    <cellStyle name="tableau | cellule | total | decimal 1 5 4 2 3" xfId="38379"/>
    <cellStyle name="tableau | cellule | total | decimal 1 5 4 3" xfId="38380"/>
    <cellStyle name="tableau | cellule | total | decimal 1 5 4 4" xfId="38381"/>
    <cellStyle name="tableau | cellule | total | decimal 1 5 5" xfId="38382"/>
    <cellStyle name="tableau | cellule | total | decimal 1 5 5 2" xfId="38383"/>
    <cellStyle name="tableau | cellule | total | decimal 1 5 5 3" xfId="38384"/>
    <cellStyle name="tableau | cellule | total | decimal 1 5 6" xfId="38385"/>
    <cellStyle name="tableau | cellule | total | decimal 1 5 7" xfId="38386"/>
    <cellStyle name="tableau | cellule | total | decimal 1 6" xfId="38387"/>
    <cellStyle name="tableau | cellule | total | decimal 1 6 2" xfId="38388"/>
    <cellStyle name="tableau | cellule | total | decimal 1 6 2 2" xfId="38389"/>
    <cellStyle name="tableau | cellule | total | decimal 1 6 2 2 2" xfId="38390"/>
    <cellStyle name="tableau | cellule | total | decimal 1 6 2 2 3" xfId="38391"/>
    <cellStyle name="tableau | cellule | total | decimal 1 6 2 3" xfId="38392"/>
    <cellStyle name="tableau | cellule | total | decimal 1 6 2 4" xfId="38393"/>
    <cellStyle name="tableau | cellule | total | decimal 1 6 3" xfId="38394"/>
    <cellStyle name="tableau | cellule | total | decimal 1 6 3 2" xfId="38395"/>
    <cellStyle name="tableau | cellule | total | decimal 1 6 3 2 2" xfId="38396"/>
    <cellStyle name="tableau | cellule | total | decimal 1 6 3 2 3" xfId="38397"/>
    <cellStyle name="tableau | cellule | total | decimal 1 6 3 3" xfId="38398"/>
    <cellStyle name="tableau | cellule | total | decimal 1 6 3 4" xfId="38399"/>
    <cellStyle name="tableau | cellule | total | decimal 1 6 4" xfId="38400"/>
    <cellStyle name="tableau | cellule | total | decimal 1 6 4 2" xfId="38401"/>
    <cellStyle name="tableau | cellule | total | decimal 1 6 4 3" xfId="38402"/>
    <cellStyle name="tableau | cellule | total | decimal 1 6 5" xfId="38403"/>
    <cellStyle name="tableau | cellule | total | decimal 1 6 6" xfId="38404"/>
    <cellStyle name="tableau | cellule | total | decimal 1 7" xfId="38405"/>
    <cellStyle name="tableau | cellule | total | decimal 1 7 2" xfId="38406"/>
    <cellStyle name="tableau | cellule | total | decimal 1 7 2 2" xfId="38407"/>
    <cellStyle name="tableau | cellule | total | decimal 1 7 2 3" xfId="38408"/>
    <cellStyle name="tableau | cellule | total | decimal 1 7 3" xfId="38409"/>
    <cellStyle name="tableau | cellule | total | decimal 1 7 4" xfId="38410"/>
    <cellStyle name="tableau | cellule | total | decimal 1 8" xfId="38411"/>
    <cellStyle name="tableau | cellule | total | decimal 1 8 2" xfId="38412"/>
    <cellStyle name="tableau | cellule | total | decimal 1 8 2 2" xfId="38413"/>
    <cellStyle name="tableau | cellule | total | decimal 1 8 2 3" xfId="38414"/>
    <cellStyle name="tableau | cellule | total | decimal 1 8 3" xfId="38415"/>
    <cellStyle name="tableau | cellule | total | decimal 1 8 4" xfId="38416"/>
    <cellStyle name="tableau | cellule | total | decimal 1 9" xfId="38417"/>
    <cellStyle name="tableau | cellule | total | decimal 1 9 2" xfId="38418"/>
    <cellStyle name="tableau | cellule | total | decimal 1 9 2 2" xfId="38419"/>
    <cellStyle name="tableau | cellule | total | decimal 1 9 2 3" xfId="38420"/>
    <cellStyle name="tableau | cellule | total | decimal 1 9 3" xfId="38421"/>
    <cellStyle name="tableau | cellule | total | decimal 1 9 4" xfId="38422"/>
    <cellStyle name="tableau | coin superieur gauche" xfId="38423"/>
    <cellStyle name="tableau | coin superieur gauche 10" xfId="38424"/>
    <cellStyle name="tableau | coin superieur gauche 10 2" xfId="38425"/>
    <cellStyle name="tableau | coin superieur gauche 10 3" xfId="38426"/>
    <cellStyle name="tableau | coin superieur gauche 11" xfId="38427"/>
    <cellStyle name="tableau | coin superieur gauche 11 2" xfId="38428"/>
    <cellStyle name="tableau | coin superieur gauche 11 3" xfId="38429"/>
    <cellStyle name="tableau | coin superieur gauche 12" xfId="38430"/>
    <cellStyle name="tableau | coin superieur gauche 12 2" xfId="38431"/>
    <cellStyle name="tableau | coin superieur gauche 12 3" xfId="38432"/>
    <cellStyle name="tableau | coin superieur gauche 13" xfId="38433"/>
    <cellStyle name="tableau | coin superieur gauche 2" xfId="38434"/>
    <cellStyle name="tableau | coin superieur gauche 2 2" xfId="38435"/>
    <cellStyle name="tableau | coin superieur gauche 2 2 2" xfId="38436"/>
    <cellStyle name="tableau | coin superieur gauche 2 2 2 2" xfId="38437"/>
    <cellStyle name="tableau | coin superieur gauche 2 2 2 3" xfId="38438"/>
    <cellStyle name="tableau | coin superieur gauche 2 2 3" xfId="38439"/>
    <cellStyle name="tableau | coin superieur gauche 2 2 4" xfId="38440"/>
    <cellStyle name="tableau | coin superieur gauche 2 3" xfId="38441"/>
    <cellStyle name="tableau | coin superieur gauche 2 3 2" xfId="38442"/>
    <cellStyle name="tableau | coin superieur gauche 2 3 2 2" xfId="38443"/>
    <cellStyle name="tableau | coin superieur gauche 2 3 2 3" xfId="38444"/>
    <cellStyle name="tableau | coin superieur gauche 2 3 3" xfId="38445"/>
    <cellStyle name="tableau | coin superieur gauche 2 3 4" xfId="38446"/>
    <cellStyle name="tableau | coin superieur gauche 2 4" xfId="38447"/>
    <cellStyle name="tableau | coin superieur gauche 2 4 2" xfId="38448"/>
    <cellStyle name="tableau | coin superieur gauche 2 4 3" xfId="38449"/>
    <cellStyle name="tableau | coin superieur gauche 2 5" xfId="38450"/>
    <cellStyle name="tableau | coin superieur gauche 2 5 2" xfId="38451"/>
    <cellStyle name="tableau | coin superieur gauche 2 5 3" xfId="38452"/>
    <cellStyle name="tableau | coin superieur gauche 2 6" xfId="38453"/>
    <cellStyle name="tableau | coin superieur gauche 2 7" xfId="38454"/>
    <cellStyle name="tableau | coin superieur gauche 3" xfId="38455"/>
    <cellStyle name="tableau | coin superieur gauche 3 2" xfId="38456"/>
    <cellStyle name="tableau | coin superieur gauche 3 2 2" xfId="38457"/>
    <cellStyle name="tableau | coin superieur gauche 3 2 2 2" xfId="38458"/>
    <cellStyle name="tableau | coin superieur gauche 3 2 2 3" xfId="38459"/>
    <cellStyle name="tableau | coin superieur gauche 3 2 3" xfId="38460"/>
    <cellStyle name="tableau | coin superieur gauche 3 2 4" xfId="38461"/>
    <cellStyle name="tableau | coin superieur gauche 3 3" xfId="38462"/>
    <cellStyle name="tableau | coin superieur gauche 3 3 2" xfId="38463"/>
    <cellStyle name="tableau | coin superieur gauche 3 3 2 2" xfId="38464"/>
    <cellStyle name="tableau | coin superieur gauche 3 3 2 3" xfId="38465"/>
    <cellStyle name="tableau | coin superieur gauche 3 3 3" xfId="38466"/>
    <cellStyle name="tableau | coin superieur gauche 3 3 4" xfId="38467"/>
    <cellStyle name="tableau | coin superieur gauche 3 4" xfId="38468"/>
    <cellStyle name="tableau | coin superieur gauche 3 4 2" xfId="38469"/>
    <cellStyle name="tableau | coin superieur gauche 3 4 3" xfId="38470"/>
    <cellStyle name="tableau | coin superieur gauche 3 5" xfId="38471"/>
    <cellStyle name="tableau | coin superieur gauche 3 6" xfId="38472"/>
    <cellStyle name="tableau | coin superieur gauche 4" xfId="38473"/>
    <cellStyle name="tableau | coin superieur gauche 4 2" xfId="38474"/>
    <cellStyle name="tableau | coin superieur gauche 4 2 2" xfId="38475"/>
    <cellStyle name="tableau | coin superieur gauche 4 2 2 2" xfId="38476"/>
    <cellStyle name="tableau | coin superieur gauche 4 2 2 3" xfId="38477"/>
    <cellStyle name="tableau | coin superieur gauche 4 2 3" xfId="38478"/>
    <cellStyle name="tableau | coin superieur gauche 4 2 4" xfId="38479"/>
    <cellStyle name="tableau | coin superieur gauche 4 3" xfId="38480"/>
    <cellStyle name="tableau | coin superieur gauche 4 3 2" xfId="38481"/>
    <cellStyle name="tableau | coin superieur gauche 4 3 2 2" xfId="38482"/>
    <cellStyle name="tableau | coin superieur gauche 4 3 2 3" xfId="38483"/>
    <cellStyle name="tableau | coin superieur gauche 4 3 3" xfId="38484"/>
    <cellStyle name="tableau | coin superieur gauche 4 3 4" xfId="38485"/>
    <cellStyle name="tableau | coin superieur gauche 4 4" xfId="38486"/>
    <cellStyle name="tableau | coin superieur gauche 4 4 2" xfId="38487"/>
    <cellStyle name="tableau | coin superieur gauche 4 4 3" xfId="38488"/>
    <cellStyle name="tableau | coin superieur gauche 4 5" xfId="38489"/>
    <cellStyle name="tableau | coin superieur gauche 4 6" xfId="38490"/>
    <cellStyle name="tableau | coin superieur gauche 5" xfId="38491"/>
    <cellStyle name="tableau | coin superieur gauche 5 2" xfId="38492"/>
    <cellStyle name="tableau | coin superieur gauche 5 2 2" xfId="38493"/>
    <cellStyle name="tableau | coin superieur gauche 5 2 2 2" xfId="38494"/>
    <cellStyle name="tableau | coin superieur gauche 5 2 2 3" xfId="38495"/>
    <cellStyle name="tableau | coin superieur gauche 5 2 3" xfId="38496"/>
    <cellStyle name="tableau | coin superieur gauche 5 2 4" xfId="38497"/>
    <cellStyle name="tableau | coin superieur gauche 5 3" xfId="38498"/>
    <cellStyle name="tableau | coin superieur gauche 5 3 2" xfId="38499"/>
    <cellStyle name="tableau | coin superieur gauche 5 3 2 2" xfId="38500"/>
    <cellStyle name="tableau | coin superieur gauche 5 3 2 3" xfId="38501"/>
    <cellStyle name="tableau | coin superieur gauche 5 3 3" xfId="38502"/>
    <cellStyle name="tableau | coin superieur gauche 5 3 4" xfId="38503"/>
    <cellStyle name="tableau | coin superieur gauche 5 4" xfId="38504"/>
    <cellStyle name="tableau | coin superieur gauche 5 4 2" xfId="38505"/>
    <cellStyle name="tableau | coin superieur gauche 5 4 2 2" xfId="38506"/>
    <cellStyle name="tableau | coin superieur gauche 5 4 2 3" xfId="38507"/>
    <cellStyle name="tableau | coin superieur gauche 5 4 3" xfId="38508"/>
    <cellStyle name="tableau | coin superieur gauche 5 4 4" xfId="38509"/>
    <cellStyle name="tableau | coin superieur gauche 5 5" xfId="38510"/>
    <cellStyle name="tableau | coin superieur gauche 5 5 2" xfId="38511"/>
    <cellStyle name="tableau | coin superieur gauche 5 5 3" xfId="38512"/>
    <cellStyle name="tableau | coin superieur gauche 5 6" xfId="38513"/>
    <cellStyle name="tableau | coin superieur gauche 5 7" xfId="38514"/>
    <cellStyle name="tableau | coin superieur gauche 6" xfId="38515"/>
    <cellStyle name="tableau | coin superieur gauche 6 2" xfId="38516"/>
    <cellStyle name="tableau | coin superieur gauche 6 2 2" xfId="38517"/>
    <cellStyle name="tableau | coin superieur gauche 6 2 2 2" xfId="38518"/>
    <cellStyle name="tableau | coin superieur gauche 6 2 2 3" xfId="38519"/>
    <cellStyle name="tableau | coin superieur gauche 6 2 3" xfId="38520"/>
    <cellStyle name="tableau | coin superieur gauche 6 2 4" xfId="38521"/>
    <cellStyle name="tableau | coin superieur gauche 6 3" xfId="38522"/>
    <cellStyle name="tableau | coin superieur gauche 6 3 2" xfId="38523"/>
    <cellStyle name="tableau | coin superieur gauche 6 3 2 2" xfId="38524"/>
    <cellStyle name="tableau | coin superieur gauche 6 3 2 3" xfId="38525"/>
    <cellStyle name="tableau | coin superieur gauche 6 3 3" xfId="38526"/>
    <cellStyle name="tableau | coin superieur gauche 6 3 4" xfId="38527"/>
    <cellStyle name="tableau | coin superieur gauche 6 4" xfId="38528"/>
    <cellStyle name="tableau | coin superieur gauche 6 4 2" xfId="38529"/>
    <cellStyle name="tableau | coin superieur gauche 6 4 3" xfId="38530"/>
    <cellStyle name="tableau | coin superieur gauche 6 5" xfId="38531"/>
    <cellStyle name="tableau | coin superieur gauche 6 6" xfId="38532"/>
    <cellStyle name="tableau | coin superieur gauche 7" xfId="38533"/>
    <cellStyle name="tableau | coin superieur gauche 7 2" xfId="38534"/>
    <cellStyle name="tableau | coin superieur gauche 7 2 2" xfId="38535"/>
    <cellStyle name="tableau | coin superieur gauche 7 2 3" xfId="38536"/>
    <cellStyle name="tableau | coin superieur gauche 7 3" xfId="38537"/>
    <cellStyle name="tableau | coin superieur gauche 7 4" xfId="38538"/>
    <cellStyle name="tableau | coin superieur gauche 8" xfId="38539"/>
    <cellStyle name="tableau | coin superieur gauche 8 2" xfId="38540"/>
    <cellStyle name="tableau | coin superieur gauche 8 2 2" xfId="38541"/>
    <cellStyle name="tableau | coin superieur gauche 8 2 3" xfId="38542"/>
    <cellStyle name="tableau | coin superieur gauche 8 3" xfId="38543"/>
    <cellStyle name="tableau | coin superieur gauche 8 4" xfId="38544"/>
    <cellStyle name="tableau | coin superieur gauche 9" xfId="38545"/>
    <cellStyle name="tableau | coin superieur gauche 9 2" xfId="38546"/>
    <cellStyle name="tableau | coin superieur gauche 9 2 2" xfId="38547"/>
    <cellStyle name="tableau | coin superieur gauche 9 2 3" xfId="38548"/>
    <cellStyle name="tableau | coin superieur gauche 9 3" xfId="38549"/>
    <cellStyle name="tableau | coin superieur gauche 9 4" xfId="38550"/>
    <cellStyle name="tableau | entete-colonne | series" xfId="38551"/>
    <cellStyle name="tableau | entete-colonne | series 10" xfId="38552"/>
    <cellStyle name="tableau | entete-colonne | series 10 2" xfId="38553"/>
    <cellStyle name="tableau | entete-colonne | series 10 3" xfId="38554"/>
    <cellStyle name="tableau | entete-colonne | series 11" xfId="38555"/>
    <cellStyle name="tableau | entete-colonne | series 11 2" xfId="38556"/>
    <cellStyle name="tableau | entete-colonne | series 11 3" xfId="38557"/>
    <cellStyle name="tableau | entete-colonne | series 12" xfId="38558"/>
    <cellStyle name="tableau | entete-colonne | series 12 2" xfId="38559"/>
    <cellStyle name="tableau | entete-colonne | series 12 3" xfId="38560"/>
    <cellStyle name="tableau | entete-colonne | series 13" xfId="38561"/>
    <cellStyle name="tableau | entete-colonne | series 2" xfId="38562"/>
    <cellStyle name="tableau | entete-colonne | series 2 2" xfId="38563"/>
    <cellStyle name="tableau | entete-colonne | series 2 2 2" xfId="38564"/>
    <cellStyle name="tableau | entete-colonne | series 2 2 2 2" xfId="38565"/>
    <cellStyle name="tableau | entete-colonne | series 2 2 2 3" xfId="38566"/>
    <cellStyle name="tableau | entete-colonne | series 2 2 3" xfId="38567"/>
    <cellStyle name="tableau | entete-colonne | series 2 2 4" xfId="38568"/>
    <cellStyle name="tableau | entete-colonne | series 2 3" xfId="38569"/>
    <cellStyle name="tableau | entete-colonne | series 2 3 2" xfId="38570"/>
    <cellStyle name="tableau | entete-colonne | series 2 3 2 2" xfId="38571"/>
    <cellStyle name="tableau | entete-colonne | series 2 3 2 3" xfId="38572"/>
    <cellStyle name="tableau | entete-colonne | series 2 3 3" xfId="38573"/>
    <cellStyle name="tableau | entete-colonne | series 2 3 4" xfId="38574"/>
    <cellStyle name="tableau | entete-colonne | series 2 4" xfId="38575"/>
    <cellStyle name="tableau | entete-colonne | series 2 4 2" xfId="38576"/>
    <cellStyle name="tableau | entete-colonne | series 2 4 3" xfId="38577"/>
    <cellStyle name="tableau | entete-colonne | series 2 5" xfId="38578"/>
    <cellStyle name="tableau | entete-colonne | series 2 5 2" xfId="38579"/>
    <cellStyle name="tableau | entete-colonne | series 2 5 3" xfId="38580"/>
    <cellStyle name="tableau | entete-colonne | series 2 6" xfId="38581"/>
    <cellStyle name="tableau | entete-colonne | series 2 7" xfId="38582"/>
    <cellStyle name="tableau | entete-colonne | series 3" xfId="38583"/>
    <cellStyle name="tableau | entete-colonne | series 3 2" xfId="38584"/>
    <cellStyle name="tableau | entete-colonne | series 3 2 2" xfId="38585"/>
    <cellStyle name="tableau | entete-colonne | series 3 2 2 2" xfId="38586"/>
    <cellStyle name="tableau | entete-colonne | series 3 2 2 3" xfId="38587"/>
    <cellStyle name="tableau | entete-colonne | series 3 2 3" xfId="38588"/>
    <cellStyle name="tableau | entete-colonne | series 3 2 4" xfId="38589"/>
    <cellStyle name="tableau | entete-colonne | series 3 3" xfId="38590"/>
    <cellStyle name="tableau | entete-colonne | series 3 3 2" xfId="38591"/>
    <cellStyle name="tableau | entete-colonne | series 3 3 2 2" xfId="38592"/>
    <cellStyle name="tableau | entete-colonne | series 3 3 2 3" xfId="38593"/>
    <cellStyle name="tableau | entete-colonne | series 3 3 3" xfId="38594"/>
    <cellStyle name="tableau | entete-colonne | series 3 3 4" xfId="38595"/>
    <cellStyle name="tableau | entete-colonne | series 3 4" xfId="38596"/>
    <cellStyle name="tableau | entete-colonne | series 3 4 2" xfId="38597"/>
    <cellStyle name="tableau | entete-colonne | series 3 4 3" xfId="38598"/>
    <cellStyle name="tableau | entete-colonne | series 3 5" xfId="38599"/>
    <cellStyle name="tableau | entete-colonne | series 3 6" xfId="38600"/>
    <cellStyle name="tableau | entete-colonne | series 4" xfId="38601"/>
    <cellStyle name="tableau | entete-colonne | series 4 2" xfId="38602"/>
    <cellStyle name="tableau | entete-colonne | series 4 2 2" xfId="38603"/>
    <cellStyle name="tableau | entete-colonne | series 4 2 2 2" xfId="38604"/>
    <cellStyle name="tableau | entete-colonne | series 4 2 2 3" xfId="38605"/>
    <cellStyle name="tableau | entete-colonne | series 4 2 3" xfId="38606"/>
    <cellStyle name="tableau | entete-colonne | series 4 2 4" xfId="38607"/>
    <cellStyle name="tableau | entete-colonne | series 4 3" xfId="38608"/>
    <cellStyle name="tableau | entete-colonne | series 4 3 2" xfId="38609"/>
    <cellStyle name="tableau | entete-colonne | series 4 3 2 2" xfId="38610"/>
    <cellStyle name="tableau | entete-colonne | series 4 3 2 3" xfId="38611"/>
    <cellStyle name="tableau | entete-colonne | series 4 3 3" xfId="38612"/>
    <cellStyle name="tableau | entete-colonne | series 4 3 4" xfId="38613"/>
    <cellStyle name="tableau | entete-colonne | series 4 4" xfId="38614"/>
    <cellStyle name="tableau | entete-colonne | series 4 4 2" xfId="38615"/>
    <cellStyle name="tableau | entete-colonne | series 4 4 3" xfId="38616"/>
    <cellStyle name="tableau | entete-colonne | series 4 5" xfId="38617"/>
    <cellStyle name="tableau | entete-colonne | series 4 6" xfId="38618"/>
    <cellStyle name="tableau | entete-colonne | series 5" xfId="38619"/>
    <cellStyle name="tableau | entete-colonne | series 5 2" xfId="38620"/>
    <cellStyle name="tableau | entete-colonne | series 5 2 2" xfId="38621"/>
    <cellStyle name="tableau | entete-colonne | series 5 2 2 2" xfId="38622"/>
    <cellStyle name="tableau | entete-colonne | series 5 2 2 3" xfId="38623"/>
    <cellStyle name="tableau | entete-colonne | series 5 2 3" xfId="38624"/>
    <cellStyle name="tableau | entete-colonne | series 5 2 4" xfId="38625"/>
    <cellStyle name="tableau | entete-colonne | series 5 3" xfId="38626"/>
    <cellStyle name="tableau | entete-colonne | series 5 3 2" xfId="38627"/>
    <cellStyle name="tableau | entete-colonne | series 5 3 2 2" xfId="38628"/>
    <cellStyle name="tableau | entete-colonne | series 5 3 2 3" xfId="38629"/>
    <cellStyle name="tableau | entete-colonne | series 5 3 3" xfId="38630"/>
    <cellStyle name="tableau | entete-colonne | series 5 3 4" xfId="38631"/>
    <cellStyle name="tableau | entete-colonne | series 5 4" xfId="38632"/>
    <cellStyle name="tableau | entete-colonne | series 5 4 2" xfId="38633"/>
    <cellStyle name="tableau | entete-colonne | series 5 4 2 2" xfId="38634"/>
    <cellStyle name="tableau | entete-colonne | series 5 4 2 3" xfId="38635"/>
    <cellStyle name="tableau | entete-colonne | series 5 4 3" xfId="38636"/>
    <cellStyle name="tableau | entete-colonne | series 5 4 4" xfId="38637"/>
    <cellStyle name="tableau | entete-colonne | series 5 5" xfId="38638"/>
    <cellStyle name="tableau | entete-colonne | series 5 5 2" xfId="38639"/>
    <cellStyle name="tableau | entete-colonne | series 5 5 3" xfId="38640"/>
    <cellStyle name="tableau | entete-colonne | series 5 6" xfId="38641"/>
    <cellStyle name="tableau | entete-colonne | series 5 7" xfId="38642"/>
    <cellStyle name="tableau | entete-colonne | series 6" xfId="38643"/>
    <cellStyle name="tableau | entete-colonne | series 6 2" xfId="38644"/>
    <cellStyle name="tableau | entete-colonne | series 6 2 2" xfId="38645"/>
    <cellStyle name="tableau | entete-colonne | series 6 2 2 2" xfId="38646"/>
    <cellStyle name="tableau | entete-colonne | series 6 2 2 3" xfId="38647"/>
    <cellStyle name="tableau | entete-colonne | series 6 2 3" xfId="38648"/>
    <cellStyle name="tableau | entete-colonne | series 6 2 4" xfId="38649"/>
    <cellStyle name="tableau | entete-colonne | series 6 3" xfId="38650"/>
    <cellStyle name="tableau | entete-colonne | series 6 3 2" xfId="38651"/>
    <cellStyle name="tableau | entete-colonne | series 6 3 2 2" xfId="38652"/>
    <cellStyle name="tableau | entete-colonne | series 6 3 2 3" xfId="38653"/>
    <cellStyle name="tableau | entete-colonne | series 6 3 3" xfId="38654"/>
    <cellStyle name="tableau | entete-colonne | series 6 3 4" xfId="38655"/>
    <cellStyle name="tableau | entete-colonne | series 6 4" xfId="38656"/>
    <cellStyle name="tableau | entete-colonne | series 6 4 2" xfId="38657"/>
    <cellStyle name="tableau | entete-colonne | series 6 4 3" xfId="38658"/>
    <cellStyle name="tableau | entete-colonne | series 6 5" xfId="38659"/>
    <cellStyle name="tableau | entete-colonne | series 6 6" xfId="38660"/>
    <cellStyle name="tableau | entete-colonne | series 7" xfId="38661"/>
    <cellStyle name="tableau | entete-colonne | series 7 2" xfId="38662"/>
    <cellStyle name="tableau | entete-colonne | series 7 2 2" xfId="38663"/>
    <cellStyle name="tableau | entete-colonne | series 7 2 3" xfId="38664"/>
    <cellStyle name="tableau | entete-colonne | series 7 3" xfId="38665"/>
    <cellStyle name="tableau | entete-colonne | series 7 4" xfId="38666"/>
    <cellStyle name="tableau | entete-colonne | series 8" xfId="38667"/>
    <cellStyle name="tableau | entete-colonne | series 8 2" xfId="38668"/>
    <cellStyle name="tableau | entete-colonne | series 8 2 2" xfId="38669"/>
    <cellStyle name="tableau | entete-colonne | series 8 2 3" xfId="38670"/>
    <cellStyle name="tableau | entete-colonne | series 8 3" xfId="38671"/>
    <cellStyle name="tableau | entete-colonne | series 8 4" xfId="38672"/>
    <cellStyle name="tableau | entete-colonne | series 9" xfId="38673"/>
    <cellStyle name="tableau | entete-colonne | series 9 2" xfId="38674"/>
    <cellStyle name="tableau | entete-colonne | series 9 2 2" xfId="38675"/>
    <cellStyle name="tableau | entete-colonne | series 9 2 3" xfId="38676"/>
    <cellStyle name="tableau | entete-colonne | series 9 3" xfId="38677"/>
    <cellStyle name="tableau | entete-colonne | series 9 4" xfId="38678"/>
    <cellStyle name="tableau | entete-ligne | normal" xfId="38679"/>
    <cellStyle name="tableau | entete-ligne | normal 10" xfId="38680"/>
    <cellStyle name="tableau | entete-ligne | normal 10 2" xfId="38681"/>
    <cellStyle name="tableau | entete-ligne | normal 10 3" xfId="38682"/>
    <cellStyle name="tableau | entete-ligne | normal 11" xfId="38683"/>
    <cellStyle name="tableau | entete-ligne | normal 11 2" xfId="38684"/>
    <cellStyle name="tableau | entete-ligne | normal 11 3" xfId="38685"/>
    <cellStyle name="tableau | entete-ligne | normal 12" xfId="38686"/>
    <cellStyle name="tableau | entete-ligne | normal 12 2" xfId="38687"/>
    <cellStyle name="tableau | entete-ligne | normal 12 3" xfId="38688"/>
    <cellStyle name="tableau | entete-ligne | normal 13" xfId="38689"/>
    <cellStyle name="tableau | entete-ligne | normal 2" xfId="38690"/>
    <cellStyle name="tableau | entete-ligne | normal 2 2" xfId="38691"/>
    <cellStyle name="tableau | entete-ligne | normal 2 2 2" xfId="38692"/>
    <cellStyle name="tableau | entete-ligne | normal 2 2 2 2" xfId="38693"/>
    <cellStyle name="tableau | entete-ligne | normal 2 2 2 3" xfId="38694"/>
    <cellStyle name="tableau | entete-ligne | normal 2 2 3" xfId="38695"/>
    <cellStyle name="tableau | entete-ligne | normal 2 2 4" xfId="38696"/>
    <cellStyle name="tableau | entete-ligne | normal 2 3" xfId="38697"/>
    <cellStyle name="tableau | entete-ligne | normal 2 3 2" xfId="38698"/>
    <cellStyle name="tableau | entete-ligne | normal 2 3 2 2" xfId="38699"/>
    <cellStyle name="tableau | entete-ligne | normal 2 3 2 3" xfId="38700"/>
    <cellStyle name="tableau | entete-ligne | normal 2 3 3" xfId="38701"/>
    <cellStyle name="tableau | entete-ligne | normal 2 3 4" xfId="38702"/>
    <cellStyle name="tableau | entete-ligne | normal 2 4" xfId="38703"/>
    <cellStyle name="tableau | entete-ligne | normal 2 4 2" xfId="38704"/>
    <cellStyle name="tableau | entete-ligne | normal 2 4 3" xfId="38705"/>
    <cellStyle name="tableau | entete-ligne | normal 2 5" xfId="38706"/>
    <cellStyle name="tableau | entete-ligne | normal 2 5 2" xfId="38707"/>
    <cellStyle name="tableau | entete-ligne | normal 2 5 3" xfId="38708"/>
    <cellStyle name="tableau | entete-ligne | normal 2 6" xfId="38709"/>
    <cellStyle name="tableau | entete-ligne | normal 2 7" xfId="38710"/>
    <cellStyle name="tableau | entete-ligne | normal 3" xfId="38711"/>
    <cellStyle name="tableau | entete-ligne | normal 3 2" xfId="38712"/>
    <cellStyle name="tableau | entete-ligne | normal 3 2 2" xfId="38713"/>
    <cellStyle name="tableau | entete-ligne | normal 3 2 2 2" xfId="38714"/>
    <cellStyle name="tableau | entete-ligne | normal 3 2 2 3" xfId="38715"/>
    <cellStyle name="tableau | entete-ligne | normal 3 2 3" xfId="38716"/>
    <cellStyle name="tableau | entete-ligne | normal 3 2 4" xfId="38717"/>
    <cellStyle name="tableau | entete-ligne | normal 3 3" xfId="38718"/>
    <cellStyle name="tableau | entete-ligne | normal 3 3 2" xfId="38719"/>
    <cellStyle name="tableau | entete-ligne | normal 3 3 2 2" xfId="38720"/>
    <cellStyle name="tableau | entete-ligne | normal 3 3 2 3" xfId="38721"/>
    <cellStyle name="tableau | entete-ligne | normal 3 3 3" xfId="38722"/>
    <cellStyle name="tableau | entete-ligne | normal 3 3 4" xfId="38723"/>
    <cellStyle name="tableau | entete-ligne | normal 3 4" xfId="38724"/>
    <cellStyle name="tableau | entete-ligne | normal 3 4 2" xfId="38725"/>
    <cellStyle name="tableau | entete-ligne | normal 3 4 3" xfId="38726"/>
    <cellStyle name="tableau | entete-ligne | normal 3 5" xfId="38727"/>
    <cellStyle name="tableau | entete-ligne | normal 3 6" xfId="38728"/>
    <cellStyle name="tableau | entete-ligne | normal 4" xfId="38729"/>
    <cellStyle name="tableau | entete-ligne | normal 4 2" xfId="38730"/>
    <cellStyle name="tableau | entete-ligne | normal 4 2 2" xfId="38731"/>
    <cellStyle name="tableau | entete-ligne | normal 4 2 2 2" xfId="38732"/>
    <cellStyle name="tableau | entete-ligne | normal 4 2 2 3" xfId="38733"/>
    <cellStyle name="tableau | entete-ligne | normal 4 2 3" xfId="38734"/>
    <cellStyle name="tableau | entete-ligne | normal 4 2 4" xfId="38735"/>
    <cellStyle name="tableau | entete-ligne | normal 4 3" xfId="38736"/>
    <cellStyle name="tableau | entete-ligne | normal 4 3 2" xfId="38737"/>
    <cellStyle name="tableau | entete-ligne | normal 4 3 2 2" xfId="38738"/>
    <cellStyle name="tableau | entete-ligne | normal 4 3 2 3" xfId="38739"/>
    <cellStyle name="tableau | entete-ligne | normal 4 3 3" xfId="38740"/>
    <cellStyle name="tableau | entete-ligne | normal 4 3 4" xfId="38741"/>
    <cellStyle name="tableau | entete-ligne | normal 4 4" xfId="38742"/>
    <cellStyle name="tableau | entete-ligne | normal 4 4 2" xfId="38743"/>
    <cellStyle name="tableau | entete-ligne | normal 4 4 3" xfId="38744"/>
    <cellStyle name="tableau | entete-ligne | normal 4 5" xfId="38745"/>
    <cellStyle name="tableau | entete-ligne | normal 4 6" xfId="38746"/>
    <cellStyle name="tableau | entete-ligne | normal 5" xfId="38747"/>
    <cellStyle name="tableau | entete-ligne | normal 5 2" xfId="38748"/>
    <cellStyle name="tableau | entete-ligne | normal 5 2 2" xfId="38749"/>
    <cellStyle name="tableau | entete-ligne | normal 5 2 2 2" xfId="38750"/>
    <cellStyle name="tableau | entete-ligne | normal 5 2 2 3" xfId="38751"/>
    <cellStyle name="tableau | entete-ligne | normal 5 2 3" xfId="38752"/>
    <cellStyle name="tableau | entete-ligne | normal 5 2 4" xfId="38753"/>
    <cellStyle name="tableau | entete-ligne | normal 5 3" xfId="38754"/>
    <cellStyle name="tableau | entete-ligne | normal 5 3 2" xfId="38755"/>
    <cellStyle name="tableau | entete-ligne | normal 5 3 2 2" xfId="38756"/>
    <cellStyle name="tableau | entete-ligne | normal 5 3 2 3" xfId="38757"/>
    <cellStyle name="tableau | entete-ligne | normal 5 3 3" xfId="38758"/>
    <cellStyle name="tableau | entete-ligne | normal 5 3 4" xfId="38759"/>
    <cellStyle name="tableau | entete-ligne | normal 5 4" xfId="38760"/>
    <cellStyle name="tableau | entete-ligne | normal 5 4 2" xfId="38761"/>
    <cellStyle name="tableau | entete-ligne | normal 5 4 2 2" xfId="38762"/>
    <cellStyle name="tableau | entete-ligne | normal 5 4 2 3" xfId="38763"/>
    <cellStyle name="tableau | entete-ligne | normal 5 4 3" xfId="38764"/>
    <cellStyle name="tableau | entete-ligne | normal 5 4 4" xfId="38765"/>
    <cellStyle name="tableau | entete-ligne | normal 5 5" xfId="38766"/>
    <cellStyle name="tableau | entete-ligne | normal 5 5 2" xfId="38767"/>
    <cellStyle name="tableau | entete-ligne | normal 5 5 3" xfId="38768"/>
    <cellStyle name="tableau | entete-ligne | normal 5 6" xfId="38769"/>
    <cellStyle name="tableau | entete-ligne | normal 5 7" xfId="38770"/>
    <cellStyle name="tableau | entete-ligne | normal 6" xfId="38771"/>
    <cellStyle name="tableau | entete-ligne | normal 6 2" xfId="38772"/>
    <cellStyle name="tableau | entete-ligne | normal 6 2 2" xfId="38773"/>
    <cellStyle name="tableau | entete-ligne | normal 6 2 2 2" xfId="38774"/>
    <cellStyle name="tableau | entete-ligne | normal 6 2 2 3" xfId="38775"/>
    <cellStyle name="tableau | entete-ligne | normal 6 2 3" xfId="38776"/>
    <cellStyle name="tableau | entete-ligne | normal 6 2 4" xfId="38777"/>
    <cellStyle name="tableau | entete-ligne | normal 6 3" xfId="38778"/>
    <cellStyle name="tableau | entete-ligne | normal 6 3 2" xfId="38779"/>
    <cellStyle name="tableau | entete-ligne | normal 6 3 2 2" xfId="38780"/>
    <cellStyle name="tableau | entete-ligne | normal 6 3 2 3" xfId="38781"/>
    <cellStyle name="tableau | entete-ligne | normal 6 3 3" xfId="38782"/>
    <cellStyle name="tableau | entete-ligne | normal 6 3 4" xfId="38783"/>
    <cellStyle name="tableau | entete-ligne | normal 6 4" xfId="38784"/>
    <cellStyle name="tableau | entete-ligne | normal 6 4 2" xfId="38785"/>
    <cellStyle name="tableau | entete-ligne | normal 6 4 3" xfId="38786"/>
    <cellStyle name="tableau | entete-ligne | normal 6 5" xfId="38787"/>
    <cellStyle name="tableau | entete-ligne | normal 6 6" xfId="38788"/>
    <cellStyle name="tableau | entete-ligne | normal 7" xfId="38789"/>
    <cellStyle name="tableau | entete-ligne | normal 7 2" xfId="38790"/>
    <cellStyle name="tableau | entete-ligne | normal 7 2 2" xfId="38791"/>
    <cellStyle name="tableau | entete-ligne | normal 7 2 3" xfId="38792"/>
    <cellStyle name="tableau | entete-ligne | normal 7 3" xfId="38793"/>
    <cellStyle name="tableau | entete-ligne | normal 7 4" xfId="38794"/>
    <cellStyle name="tableau | entete-ligne | normal 8" xfId="38795"/>
    <cellStyle name="tableau | entete-ligne | normal 8 2" xfId="38796"/>
    <cellStyle name="tableau | entete-ligne | normal 8 2 2" xfId="38797"/>
    <cellStyle name="tableau | entete-ligne | normal 8 2 3" xfId="38798"/>
    <cellStyle name="tableau | entete-ligne | normal 8 3" xfId="38799"/>
    <cellStyle name="tableau | entete-ligne | normal 8 4" xfId="38800"/>
    <cellStyle name="tableau | entete-ligne | normal 9" xfId="38801"/>
    <cellStyle name="tableau | entete-ligne | normal 9 2" xfId="38802"/>
    <cellStyle name="tableau | entete-ligne | normal 9 2 2" xfId="38803"/>
    <cellStyle name="tableau | entete-ligne | normal 9 2 3" xfId="38804"/>
    <cellStyle name="tableau | entete-ligne | normal 9 3" xfId="38805"/>
    <cellStyle name="tableau | entete-ligne | normal 9 4" xfId="38806"/>
    <cellStyle name="tableau | entete-ligne | total" xfId="38807"/>
    <cellStyle name="tableau | entete-ligne | total 10" xfId="38808"/>
    <cellStyle name="tableau | entete-ligne | total 10 2" xfId="38809"/>
    <cellStyle name="tableau | entete-ligne | total 10 3" xfId="38810"/>
    <cellStyle name="tableau | entete-ligne | total 11" xfId="38811"/>
    <cellStyle name="tableau | entete-ligne | total 11 2" xfId="38812"/>
    <cellStyle name="tableau | entete-ligne | total 11 3" xfId="38813"/>
    <cellStyle name="tableau | entete-ligne | total 12" xfId="38814"/>
    <cellStyle name="tableau | entete-ligne | total 12 2" xfId="38815"/>
    <cellStyle name="tableau | entete-ligne | total 12 3" xfId="38816"/>
    <cellStyle name="tableau | entete-ligne | total 13" xfId="38817"/>
    <cellStyle name="tableau | entete-ligne | total 2" xfId="38818"/>
    <cellStyle name="tableau | entete-ligne | total 2 2" xfId="38819"/>
    <cellStyle name="tableau | entete-ligne | total 2 2 2" xfId="38820"/>
    <cellStyle name="tableau | entete-ligne | total 2 2 2 2" xfId="38821"/>
    <cellStyle name="tableau | entete-ligne | total 2 2 2 3" xfId="38822"/>
    <cellStyle name="tableau | entete-ligne | total 2 2 3" xfId="38823"/>
    <cellStyle name="tableau | entete-ligne | total 2 2 4" xfId="38824"/>
    <cellStyle name="tableau | entete-ligne | total 2 3" xfId="38825"/>
    <cellStyle name="tableau | entete-ligne | total 2 3 2" xfId="38826"/>
    <cellStyle name="tableau | entete-ligne | total 2 3 2 2" xfId="38827"/>
    <cellStyle name="tableau | entete-ligne | total 2 3 2 3" xfId="38828"/>
    <cellStyle name="tableau | entete-ligne | total 2 3 3" xfId="38829"/>
    <cellStyle name="tableau | entete-ligne | total 2 3 4" xfId="38830"/>
    <cellStyle name="tableau | entete-ligne | total 2 4" xfId="38831"/>
    <cellStyle name="tableau | entete-ligne | total 2 4 2" xfId="38832"/>
    <cellStyle name="tableau | entete-ligne | total 2 4 3" xfId="38833"/>
    <cellStyle name="tableau | entete-ligne | total 2 5" xfId="38834"/>
    <cellStyle name="tableau | entete-ligne | total 2 5 2" xfId="38835"/>
    <cellStyle name="tableau | entete-ligne | total 2 5 3" xfId="38836"/>
    <cellStyle name="tableau | entete-ligne | total 2 6" xfId="38837"/>
    <cellStyle name="tableau | entete-ligne | total 2 7" xfId="38838"/>
    <cellStyle name="tableau | entete-ligne | total 3" xfId="38839"/>
    <cellStyle name="tableau | entete-ligne | total 3 2" xfId="38840"/>
    <cellStyle name="tableau | entete-ligne | total 3 2 2" xfId="38841"/>
    <cellStyle name="tableau | entete-ligne | total 3 2 2 2" xfId="38842"/>
    <cellStyle name="tableau | entete-ligne | total 3 2 2 3" xfId="38843"/>
    <cellStyle name="tableau | entete-ligne | total 3 2 3" xfId="38844"/>
    <cellStyle name="tableau | entete-ligne | total 3 2 4" xfId="38845"/>
    <cellStyle name="tableau | entete-ligne | total 3 3" xfId="38846"/>
    <cellStyle name="tableau | entete-ligne | total 3 3 2" xfId="38847"/>
    <cellStyle name="tableau | entete-ligne | total 3 3 2 2" xfId="38848"/>
    <cellStyle name="tableau | entete-ligne | total 3 3 2 3" xfId="38849"/>
    <cellStyle name="tableau | entete-ligne | total 3 3 3" xfId="38850"/>
    <cellStyle name="tableau | entete-ligne | total 3 3 4" xfId="38851"/>
    <cellStyle name="tableau | entete-ligne | total 3 4" xfId="38852"/>
    <cellStyle name="tableau | entete-ligne | total 3 4 2" xfId="38853"/>
    <cellStyle name="tableau | entete-ligne | total 3 4 3" xfId="38854"/>
    <cellStyle name="tableau | entete-ligne | total 3 5" xfId="38855"/>
    <cellStyle name="tableau | entete-ligne | total 3 6" xfId="38856"/>
    <cellStyle name="tableau | entete-ligne | total 4" xfId="38857"/>
    <cellStyle name="tableau | entete-ligne | total 4 2" xfId="38858"/>
    <cellStyle name="tableau | entete-ligne | total 4 2 2" xfId="38859"/>
    <cellStyle name="tableau | entete-ligne | total 4 2 2 2" xfId="38860"/>
    <cellStyle name="tableau | entete-ligne | total 4 2 2 3" xfId="38861"/>
    <cellStyle name="tableau | entete-ligne | total 4 2 3" xfId="38862"/>
    <cellStyle name="tableau | entete-ligne | total 4 2 4" xfId="38863"/>
    <cellStyle name="tableau | entete-ligne | total 4 3" xfId="38864"/>
    <cellStyle name="tableau | entete-ligne | total 4 3 2" xfId="38865"/>
    <cellStyle name="tableau | entete-ligne | total 4 3 2 2" xfId="38866"/>
    <cellStyle name="tableau | entete-ligne | total 4 3 2 3" xfId="38867"/>
    <cellStyle name="tableau | entete-ligne | total 4 3 3" xfId="38868"/>
    <cellStyle name="tableau | entete-ligne | total 4 3 4" xfId="38869"/>
    <cellStyle name="tableau | entete-ligne | total 4 4" xfId="38870"/>
    <cellStyle name="tableau | entete-ligne | total 4 4 2" xfId="38871"/>
    <cellStyle name="tableau | entete-ligne | total 4 4 3" xfId="38872"/>
    <cellStyle name="tableau | entete-ligne | total 4 5" xfId="38873"/>
    <cellStyle name="tableau | entete-ligne | total 4 6" xfId="38874"/>
    <cellStyle name="tableau | entete-ligne | total 5" xfId="38875"/>
    <cellStyle name="tableau | entete-ligne | total 5 2" xfId="38876"/>
    <cellStyle name="tableau | entete-ligne | total 5 2 2" xfId="38877"/>
    <cellStyle name="tableau | entete-ligne | total 5 2 2 2" xfId="38878"/>
    <cellStyle name="tableau | entete-ligne | total 5 2 2 3" xfId="38879"/>
    <cellStyle name="tableau | entete-ligne | total 5 2 3" xfId="38880"/>
    <cellStyle name="tableau | entete-ligne | total 5 2 4" xfId="38881"/>
    <cellStyle name="tableau | entete-ligne | total 5 3" xfId="38882"/>
    <cellStyle name="tableau | entete-ligne | total 5 3 2" xfId="38883"/>
    <cellStyle name="tableau | entete-ligne | total 5 3 2 2" xfId="38884"/>
    <cellStyle name="tableau | entete-ligne | total 5 3 2 3" xfId="38885"/>
    <cellStyle name="tableau | entete-ligne | total 5 3 3" xfId="38886"/>
    <cellStyle name="tableau | entete-ligne | total 5 3 4" xfId="38887"/>
    <cellStyle name="tableau | entete-ligne | total 5 4" xfId="38888"/>
    <cellStyle name="tableau | entete-ligne | total 5 4 2" xfId="38889"/>
    <cellStyle name="tableau | entete-ligne | total 5 4 2 2" xfId="38890"/>
    <cellStyle name="tableau | entete-ligne | total 5 4 2 3" xfId="38891"/>
    <cellStyle name="tableau | entete-ligne | total 5 4 3" xfId="38892"/>
    <cellStyle name="tableau | entete-ligne | total 5 4 4" xfId="38893"/>
    <cellStyle name="tableau | entete-ligne | total 5 5" xfId="38894"/>
    <cellStyle name="tableau | entete-ligne | total 5 5 2" xfId="38895"/>
    <cellStyle name="tableau | entete-ligne | total 5 5 3" xfId="38896"/>
    <cellStyle name="tableau | entete-ligne | total 5 6" xfId="38897"/>
    <cellStyle name="tableau | entete-ligne | total 5 7" xfId="38898"/>
    <cellStyle name="tableau | entete-ligne | total 6" xfId="38899"/>
    <cellStyle name="tableau | entete-ligne | total 6 2" xfId="38900"/>
    <cellStyle name="tableau | entete-ligne | total 6 2 2" xfId="38901"/>
    <cellStyle name="tableau | entete-ligne | total 6 2 2 2" xfId="38902"/>
    <cellStyle name="tableau | entete-ligne | total 6 2 2 3" xfId="38903"/>
    <cellStyle name="tableau | entete-ligne | total 6 2 3" xfId="38904"/>
    <cellStyle name="tableau | entete-ligne | total 6 2 4" xfId="38905"/>
    <cellStyle name="tableau | entete-ligne | total 6 3" xfId="38906"/>
    <cellStyle name="tableau | entete-ligne | total 6 3 2" xfId="38907"/>
    <cellStyle name="tableau | entete-ligne | total 6 3 2 2" xfId="38908"/>
    <cellStyle name="tableau | entete-ligne | total 6 3 2 3" xfId="38909"/>
    <cellStyle name="tableau | entete-ligne | total 6 3 3" xfId="38910"/>
    <cellStyle name="tableau | entete-ligne | total 6 3 4" xfId="38911"/>
    <cellStyle name="tableau | entete-ligne | total 6 4" xfId="38912"/>
    <cellStyle name="tableau | entete-ligne | total 6 4 2" xfId="38913"/>
    <cellStyle name="tableau | entete-ligne | total 6 4 3" xfId="38914"/>
    <cellStyle name="tableau | entete-ligne | total 6 5" xfId="38915"/>
    <cellStyle name="tableau | entete-ligne | total 6 6" xfId="38916"/>
    <cellStyle name="tableau | entete-ligne | total 7" xfId="38917"/>
    <cellStyle name="tableau | entete-ligne | total 7 2" xfId="38918"/>
    <cellStyle name="tableau | entete-ligne | total 7 2 2" xfId="38919"/>
    <cellStyle name="tableau | entete-ligne | total 7 2 3" xfId="38920"/>
    <cellStyle name="tableau | entete-ligne | total 7 3" xfId="38921"/>
    <cellStyle name="tableau | entete-ligne | total 7 4" xfId="38922"/>
    <cellStyle name="tableau | entete-ligne | total 8" xfId="38923"/>
    <cellStyle name="tableau | entete-ligne | total 8 2" xfId="38924"/>
    <cellStyle name="tableau | entete-ligne | total 8 2 2" xfId="38925"/>
    <cellStyle name="tableau | entete-ligne | total 8 2 3" xfId="38926"/>
    <cellStyle name="tableau | entete-ligne | total 8 3" xfId="38927"/>
    <cellStyle name="tableau | entete-ligne | total 8 4" xfId="38928"/>
    <cellStyle name="tableau | entete-ligne | total 9" xfId="38929"/>
    <cellStyle name="tableau | entete-ligne | total 9 2" xfId="38930"/>
    <cellStyle name="tableau | entete-ligne | total 9 2 2" xfId="38931"/>
    <cellStyle name="tableau | entete-ligne | total 9 2 3" xfId="38932"/>
    <cellStyle name="tableau | entete-ligne | total 9 3" xfId="38933"/>
    <cellStyle name="tableau | entete-ligne | total 9 4" xfId="38934"/>
    <cellStyle name="tableau | ligne-titre | niveau1" xfId="38935"/>
    <cellStyle name="tableau | ligne-titre | niveau1 10" xfId="38936"/>
    <cellStyle name="tableau | ligne-titre | niveau1 10 2" xfId="38937"/>
    <cellStyle name="tableau | ligne-titre | niveau1 10 3" xfId="38938"/>
    <cellStyle name="tableau | ligne-titre | niveau1 11" xfId="38939"/>
    <cellStyle name="tableau | ligne-titre | niveau1 11 2" xfId="38940"/>
    <cellStyle name="tableau | ligne-titre | niveau1 11 3" xfId="38941"/>
    <cellStyle name="tableau | ligne-titre | niveau1 12" xfId="38942"/>
    <cellStyle name="tableau | ligne-titre | niveau1 12 2" xfId="38943"/>
    <cellStyle name="tableau | ligne-titre | niveau1 12 3" xfId="38944"/>
    <cellStyle name="tableau | ligne-titre | niveau1 13" xfId="38945"/>
    <cellStyle name="tableau | ligne-titre | niveau1 2" xfId="38946"/>
    <cellStyle name="tableau | ligne-titre | niveau1 2 2" xfId="38947"/>
    <cellStyle name="tableau | ligne-titre | niveau1 2 2 2" xfId="38948"/>
    <cellStyle name="tableau | ligne-titre | niveau1 2 2 2 2" xfId="38949"/>
    <cellStyle name="tableau | ligne-titre | niveau1 2 2 2 3" xfId="38950"/>
    <cellStyle name="tableau | ligne-titre | niveau1 2 2 3" xfId="38951"/>
    <cellStyle name="tableau | ligne-titre | niveau1 2 2 4" xfId="38952"/>
    <cellStyle name="tableau | ligne-titre | niveau1 2 3" xfId="38953"/>
    <cellStyle name="tableau | ligne-titre | niveau1 2 3 2" xfId="38954"/>
    <cellStyle name="tableau | ligne-titre | niveau1 2 3 2 2" xfId="38955"/>
    <cellStyle name="tableau | ligne-titre | niveau1 2 3 2 3" xfId="38956"/>
    <cellStyle name="tableau | ligne-titre | niveau1 2 3 3" xfId="38957"/>
    <cellStyle name="tableau | ligne-titre | niveau1 2 3 4" xfId="38958"/>
    <cellStyle name="tableau | ligne-titre | niveau1 2 4" xfId="38959"/>
    <cellStyle name="tableau | ligne-titre | niveau1 2 4 2" xfId="38960"/>
    <cellStyle name="tableau | ligne-titre | niveau1 2 4 3" xfId="38961"/>
    <cellStyle name="tableau | ligne-titre | niveau1 2 5" xfId="38962"/>
    <cellStyle name="tableau | ligne-titre | niveau1 2 5 2" xfId="38963"/>
    <cellStyle name="tableau | ligne-titre | niveau1 2 5 3" xfId="38964"/>
    <cellStyle name="tableau | ligne-titre | niveau1 2 6" xfId="38965"/>
    <cellStyle name="tableau | ligne-titre | niveau1 2 7" xfId="38966"/>
    <cellStyle name="tableau | ligne-titre | niveau1 3" xfId="38967"/>
    <cellStyle name="tableau | ligne-titre | niveau1 3 2" xfId="38968"/>
    <cellStyle name="tableau | ligne-titre | niveau1 3 2 2" xfId="38969"/>
    <cellStyle name="tableau | ligne-titre | niveau1 3 2 2 2" xfId="38970"/>
    <cellStyle name="tableau | ligne-titre | niveau1 3 2 2 3" xfId="38971"/>
    <cellStyle name="tableau | ligne-titre | niveau1 3 2 3" xfId="38972"/>
    <cellStyle name="tableau | ligne-titre | niveau1 3 2 4" xfId="38973"/>
    <cellStyle name="tableau | ligne-titre | niveau1 3 3" xfId="38974"/>
    <cellStyle name="tableau | ligne-titre | niveau1 3 3 2" xfId="38975"/>
    <cellStyle name="tableau | ligne-titre | niveau1 3 3 2 2" xfId="38976"/>
    <cellStyle name="tableau | ligne-titre | niveau1 3 3 2 3" xfId="38977"/>
    <cellStyle name="tableau | ligne-titre | niveau1 3 3 3" xfId="38978"/>
    <cellStyle name="tableau | ligne-titre | niveau1 3 3 4" xfId="38979"/>
    <cellStyle name="tableau | ligne-titre | niveau1 3 4" xfId="38980"/>
    <cellStyle name="tableau | ligne-titre | niveau1 3 4 2" xfId="38981"/>
    <cellStyle name="tableau | ligne-titre | niveau1 3 4 3" xfId="38982"/>
    <cellStyle name="tableau | ligne-titre | niveau1 3 5" xfId="38983"/>
    <cellStyle name="tableau | ligne-titre | niveau1 3 6" xfId="38984"/>
    <cellStyle name="tableau | ligne-titre | niveau1 4" xfId="38985"/>
    <cellStyle name="tableau | ligne-titre | niveau1 4 2" xfId="38986"/>
    <cellStyle name="tableau | ligne-titre | niveau1 4 2 2" xfId="38987"/>
    <cellStyle name="tableau | ligne-titre | niveau1 4 2 2 2" xfId="38988"/>
    <cellStyle name="tableau | ligne-titre | niveau1 4 2 2 3" xfId="38989"/>
    <cellStyle name="tableau | ligne-titre | niveau1 4 2 3" xfId="38990"/>
    <cellStyle name="tableau | ligne-titre | niveau1 4 2 4" xfId="38991"/>
    <cellStyle name="tableau | ligne-titre | niveau1 4 3" xfId="38992"/>
    <cellStyle name="tableau | ligne-titre | niveau1 4 3 2" xfId="38993"/>
    <cellStyle name="tableau | ligne-titre | niveau1 4 3 2 2" xfId="38994"/>
    <cellStyle name="tableau | ligne-titre | niveau1 4 3 2 3" xfId="38995"/>
    <cellStyle name="tableau | ligne-titre | niveau1 4 3 3" xfId="38996"/>
    <cellStyle name="tableau | ligne-titre | niveau1 4 3 4" xfId="38997"/>
    <cellStyle name="tableau | ligne-titre | niveau1 4 4" xfId="38998"/>
    <cellStyle name="tableau | ligne-titre | niveau1 4 4 2" xfId="38999"/>
    <cellStyle name="tableau | ligne-titre | niveau1 4 4 3" xfId="39000"/>
    <cellStyle name="tableau | ligne-titre | niveau1 4 5" xfId="39001"/>
    <cellStyle name="tableau | ligne-titre | niveau1 4 6" xfId="39002"/>
    <cellStyle name="tableau | ligne-titre | niveau1 5" xfId="39003"/>
    <cellStyle name="tableau | ligne-titre | niveau1 5 2" xfId="39004"/>
    <cellStyle name="tableau | ligne-titre | niveau1 5 2 2" xfId="39005"/>
    <cellStyle name="tableau | ligne-titre | niveau1 5 2 2 2" xfId="39006"/>
    <cellStyle name="tableau | ligne-titre | niveau1 5 2 2 3" xfId="39007"/>
    <cellStyle name="tableau | ligne-titre | niveau1 5 2 3" xfId="39008"/>
    <cellStyle name="tableau | ligne-titre | niveau1 5 2 4" xfId="39009"/>
    <cellStyle name="tableau | ligne-titre | niveau1 5 3" xfId="39010"/>
    <cellStyle name="tableau | ligne-titre | niveau1 5 3 2" xfId="39011"/>
    <cellStyle name="tableau | ligne-titre | niveau1 5 3 2 2" xfId="39012"/>
    <cellStyle name="tableau | ligne-titre | niveau1 5 3 2 3" xfId="39013"/>
    <cellStyle name="tableau | ligne-titre | niveau1 5 3 3" xfId="39014"/>
    <cellStyle name="tableau | ligne-titre | niveau1 5 3 4" xfId="39015"/>
    <cellStyle name="tableau | ligne-titre | niveau1 5 4" xfId="39016"/>
    <cellStyle name="tableau | ligne-titre | niveau1 5 4 2" xfId="39017"/>
    <cellStyle name="tableau | ligne-titre | niveau1 5 4 2 2" xfId="39018"/>
    <cellStyle name="tableau | ligne-titre | niveau1 5 4 2 3" xfId="39019"/>
    <cellStyle name="tableau | ligne-titre | niveau1 5 4 3" xfId="39020"/>
    <cellStyle name="tableau | ligne-titre | niveau1 5 4 4" xfId="39021"/>
    <cellStyle name="tableau | ligne-titre | niveau1 5 5" xfId="39022"/>
    <cellStyle name="tableau | ligne-titre | niveau1 5 5 2" xfId="39023"/>
    <cellStyle name="tableau | ligne-titre | niveau1 5 5 3" xfId="39024"/>
    <cellStyle name="tableau | ligne-titre | niveau1 5 6" xfId="39025"/>
    <cellStyle name="tableau | ligne-titre | niveau1 5 7" xfId="39026"/>
    <cellStyle name="tableau | ligne-titre | niveau1 6" xfId="39027"/>
    <cellStyle name="tableau | ligne-titre | niveau1 6 2" xfId="39028"/>
    <cellStyle name="tableau | ligne-titre | niveau1 6 2 2" xfId="39029"/>
    <cellStyle name="tableau | ligne-titre | niveau1 6 2 2 2" xfId="39030"/>
    <cellStyle name="tableau | ligne-titre | niveau1 6 2 2 3" xfId="39031"/>
    <cellStyle name="tableau | ligne-titre | niveau1 6 2 3" xfId="39032"/>
    <cellStyle name="tableau | ligne-titre | niveau1 6 2 4" xfId="39033"/>
    <cellStyle name="tableau | ligne-titre | niveau1 6 3" xfId="39034"/>
    <cellStyle name="tableau | ligne-titre | niveau1 6 3 2" xfId="39035"/>
    <cellStyle name="tableau | ligne-titre | niveau1 6 3 2 2" xfId="39036"/>
    <cellStyle name="tableau | ligne-titre | niveau1 6 3 2 3" xfId="39037"/>
    <cellStyle name="tableau | ligne-titre | niveau1 6 3 3" xfId="39038"/>
    <cellStyle name="tableau | ligne-titre | niveau1 6 3 4" xfId="39039"/>
    <cellStyle name="tableau | ligne-titre | niveau1 6 4" xfId="39040"/>
    <cellStyle name="tableau | ligne-titre | niveau1 6 4 2" xfId="39041"/>
    <cellStyle name="tableau | ligne-titre | niveau1 6 4 3" xfId="39042"/>
    <cellStyle name="tableau | ligne-titre | niveau1 6 5" xfId="39043"/>
    <cellStyle name="tableau | ligne-titre | niveau1 6 6" xfId="39044"/>
    <cellStyle name="tableau | ligne-titre | niveau1 7" xfId="39045"/>
    <cellStyle name="tableau | ligne-titre | niveau1 7 2" xfId="39046"/>
    <cellStyle name="tableau | ligne-titre | niveau1 7 2 2" xfId="39047"/>
    <cellStyle name="tableau | ligne-titre | niveau1 7 2 3" xfId="39048"/>
    <cellStyle name="tableau | ligne-titre | niveau1 7 3" xfId="39049"/>
    <cellStyle name="tableau | ligne-titre | niveau1 7 4" xfId="39050"/>
    <cellStyle name="tableau | ligne-titre | niveau1 8" xfId="39051"/>
    <cellStyle name="tableau | ligne-titre | niveau1 8 2" xfId="39052"/>
    <cellStyle name="tableau | ligne-titre | niveau1 8 2 2" xfId="39053"/>
    <cellStyle name="tableau | ligne-titre | niveau1 8 2 3" xfId="39054"/>
    <cellStyle name="tableau | ligne-titre | niveau1 8 3" xfId="39055"/>
    <cellStyle name="tableau | ligne-titre | niveau1 8 4" xfId="39056"/>
    <cellStyle name="tableau | ligne-titre | niveau1 9" xfId="39057"/>
    <cellStyle name="tableau | ligne-titre | niveau1 9 2" xfId="39058"/>
    <cellStyle name="tableau | ligne-titre | niveau1 9 2 2" xfId="39059"/>
    <cellStyle name="tableau | ligne-titre | niveau1 9 2 3" xfId="39060"/>
    <cellStyle name="tableau | ligne-titre | niveau1 9 3" xfId="39061"/>
    <cellStyle name="tableau | ligne-titre | niveau1 9 4" xfId="39062"/>
    <cellStyle name="tableau | ligne-titre | niveau2" xfId="39063"/>
    <cellStyle name="tableau | ligne-titre | niveau2 10" xfId="39064"/>
    <cellStyle name="tableau | ligne-titre | niveau2 10 2" xfId="39065"/>
    <cellStyle name="tableau | ligne-titre | niveau2 10 3" xfId="39066"/>
    <cellStyle name="tableau | ligne-titre | niveau2 11" xfId="39067"/>
    <cellStyle name="tableau | ligne-titre | niveau2 11 2" xfId="39068"/>
    <cellStyle name="tableau | ligne-titre | niveau2 11 3" xfId="39069"/>
    <cellStyle name="tableau | ligne-titre | niveau2 12" xfId="39070"/>
    <cellStyle name="tableau | ligne-titre | niveau2 12 2" xfId="39071"/>
    <cellStyle name="tableau | ligne-titre | niveau2 12 3" xfId="39072"/>
    <cellStyle name="tableau | ligne-titre | niveau2 13" xfId="39073"/>
    <cellStyle name="tableau | ligne-titre | niveau2 2" xfId="39074"/>
    <cellStyle name="tableau | ligne-titre | niveau2 2 2" xfId="39075"/>
    <cellStyle name="tableau | ligne-titre | niveau2 2 2 2" xfId="39076"/>
    <cellStyle name="tableau | ligne-titre | niveau2 2 2 2 2" xfId="39077"/>
    <cellStyle name="tableau | ligne-titre | niveau2 2 2 2 3" xfId="39078"/>
    <cellStyle name="tableau | ligne-titre | niveau2 2 2 3" xfId="39079"/>
    <cellStyle name="tableau | ligne-titre | niveau2 2 2 4" xfId="39080"/>
    <cellStyle name="tableau | ligne-titre | niveau2 2 3" xfId="39081"/>
    <cellStyle name="tableau | ligne-titre | niveau2 2 3 2" xfId="39082"/>
    <cellStyle name="tableau | ligne-titre | niveau2 2 3 2 2" xfId="39083"/>
    <cellStyle name="tableau | ligne-titre | niveau2 2 3 2 3" xfId="39084"/>
    <cellStyle name="tableau | ligne-titre | niveau2 2 3 3" xfId="39085"/>
    <cellStyle name="tableau | ligne-titre | niveau2 2 3 4" xfId="39086"/>
    <cellStyle name="tableau | ligne-titre | niveau2 2 4" xfId="39087"/>
    <cellStyle name="tableau | ligne-titre | niveau2 2 4 2" xfId="39088"/>
    <cellStyle name="tableau | ligne-titre | niveau2 2 4 3" xfId="39089"/>
    <cellStyle name="tableau | ligne-titre | niveau2 2 5" xfId="39090"/>
    <cellStyle name="tableau | ligne-titre | niveau2 2 5 2" xfId="39091"/>
    <cellStyle name="tableau | ligne-titre | niveau2 2 5 3" xfId="39092"/>
    <cellStyle name="tableau | ligne-titre | niveau2 2 6" xfId="39093"/>
    <cellStyle name="tableau | ligne-titre | niveau2 2 7" xfId="39094"/>
    <cellStyle name="tableau | ligne-titre | niveau2 3" xfId="39095"/>
    <cellStyle name="tableau | ligne-titre | niveau2 3 2" xfId="39096"/>
    <cellStyle name="tableau | ligne-titre | niveau2 3 2 2" xfId="39097"/>
    <cellStyle name="tableau | ligne-titre | niveau2 3 2 2 2" xfId="39098"/>
    <cellStyle name="tableau | ligne-titre | niveau2 3 2 2 3" xfId="39099"/>
    <cellStyle name="tableau | ligne-titre | niveau2 3 2 3" xfId="39100"/>
    <cellStyle name="tableau | ligne-titre | niveau2 3 2 4" xfId="39101"/>
    <cellStyle name="tableau | ligne-titre | niveau2 3 3" xfId="39102"/>
    <cellStyle name="tableau | ligne-titre | niveau2 3 3 2" xfId="39103"/>
    <cellStyle name="tableau | ligne-titre | niveau2 3 3 2 2" xfId="39104"/>
    <cellStyle name="tableau | ligne-titre | niveau2 3 3 2 3" xfId="39105"/>
    <cellStyle name="tableau | ligne-titre | niveau2 3 3 3" xfId="39106"/>
    <cellStyle name="tableau | ligne-titre | niveau2 3 3 4" xfId="39107"/>
    <cellStyle name="tableau | ligne-titre | niveau2 3 4" xfId="39108"/>
    <cellStyle name="tableau | ligne-titre | niveau2 3 4 2" xfId="39109"/>
    <cellStyle name="tableau | ligne-titre | niveau2 3 4 3" xfId="39110"/>
    <cellStyle name="tableau | ligne-titre | niveau2 3 5" xfId="39111"/>
    <cellStyle name="tableau | ligne-titre | niveau2 3 6" xfId="39112"/>
    <cellStyle name="tableau | ligne-titre | niveau2 4" xfId="39113"/>
    <cellStyle name="tableau | ligne-titre | niveau2 4 2" xfId="39114"/>
    <cellStyle name="tableau | ligne-titre | niveau2 4 2 2" xfId="39115"/>
    <cellStyle name="tableau | ligne-titre | niveau2 4 2 2 2" xfId="39116"/>
    <cellStyle name="tableau | ligne-titre | niveau2 4 2 2 3" xfId="39117"/>
    <cellStyle name="tableau | ligne-titre | niveau2 4 2 3" xfId="39118"/>
    <cellStyle name="tableau | ligne-titre | niveau2 4 2 4" xfId="39119"/>
    <cellStyle name="tableau | ligne-titre | niveau2 4 3" xfId="39120"/>
    <cellStyle name="tableau | ligne-titre | niveau2 4 3 2" xfId="39121"/>
    <cellStyle name="tableau | ligne-titre | niveau2 4 3 2 2" xfId="39122"/>
    <cellStyle name="tableau | ligne-titre | niveau2 4 3 2 3" xfId="39123"/>
    <cellStyle name="tableau | ligne-titre | niveau2 4 3 3" xfId="39124"/>
    <cellStyle name="tableau | ligne-titre | niveau2 4 3 4" xfId="39125"/>
    <cellStyle name="tableau | ligne-titre | niveau2 4 4" xfId="39126"/>
    <cellStyle name="tableau | ligne-titre | niveau2 4 4 2" xfId="39127"/>
    <cellStyle name="tableau | ligne-titre | niveau2 4 4 3" xfId="39128"/>
    <cellStyle name="tableau | ligne-titre | niveau2 4 5" xfId="39129"/>
    <cellStyle name="tableau | ligne-titre | niveau2 4 6" xfId="39130"/>
    <cellStyle name="tableau | ligne-titre | niveau2 5" xfId="39131"/>
    <cellStyle name="tableau | ligne-titre | niveau2 5 2" xfId="39132"/>
    <cellStyle name="tableau | ligne-titre | niveau2 5 2 2" xfId="39133"/>
    <cellStyle name="tableau | ligne-titre | niveau2 5 2 2 2" xfId="39134"/>
    <cellStyle name="tableau | ligne-titre | niveau2 5 2 2 3" xfId="39135"/>
    <cellStyle name="tableau | ligne-titre | niveau2 5 2 3" xfId="39136"/>
    <cellStyle name="tableau | ligne-titre | niveau2 5 2 4" xfId="39137"/>
    <cellStyle name="tableau | ligne-titre | niveau2 5 3" xfId="39138"/>
    <cellStyle name="tableau | ligne-titre | niveau2 5 3 2" xfId="39139"/>
    <cellStyle name="tableau | ligne-titre | niveau2 5 3 2 2" xfId="39140"/>
    <cellStyle name="tableau | ligne-titre | niveau2 5 3 2 3" xfId="39141"/>
    <cellStyle name="tableau | ligne-titre | niveau2 5 3 3" xfId="39142"/>
    <cellStyle name="tableau | ligne-titre | niveau2 5 3 4" xfId="39143"/>
    <cellStyle name="tableau | ligne-titre | niveau2 5 4" xfId="39144"/>
    <cellStyle name="tableau | ligne-titre | niveau2 5 4 2" xfId="39145"/>
    <cellStyle name="tableau | ligne-titre | niveau2 5 4 2 2" xfId="39146"/>
    <cellStyle name="tableau | ligne-titre | niveau2 5 4 2 3" xfId="39147"/>
    <cellStyle name="tableau | ligne-titre | niveau2 5 4 3" xfId="39148"/>
    <cellStyle name="tableau | ligne-titre | niveau2 5 4 4" xfId="39149"/>
    <cellStyle name="tableau | ligne-titre | niveau2 5 5" xfId="39150"/>
    <cellStyle name="tableau | ligne-titre | niveau2 5 5 2" xfId="39151"/>
    <cellStyle name="tableau | ligne-titre | niveau2 5 5 3" xfId="39152"/>
    <cellStyle name="tableau | ligne-titre | niveau2 5 6" xfId="39153"/>
    <cellStyle name="tableau | ligne-titre | niveau2 5 7" xfId="39154"/>
    <cellStyle name="tableau | ligne-titre | niveau2 6" xfId="39155"/>
    <cellStyle name="tableau | ligne-titre | niveau2 6 2" xfId="39156"/>
    <cellStyle name="tableau | ligne-titre | niveau2 6 2 2" xfId="39157"/>
    <cellStyle name="tableau | ligne-titre | niveau2 6 2 2 2" xfId="39158"/>
    <cellStyle name="tableau | ligne-titre | niveau2 6 2 2 3" xfId="39159"/>
    <cellStyle name="tableau | ligne-titre | niveau2 6 2 3" xfId="39160"/>
    <cellStyle name="tableau | ligne-titre | niveau2 6 2 4" xfId="39161"/>
    <cellStyle name="tableau | ligne-titre | niveau2 6 3" xfId="39162"/>
    <cellStyle name="tableau | ligne-titre | niveau2 6 3 2" xfId="39163"/>
    <cellStyle name="tableau | ligne-titre | niveau2 6 3 2 2" xfId="39164"/>
    <cellStyle name="tableau | ligne-titre | niveau2 6 3 2 3" xfId="39165"/>
    <cellStyle name="tableau | ligne-titre | niveau2 6 3 3" xfId="39166"/>
    <cellStyle name="tableau | ligne-titre | niveau2 6 3 4" xfId="39167"/>
    <cellStyle name="tableau | ligne-titre | niveau2 6 4" xfId="39168"/>
    <cellStyle name="tableau | ligne-titre | niveau2 6 4 2" xfId="39169"/>
    <cellStyle name="tableau | ligne-titre | niveau2 6 4 3" xfId="39170"/>
    <cellStyle name="tableau | ligne-titre | niveau2 6 5" xfId="39171"/>
    <cellStyle name="tableau | ligne-titre | niveau2 6 6" xfId="39172"/>
    <cellStyle name="tableau | ligne-titre | niveau2 7" xfId="39173"/>
    <cellStyle name="tableau | ligne-titre | niveau2 7 2" xfId="39174"/>
    <cellStyle name="tableau | ligne-titre | niveau2 7 2 2" xfId="39175"/>
    <cellStyle name="tableau | ligne-titre | niveau2 7 2 3" xfId="39176"/>
    <cellStyle name="tableau | ligne-titre | niveau2 7 3" xfId="39177"/>
    <cellStyle name="tableau | ligne-titre | niveau2 7 4" xfId="39178"/>
    <cellStyle name="tableau | ligne-titre | niveau2 8" xfId="39179"/>
    <cellStyle name="tableau | ligne-titre | niveau2 8 2" xfId="39180"/>
    <cellStyle name="tableau | ligne-titre | niveau2 8 2 2" xfId="39181"/>
    <cellStyle name="tableau | ligne-titre | niveau2 8 2 3" xfId="39182"/>
    <cellStyle name="tableau | ligne-titre | niveau2 8 3" xfId="39183"/>
    <cellStyle name="tableau | ligne-titre | niveau2 8 4" xfId="39184"/>
    <cellStyle name="tableau | ligne-titre | niveau2 9" xfId="39185"/>
    <cellStyle name="tableau | ligne-titre | niveau2 9 2" xfId="39186"/>
    <cellStyle name="tableau | ligne-titre | niveau2 9 2 2" xfId="39187"/>
    <cellStyle name="tableau | ligne-titre | niveau2 9 2 3" xfId="39188"/>
    <cellStyle name="tableau | ligne-titre | niveau2 9 3" xfId="39189"/>
    <cellStyle name="tableau | ligne-titre | niveau2 9 4" xfId="39190"/>
    <cellStyle name="Title 10" xfId="39191"/>
    <cellStyle name="Title 10 10" xfId="39192"/>
    <cellStyle name="Title 10 10 2" xfId="39193"/>
    <cellStyle name="Title 10 10 3" xfId="39194"/>
    <cellStyle name="Title 10 11" xfId="39195"/>
    <cellStyle name="Title 10 11 2" xfId="39196"/>
    <cellStyle name="Title 10 11 3" xfId="39197"/>
    <cellStyle name="Title 10 12" xfId="39198"/>
    <cellStyle name="Title 10 12 2" xfId="39199"/>
    <cellStyle name="Title 10 12 3" xfId="39200"/>
    <cellStyle name="Title 10 13" xfId="39201"/>
    <cellStyle name="Title 10 2" xfId="39202"/>
    <cellStyle name="Title 10 2 2" xfId="39203"/>
    <cellStyle name="Title 10 2 2 2" xfId="39204"/>
    <cellStyle name="Title 10 2 2 2 2" xfId="39205"/>
    <cellStyle name="Title 10 2 2 2 3" xfId="39206"/>
    <cellStyle name="Title 10 2 2 3" xfId="39207"/>
    <cellStyle name="Title 10 2 2 4" xfId="39208"/>
    <cellStyle name="Title 10 2 3" xfId="39209"/>
    <cellStyle name="Title 10 2 3 2" xfId="39210"/>
    <cellStyle name="Title 10 2 3 2 2" xfId="39211"/>
    <cellStyle name="Title 10 2 3 2 3" xfId="39212"/>
    <cellStyle name="Title 10 2 3 3" xfId="39213"/>
    <cellStyle name="Title 10 2 3 4" xfId="39214"/>
    <cellStyle name="Title 10 2 4" xfId="39215"/>
    <cellStyle name="Title 10 2 4 2" xfId="39216"/>
    <cellStyle name="Title 10 2 4 3" xfId="39217"/>
    <cellStyle name="Title 10 2 5" xfId="39218"/>
    <cellStyle name="Title 10 2 5 2" xfId="39219"/>
    <cellStyle name="Title 10 2 5 3" xfId="39220"/>
    <cellStyle name="Title 10 2 6" xfId="39221"/>
    <cellStyle name="Title 10 2 7" xfId="39222"/>
    <cellStyle name="Title 10 3" xfId="39223"/>
    <cellStyle name="Title 10 3 2" xfId="39224"/>
    <cellStyle name="Title 10 3 2 2" xfId="39225"/>
    <cellStyle name="Title 10 3 2 2 2" xfId="39226"/>
    <cellStyle name="Title 10 3 2 2 3" xfId="39227"/>
    <cellStyle name="Title 10 3 2 3" xfId="39228"/>
    <cellStyle name="Title 10 3 2 4" xfId="39229"/>
    <cellStyle name="Title 10 3 3" xfId="39230"/>
    <cellStyle name="Title 10 3 3 2" xfId="39231"/>
    <cellStyle name="Title 10 3 3 2 2" xfId="39232"/>
    <cellStyle name="Title 10 3 3 2 3" xfId="39233"/>
    <cellStyle name="Title 10 3 3 3" xfId="39234"/>
    <cellStyle name="Title 10 3 3 4" xfId="39235"/>
    <cellStyle name="Title 10 3 4" xfId="39236"/>
    <cellStyle name="Title 10 3 4 2" xfId="39237"/>
    <cellStyle name="Title 10 3 4 3" xfId="39238"/>
    <cellStyle name="Title 10 3 5" xfId="39239"/>
    <cellStyle name="Title 10 3 6" xfId="39240"/>
    <cellStyle name="Title 10 4" xfId="39241"/>
    <cellStyle name="Title 10 4 2" xfId="39242"/>
    <cellStyle name="Title 10 4 2 2" xfId="39243"/>
    <cellStyle name="Title 10 4 2 2 2" xfId="39244"/>
    <cellStyle name="Title 10 4 2 2 3" xfId="39245"/>
    <cellStyle name="Title 10 4 2 3" xfId="39246"/>
    <cellStyle name="Title 10 4 2 4" xfId="39247"/>
    <cellStyle name="Title 10 4 3" xfId="39248"/>
    <cellStyle name="Title 10 4 3 2" xfId="39249"/>
    <cellStyle name="Title 10 4 3 2 2" xfId="39250"/>
    <cellStyle name="Title 10 4 3 2 3" xfId="39251"/>
    <cellStyle name="Title 10 4 3 3" xfId="39252"/>
    <cellStyle name="Title 10 4 3 4" xfId="39253"/>
    <cellStyle name="Title 10 4 4" xfId="39254"/>
    <cellStyle name="Title 10 4 4 2" xfId="39255"/>
    <cellStyle name="Title 10 4 4 3" xfId="39256"/>
    <cellStyle name="Title 10 4 5" xfId="39257"/>
    <cellStyle name="Title 10 4 6" xfId="39258"/>
    <cellStyle name="Title 10 5" xfId="39259"/>
    <cellStyle name="Title 10 5 2" xfId="39260"/>
    <cellStyle name="Title 10 5 2 2" xfId="39261"/>
    <cellStyle name="Title 10 5 2 2 2" xfId="39262"/>
    <cellStyle name="Title 10 5 2 2 3" xfId="39263"/>
    <cellStyle name="Title 10 5 2 3" xfId="39264"/>
    <cellStyle name="Title 10 5 2 4" xfId="39265"/>
    <cellStyle name="Title 10 5 3" xfId="39266"/>
    <cellStyle name="Title 10 5 3 2" xfId="39267"/>
    <cellStyle name="Title 10 5 3 2 2" xfId="39268"/>
    <cellStyle name="Title 10 5 3 2 3" xfId="39269"/>
    <cellStyle name="Title 10 5 3 3" xfId="39270"/>
    <cellStyle name="Title 10 5 3 4" xfId="39271"/>
    <cellStyle name="Title 10 5 4" xfId="39272"/>
    <cellStyle name="Title 10 5 4 2" xfId="39273"/>
    <cellStyle name="Title 10 5 4 2 2" xfId="39274"/>
    <cellStyle name="Title 10 5 4 2 3" xfId="39275"/>
    <cellStyle name="Title 10 5 4 3" xfId="39276"/>
    <cellStyle name="Title 10 5 4 4" xfId="39277"/>
    <cellStyle name="Title 10 5 5" xfId="39278"/>
    <cellStyle name="Title 10 5 5 2" xfId="39279"/>
    <cellStyle name="Title 10 5 5 3" xfId="39280"/>
    <cellStyle name="Title 10 5 6" xfId="39281"/>
    <cellStyle name="Title 10 5 7" xfId="39282"/>
    <cellStyle name="Title 10 6" xfId="39283"/>
    <cellStyle name="Title 10 6 2" xfId="39284"/>
    <cellStyle name="Title 10 6 2 2" xfId="39285"/>
    <cellStyle name="Title 10 6 2 2 2" xfId="39286"/>
    <cellStyle name="Title 10 6 2 2 3" xfId="39287"/>
    <cellStyle name="Title 10 6 2 3" xfId="39288"/>
    <cellStyle name="Title 10 6 2 4" xfId="39289"/>
    <cellStyle name="Title 10 6 3" xfId="39290"/>
    <cellStyle name="Title 10 6 3 2" xfId="39291"/>
    <cellStyle name="Title 10 6 3 2 2" xfId="39292"/>
    <cellStyle name="Title 10 6 3 2 3" xfId="39293"/>
    <cellStyle name="Title 10 6 3 3" xfId="39294"/>
    <cellStyle name="Title 10 6 3 4" xfId="39295"/>
    <cellStyle name="Title 10 6 4" xfId="39296"/>
    <cellStyle name="Title 10 6 4 2" xfId="39297"/>
    <cellStyle name="Title 10 6 4 3" xfId="39298"/>
    <cellStyle name="Title 10 6 5" xfId="39299"/>
    <cellStyle name="Title 10 6 6" xfId="39300"/>
    <cellStyle name="Title 10 7" xfId="39301"/>
    <cellStyle name="Title 10 7 2" xfId="39302"/>
    <cellStyle name="Title 10 7 2 2" xfId="39303"/>
    <cellStyle name="Title 10 7 2 3" xfId="39304"/>
    <cellStyle name="Title 10 7 3" xfId="39305"/>
    <cellStyle name="Title 10 7 4" xfId="39306"/>
    <cellStyle name="Title 10 8" xfId="39307"/>
    <cellStyle name="Title 10 8 2" xfId="39308"/>
    <cellStyle name="Title 10 8 2 2" xfId="39309"/>
    <cellStyle name="Title 10 8 2 3" xfId="39310"/>
    <cellStyle name="Title 10 8 3" xfId="39311"/>
    <cellStyle name="Title 10 8 4" xfId="39312"/>
    <cellStyle name="Title 10 9" xfId="39313"/>
    <cellStyle name="Title 10 9 2" xfId="39314"/>
    <cellStyle name="Title 10 9 2 2" xfId="39315"/>
    <cellStyle name="Title 10 9 2 3" xfId="39316"/>
    <cellStyle name="Title 10 9 3" xfId="39317"/>
    <cellStyle name="Title 10 9 4" xfId="39318"/>
    <cellStyle name="Title 11" xfId="39319"/>
    <cellStyle name="Title 11 10" xfId="39320"/>
    <cellStyle name="Title 11 10 2" xfId="39321"/>
    <cellStyle name="Title 11 10 3" xfId="39322"/>
    <cellStyle name="Title 11 11" xfId="39323"/>
    <cellStyle name="Title 11 11 2" xfId="39324"/>
    <cellStyle name="Title 11 11 3" xfId="39325"/>
    <cellStyle name="Title 11 12" xfId="39326"/>
    <cellStyle name="Title 11 12 2" xfId="39327"/>
    <cellStyle name="Title 11 12 3" xfId="39328"/>
    <cellStyle name="Title 11 13" xfId="39329"/>
    <cellStyle name="Title 11 2" xfId="39330"/>
    <cellStyle name="Title 11 2 2" xfId="39331"/>
    <cellStyle name="Title 11 2 2 2" xfId="39332"/>
    <cellStyle name="Title 11 2 2 2 2" xfId="39333"/>
    <cellStyle name="Title 11 2 2 2 3" xfId="39334"/>
    <cellStyle name="Title 11 2 2 3" xfId="39335"/>
    <cellStyle name="Title 11 2 2 4" xfId="39336"/>
    <cellStyle name="Title 11 2 3" xfId="39337"/>
    <cellStyle name="Title 11 2 3 2" xfId="39338"/>
    <cellStyle name="Title 11 2 3 2 2" xfId="39339"/>
    <cellStyle name="Title 11 2 3 2 3" xfId="39340"/>
    <cellStyle name="Title 11 2 3 3" xfId="39341"/>
    <cellStyle name="Title 11 2 3 4" xfId="39342"/>
    <cellStyle name="Title 11 2 4" xfId="39343"/>
    <cellStyle name="Title 11 2 4 2" xfId="39344"/>
    <cellStyle name="Title 11 2 4 3" xfId="39345"/>
    <cellStyle name="Title 11 2 5" xfId="39346"/>
    <cellStyle name="Title 11 2 5 2" xfId="39347"/>
    <cellStyle name="Title 11 2 5 3" xfId="39348"/>
    <cellStyle name="Title 11 2 6" xfId="39349"/>
    <cellStyle name="Title 11 2 7" xfId="39350"/>
    <cellStyle name="Title 11 3" xfId="39351"/>
    <cellStyle name="Title 11 3 2" xfId="39352"/>
    <cellStyle name="Title 11 3 2 2" xfId="39353"/>
    <cellStyle name="Title 11 3 2 2 2" xfId="39354"/>
    <cellStyle name="Title 11 3 2 2 3" xfId="39355"/>
    <cellStyle name="Title 11 3 2 3" xfId="39356"/>
    <cellStyle name="Title 11 3 2 4" xfId="39357"/>
    <cellStyle name="Title 11 3 3" xfId="39358"/>
    <cellStyle name="Title 11 3 3 2" xfId="39359"/>
    <cellStyle name="Title 11 3 3 2 2" xfId="39360"/>
    <cellStyle name="Title 11 3 3 2 3" xfId="39361"/>
    <cellStyle name="Title 11 3 3 3" xfId="39362"/>
    <cellStyle name="Title 11 3 3 4" xfId="39363"/>
    <cellStyle name="Title 11 3 4" xfId="39364"/>
    <cellStyle name="Title 11 3 4 2" xfId="39365"/>
    <cellStyle name="Title 11 3 4 3" xfId="39366"/>
    <cellStyle name="Title 11 3 5" xfId="39367"/>
    <cellStyle name="Title 11 3 6" xfId="39368"/>
    <cellStyle name="Title 11 4" xfId="39369"/>
    <cellStyle name="Title 11 4 2" xfId="39370"/>
    <cellStyle name="Title 11 4 2 2" xfId="39371"/>
    <cellStyle name="Title 11 4 2 2 2" xfId="39372"/>
    <cellStyle name="Title 11 4 2 2 3" xfId="39373"/>
    <cellStyle name="Title 11 4 2 3" xfId="39374"/>
    <cellStyle name="Title 11 4 2 4" xfId="39375"/>
    <cellStyle name="Title 11 4 3" xfId="39376"/>
    <cellStyle name="Title 11 4 3 2" xfId="39377"/>
    <cellStyle name="Title 11 4 3 2 2" xfId="39378"/>
    <cellStyle name="Title 11 4 3 2 3" xfId="39379"/>
    <cellStyle name="Title 11 4 3 3" xfId="39380"/>
    <cellStyle name="Title 11 4 3 4" xfId="39381"/>
    <cellStyle name="Title 11 4 4" xfId="39382"/>
    <cellStyle name="Title 11 4 4 2" xfId="39383"/>
    <cellStyle name="Title 11 4 4 3" xfId="39384"/>
    <cellStyle name="Title 11 4 5" xfId="39385"/>
    <cellStyle name="Title 11 4 6" xfId="39386"/>
    <cellStyle name="Title 11 5" xfId="39387"/>
    <cellStyle name="Title 11 5 2" xfId="39388"/>
    <cellStyle name="Title 11 5 2 2" xfId="39389"/>
    <cellStyle name="Title 11 5 2 2 2" xfId="39390"/>
    <cellStyle name="Title 11 5 2 2 3" xfId="39391"/>
    <cellStyle name="Title 11 5 2 3" xfId="39392"/>
    <cellStyle name="Title 11 5 2 4" xfId="39393"/>
    <cellStyle name="Title 11 5 3" xfId="39394"/>
    <cellStyle name="Title 11 5 3 2" xfId="39395"/>
    <cellStyle name="Title 11 5 3 2 2" xfId="39396"/>
    <cellStyle name="Title 11 5 3 2 3" xfId="39397"/>
    <cellStyle name="Title 11 5 3 3" xfId="39398"/>
    <cellStyle name="Title 11 5 3 4" xfId="39399"/>
    <cellStyle name="Title 11 5 4" xfId="39400"/>
    <cellStyle name="Title 11 5 4 2" xfId="39401"/>
    <cellStyle name="Title 11 5 4 2 2" xfId="39402"/>
    <cellStyle name="Title 11 5 4 2 3" xfId="39403"/>
    <cellStyle name="Title 11 5 4 3" xfId="39404"/>
    <cellStyle name="Title 11 5 4 4" xfId="39405"/>
    <cellStyle name="Title 11 5 5" xfId="39406"/>
    <cellStyle name="Title 11 5 5 2" xfId="39407"/>
    <cellStyle name="Title 11 5 5 3" xfId="39408"/>
    <cellStyle name="Title 11 5 6" xfId="39409"/>
    <cellStyle name="Title 11 5 7" xfId="39410"/>
    <cellStyle name="Title 11 6" xfId="39411"/>
    <cellStyle name="Title 11 6 2" xfId="39412"/>
    <cellStyle name="Title 11 6 2 2" xfId="39413"/>
    <cellStyle name="Title 11 6 2 2 2" xfId="39414"/>
    <cellStyle name="Title 11 6 2 2 3" xfId="39415"/>
    <cellStyle name="Title 11 6 2 3" xfId="39416"/>
    <cellStyle name="Title 11 6 2 4" xfId="39417"/>
    <cellStyle name="Title 11 6 3" xfId="39418"/>
    <cellStyle name="Title 11 6 3 2" xfId="39419"/>
    <cellStyle name="Title 11 6 3 2 2" xfId="39420"/>
    <cellStyle name="Title 11 6 3 2 3" xfId="39421"/>
    <cellStyle name="Title 11 6 3 3" xfId="39422"/>
    <cellStyle name="Title 11 6 3 4" xfId="39423"/>
    <cellStyle name="Title 11 6 4" xfId="39424"/>
    <cellStyle name="Title 11 6 4 2" xfId="39425"/>
    <cellStyle name="Title 11 6 4 3" xfId="39426"/>
    <cellStyle name="Title 11 6 5" xfId="39427"/>
    <cellStyle name="Title 11 6 6" xfId="39428"/>
    <cellStyle name="Title 11 7" xfId="39429"/>
    <cellStyle name="Title 11 7 2" xfId="39430"/>
    <cellStyle name="Title 11 7 2 2" xfId="39431"/>
    <cellStyle name="Title 11 7 2 3" xfId="39432"/>
    <cellStyle name="Title 11 7 3" xfId="39433"/>
    <cellStyle name="Title 11 7 4" xfId="39434"/>
    <cellStyle name="Title 11 8" xfId="39435"/>
    <cellStyle name="Title 11 8 2" xfId="39436"/>
    <cellStyle name="Title 11 8 2 2" xfId="39437"/>
    <cellStyle name="Title 11 8 2 3" xfId="39438"/>
    <cellStyle name="Title 11 8 3" xfId="39439"/>
    <cellStyle name="Title 11 8 4" xfId="39440"/>
    <cellStyle name="Title 11 9" xfId="39441"/>
    <cellStyle name="Title 11 9 2" xfId="39442"/>
    <cellStyle name="Title 11 9 2 2" xfId="39443"/>
    <cellStyle name="Title 11 9 2 3" xfId="39444"/>
    <cellStyle name="Title 11 9 3" xfId="39445"/>
    <cellStyle name="Title 11 9 4" xfId="39446"/>
    <cellStyle name="Title 12" xfId="39447"/>
    <cellStyle name="Title 12 10" xfId="39448"/>
    <cellStyle name="Title 12 10 2" xfId="39449"/>
    <cellStyle name="Title 12 10 3" xfId="39450"/>
    <cellStyle name="Title 12 11" xfId="39451"/>
    <cellStyle name="Title 12 11 2" xfId="39452"/>
    <cellStyle name="Title 12 11 3" xfId="39453"/>
    <cellStyle name="Title 12 12" xfId="39454"/>
    <cellStyle name="Title 12 12 2" xfId="39455"/>
    <cellStyle name="Title 12 12 3" xfId="39456"/>
    <cellStyle name="Title 12 13" xfId="39457"/>
    <cellStyle name="Title 12 2" xfId="39458"/>
    <cellStyle name="Title 12 2 2" xfId="39459"/>
    <cellStyle name="Title 12 2 2 2" xfId="39460"/>
    <cellStyle name="Title 12 2 2 2 2" xfId="39461"/>
    <cellStyle name="Title 12 2 2 2 3" xfId="39462"/>
    <cellStyle name="Title 12 2 2 3" xfId="39463"/>
    <cellStyle name="Title 12 2 2 4" xfId="39464"/>
    <cellStyle name="Title 12 2 3" xfId="39465"/>
    <cellStyle name="Title 12 2 3 2" xfId="39466"/>
    <cellStyle name="Title 12 2 3 2 2" xfId="39467"/>
    <cellStyle name="Title 12 2 3 2 3" xfId="39468"/>
    <cellStyle name="Title 12 2 3 3" xfId="39469"/>
    <cellStyle name="Title 12 2 3 4" xfId="39470"/>
    <cellStyle name="Title 12 2 4" xfId="39471"/>
    <cellStyle name="Title 12 2 4 2" xfId="39472"/>
    <cellStyle name="Title 12 2 4 3" xfId="39473"/>
    <cellStyle name="Title 12 2 5" xfId="39474"/>
    <cellStyle name="Title 12 2 5 2" xfId="39475"/>
    <cellStyle name="Title 12 2 5 3" xfId="39476"/>
    <cellStyle name="Title 12 2 6" xfId="39477"/>
    <cellStyle name="Title 12 2 7" xfId="39478"/>
    <cellStyle name="Title 12 3" xfId="39479"/>
    <cellStyle name="Title 12 3 2" xfId="39480"/>
    <cellStyle name="Title 12 3 2 2" xfId="39481"/>
    <cellStyle name="Title 12 3 2 2 2" xfId="39482"/>
    <cellStyle name="Title 12 3 2 2 3" xfId="39483"/>
    <cellStyle name="Title 12 3 2 3" xfId="39484"/>
    <cellStyle name="Title 12 3 2 4" xfId="39485"/>
    <cellStyle name="Title 12 3 3" xfId="39486"/>
    <cellStyle name="Title 12 3 3 2" xfId="39487"/>
    <cellStyle name="Title 12 3 3 2 2" xfId="39488"/>
    <cellStyle name="Title 12 3 3 2 3" xfId="39489"/>
    <cellStyle name="Title 12 3 3 3" xfId="39490"/>
    <cellStyle name="Title 12 3 3 4" xfId="39491"/>
    <cellStyle name="Title 12 3 4" xfId="39492"/>
    <cellStyle name="Title 12 3 4 2" xfId="39493"/>
    <cellStyle name="Title 12 3 4 3" xfId="39494"/>
    <cellStyle name="Title 12 3 5" xfId="39495"/>
    <cellStyle name="Title 12 3 6" xfId="39496"/>
    <cellStyle name="Title 12 4" xfId="39497"/>
    <cellStyle name="Title 12 4 2" xfId="39498"/>
    <cellStyle name="Title 12 4 2 2" xfId="39499"/>
    <cellStyle name="Title 12 4 2 2 2" xfId="39500"/>
    <cellStyle name="Title 12 4 2 2 3" xfId="39501"/>
    <cellStyle name="Title 12 4 2 3" xfId="39502"/>
    <cellStyle name="Title 12 4 2 4" xfId="39503"/>
    <cellStyle name="Title 12 4 3" xfId="39504"/>
    <cellStyle name="Title 12 4 3 2" xfId="39505"/>
    <cellStyle name="Title 12 4 3 2 2" xfId="39506"/>
    <cellStyle name="Title 12 4 3 2 3" xfId="39507"/>
    <cellStyle name="Title 12 4 3 3" xfId="39508"/>
    <cellStyle name="Title 12 4 3 4" xfId="39509"/>
    <cellStyle name="Title 12 4 4" xfId="39510"/>
    <cellStyle name="Title 12 4 4 2" xfId="39511"/>
    <cellStyle name="Title 12 4 4 3" xfId="39512"/>
    <cellStyle name="Title 12 4 5" xfId="39513"/>
    <cellStyle name="Title 12 4 6" xfId="39514"/>
    <cellStyle name="Title 12 5" xfId="39515"/>
    <cellStyle name="Title 12 5 2" xfId="39516"/>
    <cellStyle name="Title 12 5 2 2" xfId="39517"/>
    <cellStyle name="Title 12 5 2 2 2" xfId="39518"/>
    <cellStyle name="Title 12 5 2 2 3" xfId="39519"/>
    <cellStyle name="Title 12 5 2 3" xfId="39520"/>
    <cellStyle name="Title 12 5 2 4" xfId="39521"/>
    <cellStyle name="Title 12 5 3" xfId="39522"/>
    <cellStyle name="Title 12 5 3 2" xfId="39523"/>
    <cellStyle name="Title 12 5 3 2 2" xfId="39524"/>
    <cellStyle name="Title 12 5 3 2 3" xfId="39525"/>
    <cellStyle name="Title 12 5 3 3" xfId="39526"/>
    <cellStyle name="Title 12 5 3 4" xfId="39527"/>
    <cellStyle name="Title 12 5 4" xfId="39528"/>
    <cellStyle name="Title 12 5 4 2" xfId="39529"/>
    <cellStyle name="Title 12 5 4 2 2" xfId="39530"/>
    <cellStyle name="Title 12 5 4 2 3" xfId="39531"/>
    <cellStyle name="Title 12 5 4 3" xfId="39532"/>
    <cellStyle name="Title 12 5 4 4" xfId="39533"/>
    <cellStyle name="Title 12 5 5" xfId="39534"/>
    <cellStyle name="Title 12 5 5 2" xfId="39535"/>
    <cellStyle name="Title 12 5 5 3" xfId="39536"/>
    <cellStyle name="Title 12 5 6" xfId="39537"/>
    <cellStyle name="Title 12 5 7" xfId="39538"/>
    <cellStyle name="Title 12 6" xfId="39539"/>
    <cellStyle name="Title 12 6 2" xfId="39540"/>
    <cellStyle name="Title 12 6 2 2" xfId="39541"/>
    <cellStyle name="Title 12 6 2 2 2" xfId="39542"/>
    <cellStyle name="Title 12 6 2 2 3" xfId="39543"/>
    <cellStyle name="Title 12 6 2 3" xfId="39544"/>
    <cellStyle name="Title 12 6 2 4" xfId="39545"/>
    <cellStyle name="Title 12 6 3" xfId="39546"/>
    <cellStyle name="Title 12 6 3 2" xfId="39547"/>
    <cellStyle name="Title 12 6 3 2 2" xfId="39548"/>
    <cellStyle name="Title 12 6 3 2 3" xfId="39549"/>
    <cellStyle name="Title 12 6 3 3" xfId="39550"/>
    <cellStyle name="Title 12 6 3 4" xfId="39551"/>
    <cellStyle name="Title 12 6 4" xfId="39552"/>
    <cellStyle name="Title 12 6 4 2" xfId="39553"/>
    <cellStyle name="Title 12 6 4 3" xfId="39554"/>
    <cellStyle name="Title 12 6 5" xfId="39555"/>
    <cellStyle name="Title 12 6 6" xfId="39556"/>
    <cellStyle name="Title 12 7" xfId="39557"/>
    <cellStyle name="Title 12 7 2" xfId="39558"/>
    <cellStyle name="Title 12 7 2 2" xfId="39559"/>
    <cellStyle name="Title 12 7 2 3" xfId="39560"/>
    <cellStyle name="Title 12 7 3" xfId="39561"/>
    <cellStyle name="Title 12 7 4" xfId="39562"/>
    <cellStyle name="Title 12 8" xfId="39563"/>
    <cellStyle name="Title 12 8 2" xfId="39564"/>
    <cellStyle name="Title 12 8 2 2" xfId="39565"/>
    <cellStyle name="Title 12 8 2 3" xfId="39566"/>
    <cellStyle name="Title 12 8 3" xfId="39567"/>
    <cellStyle name="Title 12 8 4" xfId="39568"/>
    <cellStyle name="Title 12 9" xfId="39569"/>
    <cellStyle name="Title 12 9 2" xfId="39570"/>
    <cellStyle name="Title 12 9 2 2" xfId="39571"/>
    <cellStyle name="Title 12 9 2 3" xfId="39572"/>
    <cellStyle name="Title 12 9 3" xfId="39573"/>
    <cellStyle name="Title 12 9 4" xfId="39574"/>
    <cellStyle name="Title 13" xfId="39575"/>
    <cellStyle name="Title 13 10" xfId="39576"/>
    <cellStyle name="Title 13 10 2" xfId="39577"/>
    <cellStyle name="Title 13 10 3" xfId="39578"/>
    <cellStyle name="Title 13 11" xfId="39579"/>
    <cellStyle name="Title 13 11 2" xfId="39580"/>
    <cellStyle name="Title 13 11 3" xfId="39581"/>
    <cellStyle name="Title 13 12" xfId="39582"/>
    <cellStyle name="Title 13 12 2" xfId="39583"/>
    <cellStyle name="Title 13 12 3" xfId="39584"/>
    <cellStyle name="Title 13 13" xfId="39585"/>
    <cellStyle name="Title 13 2" xfId="39586"/>
    <cellStyle name="Title 13 2 2" xfId="39587"/>
    <cellStyle name="Title 13 2 2 2" xfId="39588"/>
    <cellStyle name="Title 13 2 2 2 2" xfId="39589"/>
    <cellStyle name="Title 13 2 2 2 3" xfId="39590"/>
    <cellStyle name="Title 13 2 2 3" xfId="39591"/>
    <cellStyle name="Title 13 2 2 4" xfId="39592"/>
    <cellStyle name="Title 13 2 3" xfId="39593"/>
    <cellStyle name="Title 13 2 3 2" xfId="39594"/>
    <cellStyle name="Title 13 2 3 2 2" xfId="39595"/>
    <cellStyle name="Title 13 2 3 2 3" xfId="39596"/>
    <cellStyle name="Title 13 2 3 3" xfId="39597"/>
    <cellStyle name="Title 13 2 3 4" xfId="39598"/>
    <cellStyle name="Title 13 2 4" xfId="39599"/>
    <cellStyle name="Title 13 2 4 2" xfId="39600"/>
    <cellStyle name="Title 13 2 4 3" xfId="39601"/>
    <cellStyle name="Title 13 2 5" xfId="39602"/>
    <cellStyle name="Title 13 2 5 2" xfId="39603"/>
    <cellStyle name="Title 13 2 5 3" xfId="39604"/>
    <cellStyle name="Title 13 2 6" xfId="39605"/>
    <cellStyle name="Title 13 2 7" xfId="39606"/>
    <cellStyle name="Title 13 3" xfId="39607"/>
    <cellStyle name="Title 13 3 2" xfId="39608"/>
    <cellStyle name="Title 13 3 2 2" xfId="39609"/>
    <cellStyle name="Title 13 3 2 2 2" xfId="39610"/>
    <cellStyle name="Title 13 3 2 2 3" xfId="39611"/>
    <cellStyle name="Title 13 3 2 3" xfId="39612"/>
    <cellStyle name="Title 13 3 2 4" xfId="39613"/>
    <cellStyle name="Title 13 3 3" xfId="39614"/>
    <cellStyle name="Title 13 3 3 2" xfId="39615"/>
    <cellStyle name="Title 13 3 3 2 2" xfId="39616"/>
    <cellStyle name="Title 13 3 3 2 3" xfId="39617"/>
    <cellStyle name="Title 13 3 3 3" xfId="39618"/>
    <cellStyle name="Title 13 3 3 4" xfId="39619"/>
    <cellStyle name="Title 13 3 4" xfId="39620"/>
    <cellStyle name="Title 13 3 4 2" xfId="39621"/>
    <cellStyle name="Title 13 3 4 3" xfId="39622"/>
    <cellStyle name="Title 13 3 5" xfId="39623"/>
    <cellStyle name="Title 13 3 6" xfId="39624"/>
    <cellStyle name="Title 13 4" xfId="39625"/>
    <cellStyle name="Title 13 4 2" xfId="39626"/>
    <cellStyle name="Title 13 4 2 2" xfId="39627"/>
    <cellStyle name="Title 13 4 2 2 2" xfId="39628"/>
    <cellStyle name="Title 13 4 2 2 3" xfId="39629"/>
    <cellStyle name="Title 13 4 2 3" xfId="39630"/>
    <cellStyle name="Title 13 4 2 4" xfId="39631"/>
    <cellStyle name="Title 13 4 3" xfId="39632"/>
    <cellStyle name="Title 13 4 3 2" xfId="39633"/>
    <cellStyle name="Title 13 4 3 2 2" xfId="39634"/>
    <cellStyle name="Title 13 4 3 2 3" xfId="39635"/>
    <cellStyle name="Title 13 4 3 3" xfId="39636"/>
    <cellStyle name="Title 13 4 3 4" xfId="39637"/>
    <cellStyle name="Title 13 4 4" xfId="39638"/>
    <cellStyle name="Title 13 4 4 2" xfId="39639"/>
    <cellStyle name="Title 13 4 4 3" xfId="39640"/>
    <cellStyle name="Title 13 4 5" xfId="39641"/>
    <cellStyle name="Title 13 4 6" xfId="39642"/>
    <cellStyle name="Title 13 5" xfId="39643"/>
    <cellStyle name="Title 13 5 2" xfId="39644"/>
    <cellStyle name="Title 13 5 2 2" xfId="39645"/>
    <cellStyle name="Title 13 5 2 2 2" xfId="39646"/>
    <cellStyle name="Title 13 5 2 2 3" xfId="39647"/>
    <cellStyle name="Title 13 5 2 3" xfId="39648"/>
    <cellStyle name="Title 13 5 2 4" xfId="39649"/>
    <cellStyle name="Title 13 5 3" xfId="39650"/>
    <cellStyle name="Title 13 5 3 2" xfId="39651"/>
    <cellStyle name="Title 13 5 3 2 2" xfId="39652"/>
    <cellStyle name="Title 13 5 3 2 3" xfId="39653"/>
    <cellStyle name="Title 13 5 3 3" xfId="39654"/>
    <cellStyle name="Title 13 5 3 4" xfId="39655"/>
    <cellStyle name="Title 13 5 4" xfId="39656"/>
    <cellStyle name="Title 13 5 4 2" xfId="39657"/>
    <cellStyle name="Title 13 5 4 2 2" xfId="39658"/>
    <cellStyle name="Title 13 5 4 2 3" xfId="39659"/>
    <cellStyle name="Title 13 5 4 3" xfId="39660"/>
    <cellStyle name="Title 13 5 4 4" xfId="39661"/>
    <cellStyle name="Title 13 5 5" xfId="39662"/>
    <cellStyle name="Title 13 5 5 2" xfId="39663"/>
    <cellStyle name="Title 13 5 5 3" xfId="39664"/>
    <cellStyle name="Title 13 5 6" xfId="39665"/>
    <cellStyle name="Title 13 5 7" xfId="39666"/>
    <cellStyle name="Title 13 6" xfId="39667"/>
    <cellStyle name="Title 13 6 2" xfId="39668"/>
    <cellStyle name="Title 13 6 2 2" xfId="39669"/>
    <cellStyle name="Title 13 6 2 2 2" xfId="39670"/>
    <cellStyle name="Title 13 6 2 2 3" xfId="39671"/>
    <cellStyle name="Title 13 6 2 3" xfId="39672"/>
    <cellStyle name="Title 13 6 2 4" xfId="39673"/>
    <cellStyle name="Title 13 6 3" xfId="39674"/>
    <cellStyle name="Title 13 6 3 2" xfId="39675"/>
    <cellStyle name="Title 13 6 3 2 2" xfId="39676"/>
    <cellStyle name="Title 13 6 3 2 3" xfId="39677"/>
    <cellStyle name="Title 13 6 3 3" xfId="39678"/>
    <cellStyle name="Title 13 6 3 4" xfId="39679"/>
    <cellStyle name="Title 13 6 4" xfId="39680"/>
    <cellStyle name="Title 13 6 4 2" xfId="39681"/>
    <cellStyle name="Title 13 6 4 3" xfId="39682"/>
    <cellStyle name="Title 13 6 5" xfId="39683"/>
    <cellStyle name="Title 13 6 6" xfId="39684"/>
    <cellStyle name="Title 13 7" xfId="39685"/>
    <cellStyle name="Title 13 7 2" xfId="39686"/>
    <cellStyle name="Title 13 7 2 2" xfId="39687"/>
    <cellStyle name="Title 13 7 2 3" xfId="39688"/>
    <cellStyle name="Title 13 7 3" xfId="39689"/>
    <cellStyle name="Title 13 7 4" xfId="39690"/>
    <cellStyle name="Title 13 8" xfId="39691"/>
    <cellStyle name="Title 13 8 2" xfId="39692"/>
    <cellStyle name="Title 13 8 2 2" xfId="39693"/>
    <cellStyle name="Title 13 8 2 3" xfId="39694"/>
    <cellStyle name="Title 13 8 3" xfId="39695"/>
    <cellStyle name="Title 13 8 4" xfId="39696"/>
    <cellStyle name="Title 13 9" xfId="39697"/>
    <cellStyle name="Title 13 9 2" xfId="39698"/>
    <cellStyle name="Title 13 9 2 2" xfId="39699"/>
    <cellStyle name="Title 13 9 2 3" xfId="39700"/>
    <cellStyle name="Title 13 9 3" xfId="39701"/>
    <cellStyle name="Title 13 9 4" xfId="39702"/>
    <cellStyle name="Title 14" xfId="39703"/>
    <cellStyle name="Title 14 10" xfId="39704"/>
    <cellStyle name="Title 14 10 2" xfId="39705"/>
    <cellStyle name="Title 14 10 3" xfId="39706"/>
    <cellStyle name="Title 14 11" xfId="39707"/>
    <cellStyle name="Title 14 11 2" xfId="39708"/>
    <cellStyle name="Title 14 11 3" xfId="39709"/>
    <cellStyle name="Title 14 12" xfId="39710"/>
    <cellStyle name="Title 14 12 2" xfId="39711"/>
    <cellStyle name="Title 14 12 3" xfId="39712"/>
    <cellStyle name="Title 14 13" xfId="39713"/>
    <cellStyle name="Title 14 2" xfId="39714"/>
    <cellStyle name="Title 14 2 2" xfId="39715"/>
    <cellStyle name="Title 14 2 2 2" xfId="39716"/>
    <cellStyle name="Title 14 2 2 2 2" xfId="39717"/>
    <cellStyle name="Title 14 2 2 2 3" xfId="39718"/>
    <cellStyle name="Title 14 2 2 3" xfId="39719"/>
    <cellStyle name="Title 14 2 2 4" xfId="39720"/>
    <cellStyle name="Title 14 2 3" xfId="39721"/>
    <cellStyle name="Title 14 2 3 2" xfId="39722"/>
    <cellStyle name="Title 14 2 3 2 2" xfId="39723"/>
    <cellStyle name="Title 14 2 3 2 3" xfId="39724"/>
    <cellStyle name="Title 14 2 3 3" xfId="39725"/>
    <cellStyle name="Title 14 2 3 4" xfId="39726"/>
    <cellStyle name="Title 14 2 4" xfId="39727"/>
    <cellStyle name="Title 14 2 4 2" xfId="39728"/>
    <cellStyle name="Title 14 2 4 3" xfId="39729"/>
    <cellStyle name="Title 14 2 5" xfId="39730"/>
    <cellStyle name="Title 14 2 5 2" xfId="39731"/>
    <cellStyle name="Title 14 2 5 3" xfId="39732"/>
    <cellStyle name="Title 14 2 6" xfId="39733"/>
    <cellStyle name="Title 14 2 7" xfId="39734"/>
    <cellStyle name="Title 14 3" xfId="39735"/>
    <cellStyle name="Title 14 3 2" xfId="39736"/>
    <cellStyle name="Title 14 3 2 2" xfId="39737"/>
    <cellStyle name="Title 14 3 2 2 2" xfId="39738"/>
    <cellStyle name="Title 14 3 2 2 3" xfId="39739"/>
    <cellStyle name="Title 14 3 2 3" xfId="39740"/>
    <cellStyle name="Title 14 3 2 4" xfId="39741"/>
    <cellStyle name="Title 14 3 3" xfId="39742"/>
    <cellStyle name="Title 14 3 3 2" xfId="39743"/>
    <cellStyle name="Title 14 3 3 2 2" xfId="39744"/>
    <cellStyle name="Title 14 3 3 2 3" xfId="39745"/>
    <cellStyle name="Title 14 3 3 3" xfId="39746"/>
    <cellStyle name="Title 14 3 3 4" xfId="39747"/>
    <cellStyle name="Title 14 3 4" xfId="39748"/>
    <cellStyle name="Title 14 3 4 2" xfId="39749"/>
    <cellStyle name="Title 14 3 4 3" xfId="39750"/>
    <cellStyle name="Title 14 3 5" xfId="39751"/>
    <cellStyle name="Title 14 3 6" xfId="39752"/>
    <cellStyle name="Title 14 4" xfId="39753"/>
    <cellStyle name="Title 14 4 2" xfId="39754"/>
    <cellStyle name="Title 14 4 2 2" xfId="39755"/>
    <cellStyle name="Title 14 4 2 2 2" xfId="39756"/>
    <cellStyle name="Title 14 4 2 2 3" xfId="39757"/>
    <cellStyle name="Title 14 4 2 3" xfId="39758"/>
    <cellStyle name="Title 14 4 2 4" xfId="39759"/>
    <cellStyle name="Title 14 4 3" xfId="39760"/>
    <cellStyle name="Title 14 4 3 2" xfId="39761"/>
    <cellStyle name="Title 14 4 3 2 2" xfId="39762"/>
    <cellStyle name="Title 14 4 3 2 3" xfId="39763"/>
    <cellStyle name="Title 14 4 3 3" xfId="39764"/>
    <cellStyle name="Title 14 4 3 4" xfId="39765"/>
    <cellStyle name="Title 14 4 4" xfId="39766"/>
    <cellStyle name="Title 14 4 4 2" xfId="39767"/>
    <cellStyle name="Title 14 4 4 3" xfId="39768"/>
    <cellStyle name="Title 14 4 5" xfId="39769"/>
    <cellStyle name="Title 14 4 6" xfId="39770"/>
    <cellStyle name="Title 14 5" xfId="39771"/>
    <cellStyle name="Title 14 5 2" xfId="39772"/>
    <cellStyle name="Title 14 5 2 2" xfId="39773"/>
    <cellStyle name="Title 14 5 2 2 2" xfId="39774"/>
    <cellStyle name="Title 14 5 2 2 3" xfId="39775"/>
    <cellStyle name="Title 14 5 2 3" xfId="39776"/>
    <cellStyle name="Title 14 5 2 4" xfId="39777"/>
    <cellStyle name="Title 14 5 3" xfId="39778"/>
    <cellStyle name="Title 14 5 3 2" xfId="39779"/>
    <cellStyle name="Title 14 5 3 2 2" xfId="39780"/>
    <cellStyle name="Title 14 5 3 2 3" xfId="39781"/>
    <cellStyle name="Title 14 5 3 3" xfId="39782"/>
    <cellStyle name="Title 14 5 3 4" xfId="39783"/>
    <cellStyle name="Title 14 5 4" xfId="39784"/>
    <cellStyle name="Title 14 5 4 2" xfId="39785"/>
    <cellStyle name="Title 14 5 4 2 2" xfId="39786"/>
    <cellStyle name="Title 14 5 4 2 3" xfId="39787"/>
    <cellStyle name="Title 14 5 4 3" xfId="39788"/>
    <cellStyle name="Title 14 5 4 4" xfId="39789"/>
    <cellStyle name="Title 14 5 5" xfId="39790"/>
    <cellStyle name="Title 14 5 5 2" xfId="39791"/>
    <cellStyle name="Title 14 5 5 3" xfId="39792"/>
    <cellStyle name="Title 14 5 6" xfId="39793"/>
    <cellStyle name="Title 14 5 7" xfId="39794"/>
    <cellStyle name="Title 14 6" xfId="39795"/>
    <cellStyle name="Title 14 6 2" xfId="39796"/>
    <cellStyle name="Title 14 6 2 2" xfId="39797"/>
    <cellStyle name="Title 14 6 2 2 2" xfId="39798"/>
    <cellStyle name="Title 14 6 2 2 3" xfId="39799"/>
    <cellStyle name="Title 14 6 2 3" xfId="39800"/>
    <cellStyle name="Title 14 6 2 4" xfId="39801"/>
    <cellStyle name="Title 14 6 3" xfId="39802"/>
    <cellStyle name="Title 14 6 3 2" xfId="39803"/>
    <cellStyle name="Title 14 6 3 2 2" xfId="39804"/>
    <cellStyle name="Title 14 6 3 2 3" xfId="39805"/>
    <cellStyle name="Title 14 6 3 3" xfId="39806"/>
    <cellStyle name="Title 14 6 3 4" xfId="39807"/>
    <cellStyle name="Title 14 6 4" xfId="39808"/>
    <cellStyle name="Title 14 6 4 2" xfId="39809"/>
    <cellStyle name="Title 14 6 4 3" xfId="39810"/>
    <cellStyle name="Title 14 6 5" xfId="39811"/>
    <cellStyle name="Title 14 6 6" xfId="39812"/>
    <cellStyle name="Title 14 7" xfId="39813"/>
    <cellStyle name="Title 14 7 2" xfId="39814"/>
    <cellStyle name="Title 14 7 2 2" xfId="39815"/>
    <cellStyle name="Title 14 7 2 3" xfId="39816"/>
    <cellStyle name="Title 14 7 3" xfId="39817"/>
    <cellStyle name="Title 14 7 4" xfId="39818"/>
    <cellStyle name="Title 14 8" xfId="39819"/>
    <cellStyle name="Title 14 8 2" xfId="39820"/>
    <cellStyle name="Title 14 8 2 2" xfId="39821"/>
    <cellStyle name="Title 14 8 2 3" xfId="39822"/>
    <cellStyle name="Title 14 8 3" xfId="39823"/>
    <cellStyle name="Title 14 8 4" xfId="39824"/>
    <cellStyle name="Title 14 9" xfId="39825"/>
    <cellStyle name="Title 14 9 2" xfId="39826"/>
    <cellStyle name="Title 14 9 2 2" xfId="39827"/>
    <cellStyle name="Title 14 9 2 3" xfId="39828"/>
    <cellStyle name="Title 14 9 3" xfId="39829"/>
    <cellStyle name="Title 14 9 4" xfId="39830"/>
    <cellStyle name="Title 15" xfId="39831"/>
    <cellStyle name="Title 15 10" xfId="39832"/>
    <cellStyle name="Title 15 10 2" xfId="39833"/>
    <cellStyle name="Title 15 10 3" xfId="39834"/>
    <cellStyle name="Title 15 11" xfId="39835"/>
    <cellStyle name="Title 15 11 2" xfId="39836"/>
    <cellStyle name="Title 15 11 3" xfId="39837"/>
    <cellStyle name="Title 15 12" xfId="39838"/>
    <cellStyle name="Title 15 12 2" xfId="39839"/>
    <cellStyle name="Title 15 12 3" xfId="39840"/>
    <cellStyle name="Title 15 13" xfId="39841"/>
    <cellStyle name="Title 15 2" xfId="39842"/>
    <cellStyle name="Title 15 2 2" xfId="39843"/>
    <cellStyle name="Title 15 2 2 2" xfId="39844"/>
    <cellStyle name="Title 15 2 2 2 2" xfId="39845"/>
    <cellStyle name="Title 15 2 2 2 3" xfId="39846"/>
    <cellStyle name="Title 15 2 2 3" xfId="39847"/>
    <cellStyle name="Title 15 2 2 4" xfId="39848"/>
    <cellStyle name="Title 15 2 3" xfId="39849"/>
    <cellStyle name="Title 15 2 3 2" xfId="39850"/>
    <cellStyle name="Title 15 2 3 2 2" xfId="39851"/>
    <cellStyle name="Title 15 2 3 2 3" xfId="39852"/>
    <cellStyle name="Title 15 2 3 3" xfId="39853"/>
    <cellStyle name="Title 15 2 3 4" xfId="39854"/>
    <cellStyle name="Title 15 2 4" xfId="39855"/>
    <cellStyle name="Title 15 2 4 2" xfId="39856"/>
    <cellStyle name="Title 15 2 4 3" xfId="39857"/>
    <cellStyle name="Title 15 2 5" xfId="39858"/>
    <cellStyle name="Title 15 2 5 2" xfId="39859"/>
    <cellStyle name="Title 15 2 5 3" xfId="39860"/>
    <cellStyle name="Title 15 2 6" xfId="39861"/>
    <cellStyle name="Title 15 2 7" xfId="39862"/>
    <cellStyle name="Title 15 3" xfId="39863"/>
    <cellStyle name="Title 15 3 2" xfId="39864"/>
    <cellStyle name="Title 15 3 2 2" xfId="39865"/>
    <cellStyle name="Title 15 3 2 2 2" xfId="39866"/>
    <cellStyle name="Title 15 3 2 2 3" xfId="39867"/>
    <cellStyle name="Title 15 3 2 3" xfId="39868"/>
    <cellStyle name="Title 15 3 2 4" xfId="39869"/>
    <cellStyle name="Title 15 3 3" xfId="39870"/>
    <cellStyle name="Title 15 3 3 2" xfId="39871"/>
    <cellStyle name="Title 15 3 3 2 2" xfId="39872"/>
    <cellStyle name="Title 15 3 3 2 3" xfId="39873"/>
    <cellStyle name="Title 15 3 3 3" xfId="39874"/>
    <cellStyle name="Title 15 3 3 4" xfId="39875"/>
    <cellStyle name="Title 15 3 4" xfId="39876"/>
    <cellStyle name="Title 15 3 4 2" xfId="39877"/>
    <cellStyle name="Title 15 3 4 3" xfId="39878"/>
    <cellStyle name="Title 15 3 5" xfId="39879"/>
    <cellStyle name="Title 15 3 6" xfId="39880"/>
    <cellStyle name="Title 15 4" xfId="39881"/>
    <cellStyle name="Title 15 4 2" xfId="39882"/>
    <cellStyle name="Title 15 4 2 2" xfId="39883"/>
    <cellStyle name="Title 15 4 2 2 2" xfId="39884"/>
    <cellStyle name="Title 15 4 2 2 3" xfId="39885"/>
    <cellStyle name="Title 15 4 2 3" xfId="39886"/>
    <cellStyle name="Title 15 4 2 4" xfId="39887"/>
    <cellStyle name="Title 15 4 3" xfId="39888"/>
    <cellStyle name="Title 15 4 3 2" xfId="39889"/>
    <cellStyle name="Title 15 4 3 2 2" xfId="39890"/>
    <cellStyle name="Title 15 4 3 2 3" xfId="39891"/>
    <cellStyle name="Title 15 4 3 3" xfId="39892"/>
    <cellStyle name="Title 15 4 3 4" xfId="39893"/>
    <cellStyle name="Title 15 4 4" xfId="39894"/>
    <cellStyle name="Title 15 4 4 2" xfId="39895"/>
    <cellStyle name="Title 15 4 4 3" xfId="39896"/>
    <cellStyle name="Title 15 4 5" xfId="39897"/>
    <cellStyle name="Title 15 4 6" xfId="39898"/>
    <cellStyle name="Title 15 5" xfId="39899"/>
    <cellStyle name="Title 15 5 2" xfId="39900"/>
    <cellStyle name="Title 15 5 2 2" xfId="39901"/>
    <cellStyle name="Title 15 5 2 2 2" xfId="39902"/>
    <cellStyle name="Title 15 5 2 2 3" xfId="39903"/>
    <cellStyle name="Title 15 5 2 3" xfId="39904"/>
    <cellStyle name="Title 15 5 2 4" xfId="39905"/>
    <cellStyle name="Title 15 5 3" xfId="39906"/>
    <cellStyle name="Title 15 5 3 2" xfId="39907"/>
    <cellStyle name="Title 15 5 3 2 2" xfId="39908"/>
    <cellStyle name="Title 15 5 3 2 3" xfId="39909"/>
    <cellStyle name="Title 15 5 3 3" xfId="39910"/>
    <cellStyle name="Title 15 5 3 4" xfId="39911"/>
    <cellStyle name="Title 15 5 4" xfId="39912"/>
    <cellStyle name="Title 15 5 4 2" xfId="39913"/>
    <cellStyle name="Title 15 5 4 2 2" xfId="39914"/>
    <cellStyle name="Title 15 5 4 2 3" xfId="39915"/>
    <cellStyle name="Title 15 5 4 3" xfId="39916"/>
    <cellStyle name="Title 15 5 4 4" xfId="39917"/>
    <cellStyle name="Title 15 5 5" xfId="39918"/>
    <cellStyle name="Title 15 5 5 2" xfId="39919"/>
    <cellStyle name="Title 15 5 5 3" xfId="39920"/>
    <cellStyle name="Title 15 5 6" xfId="39921"/>
    <cellStyle name="Title 15 5 7" xfId="39922"/>
    <cellStyle name="Title 15 6" xfId="39923"/>
    <cellStyle name="Title 15 6 2" xfId="39924"/>
    <cellStyle name="Title 15 6 2 2" xfId="39925"/>
    <cellStyle name="Title 15 6 2 2 2" xfId="39926"/>
    <cellStyle name="Title 15 6 2 2 3" xfId="39927"/>
    <cellStyle name="Title 15 6 2 3" xfId="39928"/>
    <cellStyle name="Title 15 6 2 4" xfId="39929"/>
    <cellStyle name="Title 15 6 3" xfId="39930"/>
    <cellStyle name="Title 15 6 3 2" xfId="39931"/>
    <cellStyle name="Title 15 6 3 2 2" xfId="39932"/>
    <cellStyle name="Title 15 6 3 2 3" xfId="39933"/>
    <cellStyle name="Title 15 6 3 3" xfId="39934"/>
    <cellStyle name="Title 15 6 3 4" xfId="39935"/>
    <cellStyle name="Title 15 6 4" xfId="39936"/>
    <cellStyle name="Title 15 6 4 2" xfId="39937"/>
    <cellStyle name="Title 15 6 4 3" xfId="39938"/>
    <cellStyle name="Title 15 6 5" xfId="39939"/>
    <cellStyle name="Title 15 6 6" xfId="39940"/>
    <cellStyle name="Title 15 7" xfId="39941"/>
    <cellStyle name="Title 15 7 2" xfId="39942"/>
    <cellStyle name="Title 15 7 2 2" xfId="39943"/>
    <cellStyle name="Title 15 7 2 3" xfId="39944"/>
    <cellStyle name="Title 15 7 3" xfId="39945"/>
    <cellStyle name="Title 15 7 4" xfId="39946"/>
    <cellStyle name="Title 15 8" xfId="39947"/>
    <cellStyle name="Title 15 8 2" xfId="39948"/>
    <cellStyle name="Title 15 8 2 2" xfId="39949"/>
    <cellStyle name="Title 15 8 2 3" xfId="39950"/>
    <cellStyle name="Title 15 8 3" xfId="39951"/>
    <cellStyle name="Title 15 8 4" xfId="39952"/>
    <cellStyle name="Title 15 9" xfId="39953"/>
    <cellStyle name="Title 15 9 2" xfId="39954"/>
    <cellStyle name="Title 15 9 2 2" xfId="39955"/>
    <cellStyle name="Title 15 9 2 3" xfId="39956"/>
    <cellStyle name="Title 15 9 3" xfId="39957"/>
    <cellStyle name="Title 15 9 4" xfId="39958"/>
    <cellStyle name="Title 16" xfId="39959"/>
    <cellStyle name="Title 16 10" xfId="39960"/>
    <cellStyle name="Title 16 10 2" xfId="39961"/>
    <cellStyle name="Title 16 10 3" xfId="39962"/>
    <cellStyle name="Title 16 11" xfId="39963"/>
    <cellStyle name="Title 16 11 2" xfId="39964"/>
    <cellStyle name="Title 16 11 3" xfId="39965"/>
    <cellStyle name="Title 16 12" xfId="39966"/>
    <cellStyle name="Title 16 12 2" xfId="39967"/>
    <cellStyle name="Title 16 12 3" xfId="39968"/>
    <cellStyle name="Title 16 13" xfId="39969"/>
    <cellStyle name="Title 16 2" xfId="39970"/>
    <cellStyle name="Title 16 2 2" xfId="39971"/>
    <cellStyle name="Title 16 2 2 2" xfId="39972"/>
    <cellStyle name="Title 16 2 2 2 2" xfId="39973"/>
    <cellStyle name="Title 16 2 2 2 3" xfId="39974"/>
    <cellStyle name="Title 16 2 2 3" xfId="39975"/>
    <cellStyle name="Title 16 2 2 4" xfId="39976"/>
    <cellStyle name="Title 16 2 3" xfId="39977"/>
    <cellStyle name="Title 16 2 3 2" xfId="39978"/>
    <cellStyle name="Title 16 2 3 2 2" xfId="39979"/>
    <cellStyle name="Title 16 2 3 2 3" xfId="39980"/>
    <cellStyle name="Title 16 2 3 3" xfId="39981"/>
    <cellStyle name="Title 16 2 3 4" xfId="39982"/>
    <cellStyle name="Title 16 2 4" xfId="39983"/>
    <cellStyle name="Title 16 2 4 2" xfId="39984"/>
    <cellStyle name="Title 16 2 4 3" xfId="39985"/>
    <cellStyle name="Title 16 2 5" xfId="39986"/>
    <cellStyle name="Title 16 2 5 2" xfId="39987"/>
    <cellStyle name="Title 16 2 5 3" xfId="39988"/>
    <cellStyle name="Title 16 2 6" xfId="39989"/>
    <cellStyle name="Title 16 2 7" xfId="39990"/>
    <cellStyle name="Title 16 3" xfId="39991"/>
    <cellStyle name="Title 16 3 2" xfId="39992"/>
    <cellStyle name="Title 16 3 2 2" xfId="39993"/>
    <cellStyle name="Title 16 3 2 2 2" xfId="39994"/>
    <cellStyle name="Title 16 3 2 2 3" xfId="39995"/>
    <cellStyle name="Title 16 3 2 3" xfId="39996"/>
    <cellStyle name="Title 16 3 2 4" xfId="39997"/>
    <cellStyle name="Title 16 3 3" xfId="39998"/>
    <cellStyle name="Title 16 3 3 2" xfId="39999"/>
    <cellStyle name="Title 16 3 3 2 2" xfId="40000"/>
    <cellStyle name="Title 16 3 3 2 3" xfId="40001"/>
    <cellStyle name="Title 16 3 3 3" xfId="40002"/>
    <cellStyle name="Title 16 3 3 4" xfId="40003"/>
    <cellStyle name="Title 16 3 4" xfId="40004"/>
    <cellStyle name="Title 16 3 4 2" xfId="40005"/>
    <cellStyle name="Title 16 3 4 3" xfId="40006"/>
    <cellStyle name="Title 16 3 5" xfId="40007"/>
    <cellStyle name="Title 16 3 6" xfId="40008"/>
    <cellStyle name="Title 16 4" xfId="40009"/>
    <cellStyle name="Title 16 4 2" xfId="40010"/>
    <cellStyle name="Title 16 4 2 2" xfId="40011"/>
    <cellStyle name="Title 16 4 2 2 2" xfId="40012"/>
    <cellStyle name="Title 16 4 2 2 3" xfId="40013"/>
    <cellStyle name="Title 16 4 2 3" xfId="40014"/>
    <cellStyle name="Title 16 4 2 4" xfId="40015"/>
    <cellStyle name="Title 16 4 3" xfId="40016"/>
    <cellStyle name="Title 16 4 3 2" xfId="40017"/>
    <cellStyle name="Title 16 4 3 2 2" xfId="40018"/>
    <cellStyle name="Title 16 4 3 2 3" xfId="40019"/>
    <cellStyle name="Title 16 4 3 3" xfId="40020"/>
    <cellStyle name="Title 16 4 3 4" xfId="40021"/>
    <cellStyle name="Title 16 4 4" xfId="40022"/>
    <cellStyle name="Title 16 4 4 2" xfId="40023"/>
    <cellStyle name="Title 16 4 4 3" xfId="40024"/>
    <cellStyle name="Title 16 4 5" xfId="40025"/>
    <cellStyle name="Title 16 4 6" xfId="40026"/>
    <cellStyle name="Title 16 5" xfId="40027"/>
    <cellStyle name="Title 16 5 2" xfId="40028"/>
    <cellStyle name="Title 16 5 2 2" xfId="40029"/>
    <cellStyle name="Title 16 5 2 2 2" xfId="40030"/>
    <cellStyle name="Title 16 5 2 2 3" xfId="40031"/>
    <cellStyle name="Title 16 5 2 3" xfId="40032"/>
    <cellStyle name="Title 16 5 2 4" xfId="40033"/>
    <cellStyle name="Title 16 5 3" xfId="40034"/>
    <cellStyle name="Title 16 5 3 2" xfId="40035"/>
    <cellStyle name="Title 16 5 3 2 2" xfId="40036"/>
    <cellStyle name="Title 16 5 3 2 3" xfId="40037"/>
    <cellStyle name="Title 16 5 3 3" xfId="40038"/>
    <cellStyle name="Title 16 5 3 4" xfId="40039"/>
    <cellStyle name="Title 16 5 4" xfId="40040"/>
    <cellStyle name="Title 16 5 4 2" xfId="40041"/>
    <cellStyle name="Title 16 5 4 2 2" xfId="40042"/>
    <cellStyle name="Title 16 5 4 2 3" xfId="40043"/>
    <cellStyle name="Title 16 5 4 3" xfId="40044"/>
    <cellStyle name="Title 16 5 4 4" xfId="40045"/>
    <cellStyle name="Title 16 5 5" xfId="40046"/>
    <cellStyle name="Title 16 5 5 2" xfId="40047"/>
    <cellStyle name="Title 16 5 5 3" xfId="40048"/>
    <cellStyle name="Title 16 5 6" xfId="40049"/>
    <cellStyle name="Title 16 5 7" xfId="40050"/>
    <cellStyle name="Title 16 6" xfId="40051"/>
    <cellStyle name="Title 16 6 2" xfId="40052"/>
    <cellStyle name="Title 16 6 2 2" xfId="40053"/>
    <cellStyle name="Title 16 6 2 2 2" xfId="40054"/>
    <cellStyle name="Title 16 6 2 2 3" xfId="40055"/>
    <cellStyle name="Title 16 6 2 3" xfId="40056"/>
    <cellStyle name="Title 16 6 2 4" xfId="40057"/>
    <cellStyle name="Title 16 6 3" xfId="40058"/>
    <cellStyle name="Title 16 6 3 2" xfId="40059"/>
    <cellStyle name="Title 16 6 3 2 2" xfId="40060"/>
    <cellStyle name="Title 16 6 3 2 3" xfId="40061"/>
    <cellStyle name="Title 16 6 3 3" xfId="40062"/>
    <cellStyle name="Title 16 6 3 4" xfId="40063"/>
    <cellStyle name="Title 16 6 4" xfId="40064"/>
    <cellStyle name="Title 16 6 4 2" xfId="40065"/>
    <cellStyle name="Title 16 6 4 3" xfId="40066"/>
    <cellStyle name="Title 16 6 5" xfId="40067"/>
    <cellStyle name="Title 16 6 6" xfId="40068"/>
    <cellStyle name="Title 16 7" xfId="40069"/>
    <cellStyle name="Title 16 7 2" xfId="40070"/>
    <cellStyle name="Title 16 7 2 2" xfId="40071"/>
    <cellStyle name="Title 16 7 2 3" xfId="40072"/>
    <cellStyle name="Title 16 7 3" xfId="40073"/>
    <cellStyle name="Title 16 7 4" xfId="40074"/>
    <cellStyle name="Title 16 8" xfId="40075"/>
    <cellStyle name="Title 16 8 2" xfId="40076"/>
    <cellStyle name="Title 16 8 2 2" xfId="40077"/>
    <cellStyle name="Title 16 8 2 3" xfId="40078"/>
    <cellStyle name="Title 16 8 3" xfId="40079"/>
    <cellStyle name="Title 16 8 4" xfId="40080"/>
    <cellStyle name="Title 16 9" xfId="40081"/>
    <cellStyle name="Title 16 9 2" xfId="40082"/>
    <cellStyle name="Title 16 9 2 2" xfId="40083"/>
    <cellStyle name="Title 16 9 2 3" xfId="40084"/>
    <cellStyle name="Title 16 9 3" xfId="40085"/>
    <cellStyle name="Title 16 9 4" xfId="40086"/>
    <cellStyle name="Title 17" xfId="40087"/>
    <cellStyle name="Title 17 10" xfId="40088"/>
    <cellStyle name="Title 17 10 2" xfId="40089"/>
    <cellStyle name="Title 17 10 3" xfId="40090"/>
    <cellStyle name="Title 17 11" xfId="40091"/>
    <cellStyle name="Title 17 11 2" xfId="40092"/>
    <cellStyle name="Title 17 11 3" xfId="40093"/>
    <cellStyle name="Title 17 12" xfId="40094"/>
    <cellStyle name="Title 17 12 2" xfId="40095"/>
    <cellStyle name="Title 17 12 3" xfId="40096"/>
    <cellStyle name="Title 17 13" xfId="40097"/>
    <cellStyle name="Title 17 2" xfId="40098"/>
    <cellStyle name="Title 17 2 2" xfId="40099"/>
    <cellStyle name="Title 17 2 2 2" xfId="40100"/>
    <cellStyle name="Title 17 2 2 2 2" xfId="40101"/>
    <cellStyle name="Title 17 2 2 2 3" xfId="40102"/>
    <cellStyle name="Title 17 2 2 3" xfId="40103"/>
    <cellStyle name="Title 17 2 2 4" xfId="40104"/>
    <cellStyle name="Title 17 2 3" xfId="40105"/>
    <cellStyle name="Title 17 2 3 2" xfId="40106"/>
    <cellStyle name="Title 17 2 3 2 2" xfId="40107"/>
    <cellStyle name="Title 17 2 3 2 3" xfId="40108"/>
    <cellStyle name="Title 17 2 3 3" xfId="40109"/>
    <cellStyle name="Title 17 2 3 4" xfId="40110"/>
    <cellStyle name="Title 17 2 4" xfId="40111"/>
    <cellStyle name="Title 17 2 4 2" xfId="40112"/>
    <cellStyle name="Title 17 2 4 3" xfId="40113"/>
    <cellStyle name="Title 17 2 5" xfId="40114"/>
    <cellStyle name="Title 17 2 5 2" xfId="40115"/>
    <cellStyle name="Title 17 2 5 3" xfId="40116"/>
    <cellStyle name="Title 17 2 6" xfId="40117"/>
    <cellStyle name="Title 17 2 7" xfId="40118"/>
    <cellStyle name="Title 17 3" xfId="40119"/>
    <cellStyle name="Title 17 3 2" xfId="40120"/>
    <cellStyle name="Title 17 3 2 2" xfId="40121"/>
    <cellStyle name="Title 17 3 2 2 2" xfId="40122"/>
    <cellStyle name="Title 17 3 2 2 3" xfId="40123"/>
    <cellStyle name="Title 17 3 2 3" xfId="40124"/>
    <cellStyle name="Title 17 3 2 4" xfId="40125"/>
    <cellStyle name="Title 17 3 3" xfId="40126"/>
    <cellStyle name="Title 17 3 3 2" xfId="40127"/>
    <cellStyle name="Title 17 3 3 2 2" xfId="40128"/>
    <cellStyle name="Title 17 3 3 2 3" xfId="40129"/>
    <cellStyle name="Title 17 3 3 3" xfId="40130"/>
    <cellStyle name="Title 17 3 3 4" xfId="40131"/>
    <cellStyle name="Title 17 3 4" xfId="40132"/>
    <cellStyle name="Title 17 3 4 2" xfId="40133"/>
    <cellStyle name="Title 17 3 4 3" xfId="40134"/>
    <cellStyle name="Title 17 3 5" xfId="40135"/>
    <cellStyle name="Title 17 3 6" xfId="40136"/>
    <cellStyle name="Title 17 4" xfId="40137"/>
    <cellStyle name="Title 17 4 2" xfId="40138"/>
    <cellStyle name="Title 17 4 2 2" xfId="40139"/>
    <cellStyle name="Title 17 4 2 2 2" xfId="40140"/>
    <cellStyle name="Title 17 4 2 2 3" xfId="40141"/>
    <cellStyle name="Title 17 4 2 3" xfId="40142"/>
    <cellStyle name="Title 17 4 2 4" xfId="40143"/>
    <cellStyle name="Title 17 4 3" xfId="40144"/>
    <cellStyle name="Title 17 4 3 2" xfId="40145"/>
    <cellStyle name="Title 17 4 3 2 2" xfId="40146"/>
    <cellStyle name="Title 17 4 3 2 3" xfId="40147"/>
    <cellStyle name="Title 17 4 3 3" xfId="40148"/>
    <cellStyle name="Title 17 4 3 4" xfId="40149"/>
    <cellStyle name="Title 17 4 4" xfId="40150"/>
    <cellStyle name="Title 17 4 4 2" xfId="40151"/>
    <cellStyle name="Title 17 4 4 3" xfId="40152"/>
    <cellStyle name="Title 17 4 5" xfId="40153"/>
    <cellStyle name="Title 17 4 6" xfId="40154"/>
    <cellStyle name="Title 17 5" xfId="40155"/>
    <cellStyle name="Title 17 5 2" xfId="40156"/>
    <cellStyle name="Title 17 5 2 2" xfId="40157"/>
    <cellStyle name="Title 17 5 2 2 2" xfId="40158"/>
    <cellStyle name="Title 17 5 2 2 3" xfId="40159"/>
    <cellStyle name="Title 17 5 2 3" xfId="40160"/>
    <cellStyle name="Title 17 5 2 4" xfId="40161"/>
    <cellStyle name="Title 17 5 3" xfId="40162"/>
    <cellStyle name="Title 17 5 3 2" xfId="40163"/>
    <cellStyle name="Title 17 5 3 2 2" xfId="40164"/>
    <cellStyle name="Title 17 5 3 2 3" xfId="40165"/>
    <cellStyle name="Title 17 5 3 3" xfId="40166"/>
    <cellStyle name="Title 17 5 3 4" xfId="40167"/>
    <cellStyle name="Title 17 5 4" xfId="40168"/>
    <cellStyle name="Title 17 5 4 2" xfId="40169"/>
    <cellStyle name="Title 17 5 4 2 2" xfId="40170"/>
    <cellStyle name="Title 17 5 4 2 3" xfId="40171"/>
    <cellStyle name="Title 17 5 4 3" xfId="40172"/>
    <cellStyle name="Title 17 5 4 4" xfId="40173"/>
    <cellStyle name="Title 17 5 5" xfId="40174"/>
    <cellStyle name="Title 17 5 5 2" xfId="40175"/>
    <cellStyle name="Title 17 5 5 3" xfId="40176"/>
    <cellStyle name="Title 17 5 6" xfId="40177"/>
    <cellStyle name="Title 17 5 7" xfId="40178"/>
    <cellStyle name="Title 17 6" xfId="40179"/>
    <cellStyle name="Title 17 6 2" xfId="40180"/>
    <cellStyle name="Title 17 6 2 2" xfId="40181"/>
    <cellStyle name="Title 17 6 2 2 2" xfId="40182"/>
    <cellStyle name="Title 17 6 2 2 3" xfId="40183"/>
    <cellStyle name="Title 17 6 2 3" xfId="40184"/>
    <cellStyle name="Title 17 6 2 4" xfId="40185"/>
    <cellStyle name="Title 17 6 3" xfId="40186"/>
    <cellStyle name="Title 17 6 3 2" xfId="40187"/>
    <cellStyle name="Title 17 6 3 2 2" xfId="40188"/>
    <cellStyle name="Title 17 6 3 2 3" xfId="40189"/>
    <cellStyle name="Title 17 6 3 3" xfId="40190"/>
    <cellStyle name="Title 17 6 3 4" xfId="40191"/>
    <cellStyle name="Title 17 6 4" xfId="40192"/>
    <cellStyle name="Title 17 6 4 2" xfId="40193"/>
    <cellStyle name="Title 17 6 4 3" xfId="40194"/>
    <cellStyle name="Title 17 6 5" xfId="40195"/>
    <cellStyle name="Title 17 6 6" xfId="40196"/>
    <cellStyle name="Title 17 7" xfId="40197"/>
    <cellStyle name="Title 17 7 2" xfId="40198"/>
    <cellStyle name="Title 17 7 2 2" xfId="40199"/>
    <cellStyle name="Title 17 7 2 3" xfId="40200"/>
    <cellStyle name="Title 17 7 3" xfId="40201"/>
    <cellStyle name="Title 17 7 4" xfId="40202"/>
    <cellStyle name="Title 17 8" xfId="40203"/>
    <cellStyle name="Title 17 8 2" xfId="40204"/>
    <cellStyle name="Title 17 8 2 2" xfId="40205"/>
    <cellStyle name="Title 17 8 2 3" xfId="40206"/>
    <cellStyle name="Title 17 8 3" xfId="40207"/>
    <cellStyle name="Title 17 8 4" xfId="40208"/>
    <cellStyle name="Title 17 9" xfId="40209"/>
    <cellStyle name="Title 17 9 2" xfId="40210"/>
    <cellStyle name="Title 17 9 2 2" xfId="40211"/>
    <cellStyle name="Title 17 9 2 3" xfId="40212"/>
    <cellStyle name="Title 17 9 3" xfId="40213"/>
    <cellStyle name="Title 17 9 4" xfId="40214"/>
    <cellStyle name="Title 18" xfId="40215"/>
    <cellStyle name="Title 18 10" xfId="40216"/>
    <cellStyle name="Title 18 10 2" xfId="40217"/>
    <cellStyle name="Title 18 10 3" xfId="40218"/>
    <cellStyle name="Title 18 11" xfId="40219"/>
    <cellStyle name="Title 18 11 2" xfId="40220"/>
    <cellStyle name="Title 18 11 3" xfId="40221"/>
    <cellStyle name="Title 18 12" xfId="40222"/>
    <cellStyle name="Title 18 12 2" xfId="40223"/>
    <cellStyle name="Title 18 12 3" xfId="40224"/>
    <cellStyle name="Title 18 13" xfId="40225"/>
    <cellStyle name="Title 18 2" xfId="40226"/>
    <cellStyle name="Title 18 2 2" xfId="40227"/>
    <cellStyle name="Title 18 2 2 2" xfId="40228"/>
    <cellStyle name="Title 18 2 2 2 2" xfId="40229"/>
    <cellStyle name="Title 18 2 2 2 3" xfId="40230"/>
    <cellStyle name="Title 18 2 2 3" xfId="40231"/>
    <cellStyle name="Title 18 2 2 4" xfId="40232"/>
    <cellStyle name="Title 18 2 3" xfId="40233"/>
    <cellStyle name="Title 18 2 3 2" xfId="40234"/>
    <cellStyle name="Title 18 2 3 2 2" xfId="40235"/>
    <cellStyle name="Title 18 2 3 2 3" xfId="40236"/>
    <cellStyle name="Title 18 2 3 3" xfId="40237"/>
    <cellStyle name="Title 18 2 3 4" xfId="40238"/>
    <cellStyle name="Title 18 2 4" xfId="40239"/>
    <cellStyle name="Title 18 2 4 2" xfId="40240"/>
    <cellStyle name="Title 18 2 4 3" xfId="40241"/>
    <cellStyle name="Title 18 2 5" xfId="40242"/>
    <cellStyle name="Title 18 2 5 2" xfId="40243"/>
    <cellStyle name="Title 18 2 5 3" xfId="40244"/>
    <cellStyle name="Title 18 2 6" xfId="40245"/>
    <cellStyle name="Title 18 2 7" xfId="40246"/>
    <cellStyle name="Title 18 3" xfId="40247"/>
    <cellStyle name="Title 18 3 2" xfId="40248"/>
    <cellStyle name="Title 18 3 2 2" xfId="40249"/>
    <cellStyle name="Title 18 3 2 2 2" xfId="40250"/>
    <cellStyle name="Title 18 3 2 2 3" xfId="40251"/>
    <cellStyle name="Title 18 3 2 3" xfId="40252"/>
    <cellStyle name="Title 18 3 2 4" xfId="40253"/>
    <cellStyle name="Title 18 3 3" xfId="40254"/>
    <cellStyle name="Title 18 3 3 2" xfId="40255"/>
    <cellStyle name="Title 18 3 3 2 2" xfId="40256"/>
    <cellStyle name="Title 18 3 3 2 3" xfId="40257"/>
    <cellStyle name="Title 18 3 3 3" xfId="40258"/>
    <cellStyle name="Title 18 3 3 4" xfId="40259"/>
    <cellStyle name="Title 18 3 4" xfId="40260"/>
    <cellStyle name="Title 18 3 4 2" xfId="40261"/>
    <cellStyle name="Title 18 3 4 3" xfId="40262"/>
    <cellStyle name="Title 18 3 5" xfId="40263"/>
    <cellStyle name="Title 18 3 6" xfId="40264"/>
    <cellStyle name="Title 18 4" xfId="40265"/>
    <cellStyle name="Title 18 4 2" xfId="40266"/>
    <cellStyle name="Title 18 4 2 2" xfId="40267"/>
    <cellStyle name="Title 18 4 2 2 2" xfId="40268"/>
    <cellStyle name="Title 18 4 2 2 3" xfId="40269"/>
    <cellStyle name="Title 18 4 2 3" xfId="40270"/>
    <cellStyle name="Title 18 4 2 4" xfId="40271"/>
    <cellStyle name="Title 18 4 3" xfId="40272"/>
    <cellStyle name="Title 18 4 3 2" xfId="40273"/>
    <cellStyle name="Title 18 4 3 2 2" xfId="40274"/>
    <cellStyle name="Title 18 4 3 2 3" xfId="40275"/>
    <cellStyle name="Title 18 4 3 3" xfId="40276"/>
    <cellStyle name="Title 18 4 3 4" xfId="40277"/>
    <cellStyle name="Title 18 4 4" xfId="40278"/>
    <cellStyle name="Title 18 4 4 2" xfId="40279"/>
    <cellStyle name="Title 18 4 4 3" xfId="40280"/>
    <cellStyle name="Title 18 4 5" xfId="40281"/>
    <cellStyle name="Title 18 4 6" xfId="40282"/>
    <cellStyle name="Title 18 5" xfId="40283"/>
    <cellStyle name="Title 18 5 2" xfId="40284"/>
    <cellStyle name="Title 18 5 2 2" xfId="40285"/>
    <cellStyle name="Title 18 5 2 2 2" xfId="40286"/>
    <cellStyle name="Title 18 5 2 2 3" xfId="40287"/>
    <cellStyle name="Title 18 5 2 3" xfId="40288"/>
    <cellStyle name="Title 18 5 2 4" xfId="40289"/>
    <cellStyle name="Title 18 5 3" xfId="40290"/>
    <cellStyle name="Title 18 5 3 2" xfId="40291"/>
    <cellStyle name="Title 18 5 3 2 2" xfId="40292"/>
    <cellStyle name="Title 18 5 3 2 3" xfId="40293"/>
    <cellStyle name="Title 18 5 3 3" xfId="40294"/>
    <cellStyle name="Title 18 5 3 4" xfId="40295"/>
    <cellStyle name="Title 18 5 4" xfId="40296"/>
    <cellStyle name="Title 18 5 4 2" xfId="40297"/>
    <cellStyle name="Title 18 5 4 2 2" xfId="40298"/>
    <cellStyle name="Title 18 5 4 2 3" xfId="40299"/>
    <cellStyle name="Title 18 5 4 3" xfId="40300"/>
    <cellStyle name="Title 18 5 4 4" xfId="40301"/>
    <cellStyle name="Title 18 5 5" xfId="40302"/>
    <cellStyle name="Title 18 5 5 2" xfId="40303"/>
    <cellStyle name="Title 18 5 5 3" xfId="40304"/>
    <cellStyle name="Title 18 5 6" xfId="40305"/>
    <cellStyle name="Title 18 5 7" xfId="40306"/>
    <cellStyle name="Title 18 6" xfId="40307"/>
    <cellStyle name="Title 18 6 2" xfId="40308"/>
    <cellStyle name="Title 18 6 2 2" xfId="40309"/>
    <cellStyle name="Title 18 6 2 2 2" xfId="40310"/>
    <cellStyle name="Title 18 6 2 2 3" xfId="40311"/>
    <cellStyle name="Title 18 6 2 3" xfId="40312"/>
    <cellStyle name="Title 18 6 2 4" xfId="40313"/>
    <cellStyle name="Title 18 6 3" xfId="40314"/>
    <cellStyle name="Title 18 6 3 2" xfId="40315"/>
    <cellStyle name="Title 18 6 3 2 2" xfId="40316"/>
    <cellStyle name="Title 18 6 3 2 3" xfId="40317"/>
    <cellStyle name="Title 18 6 3 3" xfId="40318"/>
    <cellStyle name="Title 18 6 3 4" xfId="40319"/>
    <cellStyle name="Title 18 6 4" xfId="40320"/>
    <cellStyle name="Title 18 6 4 2" xfId="40321"/>
    <cellStyle name="Title 18 6 4 3" xfId="40322"/>
    <cellStyle name="Title 18 6 5" xfId="40323"/>
    <cellStyle name="Title 18 6 6" xfId="40324"/>
    <cellStyle name="Title 18 7" xfId="40325"/>
    <cellStyle name="Title 18 7 2" xfId="40326"/>
    <cellStyle name="Title 18 7 2 2" xfId="40327"/>
    <cellStyle name="Title 18 7 2 3" xfId="40328"/>
    <cellStyle name="Title 18 7 3" xfId="40329"/>
    <cellStyle name="Title 18 7 4" xfId="40330"/>
    <cellStyle name="Title 18 8" xfId="40331"/>
    <cellStyle name="Title 18 8 2" xfId="40332"/>
    <cellStyle name="Title 18 8 2 2" xfId="40333"/>
    <cellStyle name="Title 18 8 2 3" xfId="40334"/>
    <cellStyle name="Title 18 8 3" xfId="40335"/>
    <cellStyle name="Title 18 8 4" xfId="40336"/>
    <cellStyle name="Title 18 9" xfId="40337"/>
    <cellStyle name="Title 18 9 2" xfId="40338"/>
    <cellStyle name="Title 18 9 2 2" xfId="40339"/>
    <cellStyle name="Title 18 9 2 3" xfId="40340"/>
    <cellStyle name="Title 18 9 3" xfId="40341"/>
    <cellStyle name="Title 18 9 4" xfId="40342"/>
    <cellStyle name="Title 19" xfId="40343"/>
    <cellStyle name="Title 19 10" xfId="40344"/>
    <cellStyle name="Title 19 10 2" xfId="40345"/>
    <cellStyle name="Title 19 10 3" xfId="40346"/>
    <cellStyle name="Title 19 11" xfId="40347"/>
    <cellStyle name="Title 19 11 2" xfId="40348"/>
    <cellStyle name="Title 19 11 3" xfId="40349"/>
    <cellStyle name="Title 19 12" xfId="40350"/>
    <cellStyle name="Title 19 12 2" xfId="40351"/>
    <cellStyle name="Title 19 12 3" xfId="40352"/>
    <cellStyle name="Title 19 13" xfId="40353"/>
    <cellStyle name="Title 19 2" xfId="40354"/>
    <cellStyle name="Title 19 2 2" xfId="40355"/>
    <cellStyle name="Title 19 2 2 2" xfId="40356"/>
    <cellStyle name="Title 19 2 2 2 2" xfId="40357"/>
    <cellStyle name="Title 19 2 2 2 3" xfId="40358"/>
    <cellStyle name="Title 19 2 2 3" xfId="40359"/>
    <cellStyle name="Title 19 2 2 4" xfId="40360"/>
    <cellStyle name="Title 19 2 3" xfId="40361"/>
    <cellStyle name="Title 19 2 3 2" xfId="40362"/>
    <cellStyle name="Title 19 2 3 2 2" xfId="40363"/>
    <cellStyle name="Title 19 2 3 2 3" xfId="40364"/>
    <cellStyle name="Title 19 2 3 3" xfId="40365"/>
    <cellStyle name="Title 19 2 3 4" xfId="40366"/>
    <cellStyle name="Title 19 2 4" xfId="40367"/>
    <cellStyle name="Title 19 2 4 2" xfId="40368"/>
    <cellStyle name="Title 19 2 4 3" xfId="40369"/>
    <cellStyle name="Title 19 2 5" xfId="40370"/>
    <cellStyle name="Title 19 2 5 2" xfId="40371"/>
    <cellStyle name="Title 19 2 5 3" xfId="40372"/>
    <cellStyle name="Title 19 2 6" xfId="40373"/>
    <cellStyle name="Title 19 2 7" xfId="40374"/>
    <cellStyle name="Title 19 3" xfId="40375"/>
    <cellStyle name="Title 19 3 2" xfId="40376"/>
    <cellStyle name="Title 19 3 2 2" xfId="40377"/>
    <cellStyle name="Title 19 3 2 2 2" xfId="40378"/>
    <cellStyle name="Title 19 3 2 2 3" xfId="40379"/>
    <cellStyle name="Title 19 3 2 3" xfId="40380"/>
    <cellStyle name="Title 19 3 2 4" xfId="40381"/>
    <cellStyle name="Title 19 3 3" xfId="40382"/>
    <cellStyle name="Title 19 3 3 2" xfId="40383"/>
    <cellStyle name="Title 19 3 3 2 2" xfId="40384"/>
    <cellStyle name="Title 19 3 3 2 3" xfId="40385"/>
    <cellStyle name="Title 19 3 3 3" xfId="40386"/>
    <cellStyle name="Title 19 3 3 4" xfId="40387"/>
    <cellStyle name="Title 19 3 4" xfId="40388"/>
    <cellStyle name="Title 19 3 4 2" xfId="40389"/>
    <cellStyle name="Title 19 3 4 3" xfId="40390"/>
    <cellStyle name="Title 19 3 5" xfId="40391"/>
    <cellStyle name="Title 19 3 6" xfId="40392"/>
    <cellStyle name="Title 19 4" xfId="40393"/>
    <cellStyle name="Title 19 4 2" xfId="40394"/>
    <cellStyle name="Title 19 4 2 2" xfId="40395"/>
    <cellStyle name="Title 19 4 2 2 2" xfId="40396"/>
    <cellStyle name="Title 19 4 2 2 3" xfId="40397"/>
    <cellStyle name="Title 19 4 2 3" xfId="40398"/>
    <cellStyle name="Title 19 4 2 4" xfId="40399"/>
    <cellStyle name="Title 19 4 3" xfId="40400"/>
    <cellStyle name="Title 19 4 3 2" xfId="40401"/>
    <cellStyle name="Title 19 4 3 2 2" xfId="40402"/>
    <cellStyle name="Title 19 4 3 2 3" xfId="40403"/>
    <cellStyle name="Title 19 4 3 3" xfId="40404"/>
    <cellStyle name="Title 19 4 3 4" xfId="40405"/>
    <cellStyle name="Title 19 4 4" xfId="40406"/>
    <cellStyle name="Title 19 4 4 2" xfId="40407"/>
    <cellStyle name="Title 19 4 4 3" xfId="40408"/>
    <cellStyle name="Title 19 4 5" xfId="40409"/>
    <cellStyle name="Title 19 4 6" xfId="40410"/>
    <cellStyle name="Title 19 5" xfId="40411"/>
    <cellStyle name="Title 19 5 2" xfId="40412"/>
    <cellStyle name="Title 19 5 2 2" xfId="40413"/>
    <cellStyle name="Title 19 5 2 2 2" xfId="40414"/>
    <cellStyle name="Title 19 5 2 2 3" xfId="40415"/>
    <cellStyle name="Title 19 5 2 3" xfId="40416"/>
    <cellStyle name="Title 19 5 2 4" xfId="40417"/>
    <cellStyle name="Title 19 5 3" xfId="40418"/>
    <cellStyle name="Title 19 5 3 2" xfId="40419"/>
    <cellStyle name="Title 19 5 3 2 2" xfId="40420"/>
    <cellStyle name="Title 19 5 3 2 3" xfId="40421"/>
    <cellStyle name="Title 19 5 3 3" xfId="40422"/>
    <cellStyle name="Title 19 5 3 4" xfId="40423"/>
    <cellStyle name="Title 19 5 4" xfId="40424"/>
    <cellStyle name="Title 19 5 4 2" xfId="40425"/>
    <cellStyle name="Title 19 5 4 2 2" xfId="40426"/>
    <cellStyle name="Title 19 5 4 2 3" xfId="40427"/>
    <cellStyle name="Title 19 5 4 3" xfId="40428"/>
    <cellStyle name="Title 19 5 4 4" xfId="40429"/>
    <cellStyle name="Title 19 5 5" xfId="40430"/>
    <cellStyle name="Title 19 5 5 2" xfId="40431"/>
    <cellStyle name="Title 19 5 5 3" xfId="40432"/>
    <cellStyle name="Title 19 5 6" xfId="40433"/>
    <cellStyle name="Title 19 5 7" xfId="40434"/>
    <cellStyle name="Title 19 6" xfId="40435"/>
    <cellStyle name="Title 19 6 2" xfId="40436"/>
    <cellStyle name="Title 19 6 2 2" xfId="40437"/>
    <cellStyle name="Title 19 6 2 2 2" xfId="40438"/>
    <cellStyle name="Title 19 6 2 2 3" xfId="40439"/>
    <cellStyle name="Title 19 6 2 3" xfId="40440"/>
    <cellStyle name="Title 19 6 2 4" xfId="40441"/>
    <cellStyle name="Title 19 6 3" xfId="40442"/>
    <cellStyle name="Title 19 6 3 2" xfId="40443"/>
    <cellStyle name="Title 19 6 3 2 2" xfId="40444"/>
    <cellStyle name="Title 19 6 3 2 3" xfId="40445"/>
    <cellStyle name="Title 19 6 3 3" xfId="40446"/>
    <cellStyle name="Title 19 6 3 4" xfId="40447"/>
    <cellStyle name="Title 19 6 4" xfId="40448"/>
    <cellStyle name="Title 19 6 4 2" xfId="40449"/>
    <cellStyle name="Title 19 6 4 3" xfId="40450"/>
    <cellStyle name="Title 19 6 5" xfId="40451"/>
    <cellStyle name="Title 19 6 6" xfId="40452"/>
    <cellStyle name="Title 19 7" xfId="40453"/>
    <cellStyle name="Title 19 7 2" xfId="40454"/>
    <cellStyle name="Title 19 7 2 2" xfId="40455"/>
    <cellStyle name="Title 19 7 2 3" xfId="40456"/>
    <cellStyle name="Title 19 7 3" xfId="40457"/>
    <cellStyle name="Title 19 7 4" xfId="40458"/>
    <cellStyle name="Title 19 8" xfId="40459"/>
    <cellStyle name="Title 19 8 2" xfId="40460"/>
    <cellStyle name="Title 19 8 2 2" xfId="40461"/>
    <cellStyle name="Title 19 8 2 3" xfId="40462"/>
    <cellStyle name="Title 19 8 3" xfId="40463"/>
    <cellStyle name="Title 19 8 4" xfId="40464"/>
    <cellStyle name="Title 19 9" xfId="40465"/>
    <cellStyle name="Title 19 9 2" xfId="40466"/>
    <cellStyle name="Title 19 9 2 2" xfId="40467"/>
    <cellStyle name="Title 19 9 2 3" xfId="40468"/>
    <cellStyle name="Title 19 9 3" xfId="40469"/>
    <cellStyle name="Title 19 9 4" xfId="40470"/>
    <cellStyle name="Title 2" xfId="40471"/>
    <cellStyle name="Title 2 10" xfId="40472"/>
    <cellStyle name="Title 2 10 10" xfId="40473"/>
    <cellStyle name="Title 2 10 10 2" xfId="40474"/>
    <cellStyle name="Title 2 10 10 3" xfId="40475"/>
    <cellStyle name="Title 2 10 11" xfId="40476"/>
    <cellStyle name="Title 2 10 11 2" xfId="40477"/>
    <cellStyle name="Title 2 10 11 3" xfId="40478"/>
    <cellStyle name="Title 2 10 12" xfId="40479"/>
    <cellStyle name="Title 2 10 2" xfId="40480"/>
    <cellStyle name="Title 2 10 2 2" xfId="40481"/>
    <cellStyle name="Title 2 10 2 2 2" xfId="40482"/>
    <cellStyle name="Title 2 10 2 2 2 2" xfId="40483"/>
    <cellStyle name="Title 2 10 2 2 2 3" xfId="40484"/>
    <cellStyle name="Title 2 10 2 2 3" xfId="40485"/>
    <cellStyle name="Title 2 10 2 2 4" xfId="40486"/>
    <cellStyle name="Title 2 10 2 3" xfId="40487"/>
    <cellStyle name="Title 2 10 2 3 2" xfId="40488"/>
    <cellStyle name="Title 2 10 2 3 2 2" xfId="40489"/>
    <cellStyle name="Title 2 10 2 3 2 3" xfId="40490"/>
    <cellStyle name="Title 2 10 2 3 3" xfId="40491"/>
    <cellStyle name="Title 2 10 2 3 4" xfId="40492"/>
    <cellStyle name="Title 2 10 2 4" xfId="40493"/>
    <cellStyle name="Title 2 10 2 4 2" xfId="40494"/>
    <cellStyle name="Title 2 10 2 4 3" xfId="40495"/>
    <cellStyle name="Title 2 10 2 5" xfId="40496"/>
    <cellStyle name="Title 2 10 2 6" xfId="40497"/>
    <cellStyle name="Title 2 10 3" xfId="40498"/>
    <cellStyle name="Title 2 10 3 2" xfId="40499"/>
    <cellStyle name="Title 2 10 3 2 2" xfId="40500"/>
    <cellStyle name="Title 2 10 3 2 2 2" xfId="40501"/>
    <cellStyle name="Title 2 10 3 2 2 3" xfId="40502"/>
    <cellStyle name="Title 2 10 3 2 3" xfId="40503"/>
    <cellStyle name="Title 2 10 3 2 4" xfId="40504"/>
    <cellStyle name="Title 2 10 3 3" xfId="40505"/>
    <cellStyle name="Title 2 10 3 3 2" xfId="40506"/>
    <cellStyle name="Title 2 10 3 3 2 2" xfId="40507"/>
    <cellStyle name="Title 2 10 3 3 2 3" xfId="40508"/>
    <cellStyle name="Title 2 10 3 3 3" xfId="40509"/>
    <cellStyle name="Title 2 10 3 3 4" xfId="40510"/>
    <cellStyle name="Title 2 10 3 4" xfId="40511"/>
    <cellStyle name="Title 2 10 3 4 2" xfId="40512"/>
    <cellStyle name="Title 2 10 3 4 3" xfId="40513"/>
    <cellStyle name="Title 2 10 3 5" xfId="40514"/>
    <cellStyle name="Title 2 10 3 6" xfId="40515"/>
    <cellStyle name="Title 2 10 4" xfId="40516"/>
    <cellStyle name="Title 2 10 4 2" xfId="40517"/>
    <cellStyle name="Title 2 10 4 2 2" xfId="40518"/>
    <cellStyle name="Title 2 10 4 2 2 2" xfId="40519"/>
    <cellStyle name="Title 2 10 4 2 2 3" xfId="40520"/>
    <cellStyle name="Title 2 10 4 2 3" xfId="40521"/>
    <cellStyle name="Title 2 10 4 2 4" xfId="40522"/>
    <cellStyle name="Title 2 10 4 3" xfId="40523"/>
    <cellStyle name="Title 2 10 4 3 2" xfId="40524"/>
    <cellStyle name="Title 2 10 4 3 2 2" xfId="40525"/>
    <cellStyle name="Title 2 10 4 3 2 3" xfId="40526"/>
    <cellStyle name="Title 2 10 4 3 3" xfId="40527"/>
    <cellStyle name="Title 2 10 4 3 4" xfId="40528"/>
    <cellStyle name="Title 2 10 4 4" xfId="40529"/>
    <cellStyle name="Title 2 10 4 4 2" xfId="40530"/>
    <cellStyle name="Title 2 10 4 4 2 2" xfId="40531"/>
    <cellStyle name="Title 2 10 4 4 2 3" xfId="40532"/>
    <cellStyle name="Title 2 10 4 4 3" xfId="40533"/>
    <cellStyle name="Title 2 10 4 4 4" xfId="40534"/>
    <cellStyle name="Title 2 10 4 5" xfId="40535"/>
    <cellStyle name="Title 2 10 4 5 2" xfId="40536"/>
    <cellStyle name="Title 2 10 4 5 3" xfId="40537"/>
    <cellStyle name="Title 2 10 4 6" xfId="40538"/>
    <cellStyle name="Title 2 10 4 7" xfId="40539"/>
    <cellStyle name="Title 2 10 5" xfId="40540"/>
    <cellStyle name="Title 2 10 5 2" xfId="40541"/>
    <cellStyle name="Title 2 10 5 2 2" xfId="40542"/>
    <cellStyle name="Title 2 10 5 2 2 2" xfId="40543"/>
    <cellStyle name="Title 2 10 5 2 2 3" xfId="40544"/>
    <cellStyle name="Title 2 10 5 2 3" xfId="40545"/>
    <cellStyle name="Title 2 10 5 2 4" xfId="40546"/>
    <cellStyle name="Title 2 10 5 3" xfId="40547"/>
    <cellStyle name="Title 2 10 5 3 2" xfId="40548"/>
    <cellStyle name="Title 2 10 5 3 2 2" xfId="40549"/>
    <cellStyle name="Title 2 10 5 3 2 3" xfId="40550"/>
    <cellStyle name="Title 2 10 5 3 3" xfId="40551"/>
    <cellStyle name="Title 2 10 5 3 4" xfId="40552"/>
    <cellStyle name="Title 2 10 5 4" xfId="40553"/>
    <cellStyle name="Title 2 10 5 4 2" xfId="40554"/>
    <cellStyle name="Title 2 10 5 4 3" xfId="40555"/>
    <cellStyle name="Title 2 10 5 5" xfId="40556"/>
    <cellStyle name="Title 2 10 5 6" xfId="40557"/>
    <cellStyle name="Title 2 10 6" xfId="40558"/>
    <cellStyle name="Title 2 10 6 2" xfId="40559"/>
    <cellStyle name="Title 2 10 6 2 2" xfId="40560"/>
    <cellStyle name="Title 2 10 6 2 3" xfId="40561"/>
    <cellStyle name="Title 2 10 6 3" xfId="40562"/>
    <cellStyle name="Title 2 10 6 4" xfId="40563"/>
    <cellStyle name="Title 2 10 7" xfId="40564"/>
    <cellStyle name="Title 2 10 7 2" xfId="40565"/>
    <cellStyle name="Title 2 10 7 2 2" xfId="40566"/>
    <cellStyle name="Title 2 10 7 2 3" xfId="40567"/>
    <cellStyle name="Title 2 10 7 3" xfId="40568"/>
    <cellStyle name="Title 2 10 7 4" xfId="40569"/>
    <cellStyle name="Title 2 10 8" xfId="40570"/>
    <cellStyle name="Title 2 10 8 2" xfId="40571"/>
    <cellStyle name="Title 2 10 8 2 2" xfId="40572"/>
    <cellStyle name="Title 2 10 8 2 3" xfId="40573"/>
    <cellStyle name="Title 2 10 8 3" xfId="40574"/>
    <cellStyle name="Title 2 10 8 4" xfId="40575"/>
    <cellStyle name="Title 2 10 9" xfId="40576"/>
    <cellStyle name="Title 2 10 9 2" xfId="40577"/>
    <cellStyle name="Title 2 10 9 3" xfId="40578"/>
    <cellStyle name="Title 2 11" xfId="40579"/>
    <cellStyle name="Title 2 11 10" xfId="40580"/>
    <cellStyle name="Title 2 11 10 2" xfId="40581"/>
    <cellStyle name="Title 2 11 10 3" xfId="40582"/>
    <cellStyle name="Title 2 11 11" xfId="40583"/>
    <cellStyle name="Title 2 11 12" xfId="40584"/>
    <cellStyle name="Title 2 11 2" xfId="40585"/>
    <cellStyle name="Title 2 11 2 2" xfId="40586"/>
    <cellStyle name="Title 2 11 2 2 2" xfId="40587"/>
    <cellStyle name="Title 2 11 2 2 2 2" xfId="40588"/>
    <cellStyle name="Title 2 11 2 2 2 3" xfId="40589"/>
    <cellStyle name="Title 2 11 2 2 3" xfId="40590"/>
    <cellStyle name="Title 2 11 2 2 4" xfId="40591"/>
    <cellStyle name="Title 2 11 2 3" xfId="40592"/>
    <cellStyle name="Title 2 11 2 3 2" xfId="40593"/>
    <cellStyle name="Title 2 11 2 3 2 2" xfId="40594"/>
    <cellStyle name="Title 2 11 2 3 2 3" xfId="40595"/>
    <cellStyle name="Title 2 11 2 3 3" xfId="40596"/>
    <cellStyle name="Title 2 11 2 3 4" xfId="40597"/>
    <cellStyle name="Title 2 11 2 4" xfId="40598"/>
    <cellStyle name="Title 2 11 2 4 2" xfId="40599"/>
    <cellStyle name="Title 2 11 2 4 3" xfId="40600"/>
    <cellStyle name="Title 2 11 2 5" xfId="40601"/>
    <cellStyle name="Title 2 11 2 6" xfId="40602"/>
    <cellStyle name="Title 2 11 3" xfId="40603"/>
    <cellStyle name="Title 2 11 3 2" xfId="40604"/>
    <cellStyle name="Title 2 11 3 2 2" xfId="40605"/>
    <cellStyle name="Title 2 11 3 2 2 2" xfId="40606"/>
    <cellStyle name="Title 2 11 3 2 2 3" xfId="40607"/>
    <cellStyle name="Title 2 11 3 2 3" xfId="40608"/>
    <cellStyle name="Title 2 11 3 2 4" xfId="40609"/>
    <cellStyle name="Title 2 11 3 3" xfId="40610"/>
    <cellStyle name="Title 2 11 3 3 2" xfId="40611"/>
    <cellStyle name="Title 2 11 3 3 2 2" xfId="40612"/>
    <cellStyle name="Title 2 11 3 3 2 3" xfId="40613"/>
    <cellStyle name="Title 2 11 3 3 3" xfId="40614"/>
    <cellStyle name="Title 2 11 3 3 4" xfId="40615"/>
    <cellStyle name="Title 2 11 3 4" xfId="40616"/>
    <cellStyle name="Title 2 11 3 4 2" xfId="40617"/>
    <cellStyle name="Title 2 11 3 4 3" xfId="40618"/>
    <cellStyle name="Title 2 11 3 5" xfId="40619"/>
    <cellStyle name="Title 2 11 3 6" xfId="40620"/>
    <cellStyle name="Title 2 11 4" xfId="40621"/>
    <cellStyle name="Title 2 11 4 2" xfId="40622"/>
    <cellStyle name="Title 2 11 4 2 2" xfId="40623"/>
    <cellStyle name="Title 2 11 4 2 2 2" xfId="40624"/>
    <cellStyle name="Title 2 11 4 2 2 3" xfId="40625"/>
    <cellStyle name="Title 2 11 4 2 3" xfId="40626"/>
    <cellStyle name="Title 2 11 4 2 4" xfId="40627"/>
    <cellStyle name="Title 2 11 4 3" xfId="40628"/>
    <cellStyle name="Title 2 11 4 3 2" xfId="40629"/>
    <cellStyle name="Title 2 11 4 3 2 2" xfId="40630"/>
    <cellStyle name="Title 2 11 4 3 2 3" xfId="40631"/>
    <cellStyle name="Title 2 11 4 3 3" xfId="40632"/>
    <cellStyle name="Title 2 11 4 3 4" xfId="40633"/>
    <cellStyle name="Title 2 11 4 4" xfId="40634"/>
    <cellStyle name="Title 2 11 4 4 2" xfId="40635"/>
    <cellStyle name="Title 2 11 4 4 2 2" xfId="40636"/>
    <cellStyle name="Title 2 11 4 4 2 3" xfId="40637"/>
    <cellStyle name="Title 2 11 4 4 3" xfId="40638"/>
    <cellStyle name="Title 2 11 4 4 4" xfId="40639"/>
    <cellStyle name="Title 2 11 4 5" xfId="40640"/>
    <cellStyle name="Title 2 11 4 5 2" xfId="40641"/>
    <cellStyle name="Title 2 11 4 5 3" xfId="40642"/>
    <cellStyle name="Title 2 11 4 6" xfId="40643"/>
    <cellStyle name="Title 2 11 4 7" xfId="40644"/>
    <cellStyle name="Title 2 11 5" xfId="40645"/>
    <cellStyle name="Title 2 11 5 2" xfId="40646"/>
    <cellStyle name="Title 2 11 5 2 2" xfId="40647"/>
    <cellStyle name="Title 2 11 5 2 2 2" xfId="40648"/>
    <cellStyle name="Title 2 11 5 2 2 3" xfId="40649"/>
    <cellStyle name="Title 2 11 5 2 3" xfId="40650"/>
    <cellStyle name="Title 2 11 5 2 4" xfId="40651"/>
    <cellStyle name="Title 2 11 5 3" xfId="40652"/>
    <cellStyle name="Title 2 11 5 3 2" xfId="40653"/>
    <cellStyle name="Title 2 11 5 3 2 2" xfId="40654"/>
    <cellStyle name="Title 2 11 5 3 2 3" xfId="40655"/>
    <cellStyle name="Title 2 11 5 3 3" xfId="40656"/>
    <cellStyle name="Title 2 11 5 3 4" xfId="40657"/>
    <cellStyle name="Title 2 11 5 4" xfId="40658"/>
    <cellStyle name="Title 2 11 5 4 2" xfId="40659"/>
    <cellStyle name="Title 2 11 5 4 3" xfId="40660"/>
    <cellStyle name="Title 2 11 5 5" xfId="40661"/>
    <cellStyle name="Title 2 11 5 6" xfId="40662"/>
    <cellStyle name="Title 2 11 6" xfId="40663"/>
    <cellStyle name="Title 2 11 6 2" xfId="40664"/>
    <cellStyle name="Title 2 11 6 2 2" xfId="40665"/>
    <cellStyle name="Title 2 11 6 2 3" xfId="40666"/>
    <cellStyle name="Title 2 11 6 3" xfId="40667"/>
    <cellStyle name="Title 2 11 6 4" xfId="40668"/>
    <cellStyle name="Title 2 11 7" xfId="40669"/>
    <cellStyle name="Title 2 11 7 2" xfId="40670"/>
    <cellStyle name="Title 2 11 7 2 2" xfId="40671"/>
    <cellStyle name="Title 2 11 7 2 3" xfId="40672"/>
    <cellStyle name="Title 2 11 7 3" xfId="40673"/>
    <cellStyle name="Title 2 11 7 4" xfId="40674"/>
    <cellStyle name="Title 2 11 8" xfId="40675"/>
    <cellStyle name="Title 2 11 8 2" xfId="40676"/>
    <cellStyle name="Title 2 11 8 2 2" xfId="40677"/>
    <cellStyle name="Title 2 11 8 2 3" xfId="40678"/>
    <cellStyle name="Title 2 11 8 3" xfId="40679"/>
    <cellStyle name="Title 2 11 8 4" xfId="40680"/>
    <cellStyle name="Title 2 11 9" xfId="40681"/>
    <cellStyle name="Title 2 11 9 2" xfId="40682"/>
    <cellStyle name="Title 2 11 9 3" xfId="40683"/>
    <cellStyle name="Title 2 12" xfId="40684"/>
    <cellStyle name="Title 2 12 2" xfId="40685"/>
    <cellStyle name="Title 2 12 2 2" xfId="40686"/>
    <cellStyle name="Title 2 12 2 2 2" xfId="40687"/>
    <cellStyle name="Title 2 12 2 2 3" xfId="40688"/>
    <cellStyle name="Title 2 12 2 3" xfId="40689"/>
    <cellStyle name="Title 2 12 2 4" xfId="40690"/>
    <cellStyle name="Title 2 12 3" xfId="40691"/>
    <cellStyle name="Title 2 12 3 2" xfId="40692"/>
    <cellStyle name="Title 2 12 3 2 2" xfId="40693"/>
    <cellStyle name="Title 2 12 3 2 3" xfId="40694"/>
    <cellStyle name="Title 2 12 3 3" xfId="40695"/>
    <cellStyle name="Title 2 12 3 4" xfId="40696"/>
    <cellStyle name="Title 2 12 4" xfId="40697"/>
    <cellStyle name="Title 2 12 4 2" xfId="40698"/>
    <cellStyle name="Title 2 12 4 3" xfId="40699"/>
    <cellStyle name="Title 2 12 5" xfId="40700"/>
    <cellStyle name="Title 2 12 5 2" xfId="40701"/>
    <cellStyle name="Title 2 12 5 3" xfId="40702"/>
    <cellStyle name="Title 2 12 6" xfId="40703"/>
    <cellStyle name="Title 2 12 7" xfId="40704"/>
    <cellStyle name="Title 2 13" xfId="40705"/>
    <cellStyle name="Title 2 13 2" xfId="40706"/>
    <cellStyle name="Title 2 13 2 2" xfId="40707"/>
    <cellStyle name="Title 2 13 2 2 2" xfId="40708"/>
    <cellStyle name="Title 2 13 2 2 3" xfId="40709"/>
    <cellStyle name="Title 2 13 2 3" xfId="40710"/>
    <cellStyle name="Title 2 13 2 4" xfId="40711"/>
    <cellStyle name="Title 2 13 3" xfId="40712"/>
    <cellStyle name="Title 2 13 3 2" xfId="40713"/>
    <cellStyle name="Title 2 13 3 2 2" xfId="40714"/>
    <cellStyle name="Title 2 13 3 2 3" xfId="40715"/>
    <cellStyle name="Title 2 13 3 3" xfId="40716"/>
    <cellStyle name="Title 2 13 3 4" xfId="40717"/>
    <cellStyle name="Title 2 13 4" xfId="40718"/>
    <cellStyle name="Title 2 13 4 2" xfId="40719"/>
    <cellStyle name="Title 2 13 4 3" xfId="40720"/>
    <cellStyle name="Title 2 13 5" xfId="40721"/>
    <cellStyle name="Title 2 13 6" xfId="40722"/>
    <cellStyle name="Title 2 14" xfId="40723"/>
    <cellStyle name="Title 2 14 2" xfId="40724"/>
    <cellStyle name="Title 2 14 2 2" xfId="40725"/>
    <cellStyle name="Title 2 14 2 2 2" xfId="40726"/>
    <cellStyle name="Title 2 14 2 2 3" xfId="40727"/>
    <cellStyle name="Title 2 14 2 3" xfId="40728"/>
    <cellStyle name="Title 2 14 2 4" xfId="40729"/>
    <cellStyle name="Title 2 14 3" xfId="40730"/>
    <cellStyle name="Title 2 14 3 2" xfId="40731"/>
    <cellStyle name="Title 2 14 3 2 2" xfId="40732"/>
    <cellStyle name="Title 2 14 3 2 3" xfId="40733"/>
    <cellStyle name="Title 2 14 3 3" xfId="40734"/>
    <cellStyle name="Title 2 14 3 4" xfId="40735"/>
    <cellStyle name="Title 2 14 4" xfId="40736"/>
    <cellStyle name="Title 2 14 4 2" xfId="40737"/>
    <cellStyle name="Title 2 14 4 3" xfId="40738"/>
    <cellStyle name="Title 2 14 5" xfId="40739"/>
    <cellStyle name="Title 2 14 6" xfId="40740"/>
    <cellStyle name="Title 2 15" xfId="40741"/>
    <cellStyle name="Title 2 15 2" xfId="40742"/>
    <cellStyle name="Title 2 15 2 2" xfId="40743"/>
    <cellStyle name="Title 2 15 2 2 2" xfId="40744"/>
    <cellStyle name="Title 2 15 2 2 3" xfId="40745"/>
    <cellStyle name="Title 2 15 2 3" xfId="40746"/>
    <cellStyle name="Title 2 15 2 4" xfId="40747"/>
    <cellStyle name="Title 2 15 3" xfId="40748"/>
    <cellStyle name="Title 2 15 3 2" xfId="40749"/>
    <cellStyle name="Title 2 15 3 2 2" xfId="40750"/>
    <cellStyle name="Title 2 15 3 2 3" xfId="40751"/>
    <cellStyle name="Title 2 15 3 3" xfId="40752"/>
    <cellStyle name="Title 2 15 3 4" xfId="40753"/>
    <cellStyle name="Title 2 15 4" xfId="40754"/>
    <cellStyle name="Title 2 15 4 2" xfId="40755"/>
    <cellStyle name="Title 2 15 4 2 2" xfId="40756"/>
    <cellStyle name="Title 2 15 4 2 3" xfId="40757"/>
    <cellStyle name="Title 2 15 4 3" xfId="40758"/>
    <cellStyle name="Title 2 15 4 4" xfId="40759"/>
    <cellStyle name="Title 2 15 5" xfId="40760"/>
    <cellStyle name="Title 2 15 5 2" xfId="40761"/>
    <cellStyle name="Title 2 15 5 3" xfId="40762"/>
    <cellStyle name="Title 2 15 6" xfId="40763"/>
    <cellStyle name="Title 2 15 7" xfId="40764"/>
    <cellStyle name="Title 2 16" xfId="40765"/>
    <cellStyle name="Title 2 16 2" xfId="40766"/>
    <cellStyle name="Title 2 16 2 2" xfId="40767"/>
    <cellStyle name="Title 2 16 2 2 2" xfId="40768"/>
    <cellStyle name="Title 2 16 2 2 3" xfId="40769"/>
    <cellStyle name="Title 2 16 2 3" xfId="40770"/>
    <cellStyle name="Title 2 16 2 4" xfId="40771"/>
    <cellStyle name="Title 2 16 3" xfId="40772"/>
    <cellStyle name="Title 2 16 3 2" xfId="40773"/>
    <cellStyle name="Title 2 16 3 2 2" xfId="40774"/>
    <cellStyle name="Title 2 16 3 2 3" xfId="40775"/>
    <cellStyle name="Title 2 16 3 3" xfId="40776"/>
    <cellStyle name="Title 2 16 3 4" xfId="40777"/>
    <cellStyle name="Title 2 16 4" xfId="40778"/>
    <cellStyle name="Title 2 16 4 2" xfId="40779"/>
    <cellStyle name="Title 2 16 4 3" xfId="40780"/>
    <cellStyle name="Title 2 16 5" xfId="40781"/>
    <cellStyle name="Title 2 16 6" xfId="40782"/>
    <cellStyle name="Title 2 17" xfId="40783"/>
    <cellStyle name="Title 2 17 2" xfId="40784"/>
    <cellStyle name="Title 2 17 2 2" xfId="40785"/>
    <cellStyle name="Title 2 17 2 3" xfId="40786"/>
    <cellStyle name="Title 2 17 3" xfId="40787"/>
    <cellStyle name="Title 2 17 4" xfId="40788"/>
    <cellStyle name="Title 2 18" xfId="40789"/>
    <cellStyle name="Title 2 18 2" xfId="40790"/>
    <cellStyle name="Title 2 18 2 2" xfId="40791"/>
    <cellStyle name="Title 2 18 2 3" xfId="40792"/>
    <cellStyle name="Title 2 18 3" xfId="40793"/>
    <cellStyle name="Title 2 18 4" xfId="40794"/>
    <cellStyle name="Title 2 19" xfId="40795"/>
    <cellStyle name="Title 2 19 2" xfId="40796"/>
    <cellStyle name="Title 2 19 2 2" xfId="40797"/>
    <cellStyle name="Title 2 19 2 3" xfId="40798"/>
    <cellStyle name="Title 2 19 3" xfId="40799"/>
    <cellStyle name="Title 2 19 4" xfId="40800"/>
    <cellStyle name="Title 2 2" xfId="40801"/>
    <cellStyle name="Title 2 2 10" xfId="40802"/>
    <cellStyle name="Title 2 2 10 2" xfId="40803"/>
    <cellStyle name="Title 2 2 10 3" xfId="40804"/>
    <cellStyle name="Title 2 2 11" xfId="40805"/>
    <cellStyle name="Title 2 2 11 2" xfId="40806"/>
    <cellStyle name="Title 2 2 11 3" xfId="40807"/>
    <cellStyle name="Title 2 2 12" xfId="40808"/>
    <cellStyle name="Title 2 2 2" xfId="40809"/>
    <cellStyle name="Title 2 2 2 2" xfId="40810"/>
    <cellStyle name="Title 2 2 2 2 2" xfId="40811"/>
    <cellStyle name="Title 2 2 2 2 2 2" xfId="40812"/>
    <cellStyle name="Title 2 2 2 2 2 3" xfId="40813"/>
    <cellStyle name="Title 2 2 2 2 3" xfId="40814"/>
    <cellStyle name="Title 2 2 2 2 4" xfId="40815"/>
    <cellStyle name="Title 2 2 2 3" xfId="40816"/>
    <cellStyle name="Title 2 2 2 3 2" xfId="40817"/>
    <cellStyle name="Title 2 2 2 3 2 2" xfId="40818"/>
    <cellStyle name="Title 2 2 2 3 2 3" xfId="40819"/>
    <cellStyle name="Title 2 2 2 3 3" xfId="40820"/>
    <cellStyle name="Title 2 2 2 3 4" xfId="40821"/>
    <cellStyle name="Title 2 2 2 4" xfId="40822"/>
    <cellStyle name="Title 2 2 2 4 2" xfId="40823"/>
    <cellStyle name="Title 2 2 2 4 3" xfId="40824"/>
    <cellStyle name="Title 2 2 2 5" xfId="40825"/>
    <cellStyle name="Title 2 2 2 6" xfId="40826"/>
    <cellStyle name="Title 2 2 3" xfId="40827"/>
    <cellStyle name="Title 2 2 3 2" xfId="40828"/>
    <cellStyle name="Title 2 2 3 2 2" xfId="40829"/>
    <cellStyle name="Title 2 2 3 2 2 2" xfId="40830"/>
    <cellStyle name="Title 2 2 3 2 2 3" xfId="40831"/>
    <cellStyle name="Title 2 2 3 2 3" xfId="40832"/>
    <cellStyle name="Title 2 2 3 2 4" xfId="40833"/>
    <cellStyle name="Title 2 2 3 3" xfId="40834"/>
    <cellStyle name="Title 2 2 3 3 2" xfId="40835"/>
    <cellStyle name="Title 2 2 3 3 2 2" xfId="40836"/>
    <cellStyle name="Title 2 2 3 3 2 3" xfId="40837"/>
    <cellStyle name="Title 2 2 3 3 3" xfId="40838"/>
    <cellStyle name="Title 2 2 3 3 4" xfId="40839"/>
    <cellStyle name="Title 2 2 3 4" xfId="40840"/>
    <cellStyle name="Title 2 2 3 4 2" xfId="40841"/>
    <cellStyle name="Title 2 2 3 4 3" xfId="40842"/>
    <cellStyle name="Title 2 2 3 5" xfId="40843"/>
    <cellStyle name="Title 2 2 3 6" xfId="40844"/>
    <cellStyle name="Title 2 2 4" xfId="40845"/>
    <cellStyle name="Title 2 2 4 2" xfId="40846"/>
    <cellStyle name="Title 2 2 4 2 2" xfId="40847"/>
    <cellStyle name="Title 2 2 4 2 2 2" xfId="40848"/>
    <cellStyle name="Title 2 2 4 2 2 3" xfId="40849"/>
    <cellStyle name="Title 2 2 4 2 3" xfId="40850"/>
    <cellStyle name="Title 2 2 4 2 4" xfId="40851"/>
    <cellStyle name="Title 2 2 4 3" xfId="40852"/>
    <cellStyle name="Title 2 2 4 3 2" xfId="40853"/>
    <cellStyle name="Title 2 2 4 3 2 2" xfId="40854"/>
    <cellStyle name="Title 2 2 4 3 2 3" xfId="40855"/>
    <cellStyle name="Title 2 2 4 3 3" xfId="40856"/>
    <cellStyle name="Title 2 2 4 3 4" xfId="40857"/>
    <cellStyle name="Title 2 2 4 4" xfId="40858"/>
    <cellStyle name="Title 2 2 4 4 2" xfId="40859"/>
    <cellStyle name="Title 2 2 4 4 2 2" xfId="40860"/>
    <cellStyle name="Title 2 2 4 4 2 3" xfId="40861"/>
    <cellStyle name="Title 2 2 4 4 3" xfId="40862"/>
    <cellStyle name="Title 2 2 4 4 4" xfId="40863"/>
    <cellStyle name="Title 2 2 4 5" xfId="40864"/>
    <cellStyle name="Title 2 2 4 5 2" xfId="40865"/>
    <cellStyle name="Title 2 2 4 5 3" xfId="40866"/>
    <cellStyle name="Title 2 2 4 6" xfId="40867"/>
    <cellStyle name="Title 2 2 4 7" xfId="40868"/>
    <cellStyle name="Title 2 2 5" xfId="40869"/>
    <cellStyle name="Title 2 2 5 2" xfId="40870"/>
    <cellStyle name="Title 2 2 5 2 2" xfId="40871"/>
    <cellStyle name="Title 2 2 5 2 2 2" xfId="40872"/>
    <cellStyle name="Title 2 2 5 2 2 3" xfId="40873"/>
    <cellStyle name="Title 2 2 5 2 3" xfId="40874"/>
    <cellStyle name="Title 2 2 5 2 4" xfId="40875"/>
    <cellStyle name="Title 2 2 5 3" xfId="40876"/>
    <cellStyle name="Title 2 2 5 3 2" xfId="40877"/>
    <cellStyle name="Title 2 2 5 3 2 2" xfId="40878"/>
    <cellStyle name="Title 2 2 5 3 2 3" xfId="40879"/>
    <cellStyle name="Title 2 2 5 3 3" xfId="40880"/>
    <cellStyle name="Title 2 2 5 3 4" xfId="40881"/>
    <cellStyle name="Title 2 2 5 4" xfId="40882"/>
    <cellStyle name="Title 2 2 5 4 2" xfId="40883"/>
    <cellStyle name="Title 2 2 5 4 3" xfId="40884"/>
    <cellStyle name="Title 2 2 5 5" xfId="40885"/>
    <cellStyle name="Title 2 2 5 6" xfId="40886"/>
    <cellStyle name="Title 2 2 6" xfId="40887"/>
    <cellStyle name="Title 2 2 6 2" xfId="40888"/>
    <cellStyle name="Title 2 2 6 2 2" xfId="40889"/>
    <cellStyle name="Title 2 2 6 2 3" xfId="40890"/>
    <cellStyle name="Title 2 2 6 3" xfId="40891"/>
    <cellStyle name="Title 2 2 6 4" xfId="40892"/>
    <cellStyle name="Title 2 2 7" xfId="40893"/>
    <cellStyle name="Title 2 2 7 2" xfId="40894"/>
    <cellStyle name="Title 2 2 7 2 2" xfId="40895"/>
    <cellStyle name="Title 2 2 7 2 3" xfId="40896"/>
    <cellStyle name="Title 2 2 7 3" xfId="40897"/>
    <cellStyle name="Title 2 2 7 4" xfId="40898"/>
    <cellStyle name="Title 2 2 8" xfId="40899"/>
    <cellStyle name="Title 2 2 8 2" xfId="40900"/>
    <cellStyle name="Title 2 2 8 2 2" xfId="40901"/>
    <cellStyle name="Title 2 2 8 2 3" xfId="40902"/>
    <cellStyle name="Title 2 2 8 3" xfId="40903"/>
    <cellStyle name="Title 2 2 8 4" xfId="40904"/>
    <cellStyle name="Title 2 2 9" xfId="40905"/>
    <cellStyle name="Title 2 2 9 2" xfId="40906"/>
    <cellStyle name="Title 2 2 9 3" xfId="40907"/>
    <cellStyle name="Title 2 20" xfId="40908"/>
    <cellStyle name="Title 2 20 2" xfId="40909"/>
    <cellStyle name="Title 2 20 3" xfId="40910"/>
    <cellStyle name="Title 2 21" xfId="40911"/>
    <cellStyle name="Title 2 21 2" xfId="40912"/>
    <cellStyle name="Title 2 21 3" xfId="40913"/>
    <cellStyle name="Title 2 22" xfId="40914"/>
    <cellStyle name="Title 2 22 2" xfId="40915"/>
    <cellStyle name="Title 2 22 3" xfId="40916"/>
    <cellStyle name="Title 2 23" xfId="40917"/>
    <cellStyle name="Title 2 3" xfId="40918"/>
    <cellStyle name="Title 2 3 10" xfId="40919"/>
    <cellStyle name="Title 2 3 10 2" xfId="40920"/>
    <cellStyle name="Title 2 3 10 3" xfId="40921"/>
    <cellStyle name="Title 2 3 11" xfId="40922"/>
    <cellStyle name="Title 2 3 11 2" xfId="40923"/>
    <cellStyle name="Title 2 3 11 3" xfId="40924"/>
    <cellStyle name="Title 2 3 12" xfId="40925"/>
    <cellStyle name="Title 2 3 2" xfId="40926"/>
    <cellStyle name="Title 2 3 2 2" xfId="40927"/>
    <cellStyle name="Title 2 3 2 2 2" xfId="40928"/>
    <cellStyle name="Title 2 3 2 2 2 2" xfId="40929"/>
    <cellStyle name="Title 2 3 2 2 2 3" xfId="40930"/>
    <cellStyle name="Title 2 3 2 2 3" xfId="40931"/>
    <cellStyle name="Title 2 3 2 2 4" xfId="40932"/>
    <cellStyle name="Title 2 3 2 3" xfId="40933"/>
    <cellStyle name="Title 2 3 2 3 2" xfId="40934"/>
    <cellStyle name="Title 2 3 2 3 2 2" xfId="40935"/>
    <cellStyle name="Title 2 3 2 3 2 3" xfId="40936"/>
    <cellStyle name="Title 2 3 2 3 3" xfId="40937"/>
    <cellStyle name="Title 2 3 2 3 4" xfId="40938"/>
    <cellStyle name="Title 2 3 2 4" xfId="40939"/>
    <cellStyle name="Title 2 3 2 4 2" xfId="40940"/>
    <cellStyle name="Title 2 3 2 4 3" xfId="40941"/>
    <cellStyle name="Title 2 3 2 5" xfId="40942"/>
    <cellStyle name="Title 2 3 2 6" xfId="40943"/>
    <cellStyle name="Title 2 3 3" xfId="40944"/>
    <cellStyle name="Title 2 3 3 2" xfId="40945"/>
    <cellStyle name="Title 2 3 3 2 2" xfId="40946"/>
    <cellStyle name="Title 2 3 3 2 2 2" xfId="40947"/>
    <cellStyle name="Title 2 3 3 2 2 3" xfId="40948"/>
    <cellStyle name="Title 2 3 3 2 3" xfId="40949"/>
    <cellStyle name="Title 2 3 3 2 4" xfId="40950"/>
    <cellStyle name="Title 2 3 3 3" xfId="40951"/>
    <cellStyle name="Title 2 3 3 3 2" xfId="40952"/>
    <cellStyle name="Title 2 3 3 3 2 2" xfId="40953"/>
    <cellStyle name="Title 2 3 3 3 2 3" xfId="40954"/>
    <cellStyle name="Title 2 3 3 3 3" xfId="40955"/>
    <cellStyle name="Title 2 3 3 3 4" xfId="40956"/>
    <cellStyle name="Title 2 3 3 4" xfId="40957"/>
    <cellStyle name="Title 2 3 3 4 2" xfId="40958"/>
    <cellStyle name="Title 2 3 3 4 3" xfId="40959"/>
    <cellStyle name="Title 2 3 3 5" xfId="40960"/>
    <cellStyle name="Title 2 3 3 6" xfId="40961"/>
    <cellStyle name="Title 2 3 4" xfId="40962"/>
    <cellStyle name="Title 2 3 4 2" xfId="40963"/>
    <cellStyle name="Title 2 3 4 2 2" xfId="40964"/>
    <cellStyle name="Title 2 3 4 2 2 2" xfId="40965"/>
    <cellStyle name="Title 2 3 4 2 2 3" xfId="40966"/>
    <cellStyle name="Title 2 3 4 2 3" xfId="40967"/>
    <cellStyle name="Title 2 3 4 2 4" xfId="40968"/>
    <cellStyle name="Title 2 3 4 3" xfId="40969"/>
    <cellStyle name="Title 2 3 4 3 2" xfId="40970"/>
    <cellStyle name="Title 2 3 4 3 2 2" xfId="40971"/>
    <cellStyle name="Title 2 3 4 3 2 3" xfId="40972"/>
    <cellStyle name="Title 2 3 4 3 3" xfId="40973"/>
    <cellStyle name="Title 2 3 4 3 4" xfId="40974"/>
    <cellStyle name="Title 2 3 4 4" xfId="40975"/>
    <cellStyle name="Title 2 3 4 4 2" xfId="40976"/>
    <cellStyle name="Title 2 3 4 4 2 2" xfId="40977"/>
    <cellStyle name="Title 2 3 4 4 2 3" xfId="40978"/>
    <cellStyle name="Title 2 3 4 4 3" xfId="40979"/>
    <cellStyle name="Title 2 3 4 4 4" xfId="40980"/>
    <cellStyle name="Title 2 3 4 5" xfId="40981"/>
    <cellStyle name="Title 2 3 4 5 2" xfId="40982"/>
    <cellStyle name="Title 2 3 4 5 3" xfId="40983"/>
    <cellStyle name="Title 2 3 4 6" xfId="40984"/>
    <cellStyle name="Title 2 3 4 7" xfId="40985"/>
    <cellStyle name="Title 2 3 5" xfId="40986"/>
    <cellStyle name="Title 2 3 5 2" xfId="40987"/>
    <cellStyle name="Title 2 3 5 2 2" xfId="40988"/>
    <cellStyle name="Title 2 3 5 2 2 2" xfId="40989"/>
    <cellStyle name="Title 2 3 5 2 2 3" xfId="40990"/>
    <cellStyle name="Title 2 3 5 2 3" xfId="40991"/>
    <cellStyle name="Title 2 3 5 2 4" xfId="40992"/>
    <cellStyle name="Title 2 3 5 3" xfId="40993"/>
    <cellStyle name="Title 2 3 5 3 2" xfId="40994"/>
    <cellStyle name="Title 2 3 5 3 2 2" xfId="40995"/>
    <cellStyle name="Title 2 3 5 3 2 3" xfId="40996"/>
    <cellStyle name="Title 2 3 5 3 3" xfId="40997"/>
    <cellStyle name="Title 2 3 5 3 4" xfId="40998"/>
    <cellStyle name="Title 2 3 5 4" xfId="40999"/>
    <cellStyle name="Title 2 3 5 4 2" xfId="41000"/>
    <cellStyle name="Title 2 3 5 4 3" xfId="41001"/>
    <cellStyle name="Title 2 3 5 5" xfId="41002"/>
    <cellStyle name="Title 2 3 5 6" xfId="41003"/>
    <cellStyle name="Title 2 3 6" xfId="41004"/>
    <cellStyle name="Title 2 3 6 2" xfId="41005"/>
    <cellStyle name="Title 2 3 6 2 2" xfId="41006"/>
    <cellStyle name="Title 2 3 6 2 3" xfId="41007"/>
    <cellStyle name="Title 2 3 6 3" xfId="41008"/>
    <cellStyle name="Title 2 3 6 4" xfId="41009"/>
    <cellStyle name="Title 2 3 7" xfId="41010"/>
    <cellStyle name="Title 2 3 7 2" xfId="41011"/>
    <cellStyle name="Title 2 3 7 2 2" xfId="41012"/>
    <cellStyle name="Title 2 3 7 2 3" xfId="41013"/>
    <cellStyle name="Title 2 3 7 3" xfId="41014"/>
    <cellStyle name="Title 2 3 7 4" xfId="41015"/>
    <cellStyle name="Title 2 3 8" xfId="41016"/>
    <cellStyle name="Title 2 3 8 2" xfId="41017"/>
    <cellStyle name="Title 2 3 8 2 2" xfId="41018"/>
    <cellStyle name="Title 2 3 8 2 3" xfId="41019"/>
    <cellStyle name="Title 2 3 8 3" xfId="41020"/>
    <cellStyle name="Title 2 3 8 4" xfId="41021"/>
    <cellStyle name="Title 2 3 9" xfId="41022"/>
    <cellStyle name="Title 2 3 9 2" xfId="41023"/>
    <cellStyle name="Title 2 3 9 3" xfId="41024"/>
    <cellStyle name="Title 2 4" xfId="41025"/>
    <cellStyle name="Title 2 4 10" xfId="41026"/>
    <cellStyle name="Title 2 4 10 2" xfId="41027"/>
    <cellStyle name="Title 2 4 10 3" xfId="41028"/>
    <cellStyle name="Title 2 4 11" xfId="41029"/>
    <cellStyle name="Title 2 4 11 2" xfId="41030"/>
    <cellStyle name="Title 2 4 11 3" xfId="41031"/>
    <cellStyle name="Title 2 4 12" xfId="41032"/>
    <cellStyle name="Title 2 4 2" xfId="41033"/>
    <cellStyle name="Title 2 4 2 2" xfId="41034"/>
    <cellStyle name="Title 2 4 2 2 2" xfId="41035"/>
    <cellStyle name="Title 2 4 2 2 2 2" xfId="41036"/>
    <cellStyle name="Title 2 4 2 2 2 3" xfId="41037"/>
    <cellStyle name="Title 2 4 2 2 3" xfId="41038"/>
    <cellStyle name="Title 2 4 2 2 4" xfId="41039"/>
    <cellStyle name="Title 2 4 2 3" xfId="41040"/>
    <cellStyle name="Title 2 4 2 3 2" xfId="41041"/>
    <cellStyle name="Title 2 4 2 3 2 2" xfId="41042"/>
    <cellStyle name="Title 2 4 2 3 2 3" xfId="41043"/>
    <cellStyle name="Title 2 4 2 3 3" xfId="41044"/>
    <cellStyle name="Title 2 4 2 3 4" xfId="41045"/>
    <cellStyle name="Title 2 4 2 4" xfId="41046"/>
    <cellStyle name="Title 2 4 2 4 2" xfId="41047"/>
    <cellStyle name="Title 2 4 2 4 3" xfId="41048"/>
    <cellStyle name="Title 2 4 2 5" xfId="41049"/>
    <cellStyle name="Title 2 4 2 6" xfId="41050"/>
    <cellStyle name="Title 2 4 3" xfId="41051"/>
    <cellStyle name="Title 2 4 3 2" xfId="41052"/>
    <cellStyle name="Title 2 4 3 2 2" xfId="41053"/>
    <cellStyle name="Title 2 4 3 2 2 2" xfId="41054"/>
    <cellStyle name="Title 2 4 3 2 2 3" xfId="41055"/>
    <cellStyle name="Title 2 4 3 2 3" xfId="41056"/>
    <cellStyle name="Title 2 4 3 2 4" xfId="41057"/>
    <cellStyle name="Title 2 4 3 3" xfId="41058"/>
    <cellStyle name="Title 2 4 3 3 2" xfId="41059"/>
    <cellStyle name="Title 2 4 3 3 2 2" xfId="41060"/>
    <cellStyle name="Title 2 4 3 3 2 3" xfId="41061"/>
    <cellStyle name="Title 2 4 3 3 3" xfId="41062"/>
    <cellStyle name="Title 2 4 3 3 4" xfId="41063"/>
    <cellStyle name="Title 2 4 3 4" xfId="41064"/>
    <cellStyle name="Title 2 4 3 4 2" xfId="41065"/>
    <cellStyle name="Title 2 4 3 4 3" xfId="41066"/>
    <cellStyle name="Title 2 4 3 5" xfId="41067"/>
    <cellStyle name="Title 2 4 3 6" xfId="41068"/>
    <cellStyle name="Title 2 4 4" xfId="41069"/>
    <cellStyle name="Title 2 4 4 2" xfId="41070"/>
    <cellStyle name="Title 2 4 4 2 2" xfId="41071"/>
    <cellStyle name="Title 2 4 4 2 2 2" xfId="41072"/>
    <cellStyle name="Title 2 4 4 2 2 3" xfId="41073"/>
    <cellStyle name="Title 2 4 4 2 3" xfId="41074"/>
    <cellStyle name="Title 2 4 4 2 4" xfId="41075"/>
    <cellStyle name="Title 2 4 4 3" xfId="41076"/>
    <cellStyle name="Title 2 4 4 3 2" xfId="41077"/>
    <cellStyle name="Title 2 4 4 3 2 2" xfId="41078"/>
    <cellStyle name="Title 2 4 4 3 2 3" xfId="41079"/>
    <cellStyle name="Title 2 4 4 3 3" xfId="41080"/>
    <cellStyle name="Title 2 4 4 3 4" xfId="41081"/>
    <cellStyle name="Title 2 4 4 4" xfId="41082"/>
    <cellStyle name="Title 2 4 4 4 2" xfId="41083"/>
    <cellStyle name="Title 2 4 4 4 2 2" xfId="41084"/>
    <cellStyle name="Title 2 4 4 4 2 3" xfId="41085"/>
    <cellStyle name="Title 2 4 4 4 3" xfId="41086"/>
    <cellStyle name="Title 2 4 4 4 4" xfId="41087"/>
    <cellStyle name="Title 2 4 4 5" xfId="41088"/>
    <cellStyle name="Title 2 4 4 5 2" xfId="41089"/>
    <cellStyle name="Title 2 4 4 5 3" xfId="41090"/>
    <cellStyle name="Title 2 4 4 6" xfId="41091"/>
    <cellStyle name="Title 2 4 4 7" xfId="41092"/>
    <cellStyle name="Title 2 4 5" xfId="41093"/>
    <cellStyle name="Title 2 4 5 2" xfId="41094"/>
    <cellStyle name="Title 2 4 5 2 2" xfId="41095"/>
    <cellStyle name="Title 2 4 5 2 2 2" xfId="41096"/>
    <cellStyle name="Title 2 4 5 2 2 3" xfId="41097"/>
    <cellStyle name="Title 2 4 5 2 3" xfId="41098"/>
    <cellStyle name="Title 2 4 5 2 4" xfId="41099"/>
    <cellStyle name="Title 2 4 5 3" xfId="41100"/>
    <cellStyle name="Title 2 4 5 3 2" xfId="41101"/>
    <cellStyle name="Title 2 4 5 3 2 2" xfId="41102"/>
    <cellStyle name="Title 2 4 5 3 2 3" xfId="41103"/>
    <cellStyle name="Title 2 4 5 3 3" xfId="41104"/>
    <cellStyle name="Title 2 4 5 3 4" xfId="41105"/>
    <cellStyle name="Title 2 4 5 4" xfId="41106"/>
    <cellStyle name="Title 2 4 5 4 2" xfId="41107"/>
    <cellStyle name="Title 2 4 5 4 3" xfId="41108"/>
    <cellStyle name="Title 2 4 5 5" xfId="41109"/>
    <cellStyle name="Title 2 4 5 6" xfId="41110"/>
    <cellStyle name="Title 2 4 6" xfId="41111"/>
    <cellStyle name="Title 2 4 6 2" xfId="41112"/>
    <cellStyle name="Title 2 4 6 2 2" xfId="41113"/>
    <cellStyle name="Title 2 4 6 2 3" xfId="41114"/>
    <cellStyle name="Title 2 4 6 3" xfId="41115"/>
    <cellStyle name="Title 2 4 6 4" xfId="41116"/>
    <cellStyle name="Title 2 4 7" xfId="41117"/>
    <cellStyle name="Title 2 4 7 2" xfId="41118"/>
    <cellStyle name="Title 2 4 7 2 2" xfId="41119"/>
    <cellStyle name="Title 2 4 7 2 3" xfId="41120"/>
    <cellStyle name="Title 2 4 7 3" xfId="41121"/>
    <cellStyle name="Title 2 4 7 4" xfId="41122"/>
    <cellStyle name="Title 2 4 8" xfId="41123"/>
    <cellStyle name="Title 2 4 8 2" xfId="41124"/>
    <cellStyle name="Title 2 4 8 2 2" xfId="41125"/>
    <cellStyle name="Title 2 4 8 2 3" xfId="41126"/>
    <cellStyle name="Title 2 4 8 3" xfId="41127"/>
    <cellStyle name="Title 2 4 8 4" xfId="41128"/>
    <cellStyle name="Title 2 4 9" xfId="41129"/>
    <cellStyle name="Title 2 4 9 2" xfId="41130"/>
    <cellStyle name="Title 2 4 9 3" xfId="41131"/>
    <cellStyle name="Title 2 5" xfId="41132"/>
    <cellStyle name="Title 2 5 10" xfId="41133"/>
    <cellStyle name="Title 2 5 10 2" xfId="41134"/>
    <cellStyle name="Title 2 5 10 3" xfId="41135"/>
    <cellStyle name="Title 2 5 11" xfId="41136"/>
    <cellStyle name="Title 2 5 11 2" xfId="41137"/>
    <cellStyle name="Title 2 5 11 3" xfId="41138"/>
    <cellStyle name="Title 2 5 12" xfId="41139"/>
    <cellStyle name="Title 2 5 2" xfId="41140"/>
    <cellStyle name="Title 2 5 2 2" xfId="41141"/>
    <cellStyle name="Title 2 5 2 2 2" xfId="41142"/>
    <cellStyle name="Title 2 5 2 2 2 2" xfId="41143"/>
    <cellStyle name="Title 2 5 2 2 2 3" xfId="41144"/>
    <cellStyle name="Title 2 5 2 2 3" xfId="41145"/>
    <cellStyle name="Title 2 5 2 2 4" xfId="41146"/>
    <cellStyle name="Title 2 5 2 3" xfId="41147"/>
    <cellStyle name="Title 2 5 2 3 2" xfId="41148"/>
    <cellStyle name="Title 2 5 2 3 2 2" xfId="41149"/>
    <cellStyle name="Title 2 5 2 3 2 3" xfId="41150"/>
    <cellStyle name="Title 2 5 2 3 3" xfId="41151"/>
    <cellStyle name="Title 2 5 2 3 4" xfId="41152"/>
    <cellStyle name="Title 2 5 2 4" xfId="41153"/>
    <cellStyle name="Title 2 5 2 4 2" xfId="41154"/>
    <cellStyle name="Title 2 5 2 4 3" xfId="41155"/>
    <cellStyle name="Title 2 5 2 5" xfId="41156"/>
    <cellStyle name="Title 2 5 2 6" xfId="41157"/>
    <cellStyle name="Title 2 5 3" xfId="41158"/>
    <cellStyle name="Title 2 5 3 2" xfId="41159"/>
    <cellStyle name="Title 2 5 3 2 2" xfId="41160"/>
    <cellStyle name="Title 2 5 3 2 2 2" xfId="41161"/>
    <cellStyle name="Title 2 5 3 2 2 3" xfId="41162"/>
    <cellStyle name="Title 2 5 3 2 3" xfId="41163"/>
    <cellStyle name="Title 2 5 3 2 4" xfId="41164"/>
    <cellStyle name="Title 2 5 3 3" xfId="41165"/>
    <cellStyle name="Title 2 5 3 3 2" xfId="41166"/>
    <cellStyle name="Title 2 5 3 3 2 2" xfId="41167"/>
    <cellStyle name="Title 2 5 3 3 2 3" xfId="41168"/>
    <cellStyle name="Title 2 5 3 3 3" xfId="41169"/>
    <cellStyle name="Title 2 5 3 3 4" xfId="41170"/>
    <cellStyle name="Title 2 5 3 4" xfId="41171"/>
    <cellStyle name="Title 2 5 3 4 2" xfId="41172"/>
    <cellStyle name="Title 2 5 3 4 3" xfId="41173"/>
    <cellStyle name="Title 2 5 3 5" xfId="41174"/>
    <cellStyle name="Title 2 5 3 6" xfId="41175"/>
    <cellStyle name="Title 2 5 4" xfId="41176"/>
    <cellStyle name="Title 2 5 4 2" xfId="41177"/>
    <cellStyle name="Title 2 5 4 2 2" xfId="41178"/>
    <cellStyle name="Title 2 5 4 2 2 2" xfId="41179"/>
    <cellStyle name="Title 2 5 4 2 2 3" xfId="41180"/>
    <cellStyle name="Title 2 5 4 2 3" xfId="41181"/>
    <cellStyle name="Title 2 5 4 2 4" xfId="41182"/>
    <cellStyle name="Title 2 5 4 3" xfId="41183"/>
    <cellStyle name="Title 2 5 4 3 2" xfId="41184"/>
    <cellStyle name="Title 2 5 4 3 2 2" xfId="41185"/>
    <cellStyle name="Title 2 5 4 3 2 3" xfId="41186"/>
    <cellStyle name="Title 2 5 4 3 3" xfId="41187"/>
    <cellStyle name="Title 2 5 4 3 4" xfId="41188"/>
    <cellStyle name="Title 2 5 4 4" xfId="41189"/>
    <cellStyle name="Title 2 5 4 4 2" xfId="41190"/>
    <cellStyle name="Title 2 5 4 4 2 2" xfId="41191"/>
    <cellStyle name="Title 2 5 4 4 2 3" xfId="41192"/>
    <cellStyle name="Title 2 5 4 4 3" xfId="41193"/>
    <cellStyle name="Title 2 5 4 4 4" xfId="41194"/>
    <cellStyle name="Title 2 5 4 5" xfId="41195"/>
    <cellStyle name="Title 2 5 4 5 2" xfId="41196"/>
    <cellStyle name="Title 2 5 4 5 3" xfId="41197"/>
    <cellStyle name="Title 2 5 4 6" xfId="41198"/>
    <cellStyle name="Title 2 5 4 7" xfId="41199"/>
    <cellStyle name="Title 2 5 5" xfId="41200"/>
    <cellStyle name="Title 2 5 5 2" xfId="41201"/>
    <cellStyle name="Title 2 5 5 2 2" xfId="41202"/>
    <cellStyle name="Title 2 5 5 2 2 2" xfId="41203"/>
    <cellStyle name="Title 2 5 5 2 2 3" xfId="41204"/>
    <cellStyle name="Title 2 5 5 2 3" xfId="41205"/>
    <cellStyle name="Title 2 5 5 2 4" xfId="41206"/>
    <cellStyle name="Title 2 5 5 3" xfId="41207"/>
    <cellStyle name="Title 2 5 5 3 2" xfId="41208"/>
    <cellStyle name="Title 2 5 5 3 2 2" xfId="41209"/>
    <cellStyle name="Title 2 5 5 3 2 3" xfId="41210"/>
    <cellStyle name="Title 2 5 5 3 3" xfId="41211"/>
    <cellStyle name="Title 2 5 5 3 4" xfId="41212"/>
    <cellStyle name="Title 2 5 5 4" xfId="41213"/>
    <cellStyle name="Title 2 5 5 4 2" xfId="41214"/>
    <cellStyle name="Title 2 5 5 4 3" xfId="41215"/>
    <cellStyle name="Title 2 5 5 5" xfId="41216"/>
    <cellStyle name="Title 2 5 5 6" xfId="41217"/>
    <cellStyle name="Title 2 5 6" xfId="41218"/>
    <cellStyle name="Title 2 5 6 2" xfId="41219"/>
    <cellStyle name="Title 2 5 6 2 2" xfId="41220"/>
    <cellStyle name="Title 2 5 6 2 3" xfId="41221"/>
    <cellStyle name="Title 2 5 6 3" xfId="41222"/>
    <cellStyle name="Title 2 5 6 4" xfId="41223"/>
    <cellStyle name="Title 2 5 7" xfId="41224"/>
    <cellStyle name="Title 2 5 7 2" xfId="41225"/>
    <cellStyle name="Title 2 5 7 2 2" xfId="41226"/>
    <cellStyle name="Title 2 5 7 2 3" xfId="41227"/>
    <cellStyle name="Title 2 5 7 3" xfId="41228"/>
    <cellStyle name="Title 2 5 7 4" xfId="41229"/>
    <cellStyle name="Title 2 5 8" xfId="41230"/>
    <cellStyle name="Title 2 5 8 2" xfId="41231"/>
    <cellStyle name="Title 2 5 8 2 2" xfId="41232"/>
    <cellStyle name="Title 2 5 8 2 3" xfId="41233"/>
    <cellStyle name="Title 2 5 8 3" xfId="41234"/>
    <cellStyle name="Title 2 5 8 4" xfId="41235"/>
    <cellStyle name="Title 2 5 9" xfId="41236"/>
    <cellStyle name="Title 2 5 9 2" xfId="41237"/>
    <cellStyle name="Title 2 5 9 3" xfId="41238"/>
    <cellStyle name="Title 2 6" xfId="41239"/>
    <cellStyle name="Title 2 6 10" xfId="41240"/>
    <cellStyle name="Title 2 6 10 2" xfId="41241"/>
    <cellStyle name="Title 2 6 10 3" xfId="41242"/>
    <cellStyle name="Title 2 6 11" xfId="41243"/>
    <cellStyle name="Title 2 6 11 2" xfId="41244"/>
    <cellStyle name="Title 2 6 11 3" xfId="41245"/>
    <cellStyle name="Title 2 6 12" xfId="41246"/>
    <cellStyle name="Title 2 6 2" xfId="41247"/>
    <cellStyle name="Title 2 6 2 2" xfId="41248"/>
    <cellStyle name="Title 2 6 2 2 2" xfId="41249"/>
    <cellStyle name="Title 2 6 2 2 2 2" xfId="41250"/>
    <cellStyle name="Title 2 6 2 2 2 3" xfId="41251"/>
    <cellStyle name="Title 2 6 2 2 3" xfId="41252"/>
    <cellStyle name="Title 2 6 2 2 4" xfId="41253"/>
    <cellStyle name="Title 2 6 2 3" xfId="41254"/>
    <cellStyle name="Title 2 6 2 3 2" xfId="41255"/>
    <cellStyle name="Title 2 6 2 3 2 2" xfId="41256"/>
    <cellStyle name="Title 2 6 2 3 2 3" xfId="41257"/>
    <cellStyle name="Title 2 6 2 3 3" xfId="41258"/>
    <cellStyle name="Title 2 6 2 3 4" xfId="41259"/>
    <cellStyle name="Title 2 6 2 4" xfId="41260"/>
    <cellStyle name="Title 2 6 2 4 2" xfId="41261"/>
    <cellStyle name="Title 2 6 2 4 3" xfId="41262"/>
    <cellStyle name="Title 2 6 2 5" xfId="41263"/>
    <cellStyle name="Title 2 6 2 6" xfId="41264"/>
    <cellStyle name="Title 2 6 3" xfId="41265"/>
    <cellStyle name="Title 2 6 3 2" xfId="41266"/>
    <cellStyle name="Title 2 6 3 2 2" xfId="41267"/>
    <cellStyle name="Title 2 6 3 2 2 2" xfId="41268"/>
    <cellStyle name="Title 2 6 3 2 2 3" xfId="41269"/>
    <cellStyle name="Title 2 6 3 2 3" xfId="41270"/>
    <cellStyle name="Title 2 6 3 2 4" xfId="41271"/>
    <cellStyle name="Title 2 6 3 3" xfId="41272"/>
    <cellStyle name="Title 2 6 3 3 2" xfId="41273"/>
    <cellStyle name="Title 2 6 3 3 2 2" xfId="41274"/>
    <cellStyle name="Title 2 6 3 3 2 3" xfId="41275"/>
    <cellStyle name="Title 2 6 3 3 3" xfId="41276"/>
    <cellStyle name="Title 2 6 3 3 4" xfId="41277"/>
    <cellStyle name="Title 2 6 3 4" xfId="41278"/>
    <cellStyle name="Title 2 6 3 4 2" xfId="41279"/>
    <cellStyle name="Title 2 6 3 4 3" xfId="41280"/>
    <cellStyle name="Title 2 6 3 5" xfId="41281"/>
    <cellStyle name="Title 2 6 3 6" xfId="41282"/>
    <cellStyle name="Title 2 6 4" xfId="41283"/>
    <cellStyle name="Title 2 6 4 2" xfId="41284"/>
    <cellStyle name="Title 2 6 4 2 2" xfId="41285"/>
    <cellStyle name="Title 2 6 4 2 2 2" xfId="41286"/>
    <cellStyle name="Title 2 6 4 2 2 3" xfId="41287"/>
    <cellStyle name="Title 2 6 4 2 3" xfId="41288"/>
    <cellStyle name="Title 2 6 4 2 4" xfId="41289"/>
    <cellStyle name="Title 2 6 4 3" xfId="41290"/>
    <cellStyle name="Title 2 6 4 3 2" xfId="41291"/>
    <cellStyle name="Title 2 6 4 3 2 2" xfId="41292"/>
    <cellStyle name="Title 2 6 4 3 2 3" xfId="41293"/>
    <cellStyle name="Title 2 6 4 3 3" xfId="41294"/>
    <cellStyle name="Title 2 6 4 3 4" xfId="41295"/>
    <cellStyle name="Title 2 6 4 4" xfId="41296"/>
    <cellStyle name="Title 2 6 4 4 2" xfId="41297"/>
    <cellStyle name="Title 2 6 4 4 2 2" xfId="41298"/>
    <cellStyle name="Title 2 6 4 4 2 3" xfId="41299"/>
    <cellStyle name="Title 2 6 4 4 3" xfId="41300"/>
    <cellStyle name="Title 2 6 4 4 4" xfId="41301"/>
    <cellStyle name="Title 2 6 4 5" xfId="41302"/>
    <cellStyle name="Title 2 6 4 5 2" xfId="41303"/>
    <cellStyle name="Title 2 6 4 5 3" xfId="41304"/>
    <cellStyle name="Title 2 6 4 6" xfId="41305"/>
    <cellStyle name="Title 2 6 4 7" xfId="41306"/>
    <cellStyle name="Title 2 6 5" xfId="41307"/>
    <cellStyle name="Title 2 6 5 2" xfId="41308"/>
    <cellStyle name="Title 2 6 5 2 2" xfId="41309"/>
    <cellStyle name="Title 2 6 5 2 2 2" xfId="41310"/>
    <cellStyle name="Title 2 6 5 2 2 3" xfId="41311"/>
    <cellStyle name="Title 2 6 5 2 3" xfId="41312"/>
    <cellStyle name="Title 2 6 5 2 4" xfId="41313"/>
    <cellStyle name="Title 2 6 5 3" xfId="41314"/>
    <cellStyle name="Title 2 6 5 3 2" xfId="41315"/>
    <cellStyle name="Title 2 6 5 3 2 2" xfId="41316"/>
    <cellStyle name="Title 2 6 5 3 2 3" xfId="41317"/>
    <cellStyle name="Title 2 6 5 3 3" xfId="41318"/>
    <cellStyle name="Title 2 6 5 3 4" xfId="41319"/>
    <cellStyle name="Title 2 6 5 4" xfId="41320"/>
    <cellStyle name="Title 2 6 5 4 2" xfId="41321"/>
    <cellStyle name="Title 2 6 5 4 3" xfId="41322"/>
    <cellStyle name="Title 2 6 5 5" xfId="41323"/>
    <cellStyle name="Title 2 6 5 6" xfId="41324"/>
    <cellStyle name="Title 2 6 6" xfId="41325"/>
    <cellStyle name="Title 2 6 6 2" xfId="41326"/>
    <cellStyle name="Title 2 6 6 2 2" xfId="41327"/>
    <cellStyle name="Title 2 6 6 2 3" xfId="41328"/>
    <cellStyle name="Title 2 6 6 3" xfId="41329"/>
    <cellStyle name="Title 2 6 6 4" xfId="41330"/>
    <cellStyle name="Title 2 6 7" xfId="41331"/>
    <cellStyle name="Title 2 6 7 2" xfId="41332"/>
    <cellStyle name="Title 2 6 7 2 2" xfId="41333"/>
    <cellStyle name="Title 2 6 7 2 3" xfId="41334"/>
    <cellStyle name="Title 2 6 7 3" xfId="41335"/>
    <cellStyle name="Title 2 6 7 4" xfId="41336"/>
    <cellStyle name="Title 2 6 8" xfId="41337"/>
    <cellStyle name="Title 2 6 8 2" xfId="41338"/>
    <cellStyle name="Title 2 6 8 2 2" xfId="41339"/>
    <cellStyle name="Title 2 6 8 2 3" xfId="41340"/>
    <cellStyle name="Title 2 6 8 3" xfId="41341"/>
    <cellStyle name="Title 2 6 8 4" xfId="41342"/>
    <cellStyle name="Title 2 6 9" xfId="41343"/>
    <cellStyle name="Title 2 6 9 2" xfId="41344"/>
    <cellStyle name="Title 2 6 9 3" xfId="41345"/>
    <cellStyle name="Title 2 7" xfId="41346"/>
    <cellStyle name="Title 2 7 10" xfId="41347"/>
    <cellStyle name="Title 2 7 10 2" xfId="41348"/>
    <cellStyle name="Title 2 7 10 3" xfId="41349"/>
    <cellStyle name="Title 2 7 11" xfId="41350"/>
    <cellStyle name="Title 2 7 11 2" xfId="41351"/>
    <cellStyle name="Title 2 7 11 3" xfId="41352"/>
    <cellStyle name="Title 2 7 12" xfId="41353"/>
    <cellStyle name="Title 2 7 2" xfId="41354"/>
    <cellStyle name="Title 2 7 2 2" xfId="41355"/>
    <cellStyle name="Title 2 7 2 2 2" xfId="41356"/>
    <cellStyle name="Title 2 7 2 2 2 2" xfId="41357"/>
    <cellStyle name="Title 2 7 2 2 2 3" xfId="41358"/>
    <cellStyle name="Title 2 7 2 2 3" xfId="41359"/>
    <cellStyle name="Title 2 7 2 2 4" xfId="41360"/>
    <cellStyle name="Title 2 7 2 3" xfId="41361"/>
    <cellStyle name="Title 2 7 2 3 2" xfId="41362"/>
    <cellStyle name="Title 2 7 2 3 2 2" xfId="41363"/>
    <cellStyle name="Title 2 7 2 3 2 3" xfId="41364"/>
    <cellStyle name="Title 2 7 2 3 3" xfId="41365"/>
    <cellStyle name="Title 2 7 2 3 4" xfId="41366"/>
    <cellStyle name="Title 2 7 2 4" xfId="41367"/>
    <cellStyle name="Title 2 7 2 4 2" xfId="41368"/>
    <cellStyle name="Title 2 7 2 4 3" xfId="41369"/>
    <cellStyle name="Title 2 7 2 5" xfId="41370"/>
    <cellStyle name="Title 2 7 2 6" xfId="41371"/>
    <cellStyle name="Title 2 7 3" xfId="41372"/>
    <cellStyle name="Title 2 7 3 2" xfId="41373"/>
    <cellStyle name="Title 2 7 3 2 2" xfId="41374"/>
    <cellStyle name="Title 2 7 3 2 2 2" xfId="41375"/>
    <cellStyle name="Title 2 7 3 2 2 3" xfId="41376"/>
    <cellStyle name="Title 2 7 3 2 3" xfId="41377"/>
    <cellStyle name="Title 2 7 3 2 4" xfId="41378"/>
    <cellStyle name="Title 2 7 3 3" xfId="41379"/>
    <cellStyle name="Title 2 7 3 3 2" xfId="41380"/>
    <cellStyle name="Title 2 7 3 3 2 2" xfId="41381"/>
    <cellStyle name="Title 2 7 3 3 2 3" xfId="41382"/>
    <cellStyle name="Title 2 7 3 3 3" xfId="41383"/>
    <cellStyle name="Title 2 7 3 3 4" xfId="41384"/>
    <cellStyle name="Title 2 7 3 4" xfId="41385"/>
    <cellStyle name="Title 2 7 3 4 2" xfId="41386"/>
    <cellStyle name="Title 2 7 3 4 3" xfId="41387"/>
    <cellStyle name="Title 2 7 3 5" xfId="41388"/>
    <cellStyle name="Title 2 7 3 6" xfId="41389"/>
    <cellStyle name="Title 2 7 4" xfId="41390"/>
    <cellStyle name="Title 2 7 4 2" xfId="41391"/>
    <cellStyle name="Title 2 7 4 2 2" xfId="41392"/>
    <cellStyle name="Title 2 7 4 2 2 2" xfId="41393"/>
    <cellStyle name="Title 2 7 4 2 2 3" xfId="41394"/>
    <cellStyle name="Title 2 7 4 2 3" xfId="41395"/>
    <cellStyle name="Title 2 7 4 2 4" xfId="41396"/>
    <cellStyle name="Title 2 7 4 3" xfId="41397"/>
    <cellStyle name="Title 2 7 4 3 2" xfId="41398"/>
    <cellStyle name="Title 2 7 4 3 2 2" xfId="41399"/>
    <cellStyle name="Title 2 7 4 3 2 3" xfId="41400"/>
    <cellStyle name="Title 2 7 4 3 3" xfId="41401"/>
    <cellStyle name="Title 2 7 4 3 4" xfId="41402"/>
    <cellStyle name="Title 2 7 4 4" xfId="41403"/>
    <cellStyle name="Title 2 7 4 4 2" xfId="41404"/>
    <cellStyle name="Title 2 7 4 4 2 2" xfId="41405"/>
    <cellStyle name="Title 2 7 4 4 2 3" xfId="41406"/>
    <cellStyle name="Title 2 7 4 4 3" xfId="41407"/>
    <cellStyle name="Title 2 7 4 4 4" xfId="41408"/>
    <cellStyle name="Title 2 7 4 5" xfId="41409"/>
    <cellStyle name="Title 2 7 4 5 2" xfId="41410"/>
    <cellStyle name="Title 2 7 4 5 3" xfId="41411"/>
    <cellStyle name="Title 2 7 4 6" xfId="41412"/>
    <cellStyle name="Title 2 7 4 7" xfId="41413"/>
    <cellStyle name="Title 2 7 5" xfId="41414"/>
    <cellStyle name="Title 2 7 5 2" xfId="41415"/>
    <cellStyle name="Title 2 7 5 2 2" xfId="41416"/>
    <cellStyle name="Title 2 7 5 2 2 2" xfId="41417"/>
    <cellStyle name="Title 2 7 5 2 2 3" xfId="41418"/>
    <cellStyle name="Title 2 7 5 2 3" xfId="41419"/>
    <cellStyle name="Title 2 7 5 2 4" xfId="41420"/>
    <cellStyle name="Title 2 7 5 3" xfId="41421"/>
    <cellStyle name="Title 2 7 5 3 2" xfId="41422"/>
    <cellStyle name="Title 2 7 5 3 2 2" xfId="41423"/>
    <cellStyle name="Title 2 7 5 3 2 3" xfId="41424"/>
    <cellStyle name="Title 2 7 5 3 3" xfId="41425"/>
    <cellStyle name="Title 2 7 5 3 4" xfId="41426"/>
    <cellStyle name="Title 2 7 5 4" xfId="41427"/>
    <cellStyle name="Title 2 7 5 4 2" xfId="41428"/>
    <cellStyle name="Title 2 7 5 4 3" xfId="41429"/>
    <cellStyle name="Title 2 7 5 5" xfId="41430"/>
    <cellStyle name="Title 2 7 5 6" xfId="41431"/>
    <cellStyle name="Title 2 7 6" xfId="41432"/>
    <cellStyle name="Title 2 7 6 2" xfId="41433"/>
    <cellStyle name="Title 2 7 6 2 2" xfId="41434"/>
    <cellStyle name="Title 2 7 6 2 3" xfId="41435"/>
    <cellStyle name="Title 2 7 6 3" xfId="41436"/>
    <cellStyle name="Title 2 7 6 4" xfId="41437"/>
    <cellStyle name="Title 2 7 7" xfId="41438"/>
    <cellStyle name="Title 2 7 7 2" xfId="41439"/>
    <cellStyle name="Title 2 7 7 2 2" xfId="41440"/>
    <cellStyle name="Title 2 7 7 2 3" xfId="41441"/>
    <cellStyle name="Title 2 7 7 3" xfId="41442"/>
    <cellStyle name="Title 2 7 7 4" xfId="41443"/>
    <cellStyle name="Title 2 7 8" xfId="41444"/>
    <cellStyle name="Title 2 7 8 2" xfId="41445"/>
    <cellStyle name="Title 2 7 8 2 2" xfId="41446"/>
    <cellStyle name="Title 2 7 8 2 3" xfId="41447"/>
    <cellStyle name="Title 2 7 8 3" xfId="41448"/>
    <cellStyle name="Title 2 7 8 4" xfId="41449"/>
    <cellStyle name="Title 2 7 9" xfId="41450"/>
    <cellStyle name="Title 2 7 9 2" xfId="41451"/>
    <cellStyle name="Title 2 7 9 3" xfId="41452"/>
    <cellStyle name="Title 2 8" xfId="41453"/>
    <cellStyle name="Title 2 8 10" xfId="41454"/>
    <cellStyle name="Title 2 8 10 2" xfId="41455"/>
    <cellStyle name="Title 2 8 10 3" xfId="41456"/>
    <cellStyle name="Title 2 8 11" xfId="41457"/>
    <cellStyle name="Title 2 8 11 2" xfId="41458"/>
    <cellStyle name="Title 2 8 11 3" xfId="41459"/>
    <cellStyle name="Title 2 8 12" xfId="41460"/>
    <cellStyle name="Title 2 8 2" xfId="41461"/>
    <cellStyle name="Title 2 8 2 2" xfId="41462"/>
    <cellStyle name="Title 2 8 2 2 2" xfId="41463"/>
    <cellStyle name="Title 2 8 2 2 2 2" xfId="41464"/>
    <cellStyle name="Title 2 8 2 2 2 3" xfId="41465"/>
    <cellStyle name="Title 2 8 2 2 3" xfId="41466"/>
    <cellStyle name="Title 2 8 2 2 4" xfId="41467"/>
    <cellStyle name="Title 2 8 2 3" xfId="41468"/>
    <cellStyle name="Title 2 8 2 3 2" xfId="41469"/>
    <cellStyle name="Title 2 8 2 3 2 2" xfId="41470"/>
    <cellStyle name="Title 2 8 2 3 2 3" xfId="41471"/>
    <cellStyle name="Title 2 8 2 3 3" xfId="41472"/>
    <cellStyle name="Title 2 8 2 3 4" xfId="41473"/>
    <cellStyle name="Title 2 8 2 4" xfId="41474"/>
    <cellStyle name="Title 2 8 2 4 2" xfId="41475"/>
    <cellStyle name="Title 2 8 2 4 3" xfId="41476"/>
    <cellStyle name="Title 2 8 2 5" xfId="41477"/>
    <cellStyle name="Title 2 8 2 6" xfId="41478"/>
    <cellStyle name="Title 2 8 3" xfId="41479"/>
    <cellStyle name="Title 2 8 3 2" xfId="41480"/>
    <cellStyle name="Title 2 8 3 2 2" xfId="41481"/>
    <cellStyle name="Title 2 8 3 2 2 2" xfId="41482"/>
    <cellStyle name="Title 2 8 3 2 2 3" xfId="41483"/>
    <cellStyle name="Title 2 8 3 2 3" xfId="41484"/>
    <cellStyle name="Title 2 8 3 2 4" xfId="41485"/>
    <cellStyle name="Title 2 8 3 3" xfId="41486"/>
    <cellStyle name="Title 2 8 3 3 2" xfId="41487"/>
    <cellStyle name="Title 2 8 3 3 2 2" xfId="41488"/>
    <cellStyle name="Title 2 8 3 3 2 3" xfId="41489"/>
    <cellStyle name="Title 2 8 3 3 3" xfId="41490"/>
    <cellStyle name="Title 2 8 3 3 4" xfId="41491"/>
    <cellStyle name="Title 2 8 3 4" xfId="41492"/>
    <cellStyle name="Title 2 8 3 4 2" xfId="41493"/>
    <cellStyle name="Title 2 8 3 4 3" xfId="41494"/>
    <cellStyle name="Title 2 8 3 5" xfId="41495"/>
    <cellStyle name="Title 2 8 3 6" xfId="41496"/>
    <cellStyle name="Title 2 8 4" xfId="41497"/>
    <cellStyle name="Title 2 8 4 2" xfId="41498"/>
    <cellStyle name="Title 2 8 4 2 2" xfId="41499"/>
    <cellStyle name="Title 2 8 4 2 2 2" xfId="41500"/>
    <cellStyle name="Title 2 8 4 2 2 3" xfId="41501"/>
    <cellStyle name="Title 2 8 4 2 3" xfId="41502"/>
    <cellStyle name="Title 2 8 4 2 4" xfId="41503"/>
    <cellStyle name="Title 2 8 4 3" xfId="41504"/>
    <cellStyle name="Title 2 8 4 3 2" xfId="41505"/>
    <cellStyle name="Title 2 8 4 3 2 2" xfId="41506"/>
    <cellStyle name="Title 2 8 4 3 2 3" xfId="41507"/>
    <cellStyle name="Title 2 8 4 3 3" xfId="41508"/>
    <cellStyle name="Title 2 8 4 3 4" xfId="41509"/>
    <cellStyle name="Title 2 8 4 4" xfId="41510"/>
    <cellStyle name="Title 2 8 4 4 2" xfId="41511"/>
    <cellStyle name="Title 2 8 4 4 2 2" xfId="41512"/>
    <cellStyle name="Title 2 8 4 4 2 3" xfId="41513"/>
    <cellStyle name="Title 2 8 4 4 3" xfId="41514"/>
    <cellStyle name="Title 2 8 4 4 4" xfId="41515"/>
    <cellStyle name="Title 2 8 4 5" xfId="41516"/>
    <cellStyle name="Title 2 8 4 5 2" xfId="41517"/>
    <cellStyle name="Title 2 8 4 5 3" xfId="41518"/>
    <cellStyle name="Title 2 8 4 6" xfId="41519"/>
    <cellStyle name="Title 2 8 4 7" xfId="41520"/>
    <cellStyle name="Title 2 8 5" xfId="41521"/>
    <cellStyle name="Title 2 8 5 2" xfId="41522"/>
    <cellStyle name="Title 2 8 5 2 2" xfId="41523"/>
    <cellStyle name="Title 2 8 5 2 2 2" xfId="41524"/>
    <cellStyle name="Title 2 8 5 2 2 3" xfId="41525"/>
    <cellStyle name="Title 2 8 5 2 3" xfId="41526"/>
    <cellStyle name="Title 2 8 5 2 4" xfId="41527"/>
    <cellStyle name="Title 2 8 5 3" xfId="41528"/>
    <cellStyle name="Title 2 8 5 3 2" xfId="41529"/>
    <cellStyle name="Title 2 8 5 3 2 2" xfId="41530"/>
    <cellStyle name="Title 2 8 5 3 2 3" xfId="41531"/>
    <cellStyle name="Title 2 8 5 3 3" xfId="41532"/>
    <cellStyle name="Title 2 8 5 3 4" xfId="41533"/>
    <cellStyle name="Title 2 8 5 4" xfId="41534"/>
    <cellStyle name="Title 2 8 5 4 2" xfId="41535"/>
    <cellStyle name="Title 2 8 5 4 3" xfId="41536"/>
    <cellStyle name="Title 2 8 5 5" xfId="41537"/>
    <cellStyle name="Title 2 8 5 6" xfId="41538"/>
    <cellStyle name="Title 2 8 6" xfId="41539"/>
    <cellStyle name="Title 2 8 6 2" xfId="41540"/>
    <cellStyle name="Title 2 8 6 2 2" xfId="41541"/>
    <cellStyle name="Title 2 8 6 2 3" xfId="41542"/>
    <cellStyle name="Title 2 8 6 3" xfId="41543"/>
    <cellStyle name="Title 2 8 6 4" xfId="41544"/>
    <cellStyle name="Title 2 8 7" xfId="41545"/>
    <cellStyle name="Title 2 8 7 2" xfId="41546"/>
    <cellStyle name="Title 2 8 7 2 2" xfId="41547"/>
    <cellStyle name="Title 2 8 7 2 3" xfId="41548"/>
    <cellStyle name="Title 2 8 7 3" xfId="41549"/>
    <cellStyle name="Title 2 8 7 4" xfId="41550"/>
    <cellStyle name="Title 2 8 8" xfId="41551"/>
    <cellStyle name="Title 2 8 8 2" xfId="41552"/>
    <cellStyle name="Title 2 8 8 2 2" xfId="41553"/>
    <cellStyle name="Title 2 8 8 2 3" xfId="41554"/>
    <cellStyle name="Title 2 8 8 3" xfId="41555"/>
    <cellStyle name="Title 2 8 8 4" xfId="41556"/>
    <cellStyle name="Title 2 8 9" xfId="41557"/>
    <cellStyle name="Title 2 8 9 2" xfId="41558"/>
    <cellStyle name="Title 2 8 9 3" xfId="41559"/>
    <cellStyle name="Title 2 9" xfId="41560"/>
    <cellStyle name="Title 2 9 10" xfId="41561"/>
    <cellStyle name="Title 2 9 10 2" xfId="41562"/>
    <cellStyle name="Title 2 9 10 3" xfId="41563"/>
    <cellStyle name="Title 2 9 11" xfId="41564"/>
    <cellStyle name="Title 2 9 11 2" xfId="41565"/>
    <cellStyle name="Title 2 9 11 3" xfId="41566"/>
    <cellStyle name="Title 2 9 12" xfId="41567"/>
    <cellStyle name="Title 2 9 2" xfId="41568"/>
    <cellStyle name="Title 2 9 2 2" xfId="41569"/>
    <cellStyle name="Title 2 9 2 2 2" xfId="41570"/>
    <cellStyle name="Title 2 9 2 2 2 2" xfId="41571"/>
    <cellStyle name="Title 2 9 2 2 2 3" xfId="41572"/>
    <cellStyle name="Title 2 9 2 2 3" xfId="41573"/>
    <cellStyle name="Title 2 9 2 2 4" xfId="41574"/>
    <cellStyle name="Title 2 9 2 3" xfId="41575"/>
    <cellStyle name="Title 2 9 2 3 2" xfId="41576"/>
    <cellStyle name="Title 2 9 2 3 2 2" xfId="41577"/>
    <cellStyle name="Title 2 9 2 3 2 3" xfId="41578"/>
    <cellStyle name="Title 2 9 2 3 3" xfId="41579"/>
    <cellStyle name="Title 2 9 2 3 4" xfId="41580"/>
    <cellStyle name="Title 2 9 2 4" xfId="41581"/>
    <cellStyle name="Title 2 9 2 4 2" xfId="41582"/>
    <cellStyle name="Title 2 9 2 4 3" xfId="41583"/>
    <cellStyle name="Title 2 9 2 5" xfId="41584"/>
    <cellStyle name="Title 2 9 2 6" xfId="41585"/>
    <cellStyle name="Title 2 9 3" xfId="41586"/>
    <cellStyle name="Title 2 9 3 2" xfId="41587"/>
    <cellStyle name="Title 2 9 3 2 2" xfId="41588"/>
    <cellStyle name="Title 2 9 3 2 2 2" xfId="41589"/>
    <cellStyle name="Title 2 9 3 2 2 3" xfId="41590"/>
    <cellStyle name="Title 2 9 3 2 3" xfId="41591"/>
    <cellStyle name="Title 2 9 3 2 4" xfId="41592"/>
    <cellStyle name="Title 2 9 3 3" xfId="41593"/>
    <cellStyle name="Title 2 9 3 3 2" xfId="41594"/>
    <cellStyle name="Title 2 9 3 3 2 2" xfId="41595"/>
    <cellStyle name="Title 2 9 3 3 2 3" xfId="41596"/>
    <cellStyle name="Title 2 9 3 3 3" xfId="41597"/>
    <cellStyle name="Title 2 9 3 3 4" xfId="41598"/>
    <cellStyle name="Title 2 9 3 4" xfId="41599"/>
    <cellStyle name="Title 2 9 3 4 2" xfId="41600"/>
    <cellStyle name="Title 2 9 3 4 3" xfId="41601"/>
    <cellStyle name="Title 2 9 3 5" xfId="41602"/>
    <cellStyle name="Title 2 9 3 6" xfId="41603"/>
    <cellStyle name="Title 2 9 4" xfId="41604"/>
    <cellStyle name="Title 2 9 4 2" xfId="41605"/>
    <cellStyle name="Title 2 9 4 2 2" xfId="41606"/>
    <cellStyle name="Title 2 9 4 2 2 2" xfId="41607"/>
    <cellStyle name="Title 2 9 4 2 2 3" xfId="41608"/>
    <cellStyle name="Title 2 9 4 2 3" xfId="41609"/>
    <cellStyle name="Title 2 9 4 2 4" xfId="41610"/>
    <cellStyle name="Title 2 9 4 3" xfId="41611"/>
    <cellStyle name="Title 2 9 4 3 2" xfId="41612"/>
    <cellStyle name="Title 2 9 4 3 2 2" xfId="41613"/>
    <cellStyle name="Title 2 9 4 3 2 3" xfId="41614"/>
    <cellStyle name="Title 2 9 4 3 3" xfId="41615"/>
    <cellStyle name="Title 2 9 4 3 4" xfId="41616"/>
    <cellStyle name="Title 2 9 4 4" xfId="41617"/>
    <cellStyle name="Title 2 9 4 4 2" xfId="41618"/>
    <cellStyle name="Title 2 9 4 4 2 2" xfId="41619"/>
    <cellStyle name="Title 2 9 4 4 2 3" xfId="41620"/>
    <cellStyle name="Title 2 9 4 4 3" xfId="41621"/>
    <cellStyle name="Title 2 9 4 4 4" xfId="41622"/>
    <cellStyle name="Title 2 9 4 5" xfId="41623"/>
    <cellStyle name="Title 2 9 4 5 2" xfId="41624"/>
    <cellStyle name="Title 2 9 4 5 3" xfId="41625"/>
    <cellStyle name="Title 2 9 4 6" xfId="41626"/>
    <cellStyle name="Title 2 9 4 7" xfId="41627"/>
    <cellStyle name="Title 2 9 5" xfId="41628"/>
    <cellStyle name="Title 2 9 5 2" xfId="41629"/>
    <cellStyle name="Title 2 9 5 2 2" xfId="41630"/>
    <cellStyle name="Title 2 9 5 2 2 2" xfId="41631"/>
    <cellStyle name="Title 2 9 5 2 2 3" xfId="41632"/>
    <cellStyle name="Title 2 9 5 2 3" xfId="41633"/>
    <cellStyle name="Title 2 9 5 2 4" xfId="41634"/>
    <cellStyle name="Title 2 9 5 3" xfId="41635"/>
    <cellStyle name="Title 2 9 5 3 2" xfId="41636"/>
    <cellStyle name="Title 2 9 5 3 2 2" xfId="41637"/>
    <cellStyle name="Title 2 9 5 3 2 3" xfId="41638"/>
    <cellStyle name="Title 2 9 5 3 3" xfId="41639"/>
    <cellStyle name="Title 2 9 5 3 4" xfId="41640"/>
    <cellStyle name="Title 2 9 5 4" xfId="41641"/>
    <cellStyle name="Title 2 9 5 4 2" xfId="41642"/>
    <cellStyle name="Title 2 9 5 4 3" xfId="41643"/>
    <cellStyle name="Title 2 9 5 5" xfId="41644"/>
    <cellStyle name="Title 2 9 5 6" xfId="41645"/>
    <cellStyle name="Title 2 9 6" xfId="41646"/>
    <cellStyle name="Title 2 9 6 2" xfId="41647"/>
    <cellStyle name="Title 2 9 6 2 2" xfId="41648"/>
    <cellStyle name="Title 2 9 6 2 3" xfId="41649"/>
    <cellStyle name="Title 2 9 6 3" xfId="41650"/>
    <cellStyle name="Title 2 9 6 4" xfId="41651"/>
    <cellStyle name="Title 2 9 7" xfId="41652"/>
    <cellStyle name="Title 2 9 7 2" xfId="41653"/>
    <cellStyle name="Title 2 9 7 2 2" xfId="41654"/>
    <cellStyle name="Title 2 9 7 2 3" xfId="41655"/>
    <cellStyle name="Title 2 9 7 3" xfId="41656"/>
    <cellStyle name="Title 2 9 7 4" xfId="41657"/>
    <cellStyle name="Title 2 9 8" xfId="41658"/>
    <cellStyle name="Title 2 9 8 2" xfId="41659"/>
    <cellStyle name="Title 2 9 8 2 2" xfId="41660"/>
    <cellStyle name="Title 2 9 8 2 3" xfId="41661"/>
    <cellStyle name="Title 2 9 8 3" xfId="41662"/>
    <cellStyle name="Title 2 9 8 4" xfId="41663"/>
    <cellStyle name="Title 2 9 9" xfId="41664"/>
    <cellStyle name="Title 2 9 9 2" xfId="41665"/>
    <cellStyle name="Title 2 9 9 3" xfId="41666"/>
    <cellStyle name="Title 20" xfId="41667"/>
    <cellStyle name="Title 20 10" xfId="41668"/>
    <cellStyle name="Title 20 10 2" xfId="41669"/>
    <cellStyle name="Title 20 10 3" xfId="41670"/>
    <cellStyle name="Title 20 11" xfId="41671"/>
    <cellStyle name="Title 20 11 2" xfId="41672"/>
    <cellStyle name="Title 20 11 3" xfId="41673"/>
    <cellStyle name="Title 20 12" xfId="41674"/>
    <cellStyle name="Title 20 12 2" xfId="41675"/>
    <cellStyle name="Title 20 12 3" xfId="41676"/>
    <cellStyle name="Title 20 13" xfId="41677"/>
    <cellStyle name="Title 20 2" xfId="41678"/>
    <cellStyle name="Title 20 2 2" xfId="41679"/>
    <cellStyle name="Title 20 2 2 2" xfId="41680"/>
    <cellStyle name="Title 20 2 2 2 2" xfId="41681"/>
    <cellStyle name="Title 20 2 2 2 3" xfId="41682"/>
    <cellStyle name="Title 20 2 2 3" xfId="41683"/>
    <cellStyle name="Title 20 2 2 4" xfId="41684"/>
    <cellStyle name="Title 20 2 3" xfId="41685"/>
    <cellStyle name="Title 20 2 3 2" xfId="41686"/>
    <cellStyle name="Title 20 2 3 2 2" xfId="41687"/>
    <cellStyle name="Title 20 2 3 2 3" xfId="41688"/>
    <cellStyle name="Title 20 2 3 3" xfId="41689"/>
    <cellStyle name="Title 20 2 3 4" xfId="41690"/>
    <cellStyle name="Title 20 2 4" xfId="41691"/>
    <cellStyle name="Title 20 2 4 2" xfId="41692"/>
    <cellStyle name="Title 20 2 4 3" xfId="41693"/>
    <cellStyle name="Title 20 2 5" xfId="41694"/>
    <cellStyle name="Title 20 2 5 2" xfId="41695"/>
    <cellStyle name="Title 20 2 5 3" xfId="41696"/>
    <cellStyle name="Title 20 2 6" xfId="41697"/>
    <cellStyle name="Title 20 2 7" xfId="41698"/>
    <cellStyle name="Title 20 3" xfId="41699"/>
    <cellStyle name="Title 20 3 2" xfId="41700"/>
    <cellStyle name="Title 20 3 2 2" xfId="41701"/>
    <cellStyle name="Title 20 3 2 2 2" xfId="41702"/>
    <cellStyle name="Title 20 3 2 2 3" xfId="41703"/>
    <cellStyle name="Title 20 3 2 3" xfId="41704"/>
    <cellStyle name="Title 20 3 2 4" xfId="41705"/>
    <cellStyle name="Title 20 3 3" xfId="41706"/>
    <cellStyle name="Title 20 3 3 2" xfId="41707"/>
    <cellStyle name="Title 20 3 3 2 2" xfId="41708"/>
    <cellStyle name="Title 20 3 3 2 3" xfId="41709"/>
    <cellStyle name="Title 20 3 3 3" xfId="41710"/>
    <cellStyle name="Title 20 3 3 4" xfId="41711"/>
    <cellStyle name="Title 20 3 4" xfId="41712"/>
    <cellStyle name="Title 20 3 4 2" xfId="41713"/>
    <cellStyle name="Title 20 3 4 3" xfId="41714"/>
    <cellStyle name="Title 20 3 5" xfId="41715"/>
    <cellStyle name="Title 20 3 6" xfId="41716"/>
    <cellStyle name="Title 20 4" xfId="41717"/>
    <cellStyle name="Title 20 4 2" xfId="41718"/>
    <cellStyle name="Title 20 4 2 2" xfId="41719"/>
    <cellStyle name="Title 20 4 2 2 2" xfId="41720"/>
    <cellStyle name="Title 20 4 2 2 3" xfId="41721"/>
    <cellStyle name="Title 20 4 2 3" xfId="41722"/>
    <cellStyle name="Title 20 4 2 4" xfId="41723"/>
    <cellStyle name="Title 20 4 3" xfId="41724"/>
    <cellStyle name="Title 20 4 3 2" xfId="41725"/>
    <cellStyle name="Title 20 4 3 2 2" xfId="41726"/>
    <cellStyle name="Title 20 4 3 2 3" xfId="41727"/>
    <cellStyle name="Title 20 4 3 3" xfId="41728"/>
    <cellStyle name="Title 20 4 3 4" xfId="41729"/>
    <cellStyle name="Title 20 4 4" xfId="41730"/>
    <cellStyle name="Title 20 4 4 2" xfId="41731"/>
    <cellStyle name="Title 20 4 4 3" xfId="41732"/>
    <cellStyle name="Title 20 4 5" xfId="41733"/>
    <cellStyle name="Title 20 4 6" xfId="41734"/>
    <cellStyle name="Title 20 5" xfId="41735"/>
    <cellStyle name="Title 20 5 2" xfId="41736"/>
    <cellStyle name="Title 20 5 2 2" xfId="41737"/>
    <cellStyle name="Title 20 5 2 2 2" xfId="41738"/>
    <cellStyle name="Title 20 5 2 2 3" xfId="41739"/>
    <cellStyle name="Title 20 5 2 3" xfId="41740"/>
    <cellStyle name="Title 20 5 2 4" xfId="41741"/>
    <cellStyle name="Title 20 5 3" xfId="41742"/>
    <cellStyle name="Title 20 5 3 2" xfId="41743"/>
    <cellStyle name="Title 20 5 3 2 2" xfId="41744"/>
    <cellStyle name="Title 20 5 3 2 3" xfId="41745"/>
    <cellStyle name="Title 20 5 3 3" xfId="41746"/>
    <cellStyle name="Title 20 5 3 4" xfId="41747"/>
    <cellStyle name="Title 20 5 4" xfId="41748"/>
    <cellStyle name="Title 20 5 4 2" xfId="41749"/>
    <cellStyle name="Title 20 5 4 2 2" xfId="41750"/>
    <cellStyle name="Title 20 5 4 2 3" xfId="41751"/>
    <cellStyle name="Title 20 5 4 3" xfId="41752"/>
    <cellStyle name="Title 20 5 4 4" xfId="41753"/>
    <cellStyle name="Title 20 5 5" xfId="41754"/>
    <cellStyle name="Title 20 5 5 2" xfId="41755"/>
    <cellStyle name="Title 20 5 5 3" xfId="41756"/>
    <cellStyle name="Title 20 5 6" xfId="41757"/>
    <cellStyle name="Title 20 5 7" xfId="41758"/>
    <cellStyle name="Title 20 6" xfId="41759"/>
    <cellStyle name="Title 20 6 2" xfId="41760"/>
    <cellStyle name="Title 20 6 2 2" xfId="41761"/>
    <cellStyle name="Title 20 6 2 2 2" xfId="41762"/>
    <cellStyle name="Title 20 6 2 2 3" xfId="41763"/>
    <cellStyle name="Title 20 6 2 3" xfId="41764"/>
    <cellStyle name="Title 20 6 2 4" xfId="41765"/>
    <cellStyle name="Title 20 6 3" xfId="41766"/>
    <cellStyle name="Title 20 6 3 2" xfId="41767"/>
    <cellStyle name="Title 20 6 3 2 2" xfId="41768"/>
    <cellStyle name="Title 20 6 3 2 3" xfId="41769"/>
    <cellStyle name="Title 20 6 3 3" xfId="41770"/>
    <cellStyle name="Title 20 6 3 4" xfId="41771"/>
    <cellStyle name="Title 20 6 4" xfId="41772"/>
    <cellStyle name="Title 20 6 4 2" xfId="41773"/>
    <cellStyle name="Title 20 6 4 3" xfId="41774"/>
    <cellStyle name="Title 20 6 5" xfId="41775"/>
    <cellStyle name="Title 20 6 6" xfId="41776"/>
    <cellStyle name="Title 20 7" xfId="41777"/>
    <cellStyle name="Title 20 7 2" xfId="41778"/>
    <cellStyle name="Title 20 7 2 2" xfId="41779"/>
    <cellStyle name="Title 20 7 2 3" xfId="41780"/>
    <cellStyle name="Title 20 7 3" xfId="41781"/>
    <cellStyle name="Title 20 7 4" xfId="41782"/>
    <cellStyle name="Title 20 8" xfId="41783"/>
    <cellStyle name="Title 20 8 2" xfId="41784"/>
    <cellStyle name="Title 20 8 2 2" xfId="41785"/>
    <cellStyle name="Title 20 8 2 3" xfId="41786"/>
    <cellStyle name="Title 20 8 3" xfId="41787"/>
    <cellStyle name="Title 20 8 4" xfId="41788"/>
    <cellStyle name="Title 20 9" xfId="41789"/>
    <cellStyle name="Title 20 9 2" xfId="41790"/>
    <cellStyle name="Title 20 9 2 2" xfId="41791"/>
    <cellStyle name="Title 20 9 2 3" xfId="41792"/>
    <cellStyle name="Title 20 9 3" xfId="41793"/>
    <cellStyle name="Title 20 9 4" xfId="41794"/>
    <cellStyle name="Title 21" xfId="41795"/>
    <cellStyle name="Title 21 10" xfId="41796"/>
    <cellStyle name="Title 21 10 2" xfId="41797"/>
    <cellStyle name="Title 21 10 3" xfId="41798"/>
    <cellStyle name="Title 21 11" xfId="41799"/>
    <cellStyle name="Title 21 11 2" xfId="41800"/>
    <cellStyle name="Title 21 11 3" xfId="41801"/>
    <cellStyle name="Title 21 12" xfId="41802"/>
    <cellStyle name="Title 21 12 2" xfId="41803"/>
    <cellStyle name="Title 21 12 3" xfId="41804"/>
    <cellStyle name="Title 21 13" xfId="41805"/>
    <cellStyle name="Title 21 2" xfId="41806"/>
    <cellStyle name="Title 21 2 2" xfId="41807"/>
    <cellStyle name="Title 21 2 2 2" xfId="41808"/>
    <cellStyle name="Title 21 2 2 2 2" xfId="41809"/>
    <cellStyle name="Title 21 2 2 2 3" xfId="41810"/>
    <cellStyle name="Title 21 2 2 3" xfId="41811"/>
    <cellStyle name="Title 21 2 2 4" xfId="41812"/>
    <cellStyle name="Title 21 2 3" xfId="41813"/>
    <cellStyle name="Title 21 2 3 2" xfId="41814"/>
    <cellStyle name="Title 21 2 3 2 2" xfId="41815"/>
    <cellStyle name="Title 21 2 3 2 3" xfId="41816"/>
    <cellStyle name="Title 21 2 3 3" xfId="41817"/>
    <cellStyle name="Title 21 2 3 4" xfId="41818"/>
    <cellStyle name="Title 21 2 4" xfId="41819"/>
    <cellStyle name="Title 21 2 4 2" xfId="41820"/>
    <cellStyle name="Title 21 2 4 3" xfId="41821"/>
    <cellStyle name="Title 21 2 5" xfId="41822"/>
    <cellStyle name="Title 21 2 5 2" xfId="41823"/>
    <cellStyle name="Title 21 2 5 3" xfId="41824"/>
    <cellStyle name="Title 21 2 6" xfId="41825"/>
    <cellStyle name="Title 21 2 7" xfId="41826"/>
    <cellStyle name="Title 21 3" xfId="41827"/>
    <cellStyle name="Title 21 3 2" xfId="41828"/>
    <cellStyle name="Title 21 3 2 2" xfId="41829"/>
    <cellStyle name="Title 21 3 2 2 2" xfId="41830"/>
    <cellStyle name="Title 21 3 2 2 3" xfId="41831"/>
    <cellStyle name="Title 21 3 2 3" xfId="41832"/>
    <cellStyle name="Title 21 3 2 4" xfId="41833"/>
    <cellStyle name="Title 21 3 3" xfId="41834"/>
    <cellStyle name="Title 21 3 3 2" xfId="41835"/>
    <cellStyle name="Title 21 3 3 2 2" xfId="41836"/>
    <cellStyle name="Title 21 3 3 2 3" xfId="41837"/>
    <cellStyle name="Title 21 3 3 3" xfId="41838"/>
    <cellStyle name="Title 21 3 3 4" xfId="41839"/>
    <cellStyle name="Title 21 3 4" xfId="41840"/>
    <cellStyle name="Title 21 3 4 2" xfId="41841"/>
    <cellStyle name="Title 21 3 4 3" xfId="41842"/>
    <cellStyle name="Title 21 3 5" xfId="41843"/>
    <cellStyle name="Title 21 3 6" xfId="41844"/>
    <cellStyle name="Title 21 4" xfId="41845"/>
    <cellStyle name="Title 21 4 2" xfId="41846"/>
    <cellStyle name="Title 21 4 2 2" xfId="41847"/>
    <cellStyle name="Title 21 4 2 2 2" xfId="41848"/>
    <cellStyle name="Title 21 4 2 2 3" xfId="41849"/>
    <cellStyle name="Title 21 4 2 3" xfId="41850"/>
    <cellStyle name="Title 21 4 2 4" xfId="41851"/>
    <cellStyle name="Title 21 4 3" xfId="41852"/>
    <cellStyle name="Title 21 4 3 2" xfId="41853"/>
    <cellStyle name="Title 21 4 3 2 2" xfId="41854"/>
    <cellStyle name="Title 21 4 3 2 3" xfId="41855"/>
    <cellStyle name="Title 21 4 3 3" xfId="41856"/>
    <cellStyle name="Title 21 4 3 4" xfId="41857"/>
    <cellStyle name="Title 21 4 4" xfId="41858"/>
    <cellStyle name="Title 21 4 4 2" xfId="41859"/>
    <cellStyle name="Title 21 4 4 3" xfId="41860"/>
    <cellStyle name="Title 21 4 5" xfId="41861"/>
    <cellStyle name="Title 21 4 6" xfId="41862"/>
    <cellStyle name="Title 21 5" xfId="41863"/>
    <cellStyle name="Title 21 5 2" xfId="41864"/>
    <cellStyle name="Title 21 5 2 2" xfId="41865"/>
    <cellStyle name="Title 21 5 2 2 2" xfId="41866"/>
    <cellStyle name="Title 21 5 2 2 3" xfId="41867"/>
    <cellStyle name="Title 21 5 2 3" xfId="41868"/>
    <cellStyle name="Title 21 5 2 4" xfId="41869"/>
    <cellStyle name="Title 21 5 3" xfId="41870"/>
    <cellStyle name="Title 21 5 3 2" xfId="41871"/>
    <cellStyle name="Title 21 5 3 2 2" xfId="41872"/>
    <cellStyle name="Title 21 5 3 2 3" xfId="41873"/>
    <cellStyle name="Title 21 5 3 3" xfId="41874"/>
    <cellStyle name="Title 21 5 3 4" xfId="41875"/>
    <cellStyle name="Title 21 5 4" xfId="41876"/>
    <cellStyle name="Title 21 5 4 2" xfId="41877"/>
    <cellStyle name="Title 21 5 4 2 2" xfId="41878"/>
    <cellStyle name="Title 21 5 4 2 3" xfId="41879"/>
    <cellStyle name="Title 21 5 4 3" xfId="41880"/>
    <cellStyle name="Title 21 5 4 4" xfId="41881"/>
    <cellStyle name="Title 21 5 5" xfId="41882"/>
    <cellStyle name="Title 21 5 5 2" xfId="41883"/>
    <cellStyle name="Title 21 5 5 3" xfId="41884"/>
    <cellStyle name="Title 21 5 6" xfId="41885"/>
    <cellStyle name="Title 21 5 7" xfId="41886"/>
    <cellStyle name="Title 21 6" xfId="41887"/>
    <cellStyle name="Title 21 6 2" xfId="41888"/>
    <cellStyle name="Title 21 6 2 2" xfId="41889"/>
    <cellStyle name="Title 21 6 2 2 2" xfId="41890"/>
    <cellStyle name="Title 21 6 2 2 3" xfId="41891"/>
    <cellStyle name="Title 21 6 2 3" xfId="41892"/>
    <cellStyle name="Title 21 6 2 4" xfId="41893"/>
    <cellStyle name="Title 21 6 3" xfId="41894"/>
    <cellStyle name="Title 21 6 3 2" xfId="41895"/>
    <cellStyle name="Title 21 6 3 2 2" xfId="41896"/>
    <cellStyle name="Title 21 6 3 2 3" xfId="41897"/>
    <cellStyle name="Title 21 6 3 3" xfId="41898"/>
    <cellStyle name="Title 21 6 3 4" xfId="41899"/>
    <cellStyle name="Title 21 6 4" xfId="41900"/>
    <cellStyle name="Title 21 6 4 2" xfId="41901"/>
    <cellStyle name="Title 21 6 4 3" xfId="41902"/>
    <cellStyle name="Title 21 6 5" xfId="41903"/>
    <cellStyle name="Title 21 6 6" xfId="41904"/>
    <cellStyle name="Title 21 7" xfId="41905"/>
    <cellStyle name="Title 21 7 2" xfId="41906"/>
    <cellStyle name="Title 21 7 2 2" xfId="41907"/>
    <cellStyle name="Title 21 7 2 3" xfId="41908"/>
    <cellStyle name="Title 21 7 3" xfId="41909"/>
    <cellStyle name="Title 21 7 4" xfId="41910"/>
    <cellStyle name="Title 21 8" xfId="41911"/>
    <cellStyle name="Title 21 8 2" xfId="41912"/>
    <cellStyle name="Title 21 8 2 2" xfId="41913"/>
    <cellStyle name="Title 21 8 2 3" xfId="41914"/>
    <cellStyle name="Title 21 8 3" xfId="41915"/>
    <cellStyle name="Title 21 8 4" xfId="41916"/>
    <cellStyle name="Title 21 9" xfId="41917"/>
    <cellStyle name="Title 21 9 2" xfId="41918"/>
    <cellStyle name="Title 21 9 2 2" xfId="41919"/>
    <cellStyle name="Title 21 9 2 3" xfId="41920"/>
    <cellStyle name="Title 21 9 3" xfId="41921"/>
    <cellStyle name="Title 21 9 4" xfId="41922"/>
    <cellStyle name="Title 22" xfId="41923"/>
    <cellStyle name="Title 22 10" xfId="41924"/>
    <cellStyle name="Title 22 10 2" xfId="41925"/>
    <cellStyle name="Title 22 10 3" xfId="41926"/>
    <cellStyle name="Title 22 11" xfId="41927"/>
    <cellStyle name="Title 22 11 2" xfId="41928"/>
    <cellStyle name="Title 22 11 3" xfId="41929"/>
    <cellStyle name="Title 22 12" xfId="41930"/>
    <cellStyle name="Title 22 12 2" xfId="41931"/>
    <cellStyle name="Title 22 12 3" xfId="41932"/>
    <cellStyle name="Title 22 13" xfId="41933"/>
    <cellStyle name="Title 22 2" xfId="41934"/>
    <cellStyle name="Title 22 2 2" xfId="41935"/>
    <cellStyle name="Title 22 2 2 2" xfId="41936"/>
    <cellStyle name="Title 22 2 2 2 2" xfId="41937"/>
    <cellStyle name="Title 22 2 2 2 3" xfId="41938"/>
    <cellStyle name="Title 22 2 2 3" xfId="41939"/>
    <cellStyle name="Title 22 2 2 4" xfId="41940"/>
    <cellStyle name="Title 22 2 3" xfId="41941"/>
    <cellStyle name="Title 22 2 3 2" xfId="41942"/>
    <cellStyle name="Title 22 2 3 2 2" xfId="41943"/>
    <cellStyle name="Title 22 2 3 2 3" xfId="41944"/>
    <cellStyle name="Title 22 2 3 3" xfId="41945"/>
    <cellStyle name="Title 22 2 3 4" xfId="41946"/>
    <cellStyle name="Title 22 2 4" xfId="41947"/>
    <cellStyle name="Title 22 2 4 2" xfId="41948"/>
    <cellStyle name="Title 22 2 4 3" xfId="41949"/>
    <cellStyle name="Title 22 2 5" xfId="41950"/>
    <cellStyle name="Title 22 2 5 2" xfId="41951"/>
    <cellStyle name="Title 22 2 5 3" xfId="41952"/>
    <cellStyle name="Title 22 2 6" xfId="41953"/>
    <cellStyle name="Title 22 2 7" xfId="41954"/>
    <cellStyle name="Title 22 3" xfId="41955"/>
    <cellStyle name="Title 22 3 2" xfId="41956"/>
    <cellStyle name="Title 22 3 2 2" xfId="41957"/>
    <cellStyle name="Title 22 3 2 2 2" xfId="41958"/>
    <cellStyle name="Title 22 3 2 2 3" xfId="41959"/>
    <cellStyle name="Title 22 3 2 3" xfId="41960"/>
    <cellStyle name="Title 22 3 2 4" xfId="41961"/>
    <cellStyle name="Title 22 3 3" xfId="41962"/>
    <cellStyle name="Title 22 3 3 2" xfId="41963"/>
    <cellStyle name="Title 22 3 3 2 2" xfId="41964"/>
    <cellStyle name="Title 22 3 3 2 3" xfId="41965"/>
    <cellStyle name="Title 22 3 3 3" xfId="41966"/>
    <cellStyle name="Title 22 3 3 4" xfId="41967"/>
    <cellStyle name="Title 22 3 4" xfId="41968"/>
    <cellStyle name="Title 22 3 4 2" xfId="41969"/>
    <cellStyle name="Title 22 3 4 3" xfId="41970"/>
    <cellStyle name="Title 22 3 5" xfId="41971"/>
    <cellStyle name="Title 22 3 6" xfId="41972"/>
    <cellStyle name="Title 22 4" xfId="41973"/>
    <cellStyle name="Title 22 4 2" xfId="41974"/>
    <cellStyle name="Title 22 4 2 2" xfId="41975"/>
    <cellStyle name="Title 22 4 2 2 2" xfId="41976"/>
    <cellStyle name="Title 22 4 2 2 3" xfId="41977"/>
    <cellStyle name="Title 22 4 2 3" xfId="41978"/>
    <cellStyle name="Title 22 4 2 4" xfId="41979"/>
    <cellStyle name="Title 22 4 3" xfId="41980"/>
    <cellStyle name="Title 22 4 3 2" xfId="41981"/>
    <cellStyle name="Title 22 4 3 2 2" xfId="41982"/>
    <cellStyle name="Title 22 4 3 2 3" xfId="41983"/>
    <cellStyle name="Title 22 4 3 3" xfId="41984"/>
    <cellStyle name="Title 22 4 3 4" xfId="41985"/>
    <cellStyle name="Title 22 4 4" xfId="41986"/>
    <cellStyle name="Title 22 4 4 2" xfId="41987"/>
    <cellStyle name="Title 22 4 4 3" xfId="41988"/>
    <cellStyle name="Title 22 4 5" xfId="41989"/>
    <cellStyle name="Title 22 4 6" xfId="41990"/>
    <cellStyle name="Title 22 5" xfId="41991"/>
    <cellStyle name="Title 22 5 2" xfId="41992"/>
    <cellStyle name="Title 22 5 2 2" xfId="41993"/>
    <cellStyle name="Title 22 5 2 2 2" xfId="41994"/>
    <cellStyle name="Title 22 5 2 2 3" xfId="41995"/>
    <cellStyle name="Title 22 5 2 3" xfId="41996"/>
    <cellStyle name="Title 22 5 2 4" xfId="41997"/>
    <cellStyle name="Title 22 5 3" xfId="41998"/>
    <cellStyle name="Title 22 5 3 2" xfId="41999"/>
    <cellStyle name="Title 22 5 3 2 2" xfId="42000"/>
    <cellStyle name="Title 22 5 3 2 3" xfId="42001"/>
    <cellStyle name="Title 22 5 3 3" xfId="42002"/>
    <cellStyle name="Title 22 5 3 4" xfId="42003"/>
    <cellStyle name="Title 22 5 4" xfId="42004"/>
    <cellStyle name="Title 22 5 4 2" xfId="42005"/>
    <cellStyle name="Title 22 5 4 2 2" xfId="42006"/>
    <cellStyle name="Title 22 5 4 2 3" xfId="42007"/>
    <cellStyle name="Title 22 5 4 3" xfId="42008"/>
    <cellStyle name="Title 22 5 4 4" xfId="42009"/>
    <cellStyle name="Title 22 5 5" xfId="42010"/>
    <cellStyle name="Title 22 5 5 2" xfId="42011"/>
    <cellStyle name="Title 22 5 5 3" xfId="42012"/>
    <cellStyle name="Title 22 5 6" xfId="42013"/>
    <cellStyle name="Title 22 5 7" xfId="42014"/>
    <cellStyle name="Title 22 6" xfId="42015"/>
    <cellStyle name="Title 22 6 2" xfId="42016"/>
    <cellStyle name="Title 22 6 2 2" xfId="42017"/>
    <cellStyle name="Title 22 6 2 2 2" xfId="42018"/>
    <cellStyle name="Title 22 6 2 2 3" xfId="42019"/>
    <cellStyle name="Title 22 6 2 3" xfId="42020"/>
    <cellStyle name="Title 22 6 2 4" xfId="42021"/>
    <cellStyle name="Title 22 6 3" xfId="42022"/>
    <cellStyle name="Title 22 6 3 2" xfId="42023"/>
    <cellStyle name="Title 22 6 3 2 2" xfId="42024"/>
    <cellStyle name="Title 22 6 3 2 3" xfId="42025"/>
    <cellStyle name="Title 22 6 3 3" xfId="42026"/>
    <cellStyle name="Title 22 6 3 4" xfId="42027"/>
    <cellStyle name="Title 22 6 4" xfId="42028"/>
    <cellStyle name="Title 22 6 4 2" xfId="42029"/>
    <cellStyle name="Title 22 6 4 3" xfId="42030"/>
    <cellStyle name="Title 22 6 5" xfId="42031"/>
    <cellStyle name="Title 22 6 6" xfId="42032"/>
    <cellStyle name="Title 22 7" xfId="42033"/>
    <cellStyle name="Title 22 7 2" xfId="42034"/>
    <cellStyle name="Title 22 7 2 2" xfId="42035"/>
    <cellStyle name="Title 22 7 2 3" xfId="42036"/>
    <cellStyle name="Title 22 7 3" xfId="42037"/>
    <cellStyle name="Title 22 7 4" xfId="42038"/>
    <cellStyle name="Title 22 8" xfId="42039"/>
    <cellStyle name="Title 22 8 2" xfId="42040"/>
    <cellStyle name="Title 22 8 2 2" xfId="42041"/>
    <cellStyle name="Title 22 8 2 3" xfId="42042"/>
    <cellStyle name="Title 22 8 3" xfId="42043"/>
    <cellStyle name="Title 22 8 4" xfId="42044"/>
    <cellStyle name="Title 22 9" xfId="42045"/>
    <cellStyle name="Title 22 9 2" xfId="42046"/>
    <cellStyle name="Title 22 9 2 2" xfId="42047"/>
    <cellStyle name="Title 22 9 2 3" xfId="42048"/>
    <cellStyle name="Title 22 9 3" xfId="42049"/>
    <cellStyle name="Title 22 9 4" xfId="42050"/>
    <cellStyle name="Title 23" xfId="42051"/>
    <cellStyle name="Title 23 10" xfId="42052"/>
    <cellStyle name="Title 23 10 2" xfId="42053"/>
    <cellStyle name="Title 23 10 3" xfId="42054"/>
    <cellStyle name="Title 23 11" xfId="42055"/>
    <cellStyle name="Title 23 11 2" xfId="42056"/>
    <cellStyle name="Title 23 11 3" xfId="42057"/>
    <cellStyle name="Title 23 12" xfId="42058"/>
    <cellStyle name="Title 23 12 2" xfId="42059"/>
    <cellStyle name="Title 23 12 3" xfId="42060"/>
    <cellStyle name="Title 23 13" xfId="42061"/>
    <cellStyle name="Title 23 2" xfId="42062"/>
    <cellStyle name="Title 23 2 2" xfId="42063"/>
    <cellStyle name="Title 23 2 2 2" xfId="42064"/>
    <cellStyle name="Title 23 2 2 2 2" xfId="42065"/>
    <cellStyle name="Title 23 2 2 2 3" xfId="42066"/>
    <cellStyle name="Title 23 2 2 3" xfId="42067"/>
    <cellStyle name="Title 23 2 2 4" xfId="42068"/>
    <cellStyle name="Title 23 2 3" xfId="42069"/>
    <cellStyle name="Title 23 2 3 2" xfId="42070"/>
    <cellStyle name="Title 23 2 3 2 2" xfId="42071"/>
    <cellStyle name="Title 23 2 3 2 3" xfId="42072"/>
    <cellStyle name="Title 23 2 3 3" xfId="42073"/>
    <cellStyle name="Title 23 2 3 4" xfId="42074"/>
    <cellStyle name="Title 23 2 4" xfId="42075"/>
    <cellStyle name="Title 23 2 4 2" xfId="42076"/>
    <cellStyle name="Title 23 2 4 3" xfId="42077"/>
    <cellStyle name="Title 23 2 5" xfId="42078"/>
    <cellStyle name="Title 23 2 5 2" xfId="42079"/>
    <cellStyle name="Title 23 2 5 3" xfId="42080"/>
    <cellStyle name="Title 23 2 6" xfId="42081"/>
    <cellStyle name="Title 23 2 7" xfId="42082"/>
    <cellStyle name="Title 23 3" xfId="42083"/>
    <cellStyle name="Title 23 3 2" xfId="42084"/>
    <cellStyle name="Title 23 3 2 2" xfId="42085"/>
    <cellStyle name="Title 23 3 2 2 2" xfId="42086"/>
    <cellStyle name="Title 23 3 2 2 3" xfId="42087"/>
    <cellStyle name="Title 23 3 2 3" xfId="42088"/>
    <cellStyle name="Title 23 3 2 4" xfId="42089"/>
    <cellStyle name="Title 23 3 3" xfId="42090"/>
    <cellStyle name="Title 23 3 3 2" xfId="42091"/>
    <cellStyle name="Title 23 3 3 2 2" xfId="42092"/>
    <cellStyle name="Title 23 3 3 2 3" xfId="42093"/>
    <cellStyle name="Title 23 3 3 3" xfId="42094"/>
    <cellStyle name="Title 23 3 3 4" xfId="42095"/>
    <cellStyle name="Title 23 3 4" xfId="42096"/>
    <cellStyle name="Title 23 3 4 2" xfId="42097"/>
    <cellStyle name="Title 23 3 4 3" xfId="42098"/>
    <cellStyle name="Title 23 3 5" xfId="42099"/>
    <cellStyle name="Title 23 3 6" xfId="42100"/>
    <cellStyle name="Title 23 4" xfId="42101"/>
    <cellStyle name="Title 23 4 2" xfId="42102"/>
    <cellStyle name="Title 23 4 2 2" xfId="42103"/>
    <cellStyle name="Title 23 4 2 2 2" xfId="42104"/>
    <cellStyle name="Title 23 4 2 2 3" xfId="42105"/>
    <cellStyle name="Title 23 4 2 3" xfId="42106"/>
    <cellStyle name="Title 23 4 2 4" xfId="42107"/>
    <cellStyle name="Title 23 4 3" xfId="42108"/>
    <cellStyle name="Title 23 4 3 2" xfId="42109"/>
    <cellStyle name="Title 23 4 3 2 2" xfId="42110"/>
    <cellStyle name="Title 23 4 3 2 3" xfId="42111"/>
    <cellStyle name="Title 23 4 3 3" xfId="42112"/>
    <cellStyle name="Title 23 4 3 4" xfId="42113"/>
    <cellStyle name="Title 23 4 4" xfId="42114"/>
    <cellStyle name="Title 23 4 4 2" xfId="42115"/>
    <cellStyle name="Title 23 4 4 3" xfId="42116"/>
    <cellStyle name="Title 23 4 5" xfId="42117"/>
    <cellStyle name="Title 23 4 6" xfId="42118"/>
    <cellStyle name="Title 23 5" xfId="42119"/>
    <cellStyle name="Title 23 5 2" xfId="42120"/>
    <cellStyle name="Title 23 5 2 2" xfId="42121"/>
    <cellStyle name="Title 23 5 2 2 2" xfId="42122"/>
    <cellStyle name="Title 23 5 2 2 3" xfId="42123"/>
    <cellStyle name="Title 23 5 2 3" xfId="42124"/>
    <cellStyle name="Title 23 5 2 4" xfId="42125"/>
    <cellStyle name="Title 23 5 3" xfId="42126"/>
    <cellStyle name="Title 23 5 3 2" xfId="42127"/>
    <cellStyle name="Title 23 5 3 2 2" xfId="42128"/>
    <cellStyle name="Title 23 5 3 2 3" xfId="42129"/>
    <cellStyle name="Title 23 5 3 3" xfId="42130"/>
    <cellStyle name="Title 23 5 3 4" xfId="42131"/>
    <cellStyle name="Title 23 5 4" xfId="42132"/>
    <cellStyle name="Title 23 5 4 2" xfId="42133"/>
    <cellStyle name="Title 23 5 4 2 2" xfId="42134"/>
    <cellStyle name="Title 23 5 4 2 3" xfId="42135"/>
    <cellStyle name="Title 23 5 4 3" xfId="42136"/>
    <cellStyle name="Title 23 5 4 4" xfId="42137"/>
    <cellStyle name="Title 23 5 5" xfId="42138"/>
    <cellStyle name="Title 23 5 5 2" xfId="42139"/>
    <cellStyle name="Title 23 5 5 3" xfId="42140"/>
    <cellStyle name="Title 23 5 6" xfId="42141"/>
    <cellStyle name="Title 23 5 7" xfId="42142"/>
    <cellStyle name="Title 23 6" xfId="42143"/>
    <cellStyle name="Title 23 6 2" xfId="42144"/>
    <cellStyle name="Title 23 6 2 2" xfId="42145"/>
    <cellStyle name="Title 23 6 2 2 2" xfId="42146"/>
    <cellStyle name="Title 23 6 2 2 3" xfId="42147"/>
    <cellStyle name="Title 23 6 2 3" xfId="42148"/>
    <cellStyle name="Title 23 6 2 4" xfId="42149"/>
    <cellStyle name="Title 23 6 3" xfId="42150"/>
    <cellStyle name="Title 23 6 3 2" xfId="42151"/>
    <cellStyle name="Title 23 6 3 2 2" xfId="42152"/>
    <cellStyle name="Title 23 6 3 2 3" xfId="42153"/>
    <cellStyle name="Title 23 6 3 3" xfId="42154"/>
    <cellStyle name="Title 23 6 3 4" xfId="42155"/>
    <cellStyle name="Title 23 6 4" xfId="42156"/>
    <cellStyle name="Title 23 6 4 2" xfId="42157"/>
    <cellStyle name="Title 23 6 4 3" xfId="42158"/>
    <cellStyle name="Title 23 6 5" xfId="42159"/>
    <cellStyle name="Title 23 6 6" xfId="42160"/>
    <cellStyle name="Title 23 7" xfId="42161"/>
    <cellStyle name="Title 23 7 2" xfId="42162"/>
    <cellStyle name="Title 23 7 2 2" xfId="42163"/>
    <cellStyle name="Title 23 7 2 3" xfId="42164"/>
    <cellStyle name="Title 23 7 3" xfId="42165"/>
    <cellStyle name="Title 23 7 4" xfId="42166"/>
    <cellStyle name="Title 23 8" xfId="42167"/>
    <cellStyle name="Title 23 8 2" xfId="42168"/>
    <cellStyle name="Title 23 8 2 2" xfId="42169"/>
    <cellStyle name="Title 23 8 2 3" xfId="42170"/>
    <cellStyle name="Title 23 8 3" xfId="42171"/>
    <cellStyle name="Title 23 8 4" xfId="42172"/>
    <cellStyle name="Title 23 9" xfId="42173"/>
    <cellStyle name="Title 23 9 2" xfId="42174"/>
    <cellStyle name="Title 23 9 2 2" xfId="42175"/>
    <cellStyle name="Title 23 9 2 3" xfId="42176"/>
    <cellStyle name="Title 23 9 3" xfId="42177"/>
    <cellStyle name="Title 23 9 4" xfId="42178"/>
    <cellStyle name="Title 24" xfId="42179"/>
    <cellStyle name="Title 24 10" xfId="42180"/>
    <cellStyle name="Title 24 10 2" xfId="42181"/>
    <cellStyle name="Title 24 10 3" xfId="42182"/>
    <cellStyle name="Title 24 11" xfId="42183"/>
    <cellStyle name="Title 24 11 2" xfId="42184"/>
    <cellStyle name="Title 24 11 3" xfId="42185"/>
    <cellStyle name="Title 24 12" xfId="42186"/>
    <cellStyle name="Title 24 12 2" xfId="42187"/>
    <cellStyle name="Title 24 12 3" xfId="42188"/>
    <cellStyle name="Title 24 13" xfId="42189"/>
    <cellStyle name="Title 24 2" xfId="42190"/>
    <cellStyle name="Title 24 2 2" xfId="42191"/>
    <cellStyle name="Title 24 2 2 2" xfId="42192"/>
    <cellStyle name="Title 24 2 2 2 2" xfId="42193"/>
    <cellStyle name="Title 24 2 2 2 3" xfId="42194"/>
    <cellStyle name="Title 24 2 2 3" xfId="42195"/>
    <cellStyle name="Title 24 2 2 4" xfId="42196"/>
    <cellStyle name="Title 24 2 3" xfId="42197"/>
    <cellStyle name="Title 24 2 3 2" xfId="42198"/>
    <cellStyle name="Title 24 2 3 2 2" xfId="42199"/>
    <cellStyle name="Title 24 2 3 2 3" xfId="42200"/>
    <cellStyle name="Title 24 2 3 3" xfId="42201"/>
    <cellStyle name="Title 24 2 3 4" xfId="42202"/>
    <cellStyle name="Title 24 2 4" xfId="42203"/>
    <cellStyle name="Title 24 2 4 2" xfId="42204"/>
    <cellStyle name="Title 24 2 4 3" xfId="42205"/>
    <cellStyle name="Title 24 2 5" xfId="42206"/>
    <cellStyle name="Title 24 2 5 2" xfId="42207"/>
    <cellStyle name="Title 24 2 5 3" xfId="42208"/>
    <cellStyle name="Title 24 2 6" xfId="42209"/>
    <cellStyle name="Title 24 2 7" xfId="42210"/>
    <cellStyle name="Title 24 3" xfId="42211"/>
    <cellStyle name="Title 24 3 2" xfId="42212"/>
    <cellStyle name="Title 24 3 2 2" xfId="42213"/>
    <cellStyle name="Title 24 3 2 2 2" xfId="42214"/>
    <cellStyle name="Title 24 3 2 2 3" xfId="42215"/>
    <cellStyle name="Title 24 3 2 3" xfId="42216"/>
    <cellStyle name="Title 24 3 2 4" xfId="42217"/>
    <cellStyle name="Title 24 3 3" xfId="42218"/>
    <cellStyle name="Title 24 3 3 2" xfId="42219"/>
    <cellStyle name="Title 24 3 3 2 2" xfId="42220"/>
    <cellStyle name="Title 24 3 3 2 3" xfId="42221"/>
    <cellStyle name="Title 24 3 3 3" xfId="42222"/>
    <cellStyle name="Title 24 3 3 4" xfId="42223"/>
    <cellStyle name="Title 24 3 4" xfId="42224"/>
    <cellStyle name="Title 24 3 4 2" xfId="42225"/>
    <cellStyle name="Title 24 3 4 3" xfId="42226"/>
    <cellStyle name="Title 24 3 5" xfId="42227"/>
    <cellStyle name="Title 24 3 6" xfId="42228"/>
    <cellStyle name="Title 24 4" xfId="42229"/>
    <cellStyle name="Title 24 4 2" xfId="42230"/>
    <cellStyle name="Title 24 4 2 2" xfId="42231"/>
    <cellStyle name="Title 24 4 2 2 2" xfId="42232"/>
    <cellStyle name="Title 24 4 2 2 3" xfId="42233"/>
    <cellStyle name="Title 24 4 2 3" xfId="42234"/>
    <cellStyle name="Title 24 4 2 4" xfId="42235"/>
    <cellStyle name="Title 24 4 3" xfId="42236"/>
    <cellStyle name="Title 24 4 3 2" xfId="42237"/>
    <cellStyle name="Title 24 4 3 2 2" xfId="42238"/>
    <cellStyle name="Title 24 4 3 2 3" xfId="42239"/>
    <cellStyle name="Title 24 4 3 3" xfId="42240"/>
    <cellStyle name="Title 24 4 3 4" xfId="42241"/>
    <cellStyle name="Title 24 4 4" xfId="42242"/>
    <cellStyle name="Title 24 4 4 2" xfId="42243"/>
    <cellStyle name="Title 24 4 4 3" xfId="42244"/>
    <cellStyle name="Title 24 4 5" xfId="42245"/>
    <cellStyle name="Title 24 4 6" xfId="42246"/>
    <cellStyle name="Title 24 5" xfId="42247"/>
    <cellStyle name="Title 24 5 2" xfId="42248"/>
    <cellStyle name="Title 24 5 2 2" xfId="42249"/>
    <cellStyle name="Title 24 5 2 2 2" xfId="42250"/>
    <cellStyle name="Title 24 5 2 2 3" xfId="42251"/>
    <cellStyle name="Title 24 5 2 3" xfId="42252"/>
    <cellStyle name="Title 24 5 2 4" xfId="42253"/>
    <cellStyle name="Title 24 5 3" xfId="42254"/>
    <cellStyle name="Title 24 5 3 2" xfId="42255"/>
    <cellStyle name="Title 24 5 3 2 2" xfId="42256"/>
    <cellStyle name="Title 24 5 3 2 3" xfId="42257"/>
    <cellStyle name="Title 24 5 3 3" xfId="42258"/>
    <cellStyle name="Title 24 5 3 4" xfId="42259"/>
    <cellStyle name="Title 24 5 4" xfId="42260"/>
    <cellStyle name="Title 24 5 4 2" xfId="42261"/>
    <cellStyle name="Title 24 5 4 2 2" xfId="42262"/>
    <cellStyle name="Title 24 5 4 2 3" xfId="42263"/>
    <cellStyle name="Title 24 5 4 3" xfId="42264"/>
    <cellStyle name="Title 24 5 4 4" xfId="42265"/>
    <cellStyle name="Title 24 5 5" xfId="42266"/>
    <cellStyle name="Title 24 5 5 2" xfId="42267"/>
    <cellStyle name="Title 24 5 5 3" xfId="42268"/>
    <cellStyle name="Title 24 5 6" xfId="42269"/>
    <cellStyle name="Title 24 5 7" xfId="42270"/>
    <cellStyle name="Title 24 6" xfId="42271"/>
    <cellStyle name="Title 24 6 2" xfId="42272"/>
    <cellStyle name="Title 24 6 2 2" xfId="42273"/>
    <cellStyle name="Title 24 6 2 2 2" xfId="42274"/>
    <cellStyle name="Title 24 6 2 2 3" xfId="42275"/>
    <cellStyle name="Title 24 6 2 3" xfId="42276"/>
    <cellStyle name="Title 24 6 2 4" xfId="42277"/>
    <cellStyle name="Title 24 6 3" xfId="42278"/>
    <cellStyle name="Title 24 6 3 2" xfId="42279"/>
    <cellStyle name="Title 24 6 3 2 2" xfId="42280"/>
    <cellStyle name="Title 24 6 3 2 3" xfId="42281"/>
    <cellStyle name="Title 24 6 3 3" xfId="42282"/>
    <cellStyle name="Title 24 6 3 4" xfId="42283"/>
    <cellStyle name="Title 24 6 4" xfId="42284"/>
    <cellStyle name="Title 24 6 4 2" xfId="42285"/>
    <cellStyle name="Title 24 6 4 3" xfId="42286"/>
    <cellStyle name="Title 24 6 5" xfId="42287"/>
    <cellStyle name="Title 24 6 6" xfId="42288"/>
    <cellStyle name="Title 24 7" xfId="42289"/>
    <cellStyle name="Title 24 7 2" xfId="42290"/>
    <cellStyle name="Title 24 7 2 2" xfId="42291"/>
    <cellStyle name="Title 24 7 2 3" xfId="42292"/>
    <cellStyle name="Title 24 7 3" xfId="42293"/>
    <cellStyle name="Title 24 7 4" xfId="42294"/>
    <cellStyle name="Title 24 8" xfId="42295"/>
    <cellStyle name="Title 24 8 2" xfId="42296"/>
    <cellStyle name="Title 24 8 2 2" xfId="42297"/>
    <cellStyle name="Title 24 8 2 3" xfId="42298"/>
    <cellStyle name="Title 24 8 3" xfId="42299"/>
    <cellStyle name="Title 24 8 4" xfId="42300"/>
    <cellStyle name="Title 24 9" xfId="42301"/>
    <cellStyle name="Title 24 9 2" xfId="42302"/>
    <cellStyle name="Title 24 9 2 2" xfId="42303"/>
    <cellStyle name="Title 24 9 2 3" xfId="42304"/>
    <cellStyle name="Title 24 9 3" xfId="42305"/>
    <cellStyle name="Title 24 9 4" xfId="42306"/>
    <cellStyle name="Title 25" xfId="42307"/>
    <cellStyle name="Title 25 10" xfId="42308"/>
    <cellStyle name="Title 25 10 2" xfId="42309"/>
    <cellStyle name="Title 25 10 3" xfId="42310"/>
    <cellStyle name="Title 25 11" xfId="42311"/>
    <cellStyle name="Title 25 11 2" xfId="42312"/>
    <cellStyle name="Title 25 11 3" xfId="42313"/>
    <cellStyle name="Title 25 12" xfId="42314"/>
    <cellStyle name="Title 25 12 2" xfId="42315"/>
    <cellStyle name="Title 25 12 3" xfId="42316"/>
    <cellStyle name="Title 25 13" xfId="42317"/>
    <cellStyle name="Title 25 2" xfId="42318"/>
    <cellStyle name="Title 25 2 2" xfId="42319"/>
    <cellStyle name="Title 25 2 2 2" xfId="42320"/>
    <cellStyle name="Title 25 2 2 2 2" xfId="42321"/>
    <cellStyle name="Title 25 2 2 2 3" xfId="42322"/>
    <cellStyle name="Title 25 2 2 3" xfId="42323"/>
    <cellStyle name="Title 25 2 2 4" xfId="42324"/>
    <cellStyle name="Title 25 2 3" xfId="42325"/>
    <cellStyle name="Title 25 2 3 2" xfId="42326"/>
    <cellStyle name="Title 25 2 3 2 2" xfId="42327"/>
    <cellStyle name="Title 25 2 3 2 3" xfId="42328"/>
    <cellStyle name="Title 25 2 3 3" xfId="42329"/>
    <cellStyle name="Title 25 2 3 4" xfId="42330"/>
    <cellStyle name="Title 25 2 4" xfId="42331"/>
    <cellStyle name="Title 25 2 4 2" xfId="42332"/>
    <cellStyle name="Title 25 2 4 3" xfId="42333"/>
    <cellStyle name="Title 25 2 5" xfId="42334"/>
    <cellStyle name="Title 25 2 5 2" xfId="42335"/>
    <cellStyle name="Title 25 2 5 3" xfId="42336"/>
    <cellStyle name="Title 25 2 6" xfId="42337"/>
    <cellStyle name="Title 25 2 7" xfId="42338"/>
    <cellStyle name="Title 25 3" xfId="42339"/>
    <cellStyle name="Title 25 3 2" xfId="42340"/>
    <cellStyle name="Title 25 3 2 2" xfId="42341"/>
    <cellStyle name="Title 25 3 2 2 2" xfId="42342"/>
    <cellStyle name="Title 25 3 2 2 3" xfId="42343"/>
    <cellStyle name="Title 25 3 2 3" xfId="42344"/>
    <cellStyle name="Title 25 3 2 4" xfId="42345"/>
    <cellStyle name="Title 25 3 3" xfId="42346"/>
    <cellStyle name="Title 25 3 3 2" xfId="42347"/>
    <cellStyle name="Title 25 3 3 2 2" xfId="42348"/>
    <cellStyle name="Title 25 3 3 2 3" xfId="42349"/>
    <cellStyle name="Title 25 3 3 3" xfId="42350"/>
    <cellStyle name="Title 25 3 3 4" xfId="42351"/>
    <cellStyle name="Title 25 3 4" xfId="42352"/>
    <cellStyle name="Title 25 3 4 2" xfId="42353"/>
    <cellStyle name="Title 25 3 4 3" xfId="42354"/>
    <cellStyle name="Title 25 3 5" xfId="42355"/>
    <cellStyle name="Title 25 3 6" xfId="42356"/>
    <cellStyle name="Title 25 4" xfId="42357"/>
    <cellStyle name="Title 25 4 2" xfId="42358"/>
    <cellStyle name="Title 25 4 2 2" xfId="42359"/>
    <cellStyle name="Title 25 4 2 2 2" xfId="42360"/>
    <cellStyle name="Title 25 4 2 2 3" xfId="42361"/>
    <cellStyle name="Title 25 4 2 3" xfId="42362"/>
    <cellStyle name="Title 25 4 2 4" xfId="42363"/>
    <cellStyle name="Title 25 4 3" xfId="42364"/>
    <cellStyle name="Title 25 4 3 2" xfId="42365"/>
    <cellStyle name="Title 25 4 3 2 2" xfId="42366"/>
    <cellStyle name="Title 25 4 3 2 3" xfId="42367"/>
    <cellStyle name="Title 25 4 3 3" xfId="42368"/>
    <cellStyle name="Title 25 4 3 4" xfId="42369"/>
    <cellStyle name="Title 25 4 4" xfId="42370"/>
    <cellStyle name="Title 25 4 4 2" xfId="42371"/>
    <cellStyle name="Title 25 4 4 3" xfId="42372"/>
    <cellStyle name="Title 25 4 5" xfId="42373"/>
    <cellStyle name="Title 25 4 6" xfId="42374"/>
    <cellStyle name="Title 25 5" xfId="42375"/>
    <cellStyle name="Title 25 5 2" xfId="42376"/>
    <cellStyle name="Title 25 5 2 2" xfId="42377"/>
    <cellStyle name="Title 25 5 2 2 2" xfId="42378"/>
    <cellStyle name="Title 25 5 2 2 3" xfId="42379"/>
    <cellStyle name="Title 25 5 2 3" xfId="42380"/>
    <cellStyle name="Title 25 5 2 4" xfId="42381"/>
    <cellStyle name="Title 25 5 3" xfId="42382"/>
    <cellStyle name="Title 25 5 3 2" xfId="42383"/>
    <cellStyle name="Title 25 5 3 2 2" xfId="42384"/>
    <cellStyle name="Title 25 5 3 2 3" xfId="42385"/>
    <cellStyle name="Title 25 5 3 3" xfId="42386"/>
    <cellStyle name="Title 25 5 3 4" xfId="42387"/>
    <cellStyle name="Title 25 5 4" xfId="42388"/>
    <cellStyle name="Title 25 5 4 2" xfId="42389"/>
    <cellStyle name="Title 25 5 4 2 2" xfId="42390"/>
    <cellStyle name="Title 25 5 4 2 3" xfId="42391"/>
    <cellStyle name="Title 25 5 4 3" xfId="42392"/>
    <cellStyle name="Title 25 5 4 4" xfId="42393"/>
    <cellStyle name="Title 25 5 5" xfId="42394"/>
    <cellStyle name="Title 25 5 5 2" xfId="42395"/>
    <cellStyle name="Title 25 5 5 3" xfId="42396"/>
    <cellStyle name="Title 25 5 6" xfId="42397"/>
    <cellStyle name="Title 25 5 7" xfId="42398"/>
    <cellStyle name="Title 25 6" xfId="42399"/>
    <cellStyle name="Title 25 6 2" xfId="42400"/>
    <cellStyle name="Title 25 6 2 2" xfId="42401"/>
    <cellStyle name="Title 25 6 2 2 2" xfId="42402"/>
    <cellStyle name="Title 25 6 2 2 3" xfId="42403"/>
    <cellStyle name="Title 25 6 2 3" xfId="42404"/>
    <cellStyle name="Title 25 6 2 4" xfId="42405"/>
    <cellStyle name="Title 25 6 3" xfId="42406"/>
    <cellStyle name="Title 25 6 3 2" xfId="42407"/>
    <cellStyle name="Title 25 6 3 2 2" xfId="42408"/>
    <cellStyle name="Title 25 6 3 2 3" xfId="42409"/>
    <cellStyle name="Title 25 6 3 3" xfId="42410"/>
    <cellStyle name="Title 25 6 3 4" xfId="42411"/>
    <cellStyle name="Title 25 6 4" xfId="42412"/>
    <cellStyle name="Title 25 6 4 2" xfId="42413"/>
    <cellStyle name="Title 25 6 4 3" xfId="42414"/>
    <cellStyle name="Title 25 6 5" xfId="42415"/>
    <cellStyle name="Title 25 6 6" xfId="42416"/>
    <cellStyle name="Title 25 7" xfId="42417"/>
    <cellStyle name="Title 25 7 2" xfId="42418"/>
    <cellStyle name="Title 25 7 2 2" xfId="42419"/>
    <cellStyle name="Title 25 7 2 3" xfId="42420"/>
    <cellStyle name="Title 25 7 3" xfId="42421"/>
    <cellStyle name="Title 25 7 4" xfId="42422"/>
    <cellStyle name="Title 25 8" xfId="42423"/>
    <cellStyle name="Title 25 8 2" xfId="42424"/>
    <cellStyle name="Title 25 8 2 2" xfId="42425"/>
    <cellStyle name="Title 25 8 2 3" xfId="42426"/>
    <cellStyle name="Title 25 8 3" xfId="42427"/>
    <cellStyle name="Title 25 8 4" xfId="42428"/>
    <cellStyle name="Title 25 9" xfId="42429"/>
    <cellStyle name="Title 25 9 2" xfId="42430"/>
    <cellStyle name="Title 25 9 2 2" xfId="42431"/>
    <cellStyle name="Title 25 9 2 3" xfId="42432"/>
    <cellStyle name="Title 25 9 3" xfId="42433"/>
    <cellStyle name="Title 25 9 4" xfId="42434"/>
    <cellStyle name="Title 26" xfId="42435"/>
    <cellStyle name="Title 26 10" xfId="42436"/>
    <cellStyle name="Title 26 10 2" xfId="42437"/>
    <cellStyle name="Title 26 10 3" xfId="42438"/>
    <cellStyle name="Title 26 11" xfId="42439"/>
    <cellStyle name="Title 26 11 2" xfId="42440"/>
    <cellStyle name="Title 26 11 3" xfId="42441"/>
    <cellStyle name="Title 26 12" xfId="42442"/>
    <cellStyle name="Title 26 12 2" xfId="42443"/>
    <cellStyle name="Title 26 12 3" xfId="42444"/>
    <cellStyle name="Title 26 13" xfId="42445"/>
    <cellStyle name="Title 26 2" xfId="42446"/>
    <cellStyle name="Title 26 2 2" xfId="42447"/>
    <cellStyle name="Title 26 2 2 2" xfId="42448"/>
    <cellStyle name="Title 26 2 2 2 2" xfId="42449"/>
    <cellStyle name="Title 26 2 2 2 3" xfId="42450"/>
    <cellStyle name="Title 26 2 2 3" xfId="42451"/>
    <cellStyle name="Title 26 2 2 4" xfId="42452"/>
    <cellStyle name="Title 26 2 3" xfId="42453"/>
    <cellStyle name="Title 26 2 3 2" xfId="42454"/>
    <cellStyle name="Title 26 2 3 2 2" xfId="42455"/>
    <cellStyle name="Title 26 2 3 2 3" xfId="42456"/>
    <cellStyle name="Title 26 2 3 3" xfId="42457"/>
    <cellStyle name="Title 26 2 3 4" xfId="42458"/>
    <cellStyle name="Title 26 2 4" xfId="42459"/>
    <cellStyle name="Title 26 2 4 2" xfId="42460"/>
    <cellStyle name="Title 26 2 4 3" xfId="42461"/>
    <cellStyle name="Title 26 2 5" xfId="42462"/>
    <cellStyle name="Title 26 2 5 2" xfId="42463"/>
    <cellStyle name="Title 26 2 5 3" xfId="42464"/>
    <cellStyle name="Title 26 2 6" xfId="42465"/>
    <cellStyle name="Title 26 2 7" xfId="42466"/>
    <cellStyle name="Title 26 3" xfId="42467"/>
    <cellStyle name="Title 26 3 2" xfId="42468"/>
    <cellStyle name="Title 26 3 2 2" xfId="42469"/>
    <cellStyle name="Title 26 3 2 2 2" xfId="42470"/>
    <cellStyle name="Title 26 3 2 2 3" xfId="42471"/>
    <cellStyle name="Title 26 3 2 3" xfId="42472"/>
    <cellStyle name="Title 26 3 2 4" xfId="42473"/>
    <cellStyle name="Title 26 3 3" xfId="42474"/>
    <cellStyle name="Title 26 3 3 2" xfId="42475"/>
    <cellStyle name="Title 26 3 3 2 2" xfId="42476"/>
    <cellStyle name="Title 26 3 3 2 3" xfId="42477"/>
    <cellStyle name="Title 26 3 3 3" xfId="42478"/>
    <cellStyle name="Title 26 3 3 4" xfId="42479"/>
    <cellStyle name="Title 26 3 4" xfId="42480"/>
    <cellStyle name="Title 26 3 4 2" xfId="42481"/>
    <cellStyle name="Title 26 3 4 3" xfId="42482"/>
    <cellStyle name="Title 26 3 5" xfId="42483"/>
    <cellStyle name="Title 26 3 6" xfId="42484"/>
    <cellStyle name="Title 26 4" xfId="42485"/>
    <cellStyle name="Title 26 4 2" xfId="42486"/>
    <cellStyle name="Title 26 4 2 2" xfId="42487"/>
    <cellStyle name="Title 26 4 2 2 2" xfId="42488"/>
    <cellStyle name="Title 26 4 2 2 3" xfId="42489"/>
    <cellStyle name="Title 26 4 2 3" xfId="42490"/>
    <cellStyle name="Title 26 4 2 4" xfId="42491"/>
    <cellStyle name="Title 26 4 3" xfId="42492"/>
    <cellStyle name="Title 26 4 3 2" xfId="42493"/>
    <cellStyle name="Title 26 4 3 2 2" xfId="42494"/>
    <cellStyle name="Title 26 4 3 2 3" xfId="42495"/>
    <cellStyle name="Title 26 4 3 3" xfId="42496"/>
    <cellStyle name="Title 26 4 3 4" xfId="42497"/>
    <cellStyle name="Title 26 4 4" xfId="42498"/>
    <cellStyle name="Title 26 4 4 2" xfId="42499"/>
    <cellStyle name="Title 26 4 4 3" xfId="42500"/>
    <cellStyle name="Title 26 4 5" xfId="42501"/>
    <cellStyle name="Title 26 4 6" xfId="42502"/>
    <cellStyle name="Title 26 5" xfId="42503"/>
    <cellStyle name="Title 26 5 2" xfId="42504"/>
    <cellStyle name="Title 26 5 2 2" xfId="42505"/>
    <cellStyle name="Title 26 5 2 2 2" xfId="42506"/>
    <cellStyle name="Title 26 5 2 2 3" xfId="42507"/>
    <cellStyle name="Title 26 5 2 3" xfId="42508"/>
    <cellStyle name="Title 26 5 2 4" xfId="42509"/>
    <cellStyle name="Title 26 5 3" xfId="42510"/>
    <cellStyle name="Title 26 5 3 2" xfId="42511"/>
    <cellStyle name="Title 26 5 3 2 2" xfId="42512"/>
    <cellStyle name="Title 26 5 3 2 3" xfId="42513"/>
    <cellStyle name="Title 26 5 3 3" xfId="42514"/>
    <cellStyle name="Title 26 5 3 4" xfId="42515"/>
    <cellStyle name="Title 26 5 4" xfId="42516"/>
    <cellStyle name="Title 26 5 4 2" xfId="42517"/>
    <cellStyle name="Title 26 5 4 2 2" xfId="42518"/>
    <cellStyle name="Title 26 5 4 2 3" xfId="42519"/>
    <cellStyle name="Title 26 5 4 3" xfId="42520"/>
    <cellStyle name="Title 26 5 4 4" xfId="42521"/>
    <cellStyle name="Title 26 5 5" xfId="42522"/>
    <cellStyle name="Title 26 5 5 2" xfId="42523"/>
    <cellStyle name="Title 26 5 5 3" xfId="42524"/>
    <cellStyle name="Title 26 5 6" xfId="42525"/>
    <cellStyle name="Title 26 5 7" xfId="42526"/>
    <cellStyle name="Title 26 6" xfId="42527"/>
    <cellStyle name="Title 26 6 2" xfId="42528"/>
    <cellStyle name="Title 26 6 2 2" xfId="42529"/>
    <cellStyle name="Title 26 6 2 2 2" xfId="42530"/>
    <cellStyle name="Title 26 6 2 2 3" xfId="42531"/>
    <cellStyle name="Title 26 6 2 3" xfId="42532"/>
    <cellStyle name="Title 26 6 2 4" xfId="42533"/>
    <cellStyle name="Title 26 6 3" xfId="42534"/>
    <cellStyle name="Title 26 6 3 2" xfId="42535"/>
    <cellStyle name="Title 26 6 3 2 2" xfId="42536"/>
    <cellStyle name="Title 26 6 3 2 3" xfId="42537"/>
    <cellStyle name="Title 26 6 3 3" xfId="42538"/>
    <cellStyle name="Title 26 6 3 4" xfId="42539"/>
    <cellStyle name="Title 26 6 4" xfId="42540"/>
    <cellStyle name="Title 26 6 4 2" xfId="42541"/>
    <cellStyle name="Title 26 6 4 3" xfId="42542"/>
    <cellStyle name="Title 26 6 5" xfId="42543"/>
    <cellStyle name="Title 26 6 6" xfId="42544"/>
    <cellStyle name="Title 26 7" xfId="42545"/>
    <cellStyle name="Title 26 7 2" xfId="42546"/>
    <cellStyle name="Title 26 7 2 2" xfId="42547"/>
    <cellStyle name="Title 26 7 2 3" xfId="42548"/>
    <cellStyle name="Title 26 7 3" xfId="42549"/>
    <cellStyle name="Title 26 7 4" xfId="42550"/>
    <cellStyle name="Title 26 8" xfId="42551"/>
    <cellStyle name="Title 26 8 2" xfId="42552"/>
    <cellStyle name="Title 26 8 2 2" xfId="42553"/>
    <cellStyle name="Title 26 8 2 3" xfId="42554"/>
    <cellStyle name="Title 26 8 3" xfId="42555"/>
    <cellStyle name="Title 26 8 4" xfId="42556"/>
    <cellStyle name="Title 26 9" xfId="42557"/>
    <cellStyle name="Title 26 9 2" xfId="42558"/>
    <cellStyle name="Title 26 9 2 2" xfId="42559"/>
    <cellStyle name="Title 26 9 2 3" xfId="42560"/>
    <cellStyle name="Title 26 9 3" xfId="42561"/>
    <cellStyle name="Title 26 9 4" xfId="42562"/>
    <cellStyle name="Title 27" xfId="42563"/>
    <cellStyle name="Title 27 10" xfId="42564"/>
    <cellStyle name="Title 27 10 2" xfId="42565"/>
    <cellStyle name="Title 27 10 3" xfId="42566"/>
    <cellStyle name="Title 27 11" xfId="42567"/>
    <cellStyle name="Title 27 11 2" xfId="42568"/>
    <cellStyle name="Title 27 11 3" xfId="42569"/>
    <cellStyle name="Title 27 12" xfId="42570"/>
    <cellStyle name="Title 27 12 2" xfId="42571"/>
    <cellStyle name="Title 27 12 3" xfId="42572"/>
    <cellStyle name="Title 27 13" xfId="42573"/>
    <cellStyle name="Title 27 2" xfId="42574"/>
    <cellStyle name="Title 27 2 2" xfId="42575"/>
    <cellStyle name="Title 27 2 2 2" xfId="42576"/>
    <cellStyle name="Title 27 2 2 2 2" xfId="42577"/>
    <cellStyle name="Title 27 2 2 2 3" xfId="42578"/>
    <cellStyle name="Title 27 2 2 3" xfId="42579"/>
    <cellStyle name="Title 27 2 2 4" xfId="42580"/>
    <cellStyle name="Title 27 2 3" xfId="42581"/>
    <cellStyle name="Title 27 2 3 2" xfId="42582"/>
    <cellStyle name="Title 27 2 3 2 2" xfId="42583"/>
    <cellStyle name="Title 27 2 3 2 3" xfId="42584"/>
    <cellStyle name="Title 27 2 3 3" xfId="42585"/>
    <cellStyle name="Title 27 2 3 4" xfId="42586"/>
    <cellStyle name="Title 27 2 4" xfId="42587"/>
    <cellStyle name="Title 27 2 4 2" xfId="42588"/>
    <cellStyle name="Title 27 2 4 3" xfId="42589"/>
    <cellStyle name="Title 27 2 5" xfId="42590"/>
    <cellStyle name="Title 27 2 5 2" xfId="42591"/>
    <cellStyle name="Title 27 2 5 3" xfId="42592"/>
    <cellStyle name="Title 27 2 6" xfId="42593"/>
    <cellStyle name="Title 27 2 7" xfId="42594"/>
    <cellStyle name="Title 27 3" xfId="42595"/>
    <cellStyle name="Title 27 3 2" xfId="42596"/>
    <cellStyle name="Title 27 3 2 2" xfId="42597"/>
    <cellStyle name="Title 27 3 2 2 2" xfId="42598"/>
    <cellStyle name="Title 27 3 2 2 3" xfId="42599"/>
    <cellStyle name="Title 27 3 2 3" xfId="42600"/>
    <cellStyle name="Title 27 3 2 4" xfId="42601"/>
    <cellStyle name="Title 27 3 3" xfId="42602"/>
    <cellStyle name="Title 27 3 3 2" xfId="42603"/>
    <cellStyle name="Title 27 3 3 2 2" xfId="42604"/>
    <cellStyle name="Title 27 3 3 2 3" xfId="42605"/>
    <cellStyle name="Title 27 3 3 3" xfId="42606"/>
    <cellStyle name="Title 27 3 3 4" xfId="42607"/>
    <cellStyle name="Title 27 3 4" xfId="42608"/>
    <cellStyle name="Title 27 3 4 2" xfId="42609"/>
    <cellStyle name="Title 27 3 4 3" xfId="42610"/>
    <cellStyle name="Title 27 3 5" xfId="42611"/>
    <cellStyle name="Title 27 3 6" xfId="42612"/>
    <cellStyle name="Title 27 4" xfId="42613"/>
    <cellStyle name="Title 27 4 2" xfId="42614"/>
    <cellStyle name="Title 27 4 2 2" xfId="42615"/>
    <cellStyle name="Title 27 4 2 2 2" xfId="42616"/>
    <cellStyle name="Title 27 4 2 2 3" xfId="42617"/>
    <cellStyle name="Title 27 4 2 3" xfId="42618"/>
    <cellStyle name="Title 27 4 2 4" xfId="42619"/>
    <cellStyle name="Title 27 4 3" xfId="42620"/>
    <cellStyle name="Title 27 4 3 2" xfId="42621"/>
    <cellStyle name="Title 27 4 3 2 2" xfId="42622"/>
    <cellStyle name="Title 27 4 3 2 3" xfId="42623"/>
    <cellStyle name="Title 27 4 3 3" xfId="42624"/>
    <cellStyle name="Title 27 4 3 4" xfId="42625"/>
    <cellStyle name="Title 27 4 4" xfId="42626"/>
    <cellStyle name="Title 27 4 4 2" xfId="42627"/>
    <cellStyle name="Title 27 4 4 3" xfId="42628"/>
    <cellStyle name="Title 27 4 5" xfId="42629"/>
    <cellStyle name="Title 27 4 6" xfId="42630"/>
    <cellStyle name="Title 27 5" xfId="42631"/>
    <cellStyle name="Title 27 5 2" xfId="42632"/>
    <cellStyle name="Title 27 5 2 2" xfId="42633"/>
    <cellStyle name="Title 27 5 2 2 2" xfId="42634"/>
    <cellStyle name="Title 27 5 2 2 3" xfId="42635"/>
    <cellStyle name="Title 27 5 2 3" xfId="42636"/>
    <cellStyle name="Title 27 5 2 4" xfId="42637"/>
    <cellStyle name="Title 27 5 3" xfId="42638"/>
    <cellStyle name="Title 27 5 3 2" xfId="42639"/>
    <cellStyle name="Title 27 5 3 2 2" xfId="42640"/>
    <cellStyle name="Title 27 5 3 2 3" xfId="42641"/>
    <cellStyle name="Title 27 5 3 3" xfId="42642"/>
    <cellStyle name="Title 27 5 3 4" xfId="42643"/>
    <cellStyle name="Title 27 5 4" xfId="42644"/>
    <cellStyle name="Title 27 5 4 2" xfId="42645"/>
    <cellStyle name="Title 27 5 4 2 2" xfId="42646"/>
    <cellStyle name="Title 27 5 4 2 3" xfId="42647"/>
    <cellStyle name="Title 27 5 4 3" xfId="42648"/>
    <cellStyle name="Title 27 5 4 4" xfId="42649"/>
    <cellStyle name="Title 27 5 5" xfId="42650"/>
    <cellStyle name="Title 27 5 5 2" xfId="42651"/>
    <cellStyle name="Title 27 5 5 3" xfId="42652"/>
    <cellStyle name="Title 27 5 6" xfId="42653"/>
    <cellStyle name="Title 27 5 7" xfId="42654"/>
    <cellStyle name="Title 27 6" xfId="42655"/>
    <cellStyle name="Title 27 6 2" xfId="42656"/>
    <cellStyle name="Title 27 6 2 2" xfId="42657"/>
    <cellStyle name="Title 27 6 2 2 2" xfId="42658"/>
    <cellStyle name="Title 27 6 2 2 3" xfId="42659"/>
    <cellStyle name="Title 27 6 2 3" xfId="42660"/>
    <cellStyle name="Title 27 6 2 4" xfId="42661"/>
    <cellStyle name="Title 27 6 3" xfId="42662"/>
    <cellStyle name="Title 27 6 3 2" xfId="42663"/>
    <cellStyle name="Title 27 6 3 2 2" xfId="42664"/>
    <cellStyle name="Title 27 6 3 2 3" xfId="42665"/>
    <cellStyle name="Title 27 6 3 3" xfId="42666"/>
    <cellStyle name="Title 27 6 3 4" xfId="42667"/>
    <cellStyle name="Title 27 6 4" xfId="42668"/>
    <cellStyle name="Title 27 6 4 2" xfId="42669"/>
    <cellStyle name="Title 27 6 4 3" xfId="42670"/>
    <cellStyle name="Title 27 6 5" xfId="42671"/>
    <cellStyle name="Title 27 6 6" xfId="42672"/>
    <cellStyle name="Title 27 7" xfId="42673"/>
    <cellStyle name="Title 27 7 2" xfId="42674"/>
    <cellStyle name="Title 27 7 2 2" xfId="42675"/>
    <cellStyle name="Title 27 7 2 3" xfId="42676"/>
    <cellStyle name="Title 27 7 3" xfId="42677"/>
    <cellStyle name="Title 27 7 4" xfId="42678"/>
    <cellStyle name="Title 27 8" xfId="42679"/>
    <cellStyle name="Title 27 8 2" xfId="42680"/>
    <cellStyle name="Title 27 8 2 2" xfId="42681"/>
    <cellStyle name="Title 27 8 2 3" xfId="42682"/>
    <cellStyle name="Title 27 8 3" xfId="42683"/>
    <cellStyle name="Title 27 8 4" xfId="42684"/>
    <cellStyle name="Title 27 9" xfId="42685"/>
    <cellStyle name="Title 27 9 2" xfId="42686"/>
    <cellStyle name="Title 27 9 2 2" xfId="42687"/>
    <cellStyle name="Title 27 9 2 3" xfId="42688"/>
    <cellStyle name="Title 27 9 3" xfId="42689"/>
    <cellStyle name="Title 27 9 4" xfId="42690"/>
    <cellStyle name="Title 28" xfId="42691"/>
    <cellStyle name="Title 28 10" xfId="42692"/>
    <cellStyle name="Title 28 10 2" xfId="42693"/>
    <cellStyle name="Title 28 10 3" xfId="42694"/>
    <cellStyle name="Title 28 11" xfId="42695"/>
    <cellStyle name="Title 28 11 2" xfId="42696"/>
    <cellStyle name="Title 28 11 3" xfId="42697"/>
    <cellStyle name="Title 28 12" xfId="42698"/>
    <cellStyle name="Title 28 12 2" xfId="42699"/>
    <cellStyle name="Title 28 12 3" xfId="42700"/>
    <cellStyle name="Title 28 13" xfId="42701"/>
    <cellStyle name="Title 28 2" xfId="42702"/>
    <cellStyle name="Title 28 2 2" xfId="42703"/>
    <cellStyle name="Title 28 2 2 2" xfId="42704"/>
    <cellStyle name="Title 28 2 2 2 2" xfId="42705"/>
    <cellStyle name="Title 28 2 2 2 3" xfId="42706"/>
    <cellStyle name="Title 28 2 2 3" xfId="42707"/>
    <cellStyle name="Title 28 2 2 4" xfId="42708"/>
    <cellStyle name="Title 28 2 3" xfId="42709"/>
    <cellStyle name="Title 28 2 3 2" xfId="42710"/>
    <cellStyle name="Title 28 2 3 2 2" xfId="42711"/>
    <cellStyle name="Title 28 2 3 2 3" xfId="42712"/>
    <cellStyle name="Title 28 2 3 3" xfId="42713"/>
    <cellStyle name="Title 28 2 3 4" xfId="42714"/>
    <cellStyle name="Title 28 2 4" xfId="42715"/>
    <cellStyle name="Title 28 2 4 2" xfId="42716"/>
    <cellStyle name="Title 28 2 4 3" xfId="42717"/>
    <cellStyle name="Title 28 2 5" xfId="42718"/>
    <cellStyle name="Title 28 2 5 2" xfId="42719"/>
    <cellStyle name="Title 28 2 5 3" xfId="42720"/>
    <cellStyle name="Title 28 2 6" xfId="42721"/>
    <cellStyle name="Title 28 2 7" xfId="42722"/>
    <cellStyle name="Title 28 3" xfId="42723"/>
    <cellStyle name="Title 28 3 2" xfId="42724"/>
    <cellStyle name="Title 28 3 2 2" xfId="42725"/>
    <cellStyle name="Title 28 3 2 2 2" xfId="42726"/>
    <cellStyle name="Title 28 3 2 2 3" xfId="42727"/>
    <cellStyle name="Title 28 3 2 3" xfId="42728"/>
    <cellStyle name="Title 28 3 2 4" xfId="42729"/>
    <cellStyle name="Title 28 3 3" xfId="42730"/>
    <cellStyle name="Title 28 3 3 2" xfId="42731"/>
    <cellStyle name="Title 28 3 3 2 2" xfId="42732"/>
    <cellStyle name="Title 28 3 3 2 3" xfId="42733"/>
    <cellStyle name="Title 28 3 3 3" xfId="42734"/>
    <cellStyle name="Title 28 3 3 4" xfId="42735"/>
    <cellStyle name="Title 28 3 4" xfId="42736"/>
    <cellStyle name="Title 28 3 4 2" xfId="42737"/>
    <cellStyle name="Title 28 3 4 3" xfId="42738"/>
    <cellStyle name="Title 28 3 5" xfId="42739"/>
    <cellStyle name="Title 28 3 6" xfId="42740"/>
    <cellStyle name="Title 28 4" xfId="42741"/>
    <cellStyle name="Title 28 4 2" xfId="42742"/>
    <cellStyle name="Title 28 4 2 2" xfId="42743"/>
    <cellStyle name="Title 28 4 2 2 2" xfId="42744"/>
    <cellStyle name="Title 28 4 2 2 3" xfId="42745"/>
    <cellStyle name="Title 28 4 2 3" xfId="42746"/>
    <cellStyle name="Title 28 4 2 4" xfId="42747"/>
    <cellStyle name="Title 28 4 3" xfId="42748"/>
    <cellStyle name="Title 28 4 3 2" xfId="42749"/>
    <cellStyle name="Title 28 4 3 2 2" xfId="42750"/>
    <cellStyle name="Title 28 4 3 2 3" xfId="42751"/>
    <cellStyle name="Title 28 4 3 3" xfId="42752"/>
    <cellStyle name="Title 28 4 3 4" xfId="42753"/>
    <cellStyle name="Title 28 4 4" xfId="42754"/>
    <cellStyle name="Title 28 4 4 2" xfId="42755"/>
    <cellStyle name="Title 28 4 4 3" xfId="42756"/>
    <cellStyle name="Title 28 4 5" xfId="42757"/>
    <cellStyle name="Title 28 4 6" xfId="42758"/>
    <cellStyle name="Title 28 5" xfId="42759"/>
    <cellStyle name="Title 28 5 2" xfId="42760"/>
    <cellStyle name="Title 28 5 2 2" xfId="42761"/>
    <cellStyle name="Title 28 5 2 2 2" xfId="42762"/>
    <cellStyle name="Title 28 5 2 2 3" xfId="42763"/>
    <cellStyle name="Title 28 5 2 3" xfId="42764"/>
    <cellStyle name="Title 28 5 2 4" xfId="42765"/>
    <cellStyle name="Title 28 5 3" xfId="42766"/>
    <cellStyle name="Title 28 5 3 2" xfId="42767"/>
    <cellStyle name="Title 28 5 3 2 2" xfId="42768"/>
    <cellStyle name="Title 28 5 3 2 3" xfId="42769"/>
    <cellStyle name="Title 28 5 3 3" xfId="42770"/>
    <cellStyle name="Title 28 5 3 4" xfId="42771"/>
    <cellStyle name="Title 28 5 4" xfId="42772"/>
    <cellStyle name="Title 28 5 4 2" xfId="42773"/>
    <cellStyle name="Title 28 5 4 2 2" xfId="42774"/>
    <cellStyle name="Title 28 5 4 2 3" xfId="42775"/>
    <cellStyle name="Title 28 5 4 3" xfId="42776"/>
    <cellStyle name="Title 28 5 4 4" xfId="42777"/>
    <cellStyle name="Title 28 5 5" xfId="42778"/>
    <cellStyle name="Title 28 5 5 2" xfId="42779"/>
    <cellStyle name="Title 28 5 5 3" xfId="42780"/>
    <cellStyle name="Title 28 5 6" xfId="42781"/>
    <cellStyle name="Title 28 5 7" xfId="42782"/>
    <cellStyle name="Title 28 6" xfId="42783"/>
    <cellStyle name="Title 28 6 2" xfId="42784"/>
    <cellStyle name="Title 28 6 2 2" xfId="42785"/>
    <cellStyle name="Title 28 6 2 2 2" xfId="42786"/>
    <cellStyle name="Title 28 6 2 2 3" xfId="42787"/>
    <cellStyle name="Title 28 6 2 3" xfId="42788"/>
    <cellStyle name="Title 28 6 2 4" xfId="42789"/>
    <cellStyle name="Title 28 6 3" xfId="42790"/>
    <cellStyle name="Title 28 6 3 2" xfId="42791"/>
    <cellStyle name="Title 28 6 3 2 2" xfId="42792"/>
    <cellStyle name="Title 28 6 3 2 3" xfId="42793"/>
    <cellStyle name="Title 28 6 3 3" xfId="42794"/>
    <cellStyle name="Title 28 6 3 4" xfId="42795"/>
    <cellStyle name="Title 28 6 4" xfId="42796"/>
    <cellStyle name="Title 28 6 4 2" xfId="42797"/>
    <cellStyle name="Title 28 6 4 3" xfId="42798"/>
    <cellStyle name="Title 28 6 5" xfId="42799"/>
    <cellStyle name="Title 28 6 6" xfId="42800"/>
    <cellStyle name="Title 28 7" xfId="42801"/>
    <cellStyle name="Title 28 7 2" xfId="42802"/>
    <cellStyle name="Title 28 7 2 2" xfId="42803"/>
    <cellStyle name="Title 28 7 2 3" xfId="42804"/>
    <cellStyle name="Title 28 7 3" xfId="42805"/>
    <cellStyle name="Title 28 7 4" xfId="42806"/>
    <cellStyle name="Title 28 8" xfId="42807"/>
    <cellStyle name="Title 28 8 2" xfId="42808"/>
    <cellStyle name="Title 28 8 2 2" xfId="42809"/>
    <cellStyle name="Title 28 8 2 3" xfId="42810"/>
    <cellStyle name="Title 28 8 3" xfId="42811"/>
    <cellStyle name="Title 28 8 4" xfId="42812"/>
    <cellStyle name="Title 28 9" xfId="42813"/>
    <cellStyle name="Title 28 9 2" xfId="42814"/>
    <cellStyle name="Title 28 9 2 2" xfId="42815"/>
    <cellStyle name="Title 28 9 2 3" xfId="42816"/>
    <cellStyle name="Title 28 9 3" xfId="42817"/>
    <cellStyle name="Title 28 9 4" xfId="42818"/>
    <cellStyle name="Title 29" xfId="42819"/>
    <cellStyle name="Title 29 10" xfId="42820"/>
    <cellStyle name="Title 29 10 2" xfId="42821"/>
    <cellStyle name="Title 29 10 3" xfId="42822"/>
    <cellStyle name="Title 29 11" xfId="42823"/>
    <cellStyle name="Title 29 11 2" xfId="42824"/>
    <cellStyle name="Title 29 11 3" xfId="42825"/>
    <cellStyle name="Title 29 12" xfId="42826"/>
    <cellStyle name="Title 29 12 2" xfId="42827"/>
    <cellStyle name="Title 29 12 3" xfId="42828"/>
    <cellStyle name="Title 29 13" xfId="42829"/>
    <cellStyle name="Title 29 2" xfId="42830"/>
    <cellStyle name="Title 29 2 2" xfId="42831"/>
    <cellStyle name="Title 29 2 2 2" xfId="42832"/>
    <cellStyle name="Title 29 2 2 2 2" xfId="42833"/>
    <cellStyle name="Title 29 2 2 2 3" xfId="42834"/>
    <cellStyle name="Title 29 2 2 3" xfId="42835"/>
    <cellStyle name="Title 29 2 2 4" xfId="42836"/>
    <cellStyle name="Title 29 2 3" xfId="42837"/>
    <cellStyle name="Title 29 2 3 2" xfId="42838"/>
    <cellStyle name="Title 29 2 3 2 2" xfId="42839"/>
    <cellStyle name="Title 29 2 3 2 3" xfId="42840"/>
    <cellStyle name="Title 29 2 3 3" xfId="42841"/>
    <cellStyle name="Title 29 2 3 4" xfId="42842"/>
    <cellStyle name="Title 29 2 4" xfId="42843"/>
    <cellStyle name="Title 29 2 4 2" xfId="42844"/>
    <cellStyle name="Title 29 2 4 3" xfId="42845"/>
    <cellStyle name="Title 29 2 5" xfId="42846"/>
    <cellStyle name="Title 29 2 5 2" xfId="42847"/>
    <cellStyle name="Title 29 2 5 3" xfId="42848"/>
    <cellStyle name="Title 29 2 6" xfId="42849"/>
    <cellStyle name="Title 29 2 7" xfId="42850"/>
    <cellStyle name="Title 29 3" xfId="42851"/>
    <cellStyle name="Title 29 3 2" xfId="42852"/>
    <cellStyle name="Title 29 3 2 2" xfId="42853"/>
    <cellStyle name="Title 29 3 2 2 2" xfId="42854"/>
    <cellStyle name="Title 29 3 2 2 3" xfId="42855"/>
    <cellStyle name="Title 29 3 2 3" xfId="42856"/>
    <cellStyle name="Title 29 3 2 4" xfId="42857"/>
    <cellStyle name="Title 29 3 3" xfId="42858"/>
    <cellStyle name="Title 29 3 3 2" xfId="42859"/>
    <cellStyle name="Title 29 3 3 2 2" xfId="42860"/>
    <cellStyle name="Title 29 3 3 2 3" xfId="42861"/>
    <cellStyle name="Title 29 3 3 3" xfId="42862"/>
    <cellStyle name="Title 29 3 3 4" xfId="42863"/>
    <cellStyle name="Title 29 3 4" xfId="42864"/>
    <cellStyle name="Title 29 3 4 2" xfId="42865"/>
    <cellStyle name="Title 29 3 4 3" xfId="42866"/>
    <cellStyle name="Title 29 3 5" xfId="42867"/>
    <cellStyle name="Title 29 3 6" xfId="42868"/>
    <cellStyle name="Title 29 4" xfId="42869"/>
    <cellStyle name="Title 29 4 2" xfId="42870"/>
    <cellStyle name="Title 29 4 2 2" xfId="42871"/>
    <cellStyle name="Title 29 4 2 2 2" xfId="42872"/>
    <cellStyle name="Title 29 4 2 2 3" xfId="42873"/>
    <cellStyle name="Title 29 4 2 3" xfId="42874"/>
    <cellStyle name="Title 29 4 2 4" xfId="42875"/>
    <cellStyle name="Title 29 4 3" xfId="42876"/>
    <cellStyle name="Title 29 4 3 2" xfId="42877"/>
    <cellStyle name="Title 29 4 3 2 2" xfId="42878"/>
    <cellStyle name="Title 29 4 3 2 3" xfId="42879"/>
    <cellStyle name="Title 29 4 3 3" xfId="42880"/>
    <cellStyle name="Title 29 4 3 4" xfId="42881"/>
    <cellStyle name="Title 29 4 4" xfId="42882"/>
    <cellStyle name="Title 29 4 4 2" xfId="42883"/>
    <cellStyle name="Title 29 4 4 3" xfId="42884"/>
    <cellStyle name="Title 29 4 5" xfId="42885"/>
    <cellStyle name="Title 29 4 6" xfId="42886"/>
    <cellStyle name="Title 29 5" xfId="42887"/>
    <cellStyle name="Title 29 5 2" xfId="42888"/>
    <cellStyle name="Title 29 5 2 2" xfId="42889"/>
    <cellStyle name="Title 29 5 2 2 2" xfId="42890"/>
    <cellStyle name="Title 29 5 2 2 3" xfId="42891"/>
    <cellStyle name="Title 29 5 2 3" xfId="42892"/>
    <cellStyle name="Title 29 5 2 4" xfId="42893"/>
    <cellStyle name="Title 29 5 3" xfId="42894"/>
    <cellStyle name="Title 29 5 3 2" xfId="42895"/>
    <cellStyle name="Title 29 5 3 2 2" xfId="42896"/>
    <cellStyle name="Title 29 5 3 2 3" xfId="42897"/>
    <cellStyle name="Title 29 5 3 3" xfId="42898"/>
    <cellStyle name="Title 29 5 3 4" xfId="42899"/>
    <cellStyle name="Title 29 5 4" xfId="42900"/>
    <cellStyle name="Title 29 5 4 2" xfId="42901"/>
    <cellStyle name="Title 29 5 4 2 2" xfId="42902"/>
    <cellStyle name="Title 29 5 4 2 3" xfId="42903"/>
    <cellStyle name="Title 29 5 4 3" xfId="42904"/>
    <cellStyle name="Title 29 5 4 4" xfId="42905"/>
    <cellStyle name="Title 29 5 5" xfId="42906"/>
    <cellStyle name="Title 29 5 5 2" xfId="42907"/>
    <cellStyle name="Title 29 5 5 3" xfId="42908"/>
    <cellStyle name="Title 29 5 6" xfId="42909"/>
    <cellStyle name="Title 29 5 7" xfId="42910"/>
    <cellStyle name="Title 29 6" xfId="42911"/>
    <cellStyle name="Title 29 6 2" xfId="42912"/>
    <cellStyle name="Title 29 6 2 2" xfId="42913"/>
    <cellStyle name="Title 29 6 2 2 2" xfId="42914"/>
    <cellStyle name="Title 29 6 2 2 3" xfId="42915"/>
    <cellStyle name="Title 29 6 2 3" xfId="42916"/>
    <cellStyle name="Title 29 6 2 4" xfId="42917"/>
    <cellStyle name="Title 29 6 3" xfId="42918"/>
    <cellStyle name="Title 29 6 3 2" xfId="42919"/>
    <cellStyle name="Title 29 6 3 2 2" xfId="42920"/>
    <cellStyle name="Title 29 6 3 2 3" xfId="42921"/>
    <cellStyle name="Title 29 6 3 3" xfId="42922"/>
    <cellStyle name="Title 29 6 3 4" xfId="42923"/>
    <cellStyle name="Title 29 6 4" xfId="42924"/>
    <cellStyle name="Title 29 6 4 2" xfId="42925"/>
    <cellStyle name="Title 29 6 4 3" xfId="42926"/>
    <cellStyle name="Title 29 6 5" xfId="42927"/>
    <cellStyle name="Title 29 6 6" xfId="42928"/>
    <cellStyle name="Title 29 7" xfId="42929"/>
    <cellStyle name="Title 29 7 2" xfId="42930"/>
    <cellStyle name="Title 29 7 2 2" xfId="42931"/>
    <cellStyle name="Title 29 7 2 3" xfId="42932"/>
    <cellStyle name="Title 29 7 3" xfId="42933"/>
    <cellStyle name="Title 29 7 4" xfId="42934"/>
    <cellStyle name="Title 29 8" xfId="42935"/>
    <cellStyle name="Title 29 8 2" xfId="42936"/>
    <cellStyle name="Title 29 8 2 2" xfId="42937"/>
    <cellStyle name="Title 29 8 2 3" xfId="42938"/>
    <cellStyle name="Title 29 8 3" xfId="42939"/>
    <cellStyle name="Title 29 8 4" xfId="42940"/>
    <cellStyle name="Title 29 9" xfId="42941"/>
    <cellStyle name="Title 29 9 2" xfId="42942"/>
    <cellStyle name="Title 29 9 2 2" xfId="42943"/>
    <cellStyle name="Title 29 9 2 3" xfId="42944"/>
    <cellStyle name="Title 29 9 3" xfId="42945"/>
    <cellStyle name="Title 29 9 4" xfId="42946"/>
    <cellStyle name="Title 3" xfId="42947"/>
    <cellStyle name="Title 3 10" xfId="42948"/>
    <cellStyle name="Title 3 10 2" xfId="42949"/>
    <cellStyle name="Title 3 10 2 2" xfId="42950"/>
    <cellStyle name="Title 3 10 2 3" xfId="42951"/>
    <cellStyle name="Title 3 10 3" xfId="42952"/>
    <cellStyle name="Title 3 10 4" xfId="42953"/>
    <cellStyle name="Title 3 11" xfId="42954"/>
    <cellStyle name="Title 3 11 2" xfId="42955"/>
    <cellStyle name="Title 3 11 3" xfId="42956"/>
    <cellStyle name="Title 3 12" xfId="42957"/>
    <cellStyle name="Title 3 12 2" xfId="42958"/>
    <cellStyle name="Title 3 12 3" xfId="42959"/>
    <cellStyle name="Title 3 13" xfId="42960"/>
    <cellStyle name="Title 3 13 2" xfId="42961"/>
    <cellStyle name="Title 3 13 3" xfId="42962"/>
    <cellStyle name="Title 3 14" xfId="42963"/>
    <cellStyle name="Title 3 2" xfId="42964"/>
    <cellStyle name="Title 3 2 10" xfId="42965"/>
    <cellStyle name="Title 3 2 10 2" xfId="42966"/>
    <cellStyle name="Title 3 2 10 3" xfId="42967"/>
    <cellStyle name="Title 3 2 11" xfId="42968"/>
    <cellStyle name="Title 3 2 11 2" xfId="42969"/>
    <cellStyle name="Title 3 2 11 3" xfId="42970"/>
    <cellStyle name="Title 3 2 12" xfId="42971"/>
    <cellStyle name="Title 3 2 2" xfId="42972"/>
    <cellStyle name="Title 3 2 2 2" xfId="42973"/>
    <cellStyle name="Title 3 2 2 2 2" xfId="42974"/>
    <cellStyle name="Title 3 2 2 2 2 2" xfId="42975"/>
    <cellStyle name="Title 3 2 2 2 2 3" xfId="42976"/>
    <cellStyle name="Title 3 2 2 2 3" xfId="42977"/>
    <cellStyle name="Title 3 2 2 2 4" xfId="42978"/>
    <cellStyle name="Title 3 2 2 3" xfId="42979"/>
    <cellStyle name="Title 3 2 2 3 2" xfId="42980"/>
    <cellStyle name="Title 3 2 2 3 2 2" xfId="42981"/>
    <cellStyle name="Title 3 2 2 3 2 3" xfId="42982"/>
    <cellStyle name="Title 3 2 2 3 3" xfId="42983"/>
    <cellStyle name="Title 3 2 2 3 4" xfId="42984"/>
    <cellStyle name="Title 3 2 2 4" xfId="42985"/>
    <cellStyle name="Title 3 2 2 4 2" xfId="42986"/>
    <cellStyle name="Title 3 2 2 4 3" xfId="42987"/>
    <cellStyle name="Title 3 2 2 5" xfId="42988"/>
    <cellStyle name="Title 3 2 2 6" xfId="42989"/>
    <cellStyle name="Title 3 2 3" xfId="42990"/>
    <cellStyle name="Title 3 2 3 2" xfId="42991"/>
    <cellStyle name="Title 3 2 3 2 2" xfId="42992"/>
    <cellStyle name="Title 3 2 3 2 2 2" xfId="42993"/>
    <cellStyle name="Title 3 2 3 2 2 3" xfId="42994"/>
    <cellStyle name="Title 3 2 3 2 3" xfId="42995"/>
    <cellStyle name="Title 3 2 3 2 4" xfId="42996"/>
    <cellStyle name="Title 3 2 3 3" xfId="42997"/>
    <cellStyle name="Title 3 2 3 3 2" xfId="42998"/>
    <cellStyle name="Title 3 2 3 3 2 2" xfId="42999"/>
    <cellStyle name="Title 3 2 3 3 2 3" xfId="43000"/>
    <cellStyle name="Title 3 2 3 3 3" xfId="43001"/>
    <cellStyle name="Title 3 2 3 3 4" xfId="43002"/>
    <cellStyle name="Title 3 2 3 4" xfId="43003"/>
    <cellStyle name="Title 3 2 3 4 2" xfId="43004"/>
    <cellStyle name="Title 3 2 3 4 3" xfId="43005"/>
    <cellStyle name="Title 3 2 3 5" xfId="43006"/>
    <cellStyle name="Title 3 2 3 6" xfId="43007"/>
    <cellStyle name="Title 3 2 4" xfId="43008"/>
    <cellStyle name="Title 3 2 4 2" xfId="43009"/>
    <cellStyle name="Title 3 2 4 2 2" xfId="43010"/>
    <cellStyle name="Title 3 2 4 2 2 2" xfId="43011"/>
    <cellStyle name="Title 3 2 4 2 2 3" xfId="43012"/>
    <cellStyle name="Title 3 2 4 2 3" xfId="43013"/>
    <cellStyle name="Title 3 2 4 2 4" xfId="43014"/>
    <cellStyle name="Title 3 2 4 3" xfId="43015"/>
    <cellStyle name="Title 3 2 4 3 2" xfId="43016"/>
    <cellStyle name="Title 3 2 4 3 2 2" xfId="43017"/>
    <cellStyle name="Title 3 2 4 3 2 3" xfId="43018"/>
    <cellStyle name="Title 3 2 4 3 3" xfId="43019"/>
    <cellStyle name="Title 3 2 4 3 4" xfId="43020"/>
    <cellStyle name="Title 3 2 4 4" xfId="43021"/>
    <cellStyle name="Title 3 2 4 4 2" xfId="43022"/>
    <cellStyle name="Title 3 2 4 4 2 2" xfId="43023"/>
    <cellStyle name="Title 3 2 4 4 2 3" xfId="43024"/>
    <cellStyle name="Title 3 2 4 4 3" xfId="43025"/>
    <cellStyle name="Title 3 2 4 4 4" xfId="43026"/>
    <cellStyle name="Title 3 2 4 5" xfId="43027"/>
    <cellStyle name="Title 3 2 4 5 2" xfId="43028"/>
    <cellStyle name="Title 3 2 4 5 3" xfId="43029"/>
    <cellStyle name="Title 3 2 4 6" xfId="43030"/>
    <cellStyle name="Title 3 2 4 7" xfId="43031"/>
    <cellStyle name="Title 3 2 5" xfId="43032"/>
    <cellStyle name="Title 3 2 5 2" xfId="43033"/>
    <cellStyle name="Title 3 2 5 2 2" xfId="43034"/>
    <cellStyle name="Title 3 2 5 2 2 2" xfId="43035"/>
    <cellStyle name="Title 3 2 5 2 2 3" xfId="43036"/>
    <cellStyle name="Title 3 2 5 2 3" xfId="43037"/>
    <cellStyle name="Title 3 2 5 2 4" xfId="43038"/>
    <cellStyle name="Title 3 2 5 3" xfId="43039"/>
    <cellStyle name="Title 3 2 5 3 2" xfId="43040"/>
    <cellStyle name="Title 3 2 5 3 2 2" xfId="43041"/>
    <cellStyle name="Title 3 2 5 3 2 3" xfId="43042"/>
    <cellStyle name="Title 3 2 5 3 3" xfId="43043"/>
    <cellStyle name="Title 3 2 5 3 4" xfId="43044"/>
    <cellStyle name="Title 3 2 5 4" xfId="43045"/>
    <cellStyle name="Title 3 2 5 4 2" xfId="43046"/>
    <cellStyle name="Title 3 2 5 4 3" xfId="43047"/>
    <cellStyle name="Title 3 2 5 5" xfId="43048"/>
    <cellStyle name="Title 3 2 5 6" xfId="43049"/>
    <cellStyle name="Title 3 2 6" xfId="43050"/>
    <cellStyle name="Title 3 2 6 2" xfId="43051"/>
    <cellStyle name="Title 3 2 6 2 2" xfId="43052"/>
    <cellStyle name="Title 3 2 6 2 3" xfId="43053"/>
    <cellStyle name="Title 3 2 6 3" xfId="43054"/>
    <cellStyle name="Title 3 2 6 4" xfId="43055"/>
    <cellStyle name="Title 3 2 7" xfId="43056"/>
    <cellStyle name="Title 3 2 7 2" xfId="43057"/>
    <cellStyle name="Title 3 2 7 2 2" xfId="43058"/>
    <cellStyle name="Title 3 2 7 2 3" xfId="43059"/>
    <cellStyle name="Title 3 2 7 3" xfId="43060"/>
    <cellStyle name="Title 3 2 7 4" xfId="43061"/>
    <cellStyle name="Title 3 2 8" xfId="43062"/>
    <cellStyle name="Title 3 2 8 2" xfId="43063"/>
    <cellStyle name="Title 3 2 8 2 2" xfId="43064"/>
    <cellStyle name="Title 3 2 8 2 3" xfId="43065"/>
    <cellStyle name="Title 3 2 8 3" xfId="43066"/>
    <cellStyle name="Title 3 2 8 4" xfId="43067"/>
    <cellStyle name="Title 3 2 9" xfId="43068"/>
    <cellStyle name="Title 3 2 9 2" xfId="43069"/>
    <cellStyle name="Title 3 2 9 3" xfId="43070"/>
    <cellStyle name="Title 3 3" xfId="43071"/>
    <cellStyle name="Title 3 3 2" xfId="43072"/>
    <cellStyle name="Title 3 3 2 2" xfId="43073"/>
    <cellStyle name="Title 3 3 2 2 2" xfId="43074"/>
    <cellStyle name="Title 3 3 2 2 3" xfId="43075"/>
    <cellStyle name="Title 3 3 2 3" xfId="43076"/>
    <cellStyle name="Title 3 3 2 4" xfId="43077"/>
    <cellStyle name="Title 3 3 3" xfId="43078"/>
    <cellStyle name="Title 3 3 3 2" xfId="43079"/>
    <cellStyle name="Title 3 3 3 2 2" xfId="43080"/>
    <cellStyle name="Title 3 3 3 2 3" xfId="43081"/>
    <cellStyle name="Title 3 3 3 3" xfId="43082"/>
    <cellStyle name="Title 3 3 3 4" xfId="43083"/>
    <cellStyle name="Title 3 3 4" xfId="43084"/>
    <cellStyle name="Title 3 3 4 2" xfId="43085"/>
    <cellStyle name="Title 3 3 4 3" xfId="43086"/>
    <cellStyle name="Title 3 3 5" xfId="43087"/>
    <cellStyle name="Title 3 3 5 2" xfId="43088"/>
    <cellStyle name="Title 3 3 5 3" xfId="43089"/>
    <cellStyle name="Title 3 3 6" xfId="43090"/>
    <cellStyle name="Title 3 3 6 2" xfId="43091"/>
    <cellStyle name="Title 3 3 6 3" xfId="43092"/>
    <cellStyle name="Title 3 3 7" xfId="43093"/>
    <cellStyle name="Title 3 4" xfId="43094"/>
    <cellStyle name="Title 3 4 2" xfId="43095"/>
    <cellStyle name="Title 3 4 2 2" xfId="43096"/>
    <cellStyle name="Title 3 4 2 2 2" xfId="43097"/>
    <cellStyle name="Title 3 4 2 2 3" xfId="43098"/>
    <cellStyle name="Title 3 4 2 3" xfId="43099"/>
    <cellStyle name="Title 3 4 2 4" xfId="43100"/>
    <cellStyle name="Title 3 4 3" xfId="43101"/>
    <cellStyle name="Title 3 4 3 2" xfId="43102"/>
    <cellStyle name="Title 3 4 3 2 2" xfId="43103"/>
    <cellStyle name="Title 3 4 3 2 3" xfId="43104"/>
    <cellStyle name="Title 3 4 3 3" xfId="43105"/>
    <cellStyle name="Title 3 4 3 4" xfId="43106"/>
    <cellStyle name="Title 3 4 4" xfId="43107"/>
    <cellStyle name="Title 3 4 4 2" xfId="43108"/>
    <cellStyle name="Title 3 4 4 3" xfId="43109"/>
    <cellStyle name="Title 3 4 5" xfId="43110"/>
    <cellStyle name="Title 3 4 6" xfId="43111"/>
    <cellStyle name="Title 3 4 7" xfId="43112"/>
    <cellStyle name="Title 3 5" xfId="43113"/>
    <cellStyle name="Title 3 5 2" xfId="43114"/>
    <cellStyle name="Title 3 5 2 2" xfId="43115"/>
    <cellStyle name="Title 3 5 2 2 2" xfId="43116"/>
    <cellStyle name="Title 3 5 2 2 3" xfId="43117"/>
    <cellStyle name="Title 3 5 2 3" xfId="43118"/>
    <cellStyle name="Title 3 5 2 4" xfId="43119"/>
    <cellStyle name="Title 3 5 3" xfId="43120"/>
    <cellStyle name="Title 3 5 3 2" xfId="43121"/>
    <cellStyle name="Title 3 5 3 2 2" xfId="43122"/>
    <cellStyle name="Title 3 5 3 2 3" xfId="43123"/>
    <cellStyle name="Title 3 5 3 3" xfId="43124"/>
    <cellStyle name="Title 3 5 3 4" xfId="43125"/>
    <cellStyle name="Title 3 5 4" xfId="43126"/>
    <cellStyle name="Title 3 5 4 2" xfId="43127"/>
    <cellStyle name="Title 3 5 4 3" xfId="43128"/>
    <cellStyle name="Title 3 5 5" xfId="43129"/>
    <cellStyle name="Title 3 5 6" xfId="43130"/>
    <cellStyle name="Title 3 6" xfId="43131"/>
    <cellStyle name="Title 3 6 2" xfId="43132"/>
    <cellStyle name="Title 3 6 2 2" xfId="43133"/>
    <cellStyle name="Title 3 6 2 2 2" xfId="43134"/>
    <cellStyle name="Title 3 6 2 2 3" xfId="43135"/>
    <cellStyle name="Title 3 6 2 3" xfId="43136"/>
    <cellStyle name="Title 3 6 2 4" xfId="43137"/>
    <cellStyle name="Title 3 6 3" xfId="43138"/>
    <cellStyle name="Title 3 6 3 2" xfId="43139"/>
    <cellStyle name="Title 3 6 3 2 2" xfId="43140"/>
    <cellStyle name="Title 3 6 3 2 3" xfId="43141"/>
    <cellStyle name="Title 3 6 3 3" xfId="43142"/>
    <cellStyle name="Title 3 6 3 4" xfId="43143"/>
    <cellStyle name="Title 3 6 4" xfId="43144"/>
    <cellStyle name="Title 3 6 4 2" xfId="43145"/>
    <cellStyle name="Title 3 6 4 2 2" xfId="43146"/>
    <cellStyle name="Title 3 6 4 2 3" xfId="43147"/>
    <cellStyle name="Title 3 6 4 3" xfId="43148"/>
    <cellStyle name="Title 3 6 4 4" xfId="43149"/>
    <cellStyle name="Title 3 6 5" xfId="43150"/>
    <cellStyle name="Title 3 6 5 2" xfId="43151"/>
    <cellStyle name="Title 3 6 5 3" xfId="43152"/>
    <cellStyle name="Title 3 6 6" xfId="43153"/>
    <cellStyle name="Title 3 6 7" xfId="43154"/>
    <cellStyle name="Title 3 7" xfId="43155"/>
    <cellStyle name="Title 3 7 2" xfId="43156"/>
    <cellStyle name="Title 3 7 2 2" xfId="43157"/>
    <cellStyle name="Title 3 7 2 2 2" xfId="43158"/>
    <cellStyle name="Title 3 7 2 2 3" xfId="43159"/>
    <cellStyle name="Title 3 7 2 3" xfId="43160"/>
    <cellStyle name="Title 3 7 2 4" xfId="43161"/>
    <cellStyle name="Title 3 7 3" xfId="43162"/>
    <cellStyle name="Title 3 7 3 2" xfId="43163"/>
    <cellStyle name="Title 3 7 3 2 2" xfId="43164"/>
    <cellStyle name="Title 3 7 3 2 3" xfId="43165"/>
    <cellStyle name="Title 3 7 3 3" xfId="43166"/>
    <cellStyle name="Title 3 7 3 4" xfId="43167"/>
    <cellStyle name="Title 3 7 4" xfId="43168"/>
    <cellStyle name="Title 3 7 4 2" xfId="43169"/>
    <cellStyle name="Title 3 7 4 3" xfId="43170"/>
    <cellStyle name="Title 3 7 5" xfId="43171"/>
    <cellStyle name="Title 3 7 6" xfId="43172"/>
    <cellStyle name="Title 3 8" xfId="43173"/>
    <cellStyle name="Title 3 8 2" xfId="43174"/>
    <cellStyle name="Title 3 8 2 2" xfId="43175"/>
    <cellStyle name="Title 3 8 2 3" xfId="43176"/>
    <cellStyle name="Title 3 8 3" xfId="43177"/>
    <cellStyle name="Title 3 8 4" xfId="43178"/>
    <cellStyle name="Title 3 9" xfId="43179"/>
    <cellStyle name="Title 3 9 2" xfId="43180"/>
    <cellStyle name="Title 3 9 2 2" xfId="43181"/>
    <cellStyle name="Title 3 9 2 3" xfId="43182"/>
    <cellStyle name="Title 3 9 3" xfId="43183"/>
    <cellStyle name="Title 3 9 4" xfId="43184"/>
    <cellStyle name="Title 30" xfId="43185"/>
    <cellStyle name="Title 30 10" xfId="43186"/>
    <cellStyle name="Title 30 10 2" xfId="43187"/>
    <cellStyle name="Title 30 10 3" xfId="43188"/>
    <cellStyle name="Title 30 11" xfId="43189"/>
    <cellStyle name="Title 30 11 2" xfId="43190"/>
    <cellStyle name="Title 30 11 3" xfId="43191"/>
    <cellStyle name="Title 30 12" xfId="43192"/>
    <cellStyle name="Title 30 12 2" xfId="43193"/>
    <cellStyle name="Title 30 12 3" xfId="43194"/>
    <cellStyle name="Title 30 13" xfId="43195"/>
    <cellStyle name="Title 30 2" xfId="43196"/>
    <cellStyle name="Title 30 2 2" xfId="43197"/>
    <cellStyle name="Title 30 2 2 2" xfId="43198"/>
    <cellStyle name="Title 30 2 2 2 2" xfId="43199"/>
    <cellStyle name="Title 30 2 2 2 3" xfId="43200"/>
    <cellStyle name="Title 30 2 2 3" xfId="43201"/>
    <cellStyle name="Title 30 2 2 4" xfId="43202"/>
    <cellStyle name="Title 30 2 3" xfId="43203"/>
    <cellStyle name="Title 30 2 3 2" xfId="43204"/>
    <cellStyle name="Title 30 2 3 2 2" xfId="43205"/>
    <cellStyle name="Title 30 2 3 2 3" xfId="43206"/>
    <cellStyle name="Title 30 2 3 3" xfId="43207"/>
    <cellStyle name="Title 30 2 3 4" xfId="43208"/>
    <cellStyle name="Title 30 2 4" xfId="43209"/>
    <cellStyle name="Title 30 2 4 2" xfId="43210"/>
    <cellStyle name="Title 30 2 4 3" xfId="43211"/>
    <cellStyle name="Title 30 2 5" xfId="43212"/>
    <cellStyle name="Title 30 2 5 2" xfId="43213"/>
    <cellStyle name="Title 30 2 5 3" xfId="43214"/>
    <cellStyle name="Title 30 2 6" xfId="43215"/>
    <cellStyle name="Title 30 2 7" xfId="43216"/>
    <cellStyle name="Title 30 3" xfId="43217"/>
    <cellStyle name="Title 30 3 2" xfId="43218"/>
    <cellStyle name="Title 30 3 2 2" xfId="43219"/>
    <cellStyle name="Title 30 3 2 2 2" xfId="43220"/>
    <cellStyle name="Title 30 3 2 2 3" xfId="43221"/>
    <cellStyle name="Title 30 3 2 3" xfId="43222"/>
    <cellStyle name="Title 30 3 2 4" xfId="43223"/>
    <cellStyle name="Title 30 3 3" xfId="43224"/>
    <cellStyle name="Title 30 3 3 2" xfId="43225"/>
    <cellStyle name="Title 30 3 3 2 2" xfId="43226"/>
    <cellStyle name="Title 30 3 3 2 3" xfId="43227"/>
    <cellStyle name="Title 30 3 3 3" xfId="43228"/>
    <cellStyle name="Title 30 3 3 4" xfId="43229"/>
    <cellStyle name="Title 30 3 4" xfId="43230"/>
    <cellStyle name="Title 30 3 4 2" xfId="43231"/>
    <cellStyle name="Title 30 3 4 3" xfId="43232"/>
    <cellStyle name="Title 30 3 5" xfId="43233"/>
    <cellStyle name="Title 30 3 6" xfId="43234"/>
    <cellStyle name="Title 30 4" xfId="43235"/>
    <cellStyle name="Title 30 4 2" xfId="43236"/>
    <cellStyle name="Title 30 4 2 2" xfId="43237"/>
    <cellStyle name="Title 30 4 2 2 2" xfId="43238"/>
    <cellStyle name="Title 30 4 2 2 3" xfId="43239"/>
    <cellStyle name="Title 30 4 2 3" xfId="43240"/>
    <cellStyle name="Title 30 4 2 4" xfId="43241"/>
    <cellStyle name="Title 30 4 3" xfId="43242"/>
    <cellStyle name="Title 30 4 3 2" xfId="43243"/>
    <cellStyle name="Title 30 4 3 2 2" xfId="43244"/>
    <cellStyle name="Title 30 4 3 2 3" xfId="43245"/>
    <cellStyle name="Title 30 4 3 3" xfId="43246"/>
    <cellStyle name="Title 30 4 3 4" xfId="43247"/>
    <cellStyle name="Title 30 4 4" xfId="43248"/>
    <cellStyle name="Title 30 4 4 2" xfId="43249"/>
    <cellStyle name="Title 30 4 4 3" xfId="43250"/>
    <cellStyle name="Title 30 4 5" xfId="43251"/>
    <cellStyle name="Title 30 4 6" xfId="43252"/>
    <cellStyle name="Title 30 5" xfId="43253"/>
    <cellStyle name="Title 30 5 2" xfId="43254"/>
    <cellStyle name="Title 30 5 2 2" xfId="43255"/>
    <cellStyle name="Title 30 5 2 2 2" xfId="43256"/>
    <cellStyle name="Title 30 5 2 2 3" xfId="43257"/>
    <cellStyle name="Title 30 5 2 3" xfId="43258"/>
    <cellStyle name="Title 30 5 2 4" xfId="43259"/>
    <cellStyle name="Title 30 5 3" xfId="43260"/>
    <cellStyle name="Title 30 5 3 2" xfId="43261"/>
    <cellStyle name="Title 30 5 3 2 2" xfId="43262"/>
    <cellStyle name="Title 30 5 3 2 3" xfId="43263"/>
    <cellStyle name="Title 30 5 3 3" xfId="43264"/>
    <cellStyle name="Title 30 5 3 4" xfId="43265"/>
    <cellStyle name="Title 30 5 4" xfId="43266"/>
    <cellStyle name="Title 30 5 4 2" xfId="43267"/>
    <cellStyle name="Title 30 5 4 2 2" xfId="43268"/>
    <cellStyle name="Title 30 5 4 2 3" xfId="43269"/>
    <cellStyle name="Title 30 5 4 3" xfId="43270"/>
    <cellStyle name="Title 30 5 4 4" xfId="43271"/>
    <cellStyle name="Title 30 5 5" xfId="43272"/>
    <cellStyle name="Title 30 5 5 2" xfId="43273"/>
    <cellStyle name="Title 30 5 5 3" xfId="43274"/>
    <cellStyle name="Title 30 5 6" xfId="43275"/>
    <cellStyle name="Title 30 5 7" xfId="43276"/>
    <cellStyle name="Title 30 6" xfId="43277"/>
    <cellStyle name="Title 30 6 2" xfId="43278"/>
    <cellStyle name="Title 30 6 2 2" xfId="43279"/>
    <cellStyle name="Title 30 6 2 2 2" xfId="43280"/>
    <cellStyle name="Title 30 6 2 2 3" xfId="43281"/>
    <cellStyle name="Title 30 6 2 3" xfId="43282"/>
    <cellStyle name="Title 30 6 2 4" xfId="43283"/>
    <cellStyle name="Title 30 6 3" xfId="43284"/>
    <cellStyle name="Title 30 6 3 2" xfId="43285"/>
    <cellStyle name="Title 30 6 3 2 2" xfId="43286"/>
    <cellStyle name="Title 30 6 3 2 3" xfId="43287"/>
    <cellStyle name="Title 30 6 3 3" xfId="43288"/>
    <cellStyle name="Title 30 6 3 4" xfId="43289"/>
    <cellStyle name="Title 30 6 4" xfId="43290"/>
    <cellStyle name="Title 30 6 4 2" xfId="43291"/>
    <cellStyle name="Title 30 6 4 3" xfId="43292"/>
    <cellStyle name="Title 30 6 5" xfId="43293"/>
    <cellStyle name="Title 30 6 6" xfId="43294"/>
    <cellStyle name="Title 30 7" xfId="43295"/>
    <cellStyle name="Title 30 7 2" xfId="43296"/>
    <cellStyle name="Title 30 7 2 2" xfId="43297"/>
    <cellStyle name="Title 30 7 2 3" xfId="43298"/>
    <cellStyle name="Title 30 7 3" xfId="43299"/>
    <cellStyle name="Title 30 7 4" xfId="43300"/>
    <cellStyle name="Title 30 8" xfId="43301"/>
    <cellStyle name="Title 30 8 2" xfId="43302"/>
    <cellStyle name="Title 30 8 2 2" xfId="43303"/>
    <cellStyle name="Title 30 8 2 3" xfId="43304"/>
    <cellStyle name="Title 30 8 3" xfId="43305"/>
    <cellStyle name="Title 30 8 4" xfId="43306"/>
    <cellStyle name="Title 30 9" xfId="43307"/>
    <cellStyle name="Title 30 9 2" xfId="43308"/>
    <cellStyle name="Title 30 9 2 2" xfId="43309"/>
    <cellStyle name="Title 30 9 2 3" xfId="43310"/>
    <cellStyle name="Title 30 9 3" xfId="43311"/>
    <cellStyle name="Title 30 9 4" xfId="43312"/>
    <cellStyle name="Title 31" xfId="43313"/>
    <cellStyle name="Title 31 10" xfId="43314"/>
    <cellStyle name="Title 31 10 2" xfId="43315"/>
    <cellStyle name="Title 31 10 3" xfId="43316"/>
    <cellStyle name="Title 31 11" xfId="43317"/>
    <cellStyle name="Title 31 11 2" xfId="43318"/>
    <cellStyle name="Title 31 11 3" xfId="43319"/>
    <cellStyle name="Title 31 12" xfId="43320"/>
    <cellStyle name="Title 31 12 2" xfId="43321"/>
    <cellStyle name="Title 31 12 3" xfId="43322"/>
    <cellStyle name="Title 31 13" xfId="43323"/>
    <cellStyle name="Title 31 2" xfId="43324"/>
    <cellStyle name="Title 31 2 2" xfId="43325"/>
    <cellStyle name="Title 31 2 2 2" xfId="43326"/>
    <cellStyle name="Title 31 2 2 2 2" xfId="43327"/>
    <cellStyle name="Title 31 2 2 2 3" xfId="43328"/>
    <cellStyle name="Title 31 2 2 3" xfId="43329"/>
    <cellStyle name="Title 31 2 2 4" xfId="43330"/>
    <cellStyle name="Title 31 2 3" xfId="43331"/>
    <cellStyle name="Title 31 2 3 2" xfId="43332"/>
    <cellStyle name="Title 31 2 3 2 2" xfId="43333"/>
    <cellStyle name="Title 31 2 3 2 3" xfId="43334"/>
    <cellStyle name="Title 31 2 3 3" xfId="43335"/>
    <cellStyle name="Title 31 2 3 4" xfId="43336"/>
    <cellStyle name="Title 31 2 4" xfId="43337"/>
    <cellStyle name="Title 31 2 4 2" xfId="43338"/>
    <cellStyle name="Title 31 2 4 3" xfId="43339"/>
    <cellStyle name="Title 31 2 5" xfId="43340"/>
    <cellStyle name="Title 31 2 5 2" xfId="43341"/>
    <cellStyle name="Title 31 2 5 3" xfId="43342"/>
    <cellStyle name="Title 31 2 6" xfId="43343"/>
    <cellStyle name="Title 31 2 7" xfId="43344"/>
    <cellStyle name="Title 31 3" xfId="43345"/>
    <cellStyle name="Title 31 3 2" xfId="43346"/>
    <cellStyle name="Title 31 3 2 2" xfId="43347"/>
    <cellStyle name="Title 31 3 2 2 2" xfId="43348"/>
    <cellStyle name="Title 31 3 2 2 3" xfId="43349"/>
    <cellStyle name="Title 31 3 2 3" xfId="43350"/>
    <cellStyle name="Title 31 3 2 4" xfId="43351"/>
    <cellStyle name="Title 31 3 3" xfId="43352"/>
    <cellStyle name="Title 31 3 3 2" xfId="43353"/>
    <cellStyle name="Title 31 3 3 2 2" xfId="43354"/>
    <cellStyle name="Title 31 3 3 2 3" xfId="43355"/>
    <cellStyle name="Title 31 3 3 3" xfId="43356"/>
    <cellStyle name="Title 31 3 3 4" xfId="43357"/>
    <cellStyle name="Title 31 3 4" xfId="43358"/>
    <cellStyle name="Title 31 3 4 2" xfId="43359"/>
    <cellStyle name="Title 31 3 4 3" xfId="43360"/>
    <cellStyle name="Title 31 3 5" xfId="43361"/>
    <cellStyle name="Title 31 3 6" xfId="43362"/>
    <cellStyle name="Title 31 4" xfId="43363"/>
    <cellStyle name="Title 31 4 2" xfId="43364"/>
    <cellStyle name="Title 31 4 2 2" xfId="43365"/>
    <cellStyle name="Title 31 4 2 2 2" xfId="43366"/>
    <cellStyle name="Title 31 4 2 2 3" xfId="43367"/>
    <cellStyle name="Title 31 4 2 3" xfId="43368"/>
    <cellStyle name="Title 31 4 2 4" xfId="43369"/>
    <cellStyle name="Title 31 4 3" xfId="43370"/>
    <cellStyle name="Title 31 4 3 2" xfId="43371"/>
    <cellStyle name="Title 31 4 3 2 2" xfId="43372"/>
    <cellStyle name="Title 31 4 3 2 3" xfId="43373"/>
    <cellStyle name="Title 31 4 3 3" xfId="43374"/>
    <cellStyle name="Title 31 4 3 4" xfId="43375"/>
    <cellStyle name="Title 31 4 4" xfId="43376"/>
    <cellStyle name="Title 31 4 4 2" xfId="43377"/>
    <cellStyle name="Title 31 4 4 3" xfId="43378"/>
    <cellStyle name="Title 31 4 5" xfId="43379"/>
    <cellStyle name="Title 31 4 6" xfId="43380"/>
    <cellStyle name="Title 31 5" xfId="43381"/>
    <cellStyle name="Title 31 5 2" xfId="43382"/>
    <cellStyle name="Title 31 5 2 2" xfId="43383"/>
    <cellStyle name="Title 31 5 2 2 2" xfId="43384"/>
    <cellStyle name="Title 31 5 2 2 3" xfId="43385"/>
    <cellStyle name="Title 31 5 2 3" xfId="43386"/>
    <cellStyle name="Title 31 5 2 4" xfId="43387"/>
    <cellStyle name="Title 31 5 3" xfId="43388"/>
    <cellStyle name="Title 31 5 3 2" xfId="43389"/>
    <cellStyle name="Title 31 5 3 2 2" xfId="43390"/>
    <cellStyle name="Title 31 5 3 2 3" xfId="43391"/>
    <cellStyle name="Title 31 5 3 3" xfId="43392"/>
    <cellStyle name="Title 31 5 3 4" xfId="43393"/>
    <cellStyle name="Title 31 5 4" xfId="43394"/>
    <cellStyle name="Title 31 5 4 2" xfId="43395"/>
    <cellStyle name="Title 31 5 4 2 2" xfId="43396"/>
    <cellStyle name="Title 31 5 4 2 3" xfId="43397"/>
    <cellStyle name="Title 31 5 4 3" xfId="43398"/>
    <cellStyle name="Title 31 5 4 4" xfId="43399"/>
    <cellStyle name="Title 31 5 5" xfId="43400"/>
    <cellStyle name="Title 31 5 5 2" xfId="43401"/>
    <cellStyle name="Title 31 5 5 3" xfId="43402"/>
    <cellStyle name="Title 31 5 6" xfId="43403"/>
    <cellStyle name="Title 31 5 7" xfId="43404"/>
    <cellStyle name="Title 31 6" xfId="43405"/>
    <cellStyle name="Title 31 6 2" xfId="43406"/>
    <cellStyle name="Title 31 6 2 2" xfId="43407"/>
    <cellStyle name="Title 31 6 2 2 2" xfId="43408"/>
    <cellStyle name="Title 31 6 2 2 3" xfId="43409"/>
    <cellStyle name="Title 31 6 2 3" xfId="43410"/>
    <cellStyle name="Title 31 6 2 4" xfId="43411"/>
    <cellStyle name="Title 31 6 3" xfId="43412"/>
    <cellStyle name="Title 31 6 3 2" xfId="43413"/>
    <cellStyle name="Title 31 6 3 2 2" xfId="43414"/>
    <cellStyle name="Title 31 6 3 2 3" xfId="43415"/>
    <cellStyle name="Title 31 6 3 3" xfId="43416"/>
    <cellStyle name="Title 31 6 3 4" xfId="43417"/>
    <cellStyle name="Title 31 6 4" xfId="43418"/>
    <cellStyle name="Title 31 6 4 2" xfId="43419"/>
    <cellStyle name="Title 31 6 4 3" xfId="43420"/>
    <cellStyle name="Title 31 6 5" xfId="43421"/>
    <cellStyle name="Title 31 6 6" xfId="43422"/>
    <cellStyle name="Title 31 7" xfId="43423"/>
    <cellStyle name="Title 31 7 2" xfId="43424"/>
    <cellStyle name="Title 31 7 2 2" xfId="43425"/>
    <cellStyle name="Title 31 7 2 3" xfId="43426"/>
    <cellStyle name="Title 31 7 3" xfId="43427"/>
    <cellStyle name="Title 31 7 4" xfId="43428"/>
    <cellStyle name="Title 31 8" xfId="43429"/>
    <cellStyle name="Title 31 8 2" xfId="43430"/>
    <cellStyle name="Title 31 8 2 2" xfId="43431"/>
    <cellStyle name="Title 31 8 2 3" xfId="43432"/>
    <cellStyle name="Title 31 8 3" xfId="43433"/>
    <cellStyle name="Title 31 8 4" xfId="43434"/>
    <cellStyle name="Title 31 9" xfId="43435"/>
    <cellStyle name="Title 31 9 2" xfId="43436"/>
    <cellStyle name="Title 31 9 2 2" xfId="43437"/>
    <cellStyle name="Title 31 9 2 3" xfId="43438"/>
    <cellStyle name="Title 31 9 3" xfId="43439"/>
    <cellStyle name="Title 31 9 4" xfId="43440"/>
    <cellStyle name="Title 32" xfId="43441"/>
    <cellStyle name="Title 32 10" xfId="43442"/>
    <cellStyle name="Title 32 10 2" xfId="43443"/>
    <cellStyle name="Title 32 10 3" xfId="43444"/>
    <cellStyle name="Title 32 11" xfId="43445"/>
    <cellStyle name="Title 32 11 2" xfId="43446"/>
    <cellStyle name="Title 32 11 3" xfId="43447"/>
    <cellStyle name="Title 32 12" xfId="43448"/>
    <cellStyle name="Title 32 12 2" xfId="43449"/>
    <cellStyle name="Title 32 12 3" xfId="43450"/>
    <cellStyle name="Title 32 13" xfId="43451"/>
    <cellStyle name="Title 32 2" xfId="43452"/>
    <cellStyle name="Title 32 2 2" xfId="43453"/>
    <cellStyle name="Title 32 2 2 2" xfId="43454"/>
    <cellStyle name="Title 32 2 2 2 2" xfId="43455"/>
    <cellStyle name="Title 32 2 2 2 3" xfId="43456"/>
    <cellStyle name="Title 32 2 2 3" xfId="43457"/>
    <cellStyle name="Title 32 2 2 4" xfId="43458"/>
    <cellStyle name="Title 32 2 3" xfId="43459"/>
    <cellStyle name="Title 32 2 3 2" xfId="43460"/>
    <cellStyle name="Title 32 2 3 2 2" xfId="43461"/>
    <cellStyle name="Title 32 2 3 2 3" xfId="43462"/>
    <cellStyle name="Title 32 2 3 3" xfId="43463"/>
    <cellStyle name="Title 32 2 3 4" xfId="43464"/>
    <cellStyle name="Title 32 2 4" xfId="43465"/>
    <cellStyle name="Title 32 2 4 2" xfId="43466"/>
    <cellStyle name="Title 32 2 4 3" xfId="43467"/>
    <cellStyle name="Title 32 2 5" xfId="43468"/>
    <cellStyle name="Title 32 2 5 2" xfId="43469"/>
    <cellStyle name="Title 32 2 5 3" xfId="43470"/>
    <cellStyle name="Title 32 2 6" xfId="43471"/>
    <cellStyle name="Title 32 2 7" xfId="43472"/>
    <cellStyle name="Title 32 3" xfId="43473"/>
    <cellStyle name="Title 32 3 2" xfId="43474"/>
    <cellStyle name="Title 32 3 2 2" xfId="43475"/>
    <cellStyle name="Title 32 3 2 2 2" xfId="43476"/>
    <cellStyle name="Title 32 3 2 2 3" xfId="43477"/>
    <cellStyle name="Title 32 3 2 3" xfId="43478"/>
    <cellStyle name="Title 32 3 2 4" xfId="43479"/>
    <cellStyle name="Title 32 3 3" xfId="43480"/>
    <cellStyle name="Title 32 3 3 2" xfId="43481"/>
    <cellStyle name="Title 32 3 3 2 2" xfId="43482"/>
    <cellStyle name="Title 32 3 3 2 3" xfId="43483"/>
    <cellStyle name="Title 32 3 3 3" xfId="43484"/>
    <cellStyle name="Title 32 3 3 4" xfId="43485"/>
    <cellStyle name="Title 32 3 4" xfId="43486"/>
    <cellStyle name="Title 32 3 4 2" xfId="43487"/>
    <cellStyle name="Title 32 3 4 3" xfId="43488"/>
    <cellStyle name="Title 32 3 5" xfId="43489"/>
    <cellStyle name="Title 32 3 6" xfId="43490"/>
    <cellStyle name="Title 32 4" xfId="43491"/>
    <cellStyle name="Title 32 4 2" xfId="43492"/>
    <cellStyle name="Title 32 4 2 2" xfId="43493"/>
    <cellStyle name="Title 32 4 2 2 2" xfId="43494"/>
    <cellStyle name="Title 32 4 2 2 3" xfId="43495"/>
    <cellStyle name="Title 32 4 2 3" xfId="43496"/>
    <cellStyle name="Title 32 4 2 4" xfId="43497"/>
    <cellStyle name="Title 32 4 3" xfId="43498"/>
    <cellStyle name="Title 32 4 3 2" xfId="43499"/>
    <cellStyle name="Title 32 4 3 2 2" xfId="43500"/>
    <cellStyle name="Title 32 4 3 2 3" xfId="43501"/>
    <cellStyle name="Title 32 4 3 3" xfId="43502"/>
    <cellStyle name="Title 32 4 3 4" xfId="43503"/>
    <cellStyle name="Title 32 4 4" xfId="43504"/>
    <cellStyle name="Title 32 4 4 2" xfId="43505"/>
    <cellStyle name="Title 32 4 4 3" xfId="43506"/>
    <cellStyle name="Title 32 4 5" xfId="43507"/>
    <cellStyle name="Title 32 4 6" xfId="43508"/>
    <cellStyle name="Title 32 5" xfId="43509"/>
    <cellStyle name="Title 32 5 2" xfId="43510"/>
    <cellStyle name="Title 32 5 2 2" xfId="43511"/>
    <cellStyle name="Title 32 5 2 2 2" xfId="43512"/>
    <cellStyle name="Title 32 5 2 2 3" xfId="43513"/>
    <cellStyle name="Title 32 5 2 3" xfId="43514"/>
    <cellStyle name="Title 32 5 2 4" xfId="43515"/>
    <cellStyle name="Title 32 5 3" xfId="43516"/>
    <cellStyle name="Title 32 5 3 2" xfId="43517"/>
    <cellStyle name="Title 32 5 3 2 2" xfId="43518"/>
    <cellStyle name="Title 32 5 3 2 3" xfId="43519"/>
    <cellStyle name="Title 32 5 3 3" xfId="43520"/>
    <cellStyle name="Title 32 5 3 4" xfId="43521"/>
    <cellStyle name="Title 32 5 4" xfId="43522"/>
    <cellStyle name="Title 32 5 4 2" xfId="43523"/>
    <cellStyle name="Title 32 5 4 2 2" xfId="43524"/>
    <cellStyle name="Title 32 5 4 2 3" xfId="43525"/>
    <cellStyle name="Title 32 5 4 3" xfId="43526"/>
    <cellStyle name="Title 32 5 4 4" xfId="43527"/>
    <cellStyle name="Title 32 5 5" xfId="43528"/>
    <cellStyle name="Title 32 5 5 2" xfId="43529"/>
    <cellStyle name="Title 32 5 5 3" xfId="43530"/>
    <cellStyle name="Title 32 5 6" xfId="43531"/>
    <cellStyle name="Title 32 5 7" xfId="43532"/>
    <cellStyle name="Title 32 6" xfId="43533"/>
    <cellStyle name="Title 32 6 2" xfId="43534"/>
    <cellStyle name="Title 32 6 2 2" xfId="43535"/>
    <cellStyle name="Title 32 6 2 2 2" xfId="43536"/>
    <cellStyle name="Title 32 6 2 2 3" xfId="43537"/>
    <cellStyle name="Title 32 6 2 3" xfId="43538"/>
    <cellStyle name="Title 32 6 2 4" xfId="43539"/>
    <cellStyle name="Title 32 6 3" xfId="43540"/>
    <cellStyle name="Title 32 6 3 2" xfId="43541"/>
    <cellStyle name="Title 32 6 3 2 2" xfId="43542"/>
    <cellStyle name="Title 32 6 3 2 3" xfId="43543"/>
    <cellStyle name="Title 32 6 3 3" xfId="43544"/>
    <cellStyle name="Title 32 6 3 4" xfId="43545"/>
    <cellStyle name="Title 32 6 4" xfId="43546"/>
    <cellStyle name="Title 32 6 4 2" xfId="43547"/>
    <cellStyle name="Title 32 6 4 3" xfId="43548"/>
    <cellStyle name="Title 32 6 5" xfId="43549"/>
    <cellStyle name="Title 32 6 6" xfId="43550"/>
    <cellStyle name="Title 32 7" xfId="43551"/>
    <cellStyle name="Title 32 7 2" xfId="43552"/>
    <cellStyle name="Title 32 7 2 2" xfId="43553"/>
    <cellStyle name="Title 32 7 2 3" xfId="43554"/>
    <cellStyle name="Title 32 7 3" xfId="43555"/>
    <cellStyle name="Title 32 7 4" xfId="43556"/>
    <cellStyle name="Title 32 8" xfId="43557"/>
    <cellStyle name="Title 32 8 2" xfId="43558"/>
    <cellStyle name="Title 32 8 2 2" xfId="43559"/>
    <cellStyle name="Title 32 8 2 3" xfId="43560"/>
    <cellStyle name="Title 32 8 3" xfId="43561"/>
    <cellStyle name="Title 32 8 4" xfId="43562"/>
    <cellStyle name="Title 32 9" xfId="43563"/>
    <cellStyle name="Title 32 9 2" xfId="43564"/>
    <cellStyle name="Title 32 9 2 2" xfId="43565"/>
    <cellStyle name="Title 32 9 2 3" xfId="43566"/>
    <cellStyle name="Title 32 9 3" xfId="43567"/>
    <cellStyle name="Title 32 9 4" xfId="43568"/>
    <cellStyle name="Title 33" xfId="43569"/>
    <cellStyle name="Title 33 10" xfId="43570"/>
    <cellStyle name="Title 33 10 2" xfId="43571"/>
    <cellStyle name="Title 33 10 3" xfId="43572"/>
    <cellStyle name="Title 33 11" xfId="43573"/>
    <cellStyle name="Title 33 11 2" xfId="43574"/>
    <cellStyle name="Title 33 11 3" xfId="43575"/>
    <cellStyle name="Title 33 12" xfId="43576"/>
    <cellStyle name="Title 33 12 2" xfId="43577"/>
    <cellStyle name="Title 33 12 3" xfId="43578"/>
    <cellStyle name="Title 33 13" xfId="43579"/>
    <cellStyle name="Title 33 2" xfId="43580"/>
    <cellStyle name="Title 33 2 2" xfId="43581"/>
    <cellStyle name="Title 33 2 2 2" xfId="43582"/>
    <cellStyle name="Title 33 2 2 2 2" xfId="43583"/>
    <cellStyle name="Title 33 2 2 2 3" xfId="43584"/>
    <cellStyle name="Title 33 2 2 3" xfId="43585"/>
    <cellStyle name="Title 33 2 2 4" xfId="43586"/>
    <cellStyle name="Title 33 2 3" xfId="43587"/>
    <cellStyle name="Title 33 2 3 2" xfId="43588"/>
    <cellStyle name="Title 33 2 3 2 2" xfId="43589"/>
    <cellStyle name="Title 33 2 3 2 3" xfId="43590"/>
    <cellStyle name="Title 33 2 3 3" xfId="43591"/>
    <cellStyle name="Title 33 2 3 4" xfId="43592"/>
    <cellStyle name="Title 33 2 4" xfId="43593"/>
    <cellStyle name="Title 33 2 4 2" xfId="43594"/>
    <cellStyle name="Title 33 2 4 3" xfId="43595"/>
    <cellStyle name="Title 33 2 5" xfId="43596"/>
    <cellStyle name="Title 33 2 5 2" xfId="43597"/>
    <cellStyle name="Title 33 2 5 3" xfId="43598"/>
    <cellStyle name="Title 33 2 6" xfId="43599"/>
    <cellStyle name="Title 33 2 7" xfId="43600"/>
    <cellStyle name="Title 33 3" xfId="43601"/>
    <cellStyle name="Title 33 3 2" xfId="43602"/>
    <cellStyle name="Title 33 3 2 2" xfId="43603"/>
    <cellStyle name="Title 33 3 2 2 2" xfId="43604"/>
    <cellStyle name="Title 33 3 2 2 3" xfId="43605"/>
    <cellStyle name="Title 33 3 2 3" xfId="43606"/>
    <cellStyle name="Title 33 3 2 4" xfId="43607"/>
    <cellStyle name="Title 33 3 3" xfId="43608"/>
    <cellStyle name="Title 33 3 3 2" xfId="43609"/>
    <cellStyle name="Title 33 3 3 2 2" xfId="43610"/>
    <cellStyle name="Title 33 3 3 2 3" xfId="43611"/>
    <cellStyle name="Title 33 3 3 3" xfId="43612"/>
    <cellStyle name="Title 33 3 3 4" xfId="43613"/>
    <cellStyle name="Title 33 3 4" xfId="43614"/>
    <cellStyle name="Title 33 3 4 2" xfId="43615"/>
    <cellStyle name="Title 33 3 4 3" xfId="43616"/>
    <cellStyle name="Title 33 3 5" xfId="43617"/>
    <cellStyle name="Title 33 3 6" xfId="43618"/>
    <cellStyle name="Title 33 4" xfId="43619"/>
    <cellStyle name="Title 33 4 2" xfId="43620"/>
    <cellStyle name="Title 33 4 2 2" xfId="43621"/>
    <cellStyle name="Title 33 4 2 2 2" xfId="43622"/>
    <cellStyle name="Title 33 4 2 2 3" xfId="43623"/>
    <cellStyle name="Title 33 4 2 3" xfId="43624"/>
    <cellStyle name="Title 33 4 2 4" xfId="43625"/>
    <cellStyle name="Title 33 4 3" xfId="43626"/>
    <cellStyle name="Title 33 4 3 2" xfId="43627"/>
    <cellStyle name="Title 33 4 3 2 2" xfId="43628"/>
    <cellStyle name="Title 33 4 3 2 3" xfId="43629"/>
    <cellStyle name="Title 33 4 3 3" xfId="43630"/>
    <cellStyle name="Title 33 4 3 4" xfId="43631"/>
    <cellStyle name="Title 33 4 4" xfId="43632"/>
    <cellStyle name="Title 33 4 4 2" xfId="43633"/>
    <cellStyle name="Title 33 4 4 3" xfId="43634"/>
    <cellStyle name="Title 33 4 5" xfId="43635"/>
    <cellStyle name="Title 33 4 6" xfId="43636"/>
    <cellStyle name="Title 33 5" xfId="43637"/>
    <cellStyle name="Title 33 5 2" xfId="43638"/>
    <cellStyle name="Title 33 5 2 2" xfId="43639"/>
    <cellStyle name="Title 33 5 2 2 2" xfId="43640"/>
    <cellStyle name="Title 33 5 2 2 3" xfId="43641"/>
    <cellStyle name="Title 33 5 2 3" xfId="43642"/>
    <cellStyle name="Title 33 5 2 4" xfId="43643"/>
    <cellStyle name="Title 33 5 3" xfId="43644"/>
    <cellStyle name="Title 33 5 3 2" xfId="43645"/>
    <cellStyle name="Title 33 5 3 2 2" xfId="43646"/>
    <cellStyle name="Title 33 5 3 2 3" xfId="43647"/>
    <cellStyle name="Title 33 5 3 3" xfId="43648"/>
    <cellStyle name="Title 33 5 3 4" xfId="43649"/>
    <cellStyle name="Title 33 5 4" xfId="43650"/>
    <cellStyle name="Title 33 5 4 2" xfId="43651"/>
    <cellStyle name="Title 33 5 4 2 2" xfId="43652"/>
    <cellStyle name="Title 33 5 4 2 3" xfId="43653"/>
    <cellStyle name="Title 33 5 4 3" xfId="43654"/>
    <cellStyle name="Title 33 5 4 4" xfId="43655"/>
    <cellStyle name="Title 33 5 5" xfId="43656"/>
    <cellStyle name="Title 33 5 5 2" xfId="43657"/>
    <cellStyle name="Title 33 5 5 3" xfId="43658"/>
    <cellStyle name="Title 33 5 6" xfId="43659"/>
    <cellStyle name="Title 33 5 7" xfId="43660"/>
    <cellStyle name="Title 33 6" xfId="43661"/>
    <cellStyle name="Title 33 6 2" xfId="43662"/>
    <cellStyle name="Title 33 6 2 2" xfId="43663"/>
    <cellStyle name="Title 33 6 2 2 2" xfId="43664"/>
    <cellStyle name="Title 33 6 2 2 3" xfId="43665"/>
    <cellStyle name="Title 33 6 2 3" xfId="43666"/>
    <cellStyle name="Title 33 6 2 4" xfId="43667"/>
    <cellStyle name="Title 33 6 3" xfId="43668"/>
    <cellStyle name="Title 33 6 3 2" xfId="43669"/>
    <cellStyle name="Title 33 6 3 2 2" xfId="43670"/>
    <cellStyle name="Title 33 6 3 2 3" xfId="43671"/>
    <cellStyle name="Title 33 6 3 3" xfId="43672"/>
    <cellStyle name="Title 33 6 3 4" xfId="43673"/>
    <cellStyle name="Title 33 6 4" xfId="43674"/>
    <cellStyle name="Title 33 6 4 2" xfId="43675"/>
    <cellStyle name="Title 33 6 4 3" xfId="43676"/>
    <cellStyle name="Title 33 6 5" xfId="43677"/>
    <cellStyle name="Title 33 6 6" xfId="43678"/>
    <cellStyle name="Title 33 7" xfId="43679"/>
    <cellStyle name="Title 33 7 2" xfId="43680"/>
    <cellStyle name="Title 33 7 2 2" xfId="43681"/>
    <cellStyle name="Title 33 7 2 3" xfId="43682"/>
    <cellStyle name="Title 33 7 3" xfId="43683"/>
    <cellStyle name="Title 33 7 4" xfId="43684"/>
    <cellStyle name="Title 33 8" xfId="43685"/>
    <cellStyle name="Title 33 8 2" xfId="43686"/>
    <cellStyle name="Title 33 8 2 2" xfId="43687"/>
    <cellStyle name="Title 33 8 2 3" xfId="43688"/>
    <cellStyle name="Title 33 8 3" xfId="43689"/>
    <cellStyle name="Title 33 8 4" xfId="43690"/>
    <cellStyle name="Title 33 9" xfId="43691"/>
    <cellStyle name="Title 33 9 2" xfId="43692"/>
    <cellStyle name="Title 33 9 2 2" xfId="43693"/>
    <cellStyle name="Title 33 9 2 3" xfId="43694"/>
    <cellStyle name="Title 33 9 3" xfId="43695"/>
    <cellStyle name="Title 33 9 4" xfId="43696"/>
    <cellStyle name="Title 34" xfId="43697"/>
    <cellStyle name="Title 34 10" xfId="43698"/>
    <cellStyle name="Title 34 10 2" xfId="43699"/>
    <cellStyle name="Title 34 10 3" xfId="43700"/>
    <cellStyle name="Title 34 11" xfId="43701"/>
    <cellStyle name="Title 34 11 2" xfId="43702"/>
    <cellStyle name="Title 34 11 3" xfId="43703"/>
    <cellStyle name="Title 34 12" xfId="43704"/>
    <cellStyle name="Title 34 12 2" xfId="43705"/>
    <cellStyle name="Title 34 12 3" xfId="43706"/>
    <cellStyle name="Title 34 13" xfId="43707"/>
    <cellStyle name="Title 34 2" xfId="43708"/>
    <cellStyle name="Title 34 2 2" xfId="43709"/>
    <cellStyle name="Title 34 2 2 2" xfId="43710"/>
    <cellStyle name="Title 34 2 2 2 2" xfId="43711"/>
    <cellStyle name="Title 34 2 2 2 3" xfId="43712"/>
    <cellStyle name="Title 34 2 2 3" xfId="43713"/>
    <cellStyle name="Title 34 2 2 4" xfId="43714"/>
    <cellStyle name="Title 34 2 3" xfId="43715"/>
    <cellStyle name="Title 34 2 3 2" xfId="43716"/>
    <cellStyle name="Title 34 2 3 2 2" xfId="43717"/>
    <cellStyle name="Title 34 2 3 2 3" xfId="43718"/>
    <cellStyle name="Title 34 2 3 3" xfId="43719"/>
    <cellStyle name="Title 34 2 3 4" xfId="43720"/>
    <cellStyle name="Title 34 2 4" xfId="43721"/>
    <cellStyle name="Title 34 2 4 2" xfId="43722"/>
    <cellStyle name="Title 34 2 4 3" xfId="43723"/>
    <cellStyle name="Title 34 2 5" xfId="43724"/>
    <cellStyle name="Title 34 2 5 2" xfId="43725"/>
    <cellStyle name="Title 34 2 5 3" xfId="43726"/>
    <cellStyle name="Title 34 2 6" xfId="43727"/>
    <cellStyle name="Title 34 2 7" xfId="43728"/>
    <cellStyle name="Title 34 3" xfId="43729"/>
    <cellStyle name="Title 34 3 2" xfId="43730"/>
    <cellStyle name="Title 34 3 2 2" xfId="43731"/>
    <cellStyle name="Title 34 3 2 2 2" xfId="43732"/>
    <cellStyle name="Title 34 3 2 2 3" xfId="43733"/>
    <cellStyle name="Title 34 3 2 3" xfId="43734"/>
    <cellStyle name="Title 34 3 2 4" xfId="43735"/>
    <cellStyle name="Title 34 3 3" xfId="43736"/>
    <cellStyle name="Title 34 3 3 2" xfId="43737"/>
    <cellStyle name="Title 34 3 3 2 2" xfId="43738"/>
    <cellStyle name="Title 34 3 3 2 3" xfId="43739"/>
    <cellStyle name="Title 34 3 3 3" xfId="43740"/>
    <cellStyle name="Title 34 3 3 4" xfId="43741"/>
    <cellStyle name="Title 34 3 4" xfId="43742"/>
    <cellStyle name="Title 34 3 4 2" xfId="43743"/>
    <cellStyle name="Title 34 3 4 3" xfId="43744"/>
    <cellStyle name="Title 34 3 5" xfId="43745"/>
    <cellStyle name="Title 34 3 6" xfId="43746"/>
    <cellStyle name="Title 34 4" xfId="43747"/>
    <cellStyle name="Title 34 4 2" xfId="43748"/>
    <cellStyle name="Title 34 4 2 2" xfId="43749"/>
    <cellStyle name="Title 34 4 2 2 2" xfId="43750"/>
    <cellStyle name="Title 34 4 2 2 3" xfId="43751"/>
    <cellStyle name="Title 34 4 2 3" xfId="43752"/>
    <cellStyle name="Title 34 4 2 4" xfId="43753"/>
    <cellStyle name="Title 34 4 3" xfId="43754"/>
    <cellStyle name="Title 34 4 3 2" xfId="43755"/>
    <cellStyle name="Title 34 4 3 2 2" xfId="43756"/>
    <cellStyle name="Title 34 4 3 2 3" xfId="43757"/>
    <cellStyle name="Title 34 4 3 3" xfId="43758"/>
    <cellStyle name="Title 34 4 3 4" xfId="43759"/>
    <cellStyle name="Title 34 4 4" xfId="43760"/>
    <cellStyle name="Title 34 4 4 2" xfId="43761"/>
    <cellStyle name="Title 34 4 4 3" xfId="43762"/>
    <cellStyle name="Title 34 4 5" xfId="43763"/>
    <cellStyle name="Title 34 4 6" xfId="43764"/>
    <cellStyle name="Title 34 5" xfId="43765"/>
    <cellStyle name="Title 34 5 2" xfId="43766"/>
    <cellStyle name="Title 34 5 2 2" xfId="43767"/>
    <cellStyle name="Title 34 5 2 2 2" xfId="43768"/>
    <cellStyle name="Title 34 5 2 2 3" xfId="43769"/>
    <cellStyle name="Title 34 5 2 3" xfId="43770"/>
    <cellStyle name="Title 34 5 2 4" xfId="43771"/>
    <cellStyle name="Title 34 5 3" xfId="43772"/>
    <cellStyle name="Title 34 5 3 2" xfId="43773"/>
    <cellStyle name="Title 34 5 3 2 2" xfId="43774"/>
    <cellStyle name="Title 34 5 3 2 3" xfId="43775"/>
    <cellStyle name="Title 34 5 3 3" xfId="43776"/>
    <cellStyle name="Title 34 5 3 4" xfId="43777"/>
    <cellStyle name="Title 34 5 4" xfId="43778"/>
    <cellStyle name="Title 34 5 4 2" xfId="43779"/>
    <cellStyle name="Title 34 5 4 2 2" xfId="43780"/>
    <cellStyle name="Title 34 5 4 2 3" xfId="43781"/>
    <cellStyle name="Title 34 5 4 3" xfId="43782"/>
    <cellStyle name="Title 34 5 4 4" xfId="43783"/>
    <cellStyle name="Title 34 5 5" xfId="43784"/>
    <cellStyle name="Title 34 5 5 2" xfId="43785"/>
    <cellStyle name="Title 34 5 5 3" xfId="43786"/>
    <cellStyle name="Title 34 5 6" xfId="43787"/>
    <cellStyle name="Title 34 5 7" xfId="43788"/>
    <cellStyle name="Title 34 6" xfId="43789"/>
    <cellStyle name="Title 34 6 2" xfId="43790"/>
    <cellStyle name="Title 34 6 2 2" xfId="43791"/>
    <cellStyle name="Title 34 6 2 2 2" xfId="43792"/>
    <cellStyle name="Title 34 6 2 2 3" xfId="43793"/>
    <cellStyle name="Title 34 6 2 3" xfId="43794"/>
    <cellStyle name="Title 34 6 2 4" xfId="43795"/>
    <cellStyle name="Title 34 6 3" xfId="43796"/>
    <cellStyle name="Title 34 6 3 2" xfId="43797"/>
    <cellStyle name="Title 34 6 3 2 2" xfId="43798"/>
    <cellStyle name="Title 34 6 3 2 3" xfId="43799"/>
    <cellStyle name="Title 34 6 3 3" xfId="43800"/>
    <cellStyle name="Title 34 6 3 4" xfId="43801"/>
    <cellStyle name="Title 34 6 4" xfId="43802"/>
    <cellStyle name="Title 34 6 4 2" xfId="43803"/>
    <cellStyle name="Title 34 6 4 3" xfId="43804"/>
    <cellStyle name="Title 34 6 5" xfId="43805"/>
    <cellStyle name="Title 34 6 6" xfId="43806"/>
    <cellStyle name="Title 34 7" xfId="43807"/>
    <cellStyle name="Title 34 7 2" xfId="43808"/>
    <cellStyle name="Title 34 7 2 2" xfId="43809"/>
    <cellStyle name="Title 34 7 2 3" xfId="43810"/>
    <cellStyle name="Title 34 7 3" xfId="43811"/>
    <cellStyle name="Title 34 7 4" xfId="43812"/>
    <cellStyle name="Title 34 8" xfId="43813"/>
    <cellStyle name="Title 34 8 2" xfId="43814"/>
    <cellStyle name="Title 34 8 2 2" xfId="43815"/>
    <cellStyle name="Title 34 8 2 3" xfId="43816"/>
    <cellStyle name="Title 34 8 3" xfId="43817"/>
    <cellStyle name="Title 34 8 4" xfId="43818"/>
    <cellStyle name="Title 34 9" xfId="43819"/>
    <cellStyle name="Title 34 9 2" xfId="43820"/>
    <cellStyle name="Title 34 9 2 2" xfId="43821"/>
    <cellStyle name="Title 34 9 2 3" xfId="43822"/>
    <cellStyle name="Title 34 9 3" xfId="43823"/>
    <cellStyle name="Title 34 9 4" xfId="43824"/>
    <cellStyle name="Title 35" xfId="43825"/>
    <cellStyle name="Title 35 10" xfId="43826"/>
    <cellStyle name="Title 35 10 2" xfId="43827"/>
    <cellStyle name="Title 35 10 3" xfId="43828"/>
    <cellStyle name="Title 35 11" xfId="43829"/>
    <cellStyle name="Title 35 11 2" xfId="43830"/>
    <cellStyle name="Title 35 11 3" xfId="43831"/>
    <cellStyle name="Title 35 12" xfId="43832"/>
    <cellStyle name="Title 35 12 2" xfId="43833"/>
    <cellStyle name="Title 35 12 3" xfId="43834"/>
    <cellStyle name="Title 35 13" xfId="43835"/>
    <cellStyle name="Title 35 2" xfId="43836"/>
    <cellStyle name="Title 35 2 2" xfId="43837"/>
    <cellStyle name="Title 35 2 2 2" xfId="43838"/>
    <cellStyle name="Title 35 2 2 2 2" xfId="43839"/>
    <cellStyle name="Title 35 2 2 2 3" xfId="43840"/>
    <cellStyle name="Title 35 2 2 3" xfId="43841"/>
    <cellStyle name="Title 35 2 2 4" xfId="43842"/>
    <cellStyle name="Title 35 2 3" xfId="43843"/>
    <cellStyle name="Title 35 2 3 2" xfId="43844"/>
    <cellStyle name="Title 35 2 3 2 2" xfId="43845"/>
    <cellStyle name="Title 35 2 3 2 3" xfId="43846"/>
    <cellStyle name="Title 35 2 3 3" xfId="43847"/>
    <cellStyle name="Title 35 2 3 4" xfId="43848"/>
    <cellStyle name="Title 35 2 4" xfId="43849"/>
    <cellStyle name="Title 35 2 4 2" xfId="43850"/>
    <cellStyle name="Title 35 2 4 3" xfId="43851"/>
    <cellStyle name="Title 35 2 5" xfId="43852"/>
    <cellStyle name="Title 35 2 5 2" xfId="43853"/>
    <cellStyle name="Title 35 2 5 3" xfId="43854"/>
    <cellStyle name="Title 35 2 6" xfId="43855"/>
    <cellStyle name="Title 35 2 7" xfId="43856"/>
    <cellStyle name="Title 35 3" xfId="43857"/>
    <cellStyle name="Title 35 3 2" xfId="43858"/>
    <cellStyle name="Title 35 3 2 2" xfId="43859"/>
    <cellStyle name="Title 35 3 2 2 2" xfId="43860"/>
    <cellStyle name="Title 35 3 2 2 3" xfId="43861"/>
    <cellStyle name="Title 35 3 2 3" xfId="43862"/>
    <cellStyle name="Title 35 3 2 4" xfId="43863"/>
    <cellStyle name="Title 35 3 3" xfId="43864"/>
    <cellStyle name="Title 35 3 3 2" xfId="43865"/>
    <cellStyle name="Title 35 3 3 2 2" xfId="43866"/>
    <cellStyle name="Title 35 3 3 2 3" xfId="43867"/>
    <cellStyle name="Title 35 3 3 3" xfId="43868"/>
    <cellStyle name="Title 35 3 3 4" xfId="43869"/>
    <cellStyle name="Title 35 3 4" xfId="43870"/>
    <cellStyle name="Title 35 3 4 2" xfId="43871"/>
    <cellStyle name="Title 35 3 4 3" xfId="43872"/>
    <cellStyle name="Title 35 3 5" xfId="43873"/>
    <cellStyle name="Title 35 3 6" xfId="43874"/>
    <cellStyle name="Title 35 4" xfId="43875"/>
    <cellStyle name="Title 35 4 2" xfId="43876"/>
    <cellStyle name="Title 35 4 2 2" xfId="43877"/>
    <cellStyle name="Title 35 4 2 2 2" xfId="43878"/>
    <cellStyle name="Title 35 4 2 2 3" xfId="43879"/>
    <cellStyle name="Title 35 4 2 3" xfId="43880"/>
    <cellStyle name="Title 35 4 2 4" xfId="43881"/>
    <cellStyle name="Title 35 4 3" xfId="43882"/>
    <cellStyle name="Title 35 4 3 2" xfId="43883"/>
    <cellStyle name="Title 35 4 3 2 2" xfId="43884"/>
    <cellStyle name="Title 35 4 3 2 3" xfId="43885"/>
    <cellStyle name="Title 35 4 3 3" xfId="43886"/>
    <cellStyle name="Title 35 4 3 4" xfId="43887"/>
    <cellStyle name="Title 35 4 4" xfId="43888"/>
    <cellStyle name="Title 35 4 4 2" xfId="43889"/>
    <cellStyle name="Title 35 4 4 3" xfId="43890"/>
    <cellStyle name="Title 35 4 5" xfId="43891"/>
    <cellStyle name="Title 35 4 6" xfId="43892"/>
    <cellStyle name="Title 35 5" xfId="43893"/>
    <cellStyle name="Title 35 5 2" xfId="43894"/>
    <cellStyle name="Title 35 5 2 2" xfId="43895"/>
    <cellStyle name="Title 35 5 2 2 2" xfId="43896"/>
    <cellStyle name="Title 35 5 2 2 3" xfId="43897"/>
    <cellStyle name="Title 35 5 2 3" xfId="43898"/>
    <cellStyle name="Title 35 5 2 4" xfId="43899"/>
    <cellStyle name="Title 35 5 3" xfId="43900"/>
    <cellStyle name="Title 35 5 3 2" xfId="43901"/>
    <cellStyle name="Title 35 5 3 2 2" xfId="43902"/>
    <cellStyle name="Title 35 5 3 2 3" xfId="43903"/>
    <cellStyle name="Title 35 5 3 3" xfId="43904"/>
    <cellStyle name="Title 35 5 3 4" xfId="43905"/>
    <cellStyle name="Title 35 5 4" xfId="43906"/>
    <cellStyle name="Title 35 5 4 2" xfId="43907"/>
    <cellStyle name="Title 35 5 4 2 2" xfId="43908"/>
    <cellStyle name="Title 35 5 4 2 3" xfId="43909"/>
    <cellStyle name="Title 35 5 4 3" xfId="43910"/>
    <cellStyle name="Title 35 5 4 4" xfId="43911"/>
    <cellStyle name="Title 35 5 5" xfId="43912"/>
    <cellStyle name="Title 35 5 5 2" xfId="43913"/>
    <cellStyle name="Title 35 5 5 3" xfId="43914"/>
    <cellStyle name="Title 35 5 6" xfId="43915"/>
    <cellStyle name="Title 35 5 7" xfId="43916"/>
    <cellStyle name="Title 35 6" xfId="43917"/>
    <cellStyle name="Title 35 6 2" xfId="43918"/>
    <cellStyle name="Title 35 6 2 2" xfId="43919"/>
    <cellStyle name="Title 35 6 2 2 2" xfId="43920"/>
    <cellStyle name="Title 35 6 2 2 3" xfId="43921"/>
    <cellStyle name="Title 35 6 2 3" xfId="43922"/>
    <cellStyle name="Title 35 6 2 4" xfId="43923"/>
    <cellStyle name="Title 35 6 3" xfId="43924"/>
    <cellStyle name="Title 35 6 3 2" xfId="43925"/>
    <cellStyle name="Title 35 6 3 2 2" xfId="43926"/>
    <cellStyle name="Title 35 6 3 2 3" xfId="43927"/>
    <cellStyle name="Title 35 6 3 3" xfId="43928"/>
    <cellStyle name="Title 35 6 3 4" xfId="43929"/>
    <cellStyle name="Title 35 6 4" xfId="43930"/>
    <cellStyle name="Title 35 6 4 2" xfId="43931"/>
    <cellStyle name="Title 35 6 4 3" xfId="43932"/>
    <cellStyle name="Title 35 6 5" xfId="43933"/>
    <cellStyle name="Title 35 6 6" xfId="43934"/>
    <cellStyle name="Title 35 7" xfId="43935"/>
    <cellStyle name="Title 35 7 2" xfId="43936"/>
    <cellStyle name="Title 35 7 2 2" xfId="43937"/>
    <cellStyle name="Title 35 7 2 3" xfId="43938"/>
    <cellStyle name="Title 35 7 3" xfId="43939"/>
    <cellStyle name="Title 35 7 4" xfId="43940"/>
    <cellStyle name="Title 35 8" xfId="43941"/>
    <cellStyle name="Title 35 8 2" xfId="43942"/>
    <cellStyle name="Title 35 8 2 2" xfId="43943"/>
    <cellStyle name="Title 35 8 2 3" xfId="43944"/>
    <cellStyle name="Title 35 8 3" xfId="43945"/>
    <cellStyle name="Title 35 8 4" xfId="43946"/>
    <cellStyle name="Title 35 9" xfId="43947"/>
    <cellStyle name="Title 35 9 2" xfId="43948"/>
    <cellStyle name="Title 35 9 2 2" xfId="43949"/>
    <cellStyle name="Title 35 9 2 3" xfId="43950"/>
    <cellStyle name="Title 35 9 3" xfId="43951"/>
    <cellStyle name="Title 35 9 4" xfId="43952"/>
    <cellStyle name="Title 36" xfId="43953"/>
    <cellStyle name="Title 36 10" xfId="43954"/>
    <cellStyle name="Title 36 10 2" xfId="43955"/>
    <cellStyle name="Title 36 10 3" xfId="43956"/>
    <cellStyle name="Title 36 11" xfId="43957"/>
    <cellStyle name="Title 36 11 2" xfId="43958"/>
    <cellStyle name="Title 36 11 3" xfId="43959"/>
    <cellStyle name="Title 36 12" xfId="43960"/>
    <cellStyle name="Title 36 12 2" xfId="43961"/>
    <cellStyle name="Title 36 12 3" xfId="43962"/>
    <cellStyle name="Title 36 13" xfId="43963"/>
    <cellStyle name="Title 36 2" xfId="43964"/>
    <cellStyle name="Title 36 2 2" xfId="43965"/>
    <cellStyle name="Title 36 2 2 2" xfId="43966"/>
    <cellStyle name="Title 36 2 2 2 2" xfId="43967"/>
    <cellStyle name="Title 36 2 2 2 3" xfId="43968"/>
    <cellStyle name="Title 36 2 2 3" xfId="43969"/>
    <cellStyle name="Title 36 2 2 4" xfId="43970"/>
    <cellStyle name="Title 36 2 3" xfId="43971"/>
    <cellStyle name="Title 36 2 3 2" xfId="43972"/>
    <cellStyle name="Title 36 2 3 2 2" xfId="43973"/>
    <cellStyle name="Title 36 2 3 2 3" xfId="43974"/>
    <cellStyle name="Title 36 2 3 3" xfId="43975"/>
    <cellStyle name="Title 36 2 3 4" xfId="43976"/>
    <cellStyle name="Title 36 2 4" xfId="43977"/>
    <cellStyle name="Title 36 2 4 2" xfId="43978"/>
    <cellStyle name="Title 36 2 4 3" xfId="43979"/>
    <cellStyle name="Title 36 2 5" xfId="43980"/>
    <cellStyle name="Title 36 2 5 2" xfId="43981"/>
    <cellStyle name="Title 36 2 5 3" xfId="43982"/>
    <cellStyle name="Title 36 2 6" xfId="43983"/>
    <cellStyle name="Title 36 2 7" xfId="43984"/>
    <cellStyle name="Title 36 3" xfId="43985"/>
    <cellStyle name="Title 36 3 2" xfId="43986"/>
    <cellStyle name="Title 36 3 2 2" xfId="43987"/>
    <cellStyle name="Title 36 3 2 2 2" xfId="43988"/>
    <cellStyle name="Title 36 3 2 2 3" xfId="43989"/>
    <cellStyle name="Title 36 3 2 3" xfId="43990"/>
    <cellStyle name="Title 36 3 2 4" xfId="43991"/>
    <cellStyle name="Title 36 3 3" xfId="43992"/>
    <cellStyle name="Title 36 3 3 2" xfId="43993"/>
    <cellStyle name="Title 36 3 3 2 2" xfId="43994"/>
    <cellStyle name="Title 36 3 3 2 3" xfId="43995"/>
    <cellStyle name="Title 36 3 3 3" xfId="43996"/>
    <cellStyle name="Title 36 3 3 4" xfId="43997"/>
    <cellStyle name="Title 36 3 4" xfId="43998"/>
    <cellStyle name="Title 36 3 4 2" xfId="43999"/>
    <cellStyle name="Title 36 3 4 3" xfId="44000"/>
    <cellStyle name="Title 36 3 5" xfId="44001"/>
    <cellStyle name="Title 36 3 6" xfId="44002"/>
    <cellStyle name="Title 36 4" xfId="44003"/>
    <cellStyle name="Title 36 4 2" xfId="44004"/>
    <cellStyle name="Title 36 4 2 2" xfId="44005"/>
    <cellStyle name="Title 36 4 2 2 2" xfId="44006"/>
    <cellStyle name="Title 36 4 2 2 3" xfId="44007"/>
    <cellStyle name="Title 36 4 2 3" xfId="44008"/>
    <cellStyle name="Title 36 4 2 4" xfId="44009"/>
    <cellStyle name="Title 36 4 3" xfId="44010"/>
    <cellStyle name="Title 36 4 3 2" xfId="44011"/>
    <cellStyle name="Title 36 4 3 2 2" xfId="44012"/>
    <cellStyle name="Title 36 4 3 2 3" xfId="44013"/>
    <cellStyle name="Title 36 4 3 3" xfId="44014"/>
    <cellStyle name="Title 36 4 3 4" xfId="44015"/>
    <cellStyle name="Title 36 4 4" xfId="44016"/>
    <cellStyle name="Title 36 4 4 2" xfId="44017"/>
    <cellStyle name="Title 36 4 4 3" xfId="44018"/>
    <cellStyle name="Title 36 4 5" xfId="44019"/>
    <cellStyle name="Title 36 4 6" xfId="44020"/>
    <cellStyle name="Title 36 5" xfId="44021"/>
    <cellStyle name="Title 36 5 2" xfId="44022"/>
    <cellStyle name="Title 36 5 2 2" xfId="44023"/>
    <cellStyle name="Title 36 5 2 2 2" xfId="44024"/>
    <cellStyle name="Title 36 5 2 2 3" xfId="44025"/>
    <cellStyle name="Title 36 5 2 3" xfId="44026"/>
    <cellStyle name="Title 36 5 2 4" xfId="44027"/>
    <cellStyle name="Title 36 5 3" xfId="44028"/>
    <cellStyle name="Title 36 5 3 2" xfId="44029"/>
    <cellStyle name="Title 36 5 3 2 2" xfId="44030"/>
    <cellStyle name="Title 36 5 3 2 3" xfId="44031"/>
    <cellStyle name="Title 36 5 3 3" xfId="44032"/>
    <cellStyle name="Title 36 5 3 4" xfId="44033"/>
    <cellStyle name="Title 36 5 4" xfId="44034"/>
    <cellStyle name="Title 36 5 4 2" xfId="44035"/>
    <cellStyle name="Title 36 5 4 2 2" xfId="44036"/>
    <cellStyle name="Title 36 5 4 2 3" xfId="44037"/>
    <cellStyle name="Title 36 5 4 3" xfId="44038"/>
    <cellStyle name="Title 36 5 4 4" xfId="44039"/>
    <cellStyle name="Title 36 5 5" xfId="44040"/>
    <cellStyle name="Title 36 5 5 2" xfId="44041"/>
    <cellStyle name="Title 36 5 5 3" xfId="44042"/>
    <cellStyle name="Title 36 5 6" xfId="44043"/>
    <cellStyle name="Title 36 5 7" xfId="44044"/>
    <cellStyle name="Title 36 6" xfId="44045"/>
    <cellStyle name="Title 36 6 2" xfId="44046"/>
    <cellStyle name="Title 36 6 2 2" xfId="44047"/>
    <cellStyle name="Title 36 6 2 2 2" xfId="44048"/>
    <cellStyle name="Title 36 6 2 2 3" xfId="44049"/>
    <cellStyle name="Title 36 6 2 3" xfId="44050"/>
    <cellStyle name="Title 36 6 2 4" xfId="44051"/>
    <cellStyle name="Title 36 6 3" xfId="44052"/>
    <cellStyle name="Title 36 6 3 2" xfId="44053"/>
    <cellStyle name="Title 36 6 3 2 2" xfId="44054"/>
    <cellStyle name="Title 36 6 3 2 3" xfId="44055"/>
    <cellStyle name="Title 36 6 3 3" xfId="44056"/>
    <cellStyle name="Title 36 6 3 4" xfId="44057"/>
    <cellStyle name="Title 36 6 4" xfId="44058"/>
    <cellStyle name="Title 36 6 4 2" xfId="44059"/>
    <cellStyle name="Title 36 6 4 3" xfId="44060"/>
    <cellStyle name="Title 36 6 5" xfId="44061"/>
    <cellStyle name="Title 36 6 6" xfId="44062"/>
    <cellStyle name="Title 36 7" xfId="44063"/>
    <cellStyle name="Title 36 7 2" xfId="44064"/>
    <cellStyle name="Title 36 7 2 2" xfId="44065"/>
    <cellStyle name="Title 36 7 2 3" xfId="44066"/>
    <cellStyle name="Title 36 7 3" xfId="44067"/>
    <cellStyle name="Title 36 7 4" xfId="44068"/>
    <cellStyle name="Title 36 8" xfId="44069"/>
    <cellStyle name="Title 36 8 2" xfId="44070"/>
    <cellStyle name="Title 36 8 2 2" xfId="44071"/>
    <cellStyle name="Title 36 8 2 3" xfId="44072"/>
    <cellStyle name="Title 36 8 3" xfId="44073"/>
    <cellStyle name="Title 36 8 4" xfId="44074"/>
    <cellStyle name="Title 36 9" xfId="44075"/>
    <cellStyle name="Title 36 9 2" xfId="44076"/>
    <cellStyle name="Title 36 9 2 2" xfId="44077"/>
    <cellStyle name="Title 36 9 2 3" xfId="44078"/>
    <cellStyle name="Title 36 9 3" xfId="44079"/>
    <cellStyle name="Title 36 9 4" xfId="44080"/>
    <cellStyle name="Title 37" xfId="44081"/>
    <cellStyle name="Title 37 10" xfId="44082"/>
    <cellStyle name="Title 37 10 2" xfId="44083"/>
    <cellStyle name="Title 37 10 3" xfId="44084"/>
    <cellStyle name="Title 37 11" xfId="44085"/>
    <cellStyle name="Title 37 11 2" xfId="44086"/>
    <cellStyle name="Title 37 11 3" xfId="44087"/>
    <cellStyle name="Title 37 12" xfId="44088"/>
    <cellStyle name="Title 37 12 2" xfId="44089"/>
    <cellStyle name="Title 37 12 3" xfId="44090"/>
    <cellStyle name="Title 37 13" xfId="44091"/>
    <cellStyle name="Title 37 2" xfId="44092"/>
    <cellStyle name="Title 37 2 2" xfId="44093"/>
    <cellStyle name="Title 37 2 2 2" xfId="44094"/>
    <cellStyle name="Title 37 2 2 2 2" xfId="44095"/>
    <cellStyle name="Title 37 2 2 2 3" xfId="44096"/>
    <cellStyle name="Title 37 2 2 3" xfId="44097"/>
    <cellStyle name="Title 37 2 2 4" xfId="44098"/>
    <cellStyle name="Title 37 2 3" xfId="44099"/>
    <cellStyle name="Title 37 2 3 2" xfId="44100"/>
    <cellStyle name="Title 37 2 3 2 2" xfId="44101"/>
    <cellStyle name="Title 37 2 3 2 3" xfId="44102"/>
    <cellStyle name="Title 37 2 3 3" xfId="44103"/>
    <cellStyle name="Title 37 2 3 4" xfId="44104"/>
    <cellStyle name="Title 37 2 4" xfId="44105"/>
    <cellStyle name="Title 37 2 4 2" xfId="44106"/>
    <cellStyle name="Title 37 2 4 3" xfId="44107"/>
    <cellStyle name="Title 37 2 5" xfId="44108"/>
    <cellStyle name="Title 37 2 5 2" xfId="44109"/>
    <cellStyle name="Title 37 2 5 3" xfId="44110"/>
    <cellStyle name="Title 37 2 6" xfId="44111"/>
    <cellStyle name="Title 37 2 7" xfId="44112"/>
    <cellStyle name="Title 37 3" xfId="44113"/>
    <cellStyle name="Title 37 3 2" xfId="44114"/>
    <cellStyle name="Title 37 3 2 2" xfId="44115"/>
    <cellStyle name="Title 37 3 2 2 2" xfId="44116"/>
    <cellStyle name="Title 37 3 2 2 3" xfId="44117"/>
    <cellStyle name="Title 37 3 2 3" xfId="44118"/>
    <cellStyle name="Title 37 3 2 4" xfId="44119"/>
    <cellStyle name="Title 37 3 3" xfId="44120"/>
    <cellStyle name="Title 37 3 3 2" xfId="44121"/>
    <cellStyle name="Title 37 3 3 2 2" xfId="44122"/>
    <cellStyle name="Title 37 3 3 2 3" xfId="44123"/>
    <cellStyle name="Title 37 3 3 3" xfId="44124"/>
    <cellStyle name="Title 37 3 3 4" xfId="44125"/>
    <cellStyle name="Title 37 3 4" xfId="44126"/>
    <cellStyle name="Title 37 3 4 2" xfId="44127"/>
    <cellStyle name="Title 37 3 4 3" xfId="44128"/>
    <cellStyle name="Title 37 3 5" xfId="44129"/>
    <cellStyle name="Title 37 3 6" xfId="44130"/>
    <cellStyle name="Title 37 4" xfId="44131"/>
    <cellStyle name="Title 37 4 2" xfId="44132"/>
    <cellStyle name="Title 37 4 2 2" xfId="44133"/>
    <cellStyle name="Title 37 4 2 2 2" xfId="44134"/>
    <cellStyle name="Title 37 4 2 2 3" xfId="44135"/>
    <cellStyle name="Title 37 4 2 3" xfId="44136"/>
    <cellStyle name="Title 37 4 2 4" xfId="44137"/>
    <cellStyle name="Title 37 4 3" xfId="44138"/>
    <cellStyle name="Title 37 4 3 2" xfId="44139"/>
    <cellStyle name="Title 37 4 3 2 2" xfId="44140"/>
    <cellStyle name="Title 37 4 3 2 3" xfId="44141"/>
    <cellStyle name="Title 37 4 3 3" xfId="44142"/>
    <cellStyle name="Title 37 4 3 4" xfId="44143"/>
    <cellStyle name="Title 37 4 4" xfId="44144"/>
    <cellStyle name="Title 37 4 4 2" xfId="44145"/>
    <cellStyle name="Title 37 4 4 3" xfId="44146"/>
    <cellStyle name="Title 37 4 5" xfId="44147"/>
    <cellStyle name="Title 37 4 6" xfId="44148"/>
    <cellStyle name="Title 37 5" xfId="44149"/>
    <cellStyle name="Title 37 5 2" xfId="44150"/>
    <cellStyle name="Title 37 5 2 2" xfId="44151"/>
    <cellStyle name="Title 37 5 2 2 2" xfId="44152"/>
    <cellStyle name="Title 37 5 2 2 3" xfId="44153"/>
    <cellStyle name="Title 37 5 2 3" xfId="44154"/>
    <cellStyle name="Title 37 5 2 4" xfId="44155"/>
    <cellStyle name="Title 37 5 3" xfId="44156"/>
    <cellStyle name="Title 37 5 3 2" xfId="44157"/>
    <cellStyle name="Title 37 5 3 2 2" xfId="44158"/>
    <cellStyle name="Title 37 5 3 2 3" xfId="44159"/>
    <cellStyle name="Title 37 5 3 3" xfId="44160"/>
    <cellStyle name="Title 37 5 3 4" xfId="44161"/>
    <cellStyle name="Title 37 5 4" xfId="44162"/>
    <cellStyle name="Title 37 5 4 2" xfId="44163"/>
    <cellStyle name="Title 37 5 4 2 2" xfId="44164"/>
    <cellStyle name="Title 37 5 4 2 3" xfId="44165"/>
    <cellStyle name="Title 37 5 4 3" xfId="44166"/>
    <cellStyle name="Title 37 5 4 4" xfId="44167"/>
    <cellStyle name="Title 37 5 5" xfId="44168"/>
    <cellStyle name="Title 37 5 5 2" xfId="44169"/>
    <cellStyle name="Title 37 5 5 3" xfId="44170"/>
    <cellStyle name="Title 37 5 6" xfId="44171"/>
    <cellStyle name="Title 37 5 7" xfId="44172"/>
    <cellStyle name="Title 37 6" xfId="44173"/>
    <cellStyle name="Title 37 6 2" xfId="44174"/>
    <cellStyle name="Title 37 6 2 2" xfId="44175"/>
    <cellStyle name="Title 37 6 2 2 2" xfId="44176"/>
    <cellStyle name="Title 37 6 2 2 3" xfId="44177"/>
    <cellStyle name="Title 37 6 2 3" xfId="44178"/>
    <cellStyle name="Title 37 6 2 4" xfId="44179"/>
    <cellStyle name="Title 37 6 3" xfId="44180"/>
    <cellStyle name="Title 37 6 3 2" xfId="44181"/>
    <cellStyle name="Title 37 6 3 2 2" xfId="44182"/>
    <cellStyle name="Title 37 6 3 2 3" xfId="44183"/>
    <cellStyle name="Title 37 6 3 3" xfId="44184"/>
    <cellStyle name="Title 37 6 3 4" xfId="44185"/>
    <cellStyle name="Title 37 6 4" xfId="44186"/>
    <cellStyle name="Title 37 6 4 2" xfId="44187"/>
    <cellStyle name="Title 37 6 4 3" xfId="44188"/>
    <cellStyle name="Title 37 6 5" xfId="44189"/>
    <cellStyle name="Title 37 6 6" xfId="44190"/>
    <cellStyle name="Title 37 7" xfId="44191"/>
    <cellStyle name="Title 37 7 2" xfId="44192"/>
    <cellStyle name="Title 37 7 2 2" xfId="44193"/>
    <cellStyle name="Title 37 7 2 3" xfId="44194"/>
    <cellStyle name="Title 37 7 3" xfId="44195"/>
    <cellStyle name="Title 37 7 4" xfId="44196"/>
    <cellStyle name="Title 37 8" xfId="44197"/>
    <cellStyle name="Title 37 8 2" xfId="44198"/>
    <cellStyle name="Title 37 8 2 2" xfId="44199"/>
    <cellStyle name="Title 37 8 2 3" xfId="44200"/>
    <cellStyle name="Title 37 8 3" xfId="44201"/>
    <cellStyle name="Title 37 8 4" xfId="44202"/>
    <cellStyle name="Title 37 9" xfId="44203"/>
    <cellStyle name="Title 37 9 2" xfId="44204"/>
    <cellStyle name="Title 37 9 2 2" xfId="44205"/>
    <cellStyle name="Title 37 9 2 3" xfId="44206"/>
    <cellStyle name="Title 37 9 3" xfId="44207"/>
    <cellStyle name="Title 37 9 4" xfId="44208"/>
    <cellStyle name="Title 38" xfId="44209"/>
    <cellStyle name="Title 38 10" xfId="44210"/>
    <cellStyle name="Title 38 10 2" xfId="44211"/>
    <cellStyle name="Title 38 10 3" xfId="44212"/>
    <cellStyle name="Title 38 11" xfId="44213"/>
    <cellStyle name="Title 38 11 2" xfId="44214"/>
    <cellStyle name="Title 38 11 3" xfId="44215"/>
    <cellStyle name="Title 38 12" xfId="44216"/>
    <cellStyle name="Title 38 12 2" xfId="44217"/>
    <cellStyle name="Title 38 12 3" xfId="44218"/>
    <cellStyle name="Title 38 13" xfId="44219"/>
    <cellStyle name="Title 38 2" xfId="44220"/>
    <cellStyle name="Title 38 2 2" xfId="44221"/>
    <cellStyle name="Title 38 2 2 2" xfId="44222"/>
    <cellStyle name="Title 38 2 2 2 2" xfId="44223"/>
    <cellStyle name="Title 38 2 2 2 3" xfId="44224"/>
    <cellStyle name="Title 38 2 2 3" xfId="44225"/>
    <cellStyle name="Title 38 2 2 4" xfId="44226"/>
    <cellStyle name="Title 38 2 3" xfId="44227"/>
    <cellStyle name="Title 38 2 3 2" xfId="44228"/>
    <cellStyle name="Title 38 2 3 2 2" xfId="44229"/>
    <cellStyle name="Title 38 2 3 2 3" xfId="44230"/>
    <cellStyle name="Title 38 2 3 3" xfId="44231"/>
    <cellStyle name="Title 38 2 3 4" xfId="44232"/>
    <cellStyle name="Title 38 2 4" xfId="44233"/>
    <cellStyle name="Title 38 2 4 2" xfId="44234"/>
    <cellStyle name="Title 38 2 4 3" xfId="44235"/>
    <cellStyle name="Title 38 2 5" xfId="44236"/>
    <cellStyle name="Title 38 2 5 2" xfId="44237"/>
    <cellStyle name="Title 38 2 5 3" xfId="44238"/>
    <cellStyle name="Title 38 2 6" xfId="44239"/>
    <cellStyle name="Title 38 2 7" xfId="44240"/>
    <cellStyle name="Title 38 3" xfId="44241"/>
    <cellStyle name="Title 38 3 2" xfId="44242"/>
    <cellStyle name="Title 38 3 2 2" xfId="44243"/>
    <cellStyle name="Title 38 3 2 2 2" xfId="44244"/>
    <cellStyle name="Title 38 3 2 2 3" xfId="44245"/>
    <cellStyle name="Title 38 3 2 3" xfId="44246"/>
    <cellStyle name="Title 38 3 2 4" xfId="44247"/>
    <cellStyle name="Title 38 3 3" xfId="44248"/>
    <cellStyle name="Title 38 3 3 2" xfId="44249"/>
    <cellStyle name="Title 38 3 3 2 2" xfId="44250"/>
    <cellStyle name="Title 38 3 3 2 3" xfId="44251"/>
    <cellStyle name="Title 38 3 3 3" xfId="44252"/>
    <cellStyle name="Title 38 3 3 4" xfId="44253"/>
    <cellStyle name="Title 38 3 4" xfId="44254"/>
    <cellStyle name="Title 38 3 4 2" xfId="44255"/>
    <cellStyle name="Title 38 3 4 3" xfId="44256"/>
    <cellStyle name="Title 38 3 5" xfId="44257"/>
    <cellStyle name="Title 38 3 6" xfId="44258"/>
    <cellStyle name="Title 38 4" xfId="44259"/>
    <cellStyle name="Title 38 4 2" xfId="44260"/>
    <cellStyle name="Title 38 4 2 2" xfId="44261"/>
    <cellStyle name="Title 38 4 2 2 2" xfId="44262"/>
    <cellStyle name="Title 38 4 2 2 3" xfId="44263"/>
    <cellStyle name="Title 38 4 2 3" xfId="44264"/>
    <cellStyle name="Title 38 4 2 4" xfId="44265"/>
    <cellStyle name="Title 38 4 3" xfId="44266"/>
    <cellStyle name="Title 38 4 3 2" xfId="44267"/>
    <cellStyle name="Title 38 4 3 2 2" xfId="44268"/>
    <cellStyle name="Title 38 4 3 2 3" xfId="44269"/>
    <cellStyle name="Title 38 4 3 3" xfId="44270"/>
    <cellStyle name="Title 38 4 3 4" xfId="44271"/>
    <cellStyle name="Title 38 4 4" xfId="44272"/>
    <cellStyle name="Title 38 4 4 2" xfId="44273"/>
    <cellStyle name="Title 38 4 4 3" xfId="44274"/>
    <cellStyle name="Title 38 4 5" xfId="44275"/>
    <cellStyle name="Title 38 4 6" xfId="44276"/>
    <cellStyle name="Title 38 5" xfId="44277"/>
    <cellStyle name="Title 38 5 2" xfId="44278"/>
    <cellStyle name="Title 38 5 2 2" xfId="44279"/>
    <cellStyle name="Title 38 5 2 2 2" xfId="44280"/>
    <cellStyle name="Title 38 5 2 2 3" xfId="44281"/>
    <cellStyle name="Title 38 5 2 3" xfId="44282"/>
    <cellStyle name="Title 38 5 2 4" xfId="44283"/>
    <cellStyle name="Title 38 5 3" xfId="44284"/>
    <cellStyle name="Title 38 5 3 2" xfId="44285"/>
    <cellStyle name="Title 38 5 3 2 2" xfId="44286"/>
    <cellStyle name="Title 38 5 3 2 3" xfId="44287"/>
    <cellStyle name="Title 38 5 3 3" xfId="44288"/>
    <cellStyle name="Title 38 5 3 4" xfId="44289"/>
    <cellStyle name="Title 38 5 4" xfId="44290"/>
    <cellStyle name="Title 38 5 4 2" xfId="44291"/>
    <cellStyle name="Title 38 5 4 2 2" xfId="44292"/>
    <cellStyle name="Title 38 5 4 2 3" xfId="44293"/>
    <cellStyle name="Title 38 5 4 3" xfId="44294"/>
    <cellStyle name="Title 38 5 4 4" xfId="44295"/>
    <cellStyle name="Title 38 5 5" xfId="44296"/>
    <cellStyle name="Title 38 5 5 2" xfId="44297"/>
    <cellStyle name="Title 38 5 5 3" xfId="44298"/>
    <cellStyle name="Title 38 5 6" xfId="44299"/>
    <cellStyle name="Title 38 5 7" xfId="44300"/>
    <cellStyle name="Title 38 6" xfId="44301"/>
    <cellStyle name="Title 38 6 2" xfId="44302"/>
    <cellStyle name="Title 38 6 2 2" xfId="44303"/>
    <cellStyle name="Title 38 6 2 2 2" xfId="44304"/>
    <cellStyle name="Title 38 6 2 2 3" xfId="44305"/>
    <cellStyle name="Title 38 6 2 3" xfId="44306"/>
    <cellStyle name="Title 38 6 2 4" xfId="44307"/>
    <cellStyle name="Title 38 6 3" xfId="44308"/>
    <cellStyle name="Title 38 6 3 2" xfId="44309"/>
    <cellStyle name="Title 38 6 3 2 2" xfId="44310"/>
    <cellStyle name="Title 38 6 3 2 3" xfId="44311"/>
    <cellStyle name="Title 38 6 3 3" xfId="44312"/>
    <cellStyle name="Title 38 6 3 4" xfId="44313"/>
    <cellStyle name="Title 38 6 4" xfId="44314"/>
    <cellStyle name="Title 38 6 4 2" xfId="44315"/>
    <cellStyle name="Title 38 6 4 3" xfId="44316"/>
    <cellStyle name="Title 38 6 5" xfId="44317"/>
    <cellStyle name="Title 38 6 6" xfId="44318"/>
    <cellStyle name="Title 38 7" xfId="44319"/>
    <cellStyle name="Title 38 7 2" xfId="44320"/>
    <cellStyle name="Title 38 7 2 2" xfId="44321"/>
    <cellStyle name="Title 38 7 2 3" xfId="44322"/>
    <cellStyle name="Title 38 7 3" xfId="44323"/>
    <cellStyle name="Title 38 7 4" xfId="44324"/>
    <cellStyle name="Title 38 8" xfId="44325"/>
    <cellStyle name="Title 38 8 2" xfId="44326"/>
    <cellStyle name="Title 38 8 2 2" xfId="44327"/>
    <cellStyle name="Title 38 8 2 3" xfId="44328"/>
    <cellStyle name="Title 38 8 3" xfId="44329"/>
    <cellStyle name="Title 38 8 4" xfId="44330"/>
    <cellStyle name="Title 38 9" xfId="44331"/>
    <cellStyle name="Title 38 9 2" xfId="44332"/>
    <cellStyle name="Title 38 9 2 2" xfId="44333"/>
    <cellStyle name="Title 38 9 2 3" xfId="44334"/>
    <cellStyle name="Title 38 9 3" xfId="44335"/>
    <cellStyle name="Title 38 9 4" xfId="44336"/>
    <cellStyle name="Title 39" xfId="44337"/>
    <cellStyle name="Title 39 10" xfId="44338"/>
    <cellStyle name="Title 39 10 2" xfId="44339"/>
    <cellStyle name="Title 39 10 3" xfId="44340"/>
    <cellStyle name="Title 39 11" xfId="44341"/>
    <cellStyle name="Title 39 11 2" xfId="44342"/>
    <cellStyle name="Title 39 11 3" xfId="44343"/>
    <cellStyle name="Title 39 12" xfId="44344"/>
    <cellStyle name="Title 39 12 2" xfId="44345"/>
    <cellStyle name="Title 39 12 3" xfId="44346"/>
    <cellStyle name="Title 39 13" xfId="44347"/>
    <cellStyle name="Title 39 2" xfId="44348"/>
    <cellStyle name="Title 39 2 2" xfId="44349"/>
    <cellStyle name="Title 39 2 2 2" xfId="44350"/>
    <cellStyle name="Title 39 2 2 2 2" xfId="44351"/>
    <cellStyle name="Title 39 2 2 2 3" xfId="44352"/>
    <cellStyle name="Title 39 2 2 3" xfId="44353"/>
    <cellStyle name="Title 39 2 2 4" xfId="44354"/>
    <cellStyle name="Title 39 2 3" xfId="44355"/>
    <cellStyle name="Title 39 2 3 2" xfId="44356"/>
    <cellStyle name="Title 39 2 3 2 2" xfId="44357"/>
    <cellStyle name="Title 39 2 3 2 3" xfId="44358"/>
    <cellStyle name="Title 39 2 3 3" xfId="44359"/>
    <cellStyle name="Title 39 2 3 4" xfId="44360"/>
    <cellStyle name="Title 39 2 4" xfId="44361"/>
    <cellStyle name="Title 39 2 4 2" xfId="44362"/>
    <cellStyle name="Title 39 2 4 3" xfId="44363"/>
    <cellStyle name="Title 39 2 5" xfId="44364"/>
    <cellStyle name="Title 39 2 5 2" xfId="44365"/>
    <cellStyle name="Title 39 2 5 3" xfId="44366"/>
    <cellStyle name="Title 39 2 6" xfId="44367"/>
    <cellStyle name="Title 39 2 7" xfId="44368"/>
    <cellStyle name="Title 39 3" xfId="44369"/>
    <cellStyle name="Title 39 3 2" xfId="44370"/>
    <cellStyle name="Title 39 3 2 2" xfId="44371"/>
    <cellStyle name="Title 39 3 2 2 2" xfId="44372"/>
    <cellStyle name="Title 39 3 2 2 3" xfId="44373"/>
    <cellStyle name="Title 39 3 2 3" xfId="44374"/>
    <cellStyle name="Title 39 3 2 4" xfId="44375"/>
    <cellStyle name="Title 39 3 3" xfId="44376"/>
    <cellStyle name="Title 39 3 3 2" xfId="44377"/>
    <cellStyle name="Title 39 3 3 2 2" xfId="44378"/>
    <cellStyle name="Title 39 3 3 2 3" xfId="44379"/>
    <cellStyle name="Title 39 3 3 3" xfId="44380"/>
    <cellStyle name="Title 39 3 3 4" xfId="44381"/>
    <cellStyle name="Title 39 3 4" xfId="44382"/>
    <cellStyle name="Title 39 3 4 2" xfId="44383"/>
    <cellStyle name="Title 39 3 4 3" xfId="44384"/>
    <cellStyle name="Title 39 3 5" xfId="44385"/>
    <cellStyle name="Title 39 3 6" xfId="44386"/>
    <cellStyle name="Title 39 4" xfId="44387"/>
    <cellStyle name="Title 39 4 2" xfId="44388"/>
    <cellStyle name="Title 39 4 2 2" xfId="44389"/>
    <cellStyle name="Title 39 4 2 2 2" xfId="44390"/>
    <cellStyle name="Title 39 4 2 2 3" xfId="44391"/>
    <cellStyle name="Title 39 4 2 3" xfId="44392"/>
    <cellStyle name="Title 39 4 2 4" xfId="44393"/>
    <cellStyle name="Title 39 4 3" xfId="44394"/>
    <cellStyle name="Title 39 4 3 2" xfId="44395"/>
    <cellStyle name="Title 39 4 3 2 2" xfId="44396"/>
    <cellStyle name="Title 39 4 3 2 3" xfId="44397"/>
    <cellStyle name="Title 39 4 3 3" xfId="44398"/>
    <cellStyle name="Title 39 4 3 4" xfId="44399"/>
    <cellStyle name="Title 39 4 4" xfId="44400"/>
    <cellStyle name="Title 39 4 4 2" xfId="44401"/>
    <cellStyle name="Title 39 4 4 3" xfId="44402"/>
    <cellStyle name="Title 39 4 5" xfId="44403"/>
    <cellStyle name="Title 39 4 6" xfId="44404"/>
    <cellStyle name="Title 39 5" xfId="44405"/>
    <cellStyle name="Title 39 5 2" xfId="44406"/>
    <cellStyle name="Title 39 5 2 2" xfId="44407"/>
    <cellStyle name="Title 39 5 2 2 2" xfId="44408"/>
    <cellStyle name="Title 39 5 2 2 3" xfId="44409"/>
    <cellStyle name="Title 39 5 2 3" xfId="44410"/>
    <cellStyle name="Title 39 5 2 4" xfId="44411"/>
    <cellStyle name="Title 39 5 3" xfId="44412"/>
    <cellStyle name="Title 39 5 3 2" xfId="44413"/>
    <cellStyle name="Title 39 5 3 2 2" xfId="44414"/>
    <cellStyle name="Title 39 5 3 2 3" xfId="44415"/>
    <cellStyle name="Title 39 5 3 3" xfId="44416"/>
    <cellStyle name="Title 39 5 3 4" xfId="44417"/>
    <cellStyle name="Title 39 5 4" xfId="44418"/>
    <cellStyle name="Title 39 5 4 2" xfId="44419"/>
    <cellStyle name="Title 39 5 4 2 2" xfId="44420"/>
    <cellStyle name="Title 39 5 4 2 3" xfId="44421"/>
    <cellStyle name="Title 39 5 4 3" xfId="44422"/>
    <cellStyle name="Title 39 5 4 4" xfId="44423"/>
    <cellStyle name="Title 39 5 5" xfId="44424"/>
    <cellStyle name="Title 39 5 5 2" xfId="44425"/>
    <cellStyle name="Title 39 5 5 3" xfId="44426"/>
    <cellStyle name="Title 39 5 6" xfId="44427"/>
    <cellStyle name="Title 39 5 7" xfId="44428"/>
    <cellStyle name="Title 39 6" xfId="44429"/>
    <cellStyle name="Title 39 6 2" xfId="44430"/>
    <cellStyle name="Title 39 6 2 2" xfId="44431"/>
    <cellStyle name="Title 39 6 2 2 2" xfId="44432"/>
    <cellStyle name="Title 39 6 2 2 3" xfId="44433"/>
    <cellStyle name="Title 39 6 2 3" xfId="44434"/>
    <cellStyle name="Title 39 6 2 4" xfId="44435"/>
    <cellStyle name="Title 39 6 3" xfId="44436"/>
    <cellStyle name="Title 39 6 3 2" xfId="44437"/>
    <cellStyle name="Title 39 6 3 2 2" xfId="44438"/>
    <cellStyle name="Title 39 6 3 2 3" xfId="44439"/>
    <cellStyle name="Title 39 6 3 3" xfId="44440"/>
    <cellStyle name="Title 39 6 3 4" xfId="44441"/>
    <cellStyle name="Title 39 6 4" xfId="44442"/>
    <cellStyle name="Title 39 6 4 2" xfId="44443"/>
    <cellStyle name="Title 39 6 4 3" xfId="44444"/>
    <cellStyle name="Title 39 6 5" xfId="44445"/>
    <cellStyle name="Title 39 6 6" xfId="44446"/>
    <cellStyle name="Title 39 7" xfId="44447"/>
    <cellStyle name="Title 39 7 2" xfId="44448"/>
    <cellStyle name="Title 39 7 2 2" xfId="44449"/>
    <cellStyle name="Title 39 7 2 3" xfId="44450"/>
    <cellStyle name="Title 39 7 3" xfId="44451"/>
    <cellStyle name="Title 39 7 4" xfId="44452"/>
    <cellStyle name="Title 39 8" xfId="44453"/>
    <cellStyle name="Title 39 8 2" xfId="44454"/>
    <cellStyle name="Title 39 8 2 2" xfId="44455"/>
    <cellStyle name="Title 39 8 2 3" xfId="44456"/>
    <cellStyle name="Title 39 8 3" xfId="44457"/>
    <cellStyle name="Title 39 8 4" xfId="44458"/>
    <cellStyle name="Title 39 9" xfId="44459"/>
    <cellStyle name="Title 39 9 2" xfId="44460"/>
    <cellStyle name="Title 39 9 2 2" xfId="44461"/>
    <cellStyle name="Title 39 9 2 3" xfId="44462"/>
    <cellStyle name="Title 39 9 3" xfId="44463"/>
    <cellStyle name="Title 39 9 4" xfId="44464"/>
    <cellStyle name="Title 4" xfId="44465"/>
    <cellStyle name="Title 4 10" xfId="44466"/>
    <cellStyle name="Title 4 10 2" xfId="44467"/>
    <cellStyle name="Title 4 10 2 2" xfId="44468"/>
    <cellStyle name="Title 4 10 2 3" xfId="44469"/>
    <cellStyle name="Title 4 10 3" xfId="44470"/>
    <cellStyle name="Title 4 10 4" xfId="44471"/>
    <cellStyle name="Title 4 11" xfId="44472"/>
    <cellStyle name="Title 4 11 2" xfId="44473"/>
    <cellStyle name="Title 4 11 3" xfId="44474"/>
    <cellStyle name="Title 4 12" xfId="44475"/>
    <cellStyle name="Title 4 12 2" xfId="44476"/>
    <cellStyle name="Title 4 12 3" xfId="44477"/>
    <cellStyle name="Title 4 13" xfId="44478"/>
    <cellStyle name="Title 4 13 2" xfId="44479"/>
    <cellStyle name="Title 4 13 3" xfId="44480"/>
    <cellStyle name="Title 4 14" xfId="44481"/>
    <cellStyle name="Title 4 2" xfId="44482"/>
    <cellStyle name="Title 4 2 10" xfId="44483"/>
    <cellStyle name="Title 4 2 10 2" xfId="44484"/>
    <cellStyle name="Title 4 2 10 3" xfId="44485"/>
    <cellStyle name="Title 4 2 11" xfId="44486"/>
    <cellStyle name="Title 4 2 12" xfId="44487"/>
    <cellStyle name="Title 4 2 2" xfId="44488"/>
    <cellStyle name="Title 4 2 2 2" xfId="44489"/>
    <cellStyle name="Title 4 2 2 2 2" xfId="44490"/>
    <cellStyle name="Title 4 2 2 2 2 2" xfId="44491"/>
    <cellStyle name="Title 4 2 2 2 2 3" xfId="44492"/>
    <cellStyle name="Title 4 2 2 2 3" xfId="44493"/>
    <cellStyle name="Title 4 2 2 2 4" xfId="44494"/>
    <cellStyle name="Title 4 2 2 3" xfId="44495"/>
    <cellStyle name="Title 4 2 2 3 2" xfId="44496"/>
    <cellStyle name="Title 4 2 2 3 2 2" xfId="44497"/>
    <cellStyle name="Title 4 2 2 3 2 3" xfId="44498"/>
    <cellStyle name="Title 4 2 2 3 3" xfId="44499"/>
    <cellStyle name="Title 4 2 2 3 4" xfId="44500"/>
    <cellStyle name="Title 4 2 2 4" xfId="44501"/>
    <cellStyle name="Title 4 2 2 4 2" xfId="44502"/>
    <cellStyle name="Title 4 2 2 4 3" xfId="44503"/>
    <cellStyle name="Title 4 2 2 5" xfId="44504"/>
    <cellStyle name="Title 4 2 2 6" xfId="44505"/>
    <cellStyle name="Title 4 2 3" xfId="44506"/>
    <cellStyle name="Title 4 2 3 2" xfId="44507"/>
    <cellStyle name="Title 4 2 3 2 2" xfId="44508"/>
    <cellStyle name="Title 4 2 3 2 2 2" xfId="44509"/>
    <cellStyle name="Title 4 2 3 2 2 3" xfId="44510"/>
    <cellStyle name="Title 4 2 3 2 3" xfId="44511"/>
    <cellStyle name="Title 4 2 3 2 4" xfId="44512"/>
    <cellStyle name="Title 4 2 3 3" xfId="44513"/>
    <cellStyle name="Title 4 2 3 3 2" xfId="44514"/>
    <cellStyle name="Title 4 2 3 3 2 2" xfId="44515"/>
    <cellStyle name="Title 4 2 3 3 2 3" xfId="44516"/>
    <cellStyle name="Title 4 2 3 3 3" xfId="44517"/>
    <cellStyle name="Title 4 2 3 3 4" xfId="44518"/>
    <cellStyle name="Title 4 2 3 4" xfId="44519"/>
    <cellStyle name="Title 4 2 3 4 2" xfId="44520"/>
    <cellStyle name="Title 4 2 3 4 3" xfId="44521"/>
    <cellStyle name="Title 4 2 3 5" xfId="44522"/>
    <cellStyle name="Title 4 2 3 6" xfId="44523"/>
    <cellStyle name="Title 4 2 4" xfId="44524"/>
    <cellStyle name="Title 4 2 4 2" xfId="44525"/>
    <cellStyle name="Title 4 2 4 2 2" xfId="44526"/>
    <cellStyle name="Title 4 2 4 2 2 2" xfId="44527"/>
    <cellStyle name="Title 4 2 4 2 2 3" xfId="44528"/>
    <cellStyle name="Title 4 2 4 2 3" xfId="44529"/>
    <cellStyle name="Title 4 2 4 2 4" xfId="44530"/>
    <cellStyle name="Title 4 2 4 3" xfId="44531"/>
    <cellStyle name="Title 4 2 4 3 2" xfId="44532"/>
    <cellStyle name="Title 4 2 4 3 2 2" xfId="44533"/>
    <cellStyle name="Title 4 2 4 3 2 3" xfId="44534"/>
    <cellStyle name="Title 4 2 4 3 3" xfId="44535"/>
    <cellStyle name="Title 4 2 4 3 4" xfId="44536"/>
    <cellStyle name="Title 4 2 4 4" xfId="44537"/>
    <cellStyle name="Title 4 2 4 4 2" xfId="44538"/>
    <cellStyle name="Title 4 2 4 4 2 2" xfId="44539"/>
    <cellStyle name="Title 4 2 4 4 2 3" xfId="44540"/>
    <cellStyle name="Title 4 2 4 4 3" xfId="44541"/>
    <cellStyle name="Title 4 2 4 4 4" xfId="44542"/>
    <cellStyle name="Title 4 2 4 5" xfId="44543"/>
    <cellStyle name="Title 4 2 4 5 2" xfId="44544"/>
    <cellStyle name="Title 4 2 4 5 3" xfId="44545"/>
    <cellStyle name="Title 4 2 4 6" xfId="44546"/>
    <cellStyle name="Title 4 2 4 7" xfId="44547"/>
    <cellStyle name="Title 4 2 5" xfId="44548"/>
    <cellStyle name="Title 4 2 5 2" xfId="44549"/>
    <cellStyle name="Title 4 2 5 2 2" xfId="44550"/>
    <cellStyle name="Title 4 2 5 2 2 2" xfId="44551"/>
    <cellStyle name="Title 4 2 5 2 2 3" xfId="44552"/>
    <cellStyle name="Title 4 2 5 2 3" xfId="44553"/>
    <cellStyle name="Title 4 2 5 2 4" xfId="44554"/>
    <cellStyle name="Title 4 2 5 3" xfId="44555"/>
    <cellStyle name="Title 4 2 5 3 2" xfId="44556"/>
    <cellStyle name="Title 4 2 5 3 2 2" xfId="44557"/>
    <cellStyle name="Title 4 2 5 3 2 3" xfId="44558"/>
    <cellStyle name="Title 4 2 5 3 3" xfId="44559"/>
    <cellStyle name="Title 4 2 5 3 4" xfId="44560"/>
    <cellStyle name="Title 4 2 5 4" xfId="44561"/>
    <cellStyle name="Title 4 2 5 4 2" xfId="44562"/>
    <cellStyle name="Title 4 2 5 4 3" xfId="44563"/>
    <cellStyle name="Title 4 2 5 5" xfId="44564"/>
    <cellStyle name="Title 4 2 5 6" xfId="44565"/>
    <cellStyle name="Title 4 2 6" xfId="44566"/>
    <cellStyle name="Title 4 2 6 2" xfId="44567"/>
    <cellStyle name="Title 4 2 6 2 2" xfId="44568"/>
    <cellStyle name="Title 4 2 6 2 3" xfId="44569"/>
    <cellStyle name="Title 4 2 6 3" xfId="44570"/>
    <cellStyle name="Title 4 2 6 4" xfId="44571"/>
    <cellStyle name="Title 4 2 7" xfId="44572"/>
    <cellStyle name="Title 4 2 7 2" xfId="44573"/>
    <cellStyle name="Title 4 2 7 2 2" xfId="44574"/>
    <cellStyle name="Title 4 2 7 2 3" xfId="44575"/>
    <cellStyle name="Title 4 2 7 3" xfId="44576"/>
    <cellStyle name="Title 4 2 7 4" xfId="44577"/>
    <cellStyle name="Title 4 2 8" xfId="44578"/>
    <cellStyle name="Title 4 2 8 2" xfId="44579"/>
    <cellStyle name="Title 4 2 8 2 2" xfId="44580"/>
    <cellStyle name="Title 4 2 8 2 3" xfId="44581"/>
    <cellStyle name="Title 4 2 8 3" xfId="44582"/>
    <cellStyle name="Title 4 2 8 4" xfId="44583"/>
    <cellStyle name="Title 4 2 9" xfId="44584"/>
    <cellStyle name="Title 4 2 9 2" xfId="44585"/>
    <cellStyle name="Title 4 2 9 3" xfId="44586"/>
    <cellStyle name="Title 4 3" xfId="44587"/>
    <cellStyle name="Title 4 3 2" xfId="44588"/>
    <cellStyle name="Title 4 3 2 2" xfId="44589"/>
    <cellStyle name="Title 4 3 2 2 2" xfId="44590"/>
    <cellStyle name="Title 4 3 2 2 3" xfId="44591"/>
    <cellStyle name="Title 4 3 2 3" xfId="44592"/>
    <cellStyle name="Title 4 3 2 4" xfId="44593"/>
    <cellStyle name="Title 4 3 3" xfId="44594"/>
    <cellStyle name="Title 4 3 3 2" xfId="44595"/>
    <cellStyle name="Title 4 3 3 2 2" xfId="44596"/>
    <cellStyle name="Title 4 3 3 2 3" xfId="44597"/>
    <cellStyle name="Title 4 3 3 3" xfId="44598"/>
    <cellStyle name="Title 4 3 3 4" xfId="44599"/>
    <cellStyle name="Title 4 3 4" xfId="44600"/>
    <cellStyle name="Title 4 3 4 2" xfId="44601"/>
    <cellStyle name="Title 4 3 4 3" xfId="44602"/>
    <cellStyle name="Title 4 3 5" xfId="44603"/>
    <cellStyle name="Title 4 3 5 2" xfId="44604"/>
    <cellStyle name="Title 4 3 5 3" xfId="44605"/>
    <cellStyle name="Title 4 3 6" xfId="44606"/>
    <cellStyle name="Title 4 3 7" xfId="44607"/>
    <cellStyle name="Title 4 4" xfId="44608"/>
    <cellStyle name="Title 4 4 2" xfId="44609"/>
    <cellStyle name="Title 4 4 2 2" xfId="44610"/>
    <cellStyle name="Title 4 4 2 2 2" xfId="44611"/>
    <cellStyle name="Title 4 4 2 2 3" xfId="44612"/>
    <cellStyle name="Title 4 4 2 3" xfId="44613"/>
    <cellStyle name="Title 4 4 2 4" xfId="44614"/>
    <cellStyle name="Title 4 4 3" xfId="44615"/>
    <cellStyle name="Title 4 4 3 2" xfId="44616"/>
    <cellStyle name="Title 4 4 3 2 2" xfId="44617"/>
    <cellStyle name="Title 4 4 3 2 3" xfId="44618"/>
    <cellStyle name="Title 4 4 3 3" xfId="44619"/>
    <cellStyle name="Title 4 4 3 4" xfId="44620"/>
    <cellStyle name="Title 4 4 4" xfId="44621"/>
    <cellStyle name="Title 4 4 4 2" xfId="44622"/>
    <cellStyle name="Title 4 4 4 3" xfId="44623"/>
    <cellStyle name="Title 4 4 5" xfId="44624"/>
    <cellStyle name="Title 4 4 6" xfId="44625"/>
    <cellStyle name="Title 4 5" xfId="44626"/>
    <cellStyle name="Title 4 5 2" xfId="44627"/>
    <cellStyle name="Title 4 5 2 2" xfId="44628"/>
    <cellStyle name="Title 4 5 2 2 2" xfId="44629"/>
    <cellStyle name="Title 4 5 2 2 3" xfId="44630"/>
    <cellStyle name="Title 4 5 2 3" xfId="44631"/>
    <cellStyle name="Title 4 5 2 4" xfId="44632"/>
    <cellStyle name="Title 4 5 3" xfId="44633"/>
    <cellStyle name="Title 4 5 3 2" xfId="44634"/>
    <cellStyle name="Title 4 5 3 2 2" xfId="44635"/>
    <cellStyle name="Title 4 5 3 2 3" xfId="44636"/>
    <cellStyle name="Title 4 5 3 3" xfId="44637"/>
    <cellStyle name="Title 4 5 3 4" xfId="44638"/>
    <cellStyle name="Title 4 5 4" xfId="44639"/>
    <cellStyle name="Title 4 5 4 2" xfId="44640"/>
    <cellStyle name="Title 4 5 4 3" xfId="44641"/>
    <cellStyle name="Title 4 5 5" xfId="44642"/>
    <cellStyle name="Title 4 5 6" xfId="44643"/>
    <cellStyle name="Title 4 6" xfId="44644"/>
    <cellStyle name="Title 4 6 2" xfId="44645"/>
    <cellStyle name="Title 4 6 2 2" xfId="44646"/>
    <cellStyle name="Title 4 6 2 2 2" xfId="44647"/>
    <cellStyle name="Title 4 6 2 2 3" xfId="44648"/>
    <cellStyle name="Title 4 6 2 3" xfId="44649"/>
    <cellStyle name="Title 4 6 2 4" xfId="44650"/>
    <cellStyle name="Title 4 6 3" xfId="44651"/>
    <cellStyle name="Title 4 6 3 2" xfId="44652"/>
    <cellStyle name="Title 4 6 3 2 2" xfId="44653"/>
    <cellStyle name="Title 4 6 3 2 3" xfId="44654"/>
    <cellStyle name="Title 4 6 3 3" xfId="44655"/>
    <cellStyle name="Title 4 6 3 4" xfId="44656"/>
    <cellStyle name="Title 4 6 4" xfId="44657"/>
    <cellStyle name="Title 4 6 4 2" xfId="44658"/>
    <cellStyle name="Title 4 6 4 2 2" xfId="44659"/>
    <cellStyle name="Title 4 6 4 2 3" xfId="44660"/>
    <cellStyle name="Title 4 6 4 3" xfId="44661"/>
    <cellStyle name="Title 4 6 4 4" xfId="44662"/>
    <cellStyle name="Title 4 6 5" xfId="44663"/>
    <cellStyle name="Title 4 6 5 2" xfId="44664"/>
    <cellStyle name="Title 4 6 5 3" xfId="44665"/>
    <cellStyle name="Title 4 6 6" xfId="44666"/>
    <cellStyle name="Title 4 6 7" xfId="44667"/>
    <cellStyle name="Title 4 7" xfId="44668"/>
    <cellStyle name="Title 4 7 2" xfId="44669"/>
    <cellStyle name="Title 4 7 2 2" xfId="44670"/>
    <cellStyle name="Title 4 7 2 2 2" xfId="44671"/>
    <cellStyle name="Title 4 7 2 2 3" xfId="44672"/>
    <cellStyle name="Title 4 7 2 3" xfId="44673"/>
    <cellStyle name="Title 4 7 2 4" xfId="44674"/>
    <cellStyle name="Title 4 7 3" xfId="44675"/>
    <cellStyle name="Title 4 7 3 2" xfId="44676"/>
    <cellStyle name="Title 4 7 3 2 2" xfId="44677"/>
    <cellStyle name="Title 4 7 3 2 3" xfId="44678"/>
    <cellStyle name="Title 4 7 3 3" xfId="44679"/>
    <cellStyle name="Title 4 7 3 4" xfId="44680"/>
    <cellStyle name="Title 4 7 4" xfId="44681"/>
    <cellStyle name="Title 4 7 4 2" xfId="44682"/>
    <cellStyle name="Title 4 7 4 3" xfId="44683"/>
    <cellStyle name="Title 4 7 5" xfId="44684"/>
    <cellStyle name="Title 4 7 6" xfId="44685"/>
    <cellStyle name="Title 4 8" xfId="44686"/>
    <cellStyle name="Title 4 8 2" xfId="44687"/>
    <cellStyle name="Title 4 8 2 2" xfId="44688"/>
    <cellStyle name="Title 4 8 2 3" xfId="44689"/>
    <cellStyle name="Title 4 8 3" xfId="44690"/>
    <cellStyle name="Title 4 8 4" xfId="44691"/>
    <cellStyle name="Title 4 9" xfId="44692"/>
    <cellStyle name="Title 4 9 2" xfId="44693"/>
    <cellStyle name="Title 4 9 2 2" xfId="44694"/>
    <cellStyle name="Title 4 9 2 3" xfId="44695"/>
    <cellStyle name="Title 4 9 3" xfId="44696"/>
    <cellStyle name="Title 4 9 4" xfId="44697"/>
    <cellStyle name="Title 40" xfId="44698"/>
    <cellStyle name="Title 40 10" xfId="44699"/>
    <cellStyle name="Title 40 10 2" xfId="44700"/>
    <cellStyle name="Title 40 10 3" xfId="44701"/>
    <cellStyle name="Title 40 11" xfId="44702"/>
    <cellStyle name="Title 40 11 2" xfId="44703"/>
    <cellStyle name="Title 40 11 3" xfId="44704"/>
    <cellStyle name="Title 40 12" xfId="44705"/>
    <cellStyle name="Title 40 12 2" xfId="44706"/>
    <cellStyle name="Title 40 12 3" xfId="44707"/>
    <cellStyle name="Title 40 13" xfId="44708"/>
    <cellStyle name="Title 40 2" xfId="44709"/>
    <cellStyle name="Title 40 2 2" xfId="44710"/>
    <cellStyle name="Title 40 2 2 2" xfId="44711"/>
    <cellStyle name="Title 40 2 2 2 2" xfId="44712"/>
    <cellStyle name="Title 40 2 2 2 3" xfId="44713"/>
    <cellStyle name="Title 40 2 2 3" xfId="44714"/>
    <cellStyle name="Title 40 2 2 4" xfId="44715"/>
    <cellStyle name="Title 40 2 3" xfId="44716"/>
    <cellStyle name="Title 40 2 3 2" xfId="44717"/>
    <cellStyle name="Title 40 2 3 2 2" xfId="44718"/>
    <cellStyle name="Title 40 2 3 2 3" xfId="44719"/>
    <cellStyle name="Title 40 2 3 3" xfId="44720"/>
    <cellStyle name="Title 40 2 3 4" xfId="44721"/>
    <cellStyle name="Title 40 2 4" xfId="44722"/>
    <cellStyle name="Title 40 2 4 2" xfId="44723"/>
    <cellStyle name="Title 40 2 4 3" xfId="44724"/>
    <cellStyle name="Title 40 2 5" xfId="44725"/>
    <cellStyle name="Title 40 2 5 2" xfId="44726"/>
    <cellStyle name="Title 40 2 5 3" xfId="44727"/>
    <cellStyle name="Title 40 2 6" xfId="44728"/>
    <cellStyle name="Title 40 2 7" xfId="44729"/>
    <cellStyle name="Title 40 3" xfId="44730"/>
    <cellStyle name="Title 40 3 2" xfId="44731"/>
    <cellStyle name="Title 40 3 2 2" xfId="44732"/>
    <cellStyle name="Title 40 3 2 2 2" xfId="44733"/>
    <cellStyle name="Title 40 3 2 2 3" xfId="44734"/>
    <cellStyle name="Title 40 3 2 3" xfId="44735"/>
    <cellStyle name="Title 40 3 2 4" xfId="44736"/>
    <cellStyle name="Title 40 3 3" xfId="44737"/>
    <cellStyle name="Title 40 3 3 2" xfId="44738"/>
    <cellStyle name="Title 40 3 3 2 2" xfId="44739"/>
    <cellStyle name="Title 40 3 3 2 3" xfId="44740"/>
    <cellStyle name="Title 40 3 3 3" xfId="44741"/>
    <cellStyle name="Title 40 3 3 4" xfId="44742"/>
    <cellStyle name="Title 40 3 4" xfId="44743"/>
    <cellStyle name="Title 40 3 4 2" xfId="44744"/>
    <cellStyle name="Title 40 3 4 3" xfId="44745"/>
    <cellStyle name="Title 40 3 5" xfId="44746"/>
    <cellStyle name="Title 40 3 6" xfId="44747"/>
    <cellStyle name="Title 40 4" xfId="44748"/>
    <cellStyle name="Title 40 4 2" xfId="44749"/>
    <cellStyle name="Title 40 4 2 2" xfId="44750"/>
    <cellStyle name="Title 40 4 2 2 2" xfId="44751"/>
    <cellStyle name="Title 40 4 2 2 3" xfId="44752"/>
    <cellStyle name="Title 40 4 2 3" xfId="44753"/>
    <cellStyle name="Title 40 4 2 4" xfId="44754"/>
    <cellStyle name="Title 40 4 3" xfId="44755"/>
    <cellStyle name="Title 40 4 3 2" xfId="44756"/>
    <cellStyle name="Title 40 4 3 2 2" xfId="44757"/>
    <cellStyle name="Title 40 4 3 2 3" xfId="44758"/>
    <cellStyle name="Title 40 4 3 3" xfId="44759"/>
    <cellStyle name="Title 40 4 3 4" xfId="44760"/>
    <cellStyle name="Title 40 4 4" xfId="44761"/>
    <cellStyle name="Title 40 4 4 2" xfId="44762"/>
    <cellStyle name="Title 40 4 4 3" xfId="44763"/>
    <cellStyle name="Title 40 4 5" xfId="44764"/>
    <cellStyle name="Title 40 4 6" xfId="44765"/>
    <cellStyle name="Title 40 5" xfId="44766"/>
    <cellStyle name="Title 40 5 2" xfId="44767"/>
    <cellStyle name="Title 40 5 2 2" xfId="44768"/>
    <cellStyle name="Title 40 5 2 2 2" xfId="44769"/>
    <cellStyle name="Title 40 5 2 2 3" xfId="44770"/>
    <cellStyle name="Title 40 5 2 3" xfId="44771"/>
    <cellStyle name="Title 40 5 2 4" xfId="44772"/>
    <cellStyle name="Title 40 5 3" xfId="44773"/>
    <cellStyle name="Title 40 5 3 2" xfId="44774"/>
    <cellStyle name="Title 40 5 3 2 2" xfId="44775"/>
    <cellStyle name="Title 40 5 3 2 3" xfId="44776"/>
    <cellStyle name="Title 40 5 3 3" xfId="44777"/>
    <cellStyle name="Title 40 5 3 4" xfId="44778"/>
    <cellStyle name="Title 40 5 4" xfId="44779"/>
    <cellStyle name="Title 40 5 4 2" xfId="44780"/>
    <cellStyle name="Title 40 5 4 2 2" xfId="44781"/>
    <cellStyle name="Title 40 5 4 2 3" xfId="44782"/>
    <cellStyle name="Title 40 5 4 3" xfId="44783"/>
    <cellStyle name="Title 40 5 4 4" xfId="44784"/>
    <cellStyle name="Title 40 5 5" xfId="44785"/>
    <cellStyle name="Title 40 5 5 2" xfId="44786"/>
    <cellStyle name="Title 40 5 5 3" xfId="44787"/>
    <cellStyle name="Title 40 5 6" xfId="44788"/>
    <cellStyle name="Title 40 5 7" xfId="44789"/>
    <cellStyle name="Title 40 6" xfId="44790"/>
    <cellStyle name="Title 40 6 2" xfId="44791"/>
    <cellStyle name="Title 40 6 2 2" xfId="44792"/>
    <cellStyle name="Title 40 6 2 2 2" xfId="44793"/>
    <cellStyle name="Title 40 6 2 2 3" xfId="44794"/>
    <cellStyle name="Title 40 6 2 3" xfId="44795"/>
    <cellStyle name="Title 40 6 2 4" xfId="44796"/>
    <cellStyle name="Title 40 6 3" xfId="44797"/>
    <cellStyle name="Title 40 6 3 2" xfId="44798"/>
    <cellStyle name="Title 40 6 3 2 2" xfId="44799"/>
    <cellStyle name="Title 40 6 3 2 3" xfId="44800"/>
    <cellStyle name="Title 40 6 3 3" xfId="44801"/>
    <cellStyle name="Title 40 6 3 4" xfId="44802"/>
    <cellStyle name="Title 40 6 4" xfId="44803"/>
    <cellStyle name="Title 40 6 4 2" xfId="44804"/>
    <cellStyle name="Title 40 6 4 3" xfId="44805"/>
    <cellStyle name="Title 40 6 5" xfId="44806"/>
    <cellStyle name="Title 40 6 6" xfId="44807"/>
    <cellStyle name="Title 40 7" xfId="44808"/>
    <cellStyle name="Title 40 7 2" xfId="44809"/>
    <cellStyle name="Title 40 7 2 2" xfId="44810"/>
    <cellStyle name="Title 40 7 2 3" xfId="44811"/>
    <cellStyle name="Title 40 7 3" xfId="44812"/>
    <cellStyle name="Title 40 7 4" xfId="44813"/>
    <cellStyle name="Title 40 8" xfId="44814"/>
    <cellStyle name="Title 40 8 2" xfId="44815"/>
    <cellStyle name="Title 40 8 2 2" xfId="44816"/>
    <cellStyle name="Title 40 8 2 3" xfId="44817"/>
    <cellStyle name="Title 40 8 3" xfId="44818"/>
    <cellStyle name="Title 40 8 4" xfId="44819"/>
    <cellStyle name="Title 40 9" xfId="44820"/>
    <cellStyle name="Title 40 9 2" xfId="44821"/>
    <cellStyle name="Title 40 9 2 2" xfId="44822"/>
    <cellStyle name="Title 40 9 2 3" xfId="44823"/>
    <cellStyle name="Title 40 9 3" xfId="44824"/>
    <cellStyle name="Title 40 9 4" xfId="44825"/>
    <cellStyle name="Title 41" xfId="44826"/>
    <cellStyle name="Title 41 10" xfId="44827"/>
    <cellStyle name="Title 41 10 2" xfId="44828"/>
    <cellStyle name="Title 41 10 3" xfId="44829"/>
    <cellStyle name="Title 41 11" xfId="44830"/>
    <cellStyle name="Title 41 11 2" xfId="44831"/>
    <cellStyle name="Title 41 11 3" xfId="44832"/>
    <cellStyle name="Title 41 12" xfId="44833"/>
    <cellStyle name="Title 41 12 2" xfId="44834"/>
    <cellStyle name="Title 41 12 3" xfId="44835"/>
    <cellStyle name="Title 41 13" xfId="44836"/>
    <cellStyle name="Title 41 2" xfId="44837"/>
    <cellStyle name="Title 41 2 2" xfId="44838"/>
    <cellStyle name="Title 41 2 2 2" xfId="44839"/>
    <cellStyle name="Title 41 2 2 2 2" xfId="44840"/>
    <cellStyle name="Title 41 2 2 2 3" xfId="44841"/>
    <cellStyle name="Title 41 2 2 3" xfId="44842"/>
    <cellStyle name="Title 41 2 2 4" xfId="44843"/>
    <cellStyle name="Title 41 2 3" xfId="44844"/>
    <cellStyle name="Title 41 2 3 2" xfId="44845"/>
    <cellStyle name="Title 41 2 3 2 2" xfId="44846"/>
    <cellStyle name="Title 41 2 3 2 3" xfId="44847"/>
    <cellStyle name="Title 41 2 3 3" xfId="44848"/>
    <cellStyle name="Title 41 2 3 4" xfId="44849"/>
    <cellStyle name="Title 41 2 4" xfId="44850"/>
    <cellStyle name="Title 41 2 4 2" xfId="44851"/>
    <cellStyle name="Title 41 2 4 3" xfId="44852"/>
    <cellStyle name="Title 41 2 5" xfId="44853"/>
    <cellStyle name="Title 41 2 5 2" xfId="44854"/>
    <cellStyle name="Title 41 2 5 3" xfId="44855"/>
    <cellStyle name="Title 41 2 6" xfId="44856"/>
    <cellStyle name="Title 41 2 7" xfId="44857"/>
    <cellStyle name="Title 41 3" xfId="44858"/>
    <cellStyle name="Title 41 3 2" xfId="44859"/>
    <cellStyle name="Title 41 3 2 2" xfId="44860"/>
    <cellStyle name="Title 41 3 2 2 2" xfId="44861"/>
    <cellStyle name="Title 41 3 2 2 3" xfId="44862"/>
    <cellStyle name="Title 41 3 2 3" xfId="44863"/>
    <cellStyle name="Title 41 3 2 4" xfId="44864"/>
    <cellStyle name="Title 41 3 3" xfId="44865"/>
    <cellStyle name="Title 41 3 3 2" xfId="44866"/>
    <cellStyle name="Title 41 3 3 2 2" xfId="44867"/>
    <cellStyle name="Title 41 3 3 2 3" xfId="44868"/>
    <cellStyle name="Title 41 3 3 3" xfId="44869"/>
    <cellStyle name="Title 41 3 3 4" xfId="44870"/>
    <cellStyle name="Title 41 3 4" xfId="44871"/>
    <cellStyle name="Title 41 3 4 2" xfId="44872"/>
    <cellStyle name="Title 41 3 4 3" xfId="44873"/>
    <cellStyle name="Title 41 3 5" xfId="44874"/>
    <cellStyle name="Title 41 3 6" xfId="44875"/>
    <cellStyle name="Title 41 4" xfId="44876"/>
    <cellStyle name="Title 41 4 2" xfId="44877"/>
    <cellStyle name="Title 41 4 2 2" xfId="44878"/>
    <cellStyle name="Title 41 4 2 2 2" xfId="44879"/>
    <cellStyle name="Title 41 4 2 2 3" xfId="44880"/>
    <cellStyle name="Title 41 4 2 3" xfId="44881"/>
    <cellStyle name="Title 41 4 2 4" xfId="44882"/>
    <cellStyle name="Title 41 4 3" xfId="44883"/>
    <cellStyle name="Title 41 4 3 2" xfId="44884"/>
    <cellStyle name="Title 41 4 3 2 2" xfId="44885"/>
    <cellStyle name="Title 41 4 3 2 3" xfId="44886"/>
    <cellStyle name="Title 41 4 3 3" xfId="44887"/>
    <cellStyle name="Title 41 4 3 4" xfId="44888"/>
    <cellStyle name="Title 41 4 4" xfId="44889"/>
    <cellStyle name="Title 41 4 4 2" xfId="44890"/>
    <cellStyle name="Title 41 4 4 3" xfId="44891"/>
    <cellStyle name="Title 41 4 5" xfId="44892"/>
    <cellStyle name="Title 41 4 6" xfId="44893"/>
    <cellStyle name="Title 41 5" xfId="44894"/>
    <cellStyle name="Title 41 5 2" xfId="44895"/>
    <cellStyle name="Title 41 5 2 2" xfId="44896"/>
    <cellStyle name="Title 41 5 2 2 2" xfId="44897"/>
    <cellStyle name="Title 41 5 2 2 3" xfId="44898"/>
    <cellStyle name="Title 41 5 2 3" xfId="44899"/>
    <cellStyle name="Title 41 5 2 4" xfId="44900"/>
    <cellStyle name="Title 41 5 3" xfId="44901"/>
    <cellStyle name="Title 41 5 3 2" xfId="44902"/>
    <cellStyle name="Title 41 5 3 2 2" xfId="44903"/>
    <cellStyle name="Title 41 5 3 2 3" xfId="44904"/>
    <cellStyle name="Title 41 5 3 3" xfId="44905"/>
    <cellStyle name="Title 41 5 3 4" xfId="44906"/>
    <cellStyle name="Title 41 5 4" xfId="44907"/>
    <cellStyle name="Title 41 5 4 2" xfId="44908"/>
    <cellStyle name="Title 41 5 4 2 2" xfId="44909"/>
    <cellStyle name="Title 41 5 4 2 3" xfId="44910"/>
    <cellStyle name="Title 41 5 4 3" xfId="44911"/>
    <cellStyle name="Title 41 5 4 4" xfId="44912"/>
    <cellStyle name="Title 41 5 5" xfId="44913"/>
    <cellStyle name="Title 41 5 5 2" xfId="44914"/>
    <cellStyle name="Title 41 5 5 3" xfId="44915"/>
    <cellStyle name="Title 41 5 6" xfId="44916"/>
    <cellStyle name="Title 41 5 7" xfId="44917"/>
    <cellStyle name="Title 41 6" xfId="44918"/>
    <cellStyle name="Title 41 6 2" xfId="44919"/>
    <cellStyle name="Title 41 6 2 2" xfId="44920"/>
    <cellStyle name="Title 41 6 2 2 2" xfId="44921"/>
    <cellStyle name="Title 41 6 2 2 3" xfId="44922"/>
    <cellStyle name="Title 41 6 2 3" xfId="44923"/>
    <cellStyle name="Title 41 6 2 4" xfId="44924"/>
    <cellStyle name="Title 41 6 3" xfId="44925"/>
    <cellStyle name="Title 41 6 3 2" xfId="44926"/>
    <cellStyle name="Title 41 6 3 2 2" xfId="44927"/>
    <cellStyle name="Title 41 6 3 2 3" xfId="44928"/>
    <cellStyle name="Title 41 6 3 3" xfId="44929"/>
    <cellStyle name="Title 41 6 3 4" xfId="44930"/>
    <cellStyle name="Title 41 6 4" xfId="44931"/>
    <cellStyle name="Title 41 6 4 2" xfId="44932"/>
    <cellStyle name="Title 41 6 4 3" xfId="44933"/>
    <cellStyle name="Title 41 6 5" xfId="44934"/>
    <cellStyle name="Title 41 6 6" xfId="44935"/>
    <cellStyle name="Title 41 7" xfId="44936"/>
    <cellStyle name="Title 41 7 2" xfId="44937"/>
    <cellStyle name="Title 41 7 2 2" xfId="44938"/>
    <cellStyle name="Title 41 7 2 3" xfId="44939"/>
    <cellStyle name="Title 41 7 3" xfId="44940"/>
    <cellStyle name="Title 41 7 4" xfId="44941"/>
    <cellStyle name="Title 41 8" xfId="44942"/>
    <cellStyle name="Title 41 8 2" xfId="44943"/>
    <cellStyle name="Title 41 8 2 2" xfId="44944"/>
    <cellStyle name="Title 41 8 2 3" xfId="44945"/>
    <cellStyle name="Title 41 8 3" xfId="44946"/>
    <cellStyle name="Title 41 8 4" xfId="44947"/>
    <cellStyle name="Title 41 9" xfId="44948"/>
    <cellStyle name="Title 41 9 2" xfId="44949"/>
    <cellStyle name="Title 41 9 2 2" xfId="44950"/>
    <cellStyle name="Title 41 9 2 3" xfId="44951"/>
    <cellStyle name="Title 41 9 3" xfId="44952"/>
    <cellStyle name="Title 41 9 4" xfId="44953"/>
    <cellStyle name="Title 42" xfId="44954"/>
    <cellStyle name="Title 42 10" xfId="44955"/>
    <cellStyle name="Title 42 10 2" xfId="44956"/>
    <cellStyle name="Title 42 10 3" xfId="44957"/>
    <cellStyle name="Title 42 11" xfId="44958"/>
    <cellStyle name="Title 42 11 2" xfId="44959"/>
    <cellStyle name="Title 42 11 3" xfId="44960"/>
    <cellStyle name="Title 42 12" xfId="44961"/>
    <cellStyle name="Title 42 12 2" xfId="44962"/>
    <cellStyle name="Title 42 12 3" xfId="44963"/>
    <cellStyle name="Title 42 13" xfId="44964"/>
    <cellStyle name="Title 42 2" xfId="44965"/>
    <cellStyle name="Title 42 2 2" xfId="44966"/>
    <cellStyle name="Title 42 2 2 2" xfId="44967"/>
    <cellStyle name="Title 42 2 2 2 2" xfId="44968"/>
    <cellStyle name="Title 42 2 2 2 3" xfId="44969"/>
    <cellStyle name="Title 42 2 2 3" xfId="44970"/>
    <cellStyle name="Title 42 2 2 4" xfId="44971"/>
    <cellStyle name="Title 42 2 3" xfId="44972"/>
    <cellStyle name="Title 42 2 3 2" xfId="44973"/>
    <cellStyle name="Title 42 2 3 2 2" xfId="44974"/>
    <cellStyle name="Title 42 2 3 2 3" xfId="44975"/>
    <cellStyle name="Title 42 2 3 3" xfId="44976"/>
    <cellStyle name="Title 42 2 3 4" xfId="44977"/>
    <cellStyle name="Title 42 2 4" xfId="44978"/>
    <cellStyle name="Title 42 2 4 2" xfId="44979"/>
    <cellStyle name="Title 42 2 4 3" xfId="44980"/>
    <cellStyle name="Title 42 2 5" xfId="44981"/>
    <cellStyle name="Title 42 2 5 2" xfId="44982"/>
    <cellStyle name="Title 42 2 5 3" xfId="44983"/>
    <cellStyle name="Title 42 2 6" xfId="44984"/>
    <cellStyle name="Title 42 2 7" xfId="44985"/>
    <cellStyle name="Title 42 3" xfId="44986"/>
    <cellStyle name="Title 42 3 2" xfId="44987"/>
    <cellStyle name="Title 42 3 2 2" xfId="44988"/>
    <cellStyle name="Title 42 3 2 2 2" xfId="44989"/>
    <cellStyle name="Title 42 3 2 2 3" xfId="44990"/>
    <cellStyle name="Title 42 3 2 3" xfId="44991"/>
    <cellStyle name="Title 42 3 2 4" xfId="44992"/>
    <cellStyle name="Title 42 3 3" xfId="44993"/>
    <cellStyle name="Title 42 3 3 2" xfId="44994"/>
    <cellStyle name="Title 42 3 3 2 2" xfId="44995"/>
    <cellStyle name="Title 42 3 3 2 3" xfId="44996"/>
    <cellStyle name="Title 42 3 3 3" xfId="44997"/>
    <cellStyle name="Title 42 3 3 4" xfId="44998"/>
    <cellStyle name="Title 42 3 4" xfId="44999"/>
    <cellStyle name="Title 42 3 4 2" xfId="45000"/>
    <cellStyle name="Title 42 3 4 3" xfId="45001"/>
    <cellStyle name="Title 42 3 5" xfId="45002"/>
    <cellStyle name="Title 42 3 6" xfId="45003"/>
    <cellStyle name="Title 42 4" xfId="45004"/>
    <cellStyle name="Title 42 4 2" xfId="45005"/>
    <cellStyle name="Title 42 4 2 2" xfId="45006"/>
    <cellStyle name="Title 42 4 2 2 2" xfId="45007"/>
    <cellStyle name="Title 42 4 2 2 3" xfId="45008"/>
    <cellStyle name="Title 42 4 2 3" xfId="45009"/>
    <cellStyle name="Title 42 4 2 4" xfId="45010"/>
    <cellStyle name="Title 42 4 3" xfId="45011"/>
    <cellStyle name="Title 42 4 3 2" xfId="45012"/>
    <cellStyle name="Title 42 4 3 2 2" xfId="45013"/>
    <cellStyle name="Title 42 4 3 2 3" xfId="45014"/>
    <cellStyle name="Title 42 4 3 3" xfId="45015"/>
    <cellStyle name="Title 42 4 3 4" xfId="45016"/>
    <cellStyle name="Title 42 4 4" xfId="45017"/>
    <cellStyle name="Title 42 4 4 2" xfId="45018"/>
    <cellStyle name="Title 42 4 4 3" xfId="45019"/>
    <cellStyle name="Title 42 4 5" xfId="45020"/>
    <cellStyle name="Title 42 4 6" xfId="45021"/>
    <cellStyle name="Title 42 5" xfId="45022"/>
    <cellStyle name="Title 42 5 2" xfId="45023"/>
    <cellStyle name="Title 42 5 2 2" xfId="45024"/>
    <cellStyle name="Title 42 5 2 2 2" xfId="45025"/>
    <cellStyle name="Title 42 5 2 2 3" xfId="45026"/>
    <cellStyle name="Title 42 5 2 3" xfId="45027"/>
    <cellStyle name="Title 42 5 2 4" xfId="45028"/>
    <cellStyle name="Title 42 5 3" xfId="45029"/>
    <cellStyle name="Title 42 5 3 2" xfId="45030"/>
    <cellStyle name="Title 42 5 3 2 2" xfId="45031"/>
    <cellStyle name="Title 42 5 3 2 3" xfId="45032"/>
    <cellStyle name="Title 42 5 3 3" xfId="45033"/>
    <cellStyle name="Title 42 5 3 4" xfId="45034"/>
    <cellStyle name="Title 42 5 4" xfId="45035"/>
    <cellStyle name="Title 42 5 4 2" xfId="45036"/>
    <cellStyle name="Title 42 5 4 2 2" xfId="45037"/>
    <cellStyle name="Title 42 5 4 2 3" xfId="45038"/>
    <cellStyle name="Title 42 5 4 3" xfId="45039"/>
    <cellStyle name="Title 42 5 4 4" xfId="45040"/>
    <cellStyle name="Title 42 5 5" xfId="45041"/>
    <cellStyle name="Title 42 5 5 2" xfId="45042"/>
    <cellStyle name="Title 42 5 5 3" xfId="45043"/>
    <cellStyle name="Title 42 5 6" xfId="45044"/>
    <cellStyle name="Title 42 5 7" xfId="45045"/>
    <cellStyle name="Title 42 6" xfId="45046"/>
    <cellStyle name="Title 42 6 2" xfId="45047"/>
    <cellStyle name="Title 42 6 2 2" xfId="45048"/>
    <cellStyle name="Title 42 6 2 2 2" xfId="45049"/>
    <cellStyle name="Title 42 6 2 2 3" xfId="45050"/>
    <cellStyle name="Title 42 6 2 3" xfId="45051"/>
    <cellStyle name="Title 42 6 2 4" xfId="45052"/>
    <cellStyle name="Title 42 6 3" xfId="45053"/>
    <cellStyle name="Title 42 6 3 2" xfId="45054"/>
    <cellStyle name="Title 42 6 3 2 2" xfId="45055"/>
    <cellStyle name="Title 42 6 3 2 3" xfId="45056"/>
    <cellStyle name="Title 42 6 3 3" xfId="45057"/>
    <cellStyle name="Title 42 6 3 4" xfId="45058"/>
    <cellStyle name="Title 42 6 4" xfId="45059"/>
    <cellStyle name="Title 42 6 4 2" xfId="45060"/>
    <cellStyle name="Title 42 6 4 3" xfId="45061"/>
    <cellStyle name="Title 42 6 5" xfId="45062"/>
    <cellStyle name="Title 42 6 6" xfId="45063"/>
    <cellStyle name="Title 42 7" xfId="45064"/>
    <cellStyle name="Title 42 7 2" xfId="45065"/>
    <cellStyle name="Title 42 7 2 2" xfId="45066"/>
    <cellStyle name="Title 42 7 2 3" xfId="45067"/>
    <cellStyle name="Title 42 7 3" xfId="45068"/>
    <cellStyle name="Title 42 7 4" xfId="45069"/>
    <cellStyle name="Title 42 8" xfId="45070"/>
    <cellStyle name="Title 42 8 2" xfId="45071"/>
    <cellStyle name="Title 42 8 2 2" xfId="45072"/>
    <cellStyle name="Title 42 8 2 3" xfId="45073"/>
    <cellStyle name="Title 42 8 3" xfId="45074"/>
    <cellStyle name="Title 42 8 4" xfId="45075"/>
    <cellStyle name="Title 42 9" xfId="45076"/>
    <cellStyle name="Title 42 9 2" xfId="45077"/>
    <cellStyle name="Title 42 9 2 2" xfId="45078"/>
    <cellStyle name="Title 42 9 2 3" xfId="45079"/>
    <cellStyle name="Title 42 9 3" xfId="45080"/>
    <cellStyle name="Title 42 9 4" xfId="45081"/>
    <cellStyle name="Title 43" xfId="45082"/>
    <cellStyle name="Title 43 10" xfId="45083"/>
    <cellStyle name="Title 43 10 2" xfId="45084"/>
    <cellStyle name="Title 43 10 3" xfId="45085"/>
    <cellStyle name="Title 43 11" xfId="45086"/>
    <cellStyle name="Title 43 11 2" xfId="45087"/>
    <cellStyle name="Title 43 11 3" xfId="45088"/>
    <cellStyle name="Title 43 12" xfId="45089"/>
    <cellStyle name="Title 43 12 2" xfId="45090"/>
    <cellStyle name="Title 43 12 3" xfId="45091"/>
    <cellStyle name="Title 43 13" xfId="45092"/>
    <cellStyle name="Title 43 2" xfId="45093"/>
    <cellStyle name="Title 43 2 2" xfId="45094"/>
    <cellStyle name="Title 43 2 2 2" xfId="45095"/>
    <cellStyle name="Title 43 2 2 2 2" xfId="45096"/>
    <cellStyle name="Title 43 2 2 2 3" xfId="45097"/>
    <cellStyle name="Title 43 2 2 3" xfId="45098"/>
    <cellStyle name="Title 43 2 2 4" xfId="45099"/>
    <cellStyle name="Title 43 2 3" xfId="45100"/>
    <cellStyle name="Title 43 2 3 2" xfId="45101"/>
    <cellStyle name="Title 43 2 3 2 2" xfId="45102"/>
    <cellStyle name="Title 43 2 3 2 3" xfId="45103"/>
    <cellStyle name="Title 43 2 3 3" xfId="45104"/>
    <cellStyle name="Title 43 2 3 4" xfId="45105"/>
    <cellStyle name="Title 43 2 4" xfId="45106"/>
    <cellStyle name="Title 43 2 4 2" xfId="45107"/>
    <cellStyle name="Title 43 2 4 3" xfId="45108"/>
    <cellStyle name="Title 43 2 5" xfId="45109"/>
    <cellStyle name="Title 43 2 5 2" xfId="45110"/>
    <cellStyle name="Title 43 2 5 3" xfId="45111"/>
    <cellStyle name="Title 43 2 6" xfId="45112"/>
    <cellStyle name="Title 43 2 7" xfId="45113"/>
    <cellStyle name="Title 43 3" xfId="45114"/>
    <cellStyle name="Title 43 3 2" xfId="45115"/>
    <cellStyle name="Title 43 3 2 2" xfId="45116"/>
    <cellStyle name="Title 43 3 2 2 2" xfId="45117"/>
    <cellStyle name="Title 43 3 2 2 3" xfId="45118"/>
    <cellStyle name="Title 43 3 2 3" xfId="45119"/>
    <cellStyle name="Title 43 3 2 4" xfId="45120"/>
    <cellStyle name="Title 43 3 3" xfId="45121"/>
    <cellStyle name="Title 43 3 3 2" xfId="45122"/>
    <cellStyle name="Title 43 3 3 2 2" xfId="45123"/>
    <cellStyle name="Title 43 3 3 2 3" xfId="45124"/>
    <cellStyle name="Title 43 3 3 3" xfId="45125"/>
    <cellStyle name="Title 43 3 3 4" xfId="45126"/>
    <cellStyle name="Title 43 3 4" xfId="45127"/>
    <cellStyle name="Title 43 3 4 2" xfId="45128"/>
    <cellStyle name="Title 43 3 4 3" xfId="45129"/>
    <cellStyle name="Title 43 3 5" xfId="45130"/>
    <cellStyle name="Title 43 3 6" xfId="45131"/>
    <cellStyle name="Title 43 4" xfId="45132"/>
    <cellStyle name="Title 43 4 2" xfId="45133"/>
    <cellStyle name="Title 43 4 2 2" xfId="45134"/>
    <cellStyle name="Title 43 4 2 2 2" xfId="45135"/>
    <cellStyle name="Title 43 4 2 2 3" xfId="45136"/>
    <cellStyle name="Title 43 4 2 3" xfId="45137"/>
    <cellStyle name="Title 43 4 2 4" xfId="45138"/>
    <cellStyle name="Title 43 4 3" xfId="45139"/>
    <cellStyle name="Title 43 4 3 2" xfId="45140"/>
    <cellStyle name="Title 43 4 3 2 2" xfId="45141"/>
    <cellStyle name="Title 43 4 3 2 3" xfId="45142"/>
    <cellStyle name="Title 43 4 3 3" xfId="45143"/>
    <cellStyle name="Title 43 4 3 4" xfId="45144"/>
    <cellStyle name="Title 43 4 4" xfId="45145"/>
    <cellStyle name="Title 43 4 4 2" xfId="45146"/>
    <cellStyle name="Title 43 4 4 3" xfId="45147"/>
    <cellStyle name="Title 43 4 5" xfId="45148"/>
    <cellStyle name="Title 43 4 6" xfId="45149"/>
    <cellStyle name="Title 43 5" xfId="45150"/>
    <cellStyle name="Title 43 5 2" xfId="45151"/>
    <cellStyle name="Title 43 5 2 2" xfId="45152"/>
    <cellStyle name="Title 43 5 2 2 2" xfId="45153"/>
    <cellStyle name="Title 43 5 2 2 3" xfId="45154"/>
    <cellStyle name="Title 43 5 2 3" xfId="45155"/>
    <cellStyle name="Title 43 5 2 4" xfId="45156"/>
    <cellStyle name="Title 43 5 3" xfId="45157"/>
    <cellStyle name="Title 43 5 3 2" xfId="45158"/>
    <cellStyle name="Title 43 5 3 2 2" xfId="45159"/>
    <cellStyle name="Title 43 5 3 2 3" xfId="45160"/>
    <cellStyle name="Title 43 5 3 3" xfId="45161"/>
    <cellStyle name="Title 43 5 3 4" xfId="45162"/>
    <cellStyle name="Title 43 5 4" xfId="45163"/>
    <cellStyle name="Title 43 5 4 2" xfId="45164"/>
    <cellStyle name="Title 43 5 4 2 2" xfId="45165"/>
    <cellStyle name="Title 43 5 4 2 3" xfId="45166"/>
    <cellStyle name="Title 43 5 4 3" xfId="45167"/>
    <cellStyle name="Title 43 5 4 4" xfId="45168"/>
    <cellStyle name="Title 43 5 5" xfId="45169"/>
    <cellStyle name="Title 43 5 5 2" xfId="45170"/>
    <cellStyle name="Title 43 5 5 3" xfId="45171"/>
    <cellStyle name="Title 43 5 6" xfId="45172"/>
    <cellStyle name="Title 43 5 7" xfId="45173"/>
    <cellStyle name="Title 43 6" xfId="45174"/>
    <cellStyle name="Title 43 6 2" xfId="45175"/>
    <cellStyle name="Title 43 6 2 2" xfId="45176"/>
    <cellStyle name="Title 43 6 2 2 2" xfId="45177"/>
    <cellStyle name="Title 43 6 2 2 3" xfId="45178"/>
    <cellStyle name="Title 43 6 2 3" xfId="45179"/>
    <cellStyle name="Title 43 6 2 4" xfId="45180"/>
    <cellStyle name="Title 43 6 3" xfId="45181"/>
    <cellStyle name="Title 43 6 3 2" xfId="45182"/>
    <cellStyle name="Title 43 6 3 2 2" xfId="45183"/>
    <cellStyle name="Title 43 6 3 2 3" xfId="45184"/>
    <cellStyle name="Title 43 6 3 3" xfId="45185"/>
    <cellStyle name="Title 43 6 3 4" xfId="45186"/>
    <cellStyle name="Title 43 6 4" xfId="45187"/>
    <cellStyle name="Title 43 6 4 2" xfId="45188"/>
    <cellStyle name="Title 43 6 4 3" xfId="45189"/>
    <cellStyle name="Title 43 6 5" xfId="45190"/>
    <cellStyle name="Title 43 6 6" xfId="45191"/>
    <cellStyle name="Title 43 7" xfId="45192"/>
    <cellStyle name="Title 43 7 2" xfId="45193"/>
    <cellStyle name="Title 43 7 2 2" xfId="45194"/>
    <cellStyle name="Title 43 7 2 3" xfId="45195"/>
    <cellStyle name="Title 43 7 3" xfId="45196"/>
    <cellStyle name="Title 43 7 4" xfId="45197"/>
    <cellStyle name="Title 43 8" xfId="45198"/>
    <cellStyle name="Title 43 8 2" xfId="45199"/>
    <cellStyle name="Title 43 8 2 2" xfId="45200"/>
    <cellStyle name="Title 43 8 2 3" xfId="45201"/>
    <cellStyle name="Title 43 8 3" xfId="45202"/>
    <cellStyle name="Title 43 8 4" xfId="45203"/>
    <cellStyle name="Title 43 9" xfId="45204"/>
    <cellStyle name="Title 43 9 2" xfId="45205"/>
    <cellStyle name="Title 43 9 2 2" xfId="45206"/>
    <cellStyle name="Title 43 9 2 3" xfId="45207"/>
    <cellStyle name="Title 43 9 3" xfId="45208"/>
    <cellStyle name="Title 43 9 4" xfId="45209"/>
    <cellStyle name="Title 44" xfId="45210"/>
    <cellStyle name="Title 5" xfId="45211"/>
    <cellStyle name="Title 5 10" xfId="45212"/>
    <cellStyle name="Title 5 10 2" xfId="45213"/>
    <cellStyle name="Title 5 10 2 2" xfId="45214"/>
    <cellStyle name="Title 5 10 2 3" xfId="45215"/>
    <cellStyle name="Title 5 10 3" xfId="45216"/>
    <cellStyle name="Title 5 10 4" xfId="45217"/>
    <cellStyle name="Title 5 11" xfId="45218"/>
    <cellStyle name="Title 5 11 2" xfId="45219"/>
    <cellStyle name="Title 5 11 3" xfId="45220"/>
    <cellStyle name="Title 5 12" xfId="45221"/>
    <cellStyle name="Title 5 12 2" xfId="45222"/>
    <cellStyle name="Title 5 12 3" xfId="45223"/>
    <cellStyle name="Title 5 13" xfId="45224"/>
    <cellStyle name="Title 5 13 2" xfId="45225"/>
    <cellStyle name="Title 5 13 3" xfId="45226"/>
    <cellStyle name="Title 5 14" xfId="45227"/>
    <cellStyle name="Title 5 2" xfId="45228"/>
    <cellStyle name="Title 5 2 10" xfId="45229"/>
    <cellStyle name="Title 5 2 10 2" xfId="45230"/>
    <cellStyle name="Title 5 2 10 3" xfId="45231"/>
    <cellStyle name="Title 5 2 11" xfId="45232"/>
    <cellStyle name="Title 5 2 12" xfId="45233"/>
    <cellStyle name="Title 5 2 2" xfId="45234"/>
    <cellStyle name="Title 5 2 2 2" xfId="45235"/>
    <cellStyle name="Title 5 2 2 2 2" xfId="45236"/>
    <cellStyle name="Title 5 2 2 2 2 2" xfId="45237"/>
    <cellStyle name="Title 5 2 2 2 2 3" xfId="45238"/>
    <cellStyle name="Title 5 2 2 2 3" xfId="45239"/>
    <cellStyle name="Title 5 2 2 2 4" xfId="45240"/>
    <cellStyle name="Title 5 2 2 3" xfId="45241"/>
    <cellStyle name="Title 5 2 2 3 2" xfId="45242"/>
    <cellStyle name="Title 5 2 2 3 2 2" xfId="45243"/>
    <cellStyle name="Title 5 2 2 3 2 3" xfId="45244"/>
    <cellStyle name="Title 5 2 2 3 3" xfId="45245"/>
    <cellStyle name="Title 5 2 2 3 4" xfId="45246"/>
    <cellStyle name="Title 5 2 2 4" xfId="45247"/>
    <cellStyle name="Title 5 2 2 4 2" xfId="45248"/>
    <cellStyle name="Title 5 2 2 4 3" xfId="45249"/>
    <cellStyle name="Title 5 2 2 5" xfId="45250"/>
    <cellStyle name="Title 5 2 2 6" xfId="45251"/>
    <cellStyle name="Title 5 2 3" xfId="45252"/>
    <cellStyle name="Title 5 2 3 2" xfId="45253"/>
    <cellStyle name="Title 5 2 3 2 2" xfId="45254"/>
    <cellStyle name="Title 5 2 3 2 2 2" xfId="45255"/>
    <cellStyle name="Title 5 2 3 2 2 3" xfId="45256"/>
    <cellStyle name="Title 5 2 3 2 3" xfId="45257"/>
    <cellStyle name="Title 5 2 3 2 4" xfId="45258"/>
    <cellStyle name="Title 5 2 3 3" xfId="45259"/>
    <cellStyle name="Title 5 2 3 3 2" xfId="45260"/>
    <cellStyle name="Title 5 2 3 3 2 2" xfId="45261"/>
    <cellStyle name="Title 5 2 3 3 2 3" xfId="45262"/>
    <cellStyle name="Title 5 2 3 3 3" xfId="45263"/>
    <cellStyle name="Title 5 2 3 3 4" xfId="45264"/>
    <cellStyle name="Title 5 2 3 4" xfId="45265"/>
    <cellStyle name="Title 5 2 3 4 2" xfId="45266"/>
    <cellStyle name="Title 5 2 3 4 3" xfId="45267"/>
    <cellStyle name="Title 5 2 3 5" xfId="45268"/>
    <cellStyle name="Title 5 2 3 6" xfId="45269"/>
    <cellStyle name="Title 5 2 4" xfId="45270"/>
    <cellStyle name="Title 5 2 4 2" xfId="45271"/>
    <cellStyle name="Title 5 2 4 2 2" xfId="45272"/>
    <cellStyle name="Title 5 2 4 2 2 2" xfId="45273"/>
    <cellStyle name="Title 5 2 4 2 2 3" xfId="45274"/>
    <cellStyle name="Title 5 2 4 2 3" xfId="45275"/>
    <cellStyle name="Title 5 2 4 2 4" xfId="45276"/>
    <cellStyle name="Title 5 2 4 3" xfId="45277"/>
    <cellStyle name="Title 5 2 4 3 2" xfId="45278"/>
    <cellStyle name="Title 5 2 4 3 2 2" xfId="45279"/>
    <cellStyle name="Title 5 2 4 3 2 3" xfId="45280"/>
    <cellStyle name="Title 5 2 4 3 3" xfId="45281"/>
    <cellStyle name="Title 5 2 4 3 4" xfId="45282"/>
    <cellStyle name="Title 5 2 4 4" xfId="45283"/>
    <cellStyle name="Title 5 2 4 4 2" xfId="45284"/>
    <cellStyle name="Title 5 2 4 4 2 2" xfId="45285"/>
    <cellStyle name="Title 5 2 4 4 2 3" xfId="45286"/>
    <cellStyle name="Title 5 2 4 4 3" xfId="45287"/>
    <cellStyle name="Title 5 2 4 4 4" xfId="45288"/>
    <cellStyle name="Title 5 2 4 5" xfId="45289"/>
    <cellStyle name="Title 5 2 4 5 2" xfId="45290"/>
    <cellStyle name="Title 5 2 4 5 3" xfId="45291"/>
    <cellStyle name="Title 5 2 4 6" xfId="45292"/>
    <cellStyle name="Title 5 2 4 7" xfId="45293"/>
    <cellStyle name="Title 5 2 5" xfId="45294"/>
    <cellStyle name="Title 5 2 5 2" xfId="45295"/>
    <cellStyle name="Title 5 2 5 2 2" xfId="45296"/>
    <cellStyle name="Title 5 2 5 2 2 2" xfId="45297"/>
    <cellStyle name="Title 5 2 5 2 2 3" xfId="45298"/>
    <cellStyle name="Title 5 2 5 2 3" xfId="45299"/>
    <cellStyle name="Title 5 2 5 2 4" xfId="45300"/>
    <cellStyle name="Title 5 2 5 3" xfId="45301"/>
    <cellStyle name="Title 5 2 5 3 2" xfId="45302"/>
    <cellStyle name="Title 5 2 5 3 2 2" xfId="45303"/>
    <cellStyle name="Title 5 2 5 3 2 3" xfId="45304"/>
    <cellStyle name="Title 5 2 5 3 3" xfId="45305"/>
    <cellStyle name="Title 5 2 5 3 4" xfId="45306"/>
    <cellStyle name="Title 5 2 5 4" xfId="45307"/>
    <cellStyle name="Title 5 2 5 4 2" xfId="45308"/>
    <cellStyle name="Title 5 2 5 4 3" xfId="45309"/>
    <cellStyle name="Title 5 2 5 5" xfId="45310"/>
    <cellStyle name="Title 5 2 5 6" xfId="45311"/>
    <cellStyle name="Title 5 2 6" xfId="45312"/>
    <cellStyle name="Title 5 2 6 2" xfId="45313"/>
    <cellStyle name="Title 5 2 6 2 2" xfId="45314"/>
    <cellStyle name="Title 5 2 6 2 3" xfId="45315"/>
    <cellStyle name="Title 5 2 6 3" xfId="45316"/>
    <cellStyle name="Title 5 2 6 4" xfId="45317"/>
    <cellStyle name="Title 5 2 7" xfId="45318"/>
    <cellStyle name="Title 5 2 7 2" xfId="45319"/>
    <cellStyle name="Title 5 2 7 2 2" xfId="45320"/>
    <cellStyle name="Title 5 2 7 2 3" xfId="45321"/>
    <cellStyle name="Title 5 2 7 3" xfId="45322"/>
    <cellStyle name="Title 5 2 7 4" xfId="45323"/>
    <cellStyle name="Title 5 2 8" xfId="45324"/>
    <cellStyle name="Title 5 2 8 2" xfId="45325"/>
    <cellStyle name="Title 5 2 8 2 2" xfId="45326"/>
    <cellStyle name="Title 5 2 8 2 3" xfId="45327"/>
    <cellStyle name="Title 5 2 8 3" xfId="45328"/>
    <cellStyle name="Title 5 2 8 4" xfId="45329"/>
    <cellStyle name="Title 5 2 9" xfId="45330"/>
    <cellStyle name="Title 5 2 9 2" xfId="45331"/>
    <cellStyle name="Title 5 2 9 3" xfId="45332"/>
    <cellStyle name="Title 5 3" xfId="45333"/>
    <cellStyle name="Title 5 3 2" xfId="45334"/>
    <cellStyle name="Title 5 3 2 2" xfId="45335"/>
    <cellStyle name="Title 5 3 2 2 2" xfId="45336"/>
    <cellStyle name="Title 5 3 2 2 3" xfId="45337"/>
    <cellStyle name="Title 5 3 2 3" xfId="45338"/>
    <cellStyle name="Title 5 3 2 4" xfId="45339"/>
    <cellStyle name="Title 5 3 3" xfId="45340"/>
    <cellStyle name="Title 5 3 3 2" xfId="45341"/>
    <cellStyle name="Title 5 3 3 2 2" xfId="45342"/>
    <cellStyle name="Title 5 3 3 2 3" xfId="45343"/>
    <cellStyle name="Title 5 3 3 3" xfId="45344"/>
    <cellStyle name="Title 5 3 3 4" xfId="45345"/>
    <cellStyle name="Title 5 3 4" xfId="45346"/>
    <cellStyle name="Title 5 3 4 2" xfId="45347"/>
    <cellStyle name="Title 5 3 4 3" xfId="45348"/>
    <cellStyle name="Title 5 3 5" xfId="45349"/>
    <cellStyle name="Title 5 3 5 2" xfId="45350"/>
    <cellStyle name="Title 5 3 5 3" xfId="45351"/>
    <cellStyle name="Title 5 3 6" xfId="45352"/>
    <cellStyle name="Title 5 3 7" xfId="45353"/>
    <cellStyle name="Title 5 4" xfId="45354"/>
    <cellStyle name="Title 5 4 2" xfId="45355"/>
    <cellStyle name="Title 5 4 2 2" xfId="45356"/>
    <cellStyle name="Title 5 4 2 2 2" xfId="45357"/>
    <cellStyle name="Title 5 4 2 2 3" xfId="45358"/>
    <cellStyle name="Title 5 4 2 3" xfId="45359"/>
    <cellStyle name="Title 5 4 2 4" xfId="45360"/>
    <cellStyle name="Title 5 4 3" xfId="45361"/>
    <cellStyle name="Title 5 4 3 2" xfId="45362"/>
    <cellStyle name="Title 5 4 3 2 2" xfId="45363"/>
    <cellStyle name="Title 5 4 3 2 3" xfId="45364"/>
    <cellStyle name="Title 5 4 3 3" xfId="45365"/>
    <cellStyle name="Title 5 4 3 4" xfId="45366"/>
    <cellStyle name="Title 5 4 4" xfId="45367"/>
    <cellStyle name="Title 5 4 4 2" xfId="45368"/>
    <cellStyle name="Title 5 4 4 3" xfId="45369"/>
    <cellStyle name="Title 5 4 5" xfId="45370"/>
    <cellStyle name="Title 5 4 6" xfId="45371"/>
    <cellStyle name="Title 5 5" xfId="45372"/>
    <cellStyle name="Title 5 5 2" xfId="45373"/>
    <cellStyle name="Title 5 5 2 2" xfId="45374"/>
    <cellStyle name="Title 5 5 2 2 2" xfId="45375"/>
    <cellStyle name="Title 5 5 2 2 3" xfId="45376"/>
    <cellStyle name="Title 5 5 2 3" xfId="45377"/>
    <cellStyle name="Title 5 5 2 4" xfId="45378"/>
    <cellStyle name="Title 5 5 3" xfId="45379"/>
    <cellStyle name="Title 5 5 3 2" xfId="45380"/>
    <cellStyle name="Title 5 5 3 2 2" xfId="45381"/>
    <cellStyle name="Title 5 5 3 2 3" xfId="45382"/>
    <cellStyle name="Title 5 5 3 3" xfId="45383"/>
    <cellStyle name="Title 5 5 3 4" xfId="45384"/>
    <cellStyle name="Title 5 5 4" xfId="45385"/>
    <cellStyle name="Title 5 5 4 2" xfId="45386"/>
    <cellStyle name="Title 5 5 4 3" xfId="45387"/>
    <cellStyle name="Title 5 5 5" xfId="45388"/>
    <cellStyle name="Title 5 5 6" xfId="45389"/>
    <cellStyle name="Title 5 6" xfId="45390"/>
    <cellStyle name="Title 5 6 2" xfId="45391"/>
    <cellStyle name="Title 5 6 2 2" xfId="45392"/>
    <cellStyle name="Title 5 6 2 2 2" xfId="45393"/>
    <cellStyle name="Title 5 6 2 2 3" xfId="45394"/>
    <cellStyle name="Title 5 6 2 3" xfId="45395"/>
    <cellStyle name="Title 5 6 2 4" xfId="45396"/>
    <cellStyle name="Title 5 6 3" xfId="45397"/>
    <cellStyle name="Title 5 6 3 2" xfId="45398"/>
    <cellStyle name="Title 5 6 3 2 2" xfId="45399"/>
    <cellStyle name="Title 5 6 3 2 3" xfId="45400"/>
    <cellStyle name="Title 5 6 3 3" xfId="45401"/>
    <cellStyle name="Title 5 6 3 4" xfId="45402"/>
    <cellStyle name="Title 5 6 4" xfId="45403"/>
    <cellStyle name="Title 5 6 4 2" xfId="45404"/>
    <cellStyle name="Title 5 6 4 2 2" xfId="45405"/>
    <cellStyle name="Title 5 6 4 2 3" xfId="45406"/>
    <cellStyle name="Title 5 6 4 3" xfId="45407"/>
    <cellStyle name="Title 5 6 4 4" xfId="45408"/>
    <cellStyle name="Title 5 6 5" xfId="45409"/>
    <cellStyle name="Title 5 6 5 2" xfId="45410"/>
    <cellStyle name="Title 5 6 5 3" xfId="45411"/>
    <cellStyle name="Title 5 6 6" xfId="45412"/>
    <cellStyle name="Title 5 6 7" xfId="45413"/>
    <cellStyle name="Title 5 7" xfId="45414"/>
    <cellStyle name="Title 5 7 2" xfId="45415"/>
    <cellStyle name="Title 5 7 2 2" xfId="45416"/>
    <cellStyle name="Title 5 7 2 2 2" xfId="45417"/>
    <cellStyle name="Title 5 7 2 2 3" xfId="45418"/>
    <cellStyle name="Title 5 7 2 3" xfId="45419"/>
    <cellStyle name="Title 5 7 2 4" xfId="45420"/>
    <cellStyle name="Title 5 7 3" xfId="45421"/>
    <cellStyle name="Title 5 7 3 2" xfId="45422"/>
    <cellStyle name="Title 5 7 3 2 2" xfId="45423"/>
    <cellStyle name="Title 5 7 3 2 3" xfId="45424"/>
    <cellStyle name="Title 5 7 3 3" xfId="45425"/>
    <cellStyle name="Title 5 7 3 4" xfId="45426"/>
    <cellStyle name="Title 5 7 4" xfId="45427"/>
    <cellStyle name="Title 5 7 4 2" xfId="45428"/>
    <cellStyle name="Title 5 7 4 3" xfId="45429"/>
    <cellStyle name="Title 5 7 5" xfId="45430"/>
    <cellStyle name="Title 5 7 6" xfId="45431"/>
    <cellStyle name="Title 5 8" xfId="45432"/>
    <cellStyle name="Title 5 8 2" xfId="45433"/>
    <cellStyle name="Title 5 8 2 2" xfId="45434"/>
    <cellStyle name="Title 5 8 2 3" xfId="45435"/>
    <cellStyle name="Title 5 8 3" xfId="45436"/>
    <cellStyle name="Title 5 8 4" xfId="45437"/>
    <cellStyle name="Title 5 9" xfId="45438"/>
    <cellStyle name="Title 5 9 2" xfId="45439"/>
    <cellStyle name="Title 5 9 2 2" xfId="45440"/>
    <cellStyle name="Title 5 9 2 3" xfId="45441"/>
    <cellStyle name="Title 5 9 3" xfId="45442"/>
    <cellStyle name="Title 5 9 4" xfId="45443"/>
    <cellStyle name="Title 6" xfId="45444"/>
    <cellStyle name="Title 6 10" xfId="45445"/>
    <cellStyle name="Title 6 10 2" xfId="45446"/>
    <cellStyle name="Title 6 10 2 2" xfId="45447"/>
    <cellStyle name="Title 6 10 2 3" xfId="45448"/>
    <cellStyle name="Title 6 10 3" xfId="45449"/>
    <cellStyle name="Title 6 10 4" xfId="45450"/>
    <cellStyle name="Title 6 11" xfId="45451"/>
    <cellStyle name="Title 6 11 2" xfId="45452"/>
    <cellStyle name="Title 6 11 3" xfId="45453"/>
    <cellStyle name="Title 6 12" xfId="45454"/>
    <cellStyle name="Title 6 12 2" xfId="45455"/>
    <cellStyle name="Title 6 12 3" xfId="45456"/>
    <cellStyle name="Title 6 13" xfId="45457"/>
    <cellStyle name="Title 6 13 2" xfId="45458"/>
    <cellStyle name="Title 6 13 3" xfId="45459"/>
    <cellStyle name="Title 6 14" xfId="45460"/>
    <cellStyle name="Title 6 2" xfId="45461"/>
    <cellStyle name="Title 6 2 10" xfId="45462"/>
    <cellStyle name="Title 6 2 10 2" xfId="45463"/>
    <cellStyle name="Title 6 2 10 3" xfId="45464"/>
    <cellStyle name="Title 6 2 11" xfId="45465"/>
    <cellStyle name="Title 6 2 12" xfId="45466"/>
    <cellStyle name="Title 6 2 2" xfId="45467"/>
    <cellStyle name="Title 6 2 2 2" xfId="45468"/>
    <cellStyle name="Title 6 2 2 2 2" xfId="45469"/>
    <cellStyle name="Title 6 2 2 2 2 2" xfId="45470"/>
    <cellStyle name="Title 6 2 2 2 2 3" xfId="45471"/>
    <cellStyle name="Title 6 2 2 2 3" xfId="45472"/>
    <cellStyle name="Title 6 2 2 2 4" xfId="45473"/>
    <cellStyle name="Title 6 2 2 3" xfId="45474"/>
    <cellStyle name="Title 6 2 2 3 2" xfId="45475"/>
    <cellStyle name="Title 6 2 2 3 2 2" xfId="45476"/>
    <cellStyle name="Title 6 2 2 3 2 3" xfId="45477"/>
    <cellStyle name="Title 6 2 2 3 3" xfId="45478"/>
    <cellStyle name="Title 6 2 2 3 4" xfId="45479"/>
    <cellStyle name="Title 6 2 2 4" xfId="45480"/>
    <cellStyle name="Title 6 2 2 4 2" xfId="45481"/>
    <cellStyle name="Title 6 2 2 4 3" xfId="45482"/>
    <cellStyle name="Title 6 2 2 5" xfId="45483"/>
    <cellStyle name="Title 6 2 2 6" xfId="45484"/>
    <cellStyle name="Title 6 2 3" xfId="45485"/>
    <cellStyle name="Title 6 2 3 2" xfId="45486"/>
    <cellStyle name="Title 6 2 3 2 2" xfId="45487"/>
    <cellStyle name="Title 6 2 3 2 2 2" xfId="45488"/>
    <cellStyle name="Title 6 2 3 2 2 3" xfId="45489"/>
    <cellStyle name="Title 6 2 3 2 3" xfId="45490"/>
    <cellStyle name="Title 6 2 3 2 4" xfId="45491"/>
    <cellStyle name="Title 6 2 3 3" xfId="45492"/>
    <cellStyle name="Title 6 2 3 3 2" xfId="45493"/>
    <cellStyle name="Title 6 2 3 3 2 2" xfId="45494"/>
    <cellStyle name="Title 6 2 3 3 2 3" xfId="45495"/>
    <cellStyle name="Title 6 2 3 3 3" xfId="45496"/>
    <cellStyle name="Title 6 2 3 3 4" xfId="45497"/>
    <cellStyle name="Title 6 2 3 4" xfId="45498"/>
    <cellStyle name="Title 6 2 3 4 2" xfId="45499"/>
    <cellStyle name="Title 6 2 3 4 3" xfId="45500"/>
    <cellStyle name="Title 6 2 3 5" xfId="45501"/>
    <cellStyle name="Title 6 2 3 6" xfId="45502"/>
    <cellStyle name="Title 6 2 4" xfId="45503"/>
    <cellStyle name="Title 6 2 4 2" xfId="45504"/>
    <cellStyle name="Title 6 2 4 2 2" xfId="45505"/>
    <cellStyle name="Title 6 2 4 2 2 2" xfId="45506"/>
    <cellStyle name="Title 6 2 4 2 2 3" xfId="45507"/>
    <cellStyle name="Title 6 2 4 2 3" xfId="45508"/>
    <cellStyle name="Title 6 2 4 2 4" xfId="45509"/>
    <cellStyle name="Title 6 2 4 3" xfId="45510"/>
    <cellStyle name="Title 6 2 4 3 2" xfId="45511"/>
    <cellStyle name="Title 6 2 4 3 2 2" xfId="45512"/>
    <cellStyle name="Title 6 2 4 3 2 3" xfId="45513"/>
    <cellStyle name="Title 6 2 4 3 3" xfId="45514"/>
    <cellStyle name="Title 6 2 4 3 4" xfId="45515"/>
    <cellStyle name="Title 6 2 4 4" xfId="45516"/>
    <cellStyle name="Title 6 2 4 4 2" xfId="45517"/>
    <cellStyle name="Title 6 2 4 4 2 2" xfId="45518"/>
    <cellStyle name="Title 6 2 4 4 2 3" xfId="45519"/>
    <cellStyle name="Title 6 2 4 4 3" xfId="45520"/>
    <cellStyle name="Title 6 2 4 4 4" xfId="45521"/>
    <cellStyle name="Title 6 2 4 5" xfId="45522"/>
    <cellStyle name="Title 6 2 4 5 2" xfId="45523"/>
    <cellStyle name="Title 6 2 4 5 3" xfId="45524"/>
    <cellStyle name="Title 6 2 4 6" xfId="45525"/>
    <cellStyle name="Title 6 2 4 7" xfId="45526"/>
    <cellStyle name="Title 6 2 5" xfId="45527"/>
    <cellStyle name="Title 6 2 5 2" xfId="45528"/>
    <cellStyle name="Title 6 2 5 2 2" xfId="45529"/>
    <cellStyle name="Title 6 2 5 2 2 2" xfId="45530"/>
    <cellStyle name="Title 6 2 5 2 2 3" xfId="45531"/>
    <cellStyle name="Title 6 2 5 2 3" xfId="45532"/>
    <cellStyle name="Title 6 2 5 2 4" xfId="45533"/>
    <cellStyle name="Title 6 2 5 3" xfId="45534"/>
    <cellStyle name="Title 6 2 5 3 2" xfId="45535"/>
    <cellStyle name="Title 6 2 5 3 2 2" xfId="45536"/>
    <cellStyle name="Title 6 2 5 3 2 3" xfId="45537"/>
    <cellStyle name="Title 6 2 5 3 3" xfId="45538"/>
    <cellStyle name="Title 6 2 5 3 4" xfId="45539"/>
    <cellStyle name="Title 6 2 5 4" xfId="45540"/>
    <cellStyle name="Title 6 2 5 4 2" xfId="45541"/>
    <cellStyle name="Title 6 2 5 4 3" xfId="45542"/>
    <cellStyle name="Title 6 2 5 5" xfId="45543"/>
    <cellStyle name="Title 6 2 5 6" xfId="45544"/>
    <cellStyle name="Title 6 2 6" xfId="45545"/>
    <cellStyle name="Title 6 2 6 2" xfId="45546"/>
    <cellStyle name="Title 6 2 6 2 2" xfId="45547"/>
    <cellStyle name="Title 6 2 6 2 3" xfId="45548"/>
    <cellStyle name="Title 6 2 6 3" xfId="45549"/>
    <cellStyle name="Title 6 2 6 4" xfId="45550"/>
    <cellStyle name="Title 6 2 7" xfId="45551"/>
    <cellStyle name="Title 6 2 7 2" xfId="45552"/>
    <cellStyle name="Title 6 2 7 2 2" xfId="45553"/>
    <cellStyle name="Title 6 2 7 2 3" xfId="45554"/>
    <cellStyle name="Title 6 2 7 3" xfId="45555"/>
    <cellStyle name="Title 6 2 7 4" xfId="45556"/>
    <cellStyle name="Title 6 2 8" xfId="45557"/>
    <cellStyle name="Title 6 2 8 2" xfId="45558"/>
    <cellStyle name="Title 6 2 8 2 2" xfId="45559"/>
    <cellStyle name="Title 6 2 8 2 3" xfId="45560"/>
    <cellStyle name="Title 6 2 8 3" xfId="45561"/>
    <cellStyle name="Title 6 2 8 4" xfId="45562"/>
    <cellStyle name="Title 6 2 9" xfId="45563"/>
    <cellStyle name="Title 6 2 9 2" xfId="45564"/>
    <cellStyle name="Title 6 2 9 3" xfId="45565"/>
    <cellStyle name="Title 6 3" xfId="45566"/>
    <cellStyle name="Title 6 3 2" xfId="45567"/>
    <cellStyle name="Title 6 3 2 2" xfId="45568"/>
    <cellStyle name="Title 6 3 2 2 2" xfId="45569"/>
    <cellStyle name="Title 6 3 2 2 3" xfId="45570"/>
    <cellStyle name="Title 6 3 2 3" xfId="45571"/>
    <cellStyle name="Title 6 3 2 4" xfId="45572"/>
    <cellStyle name="Title 6 3 3" xfId="45573"/>
    <cellStyle name="Title 6 3 3 2" xfId="45574"/>
    <cellStyle name="Title 6 3 3 2 2" xfId="45575"/>
    <cellStyle name="Title 6 3 3 2 3" xfId="45576"/>
    <cellStyle name="Title 6 3 3 3" xfId="45577"/>
    <cellStyle name="Title 6 3 3 4" xfId="45578"/>
    <cellStyle name="Title 6 3 4" xfId="45579"/>
    <cellStyle name="Title 6 3 4 2" xfId="45580"/>
    <cellStyle name="Title 6 3 4 3" xfId="45581"/>
    <cellStyle name="Title 6 3 5" xfId="45582"/>
    <cellStyle name="Title 6 3 5 2" xfId="45583"/>
    <cellStyle name="Title 6 3 5 3" xfId="45584"/>
    <cellStyle name="Title 6 3 6" xfId="45585"/>
    <cellStyle name="Title 6 3 7" xfId="45586"/>
    <cellStyle name="Title 6 4" xfId="45587"/>
    <cellStyle name="Title 6 4 2" xfId="45588"/>
    <cellStyle name="Title 6 4 2 2" xfId="45589"/>
    <cellStyle name="Title 6 4 2 2 2" xfId="45590"/>
    <cellStyle name="Title 6 4 2 2 3" xfId="45591"/>
    <cellStyle name="Title 6 4 2 3" xfId="45592"/>
    <cellStyle name="Title 6 4 2 4" xfId="45593"/>
    <cellStyle name="Title 6 4 3" xfId="45594"/>
    <cellStyle name="Title 6 4 3 2" xfId="45595"/>
    <cellStyle name="Title 6 4 3 2 2" xfId="45596"/>
    <cellStyle name="Title 6 4 3 2 3" xfId="45597"/>
    <cellStyle name="Title 6 4 3 3" xfId="45598"/>
    <cellStyle name="Title 6 4 3 4" xfId="45599"/>
    <cellStyle name="Title 6 4 4" xfId="45600"/>
    <cellStyle name="Title 6 4 4 2" xfId="45601"/>
    <cellStyle name="Title 6 4 4 3" xfId="45602"/>
    <cellStyle name="Title 6 4 5" xfId="45603"/>
    <cellStyle name="Title 6 4 6" xfId="45604"/>
    <cellStyle name="Title 6 5" xfId="45605"/>
    <cellStyle name="Title 6 5 2" xfId="45606"/>
    <cellStyle name="Title 6 5 2 2" xfId="45607"/>
    <cellStyle name="Title 6 5 2 2 2" xfId="45608"/>
    <cellStyle name="Title 6 5 2 2 3" xfId="45609"/>
    <cellStyle name="Title 6 5 2 3" xfId="45610"/>
    <cellStyle name="Title 6 5 2 4" xfId="45611"/>
    <cellStyle name="Title 6 5 3" xfId="45612"/>
    <cellStyle name="Title 6 5 3 2" xfId="45613"/>
    <cellStyle name="Title 6 5 3 2 2" xfId="45614"/>
    <cellStyle name="Title 6 5 3 2 3" xfId="45615"/>
    <cellStyle name="Title 6 5 3 3" xfId="45616"/>
    <cellStyle name="Title 6 5 3 4" xfId="45617"/>
    <cellStyle name="Title 6 5 4" xfId="45618"/>
    <cellStyle name="Title 6 5 4 2" xfId="45619"/>
    <cellStyle name="Title 6 5 4 3" xfId="45620"/>
    <cellStyle name="Title 6 5 5" xfId="45621"/>
    <cellStyle name="Title 6 5 6" xfId="45622"/>
    <cellStyle name="Title 6 6" xfId="45623"/>
    <cellStyle name="Title 6 6 2" xfId="45624"/>
    <cellStyle name="Title 6 6 2 2" xfId="45625"/>
    <cellStyle name="Title 6 6 2 2 2" xfId="45626"/>
    <cellStyle name="Title 6 6 2 2 3" xfId="45627"/>
    <cellStyle name="Title 6 6 2 3" xfId="45628"/>
    <cellStyle name="Title 6 6 2 4" xfId="45629"/>
    <cellStyle name="Title 6 6 3" xfId="45630"/>
    <cellStyle name="Title 6 6 3 2" xfId="45631"/>
    <cellStyle name="Title 6 6 3 2 2" xfId="45632"/>
    <cellStyle name="Title 6 6 3 2 3" xfId="45633"/>
    <cellStyle name="Title 6 6 3 3" xfId="45634"/>
    <cellStyle name="Title 6 6 3 4" xfId="45635"/>
    <cellStyle name="Title 6 6 4" xfId="45636"/>
    <cellStyle name="Title 6 6 4 2" xfId="45637"/>
    <cellStyle name="Title 6 6 4 2 2" xfId="45638"/>
    <cellStyle name="Title 6 6 4 2 3" xfId="45639"/>
    <cellStyle name="Title 6 6 4 3" xfId="45640"/>
    <cellStyle name="Title 6 6 4 4" xfId="45641"/>
    <cellStyle name="Title 6 6 5" xfId="45642"/>
    <cellStyle name="Title 6 6 5 2" xfId="45643"/>
    <cellStyle name="Title 6 6 5 3" xfId="45644"/>
    <cellStyle name="Title 6 6 6" xfId="45645"/>
    <cellStyle name="Title 6 6 7" xfId="45646"/>
    <cellStyle name="Title 6 7" xfId="45647"/>
    <cellStyle name="Title 6 7 2" xfId="45648"/>
    <cellStyle name="Title 6 7 2 2" xfId="45649"/>
    <cellStyle name="Title 6 7 2 2 2" xfId="45650"/>
    <cellStyle name="Title 6 7 2 2 3" xfId="45651"/>
    <cellStyle name="Title 6 7 2 3" xfId="45652"/>
    <cellStyle name="Title 6 7 2 4" xfId="45653"/>
    <cellStyle name="Title 6 7 3" xfId="45654"/>
    <cellStyle name="Title 6 7 3 2" xfId="45655"/>
    <cellStyle name="Title 6 7 3 2 2" xfId="45656"/>
    <cellStyle name="Title 6 7 3 2 3" xfId="45657"/>
    <cellStyle name="Title 6 7 3 3" xfId="45658"/>
    <cellStyle name="Title 6 7 3 4" xfId="45659"/>
    <cellStyle name="Title 6 7 4" xfId="45660"/>
    <cellStyle name="Title 6 7 4 2" xfId="45661"/>
    <cellStyle name="Title 6 7 4 3" xfId="45662"/>
    <cellStyle name="Title 6 7 5" xfId="45663"/>
    <cellStyle name="Title 6 7 6" xfId="45664"/>
    <cellStyle name="Title 6 8" xfId="45665"/>
    <cellStyle name="Title 6 8 2" xfId="45666"/>
    <cellStyle name="Title 6 8 2 2" xfId="45667"/>
    <cellStyle name="Title 6 8 2 3" xfId="45668"/>
    <cellStyle name="Title 6 8 3" xfId="45669"/>
    <cellStyle name="Title 6 8 4" xfId="45670"/>
    <cellStyle name="Title 6 9" xfId="45671"/>
    <cellStyle name="Title 6 9 2" xfId="45672"/>
    <cellStyle name="Title 6 9 2 2" xfId="45673"/>
    <cellStyle name="Title 6 9 2 3" xfId="45674"/>
    <cellStyle name="Title 6 9 3" xfId="45675"/>
    <cellStyle name="Title 6 9 4" xfId="45676"/>
    <cellStyle name="Title 7" xfId="45677"/>
    <cellStyle name="Title 7 10" xfId="45678"/>
    <cellStyle name="Title 7 10 2" xfId="45679"/>
    <cellStyle name="Title 7 10 3" xfId="45680"/>
    <cellStyle name="Title 7 11" xfId="45681"/>
    <cellStyle name="Title 7 11 2" xfId="45682"/>
    <cellStyle name="Title 7 11 3" xfId="45683"/>
    <cellStyle name="Title 7 12" xfId="45684"/>
    <cellStyle name="Title 7 12 2" xfId="45685"/>
    <cellStyle name="Title 7 12 3" xfId="45686"/>
    <cellStyle name="Title 7 13" xfId="45687"/>
    <cellStyle name="Title 7 2" xfId="45688"/>
    <cellStyle name="Title 7 2 2" xfId="45689"/>
    <cellStyle name="Title 7 2 2 2" xfId="45690"/>
    <cellStyle name="Title 7 2 2 2 2" xfId="45691"/>
    <cellStyle name="Title 7 2 2 2 3" xfId="45692"/>
    <cellStyle name="Title 7 2 2 3" xfId="45693"/>
    <cellStyle name="Title 7 2 2 4" xfId="45694"/>
    <cellStyle name="Title 7 2 3" xfId="45695"/>
    <cellStyle name="Title 7 2 3 2" xfId="45696"/>
    <cellStyle name="Title 7 2 3 2 2" xfId="45697"/>
    <cellStyle name="Title 7 2 3 2 3" xfId="45698"/>
    <cellStyle name="Title 7 2 3 3" xfId="45699"/>
    <cellStyle name="Title 7 2 3 4" xfId="45700"/>
    <cellStyle name="Title 7 2 4" xfId="45701"/>
    <cellStyle name="Title 7 2 4 2" xfId="45702"/>
    <cellStyle name="Title 7 2 4 3" xfId="45703"/>
    <cellStyle name="Title 7 2 5" xfId="45704"/>
    <cellStyle name="Title 7 2 5 2" xfId="45705"/>
    <cellStyle name="Title 7 2 5 3" xfId="45706"/>
    <cellStyle name="Title 7 2 6" xfId="45707"/>
    <cellStyle name="Title 7 2 7" xfId="45708"/>
    <cellStyle name="Title 7 3" xfId="45709"/>
    <cellStyle name="Title 7 3 2" xfId="45710"/>
    <cellStyle name="Title 7 3 2 2" xfId="45711"/>
    <cellStyle name="Title 7 3 2 2 2" xfId="45712"/>
    <cellStyle name="Title 7 3 2 2 3" xfId="45713"/>
    <cellStyle name="Title 7 3 2 3" xfId="45714"/>
    <cellStyle name="Title 7 3 2 4" xfId="45715"/>
    <cellStyle name="Title 7 3 3" xfId="45716"/>
    <cellStyle name="Title 7 3 3 2" xfId="45717"/>
    <cellStyle name="Title 7 3 3 2 2" xfId="45718"/>
    <cellStyle name="Title 7 3 3 2 3" xfId="45719"/>
    <cellStyle name="Title 7 3 3 3" xfId="45720"/>
    <cellStyle name="Title 7 3 3 4" xfId="45721"/>
    <cellStyle name="Title 7 3 4" xfId="45722"/>
    <cellStyle name="Title 7 3 4 2" xfId="45723"/>
    <cellStyle name="Title 7 3 4 3" xfId="45724"/>
    <cellStyle name="Title 7 3 5" xfId="45725"/>
    <cellStyle name="Title 7 3 6" xfId="45726"/>
    <cellStyle name="Title 7 4" xfId="45727"/>
    <cellStyle name="Title 7 4 2" xfId="45728"/>
    <cellStyle name="Title 7 4 2 2" xfId="45729"/>
    <cellStyle name="Title 7 4 2 2 2" xfId="45730"/>
    <cellStyle name="Title 7 4 2 2 3" xfId="45731"/>
    <cellStyle name="Title 7 4 2 3" xfId="45732"/>
    <cellStyle name="Title 7 4 2 4" xfId="45733"/>
    <cellStyle name="Title 7 4 3" xfId="45734"/>
    <cellStyle name="Title 7 4 3 2" xfId="45735"/>
    <cellStyle name="Title 7 4 3 2 2" xfId="45736"/>
    <cellStyle name="Title 7 4 3 2 3" xfId="45737"/>
    <cellStyle name="Title 7 4 3 3" xfId="45738"/>
    <cellStyle name="Title 7 4 3 4" xfId="45739"/>
    <cellStyle name="Title 7 4 4" xfId="45740"/>
    <cellStyle name="Title 7 4 4 2" xfId="45741"/>
    <cellStyle name="Title 7 4 4 3" xfId="45742"/>
    <cellStyle name="Title 7 4 5" xfId="45743"/>
    <cellStyle name="Title 7 4 6" xfId="45744"/>
    <cellStyle name="Title 7 5" xfId="45745"/>
    <cellStyle name="Title 7 5 2" xfId="45746"/>
    <cellStyle name="Title 7 5 2 2" xfId="45747"/>
    <cellStyle name="Title 7 5 2 2 2" xfId="45748"/>
    <cellStyle name="Title 7 5 2 2 3" xfId="45749"/>
    <cellStyle name="Title 7 5 2 3" xfId="45750"/>
    <cellStyle name="Title 7 5 2 4" xfId="45751"/>
    <cellStyle name="Title 7 5 3" xfId="45752"/>
    <cellStyle name="Title 7 5 3 2" xfId="45753"/>
    <cellStyle name="Title 7 5 3 2 2" xfId="45754"/>
    <cellStyle name="Title 7 5 3 2 3" xfId="45755"/>
    <cellStyle name="Title 7 5 3 3" xfId="45756"/>
    <cellStyle name="Title 7 5 3 4" xfId="45757"/>
    <cellStyle name="Title 7 5 4" xfId="45758"/>
    <cellStyle name="Title 7 5 4 2" xfId="45759"/>
    <cellStyle name="Title 7 5 4 2 2" xfId="45760"/>
    <cellStyle name="Title 7 5 4 2 3" xfId="45761"/>
    <cellStyle name="Title 7 5 4 3" xfId="45762"/>
    <cellStyle name="Title 7 5 4 4" xfId="45763"/>
    <cellStyle name="Title 7 5 5" xfId="45764"/>
    <cellStyle name="Title 7 5 5 2" xfId="45765"/>
    <cellStyle name="Title 7 5 5 3" xfId="45766"/>
    <cellStyle name="Title 7 5 6" xfId="45767"/>
    <cellStyle name="Title 7 5 7" xfId="45768"/>
    <cellStyle name="Title 7 6" xfId="45769"/>
    <cellStyle name="Title 7 6 2" xfId="45770"/>
    <cellStyle name="Title 7 6 2 2" xfId="45771"/>
    <cellStyle name="Title 7 6 2 2 2" xfId="45772"/>
    <cellStyle name="Title 7 6 2 2 3" xfId="45773"/>
    <cellStyle name="Title 7 6 2 3" xfId="45774"/>
    <cellStyle name="Title 7 6 2 4" xfId="45775"/>
    <cellStyle name="Title 7 6 3" xfId="45776"/>
    <cellStyle name="Title 7 6 3 2" xfId="45777"/>
    <cellStyle name="Title 7 6 3 2 2" xfId="45778"/>
    <cellStyle name="Title 7 6 3 2 3" xfId="45779"/>
    <cellStyle name="Title 7 6 3 3" xfId="45780"/>
    <cellStyle name="Title 7 6 3 4" xfId="45781"/>
    <cellStyle name="Title 7 6 4" xfId="45782"/>
    <cellStyle name="Title 7 6 4 2" xfId="45783"/>
    <cellStyle name="Title 7 6 4 3" xfId="45784"/>
    <cellStyle name="Title 7 6 5" xfId="45785"/>
    <cellStyle name="Title 7 6 6" xfId="45786"/>
    <cellStyle name="Title 7 7" xfId="45787"/>
    <cellStyle name="Title 7 7 2" xfId="45788"/>
    <cellStyle name="Title 7 7 2 2" xfId="45789"/>
    <cellStyle name="Title 7 7 2 3" xfId="45790"/>
    <cellStyle name="Title 7 7 3" xfId="45791"/>
    <cellStyle name="Title 7 7 4" xfId="45792"/>
    <cellStyle name="Title 7 8" xfId="45793"/>
    <cellStyle name="Title 7 8 2" xfId="45794"/>
    <cellStyle name="Title 7 8 2 2" xfId="45795"/>
    <cellStyle name="Title 7 8 2 3" xfId="45796"/>
    <cellStyle name="Title 7 8 3" xfId="45797"/>
    <cellStyle name="Title 7 8 4" xfId="45798"/>
    <cellStyle name="Title 7 9" xfId="45799"/>
    <cellStyle name="Title 7 9 2" xfId="45800"/>
    <cellStyle name="Title 7 9 2 2" xfId="45801"/>
    <cellStyle name="Title 7 9 2 3" xfId="45802"/>
    <cellStyle name="Title 7 9 3" xfId="45803"/>
    <cellStyle name="Title 7 9 4" xfId="45804"/>
    <cellStyle name="Title 8" xfId="45805"/>
    <cellStyle name="Title 8 10" xfId="45806"/>
    <cellStyle name="Title 8 10 2" xfId="45807"/>
    <cellStyle name="Title 8 10 3" xfId="45808"/>
    <cellStyle name="Title 8 11" xfId="45809"/>
    <cellStyle name="Title 8 11 2" xfId="45810"/>
    <cellStyle name="Title 8 11 3" xfId="45811"/>
    <cellStyle name="Title 8 12" xfId="45812"/>
    <cellStyle name="Title 8 12 2" xfId="45813"/>
    <cellStyle name="Title 8 12 3" xfId="45814"/>
    <cellStyle name="Title 8 13" xfId="45815"/>
    <cellStyle name="Title 8 2" xfId="45816"/>
    <cellStyle name="Title 8 2 2" xfId="45817"/>
    <cellStyle name="Title 8 2 2 2" xfId="45818"/>
    <cellStyle name="Title 8 2 2 2 2" xfId="45819"/>
    <cellStyle name="Title 8 2 2 2 3" xfId="45820"/>
    <cellStyle name="Title 8 2 2 3" xfId="45821"/>
    <cellStyle name="Title 8 2 2 4" xfId="45822"/>
    <cellStyle name="Title 8 2 3" xfId="45823"/>
    <cellStyle name="Title 8 2 3 2" xfId="45824"/>
    <cellStyle name="Title 8 2 3 2 2" xfId="45825"/>
    <cellStyle name="Title 8 2 3 2 3" xfId="45826"/>
    <cellStyle name="Title 8 2 3 3" xfId="45827"/>
    <cellStyle name="Title 8 2 3 4" xfId="45828"/>
    <cellStyle name="Title 8 2 4" xfId="45829"/>
    <cellStyle name="Title 8 2 4 2" xfId="45830"/>
    <cellStyle name="Title 8 2 4 3" xfId="45831"/>
    <cellStyle name="Title 8 2 5" xfId="45832"/>
    <cellStyle name="Title 8 2 5 2" xfId="45833"/>
    <cellStyle name="Title 8 2 5 3" xfId="45834"/>
    <cellStyle name="Title 8 2 6" xfId="45835"/>
    <cellStyle name="Title 8 2 7" xfId="45836"/>
    <cellStyle name="Title 8 3" xfId="45837"/>
    <cellStyle name="Title 8 3 2" xfId="45838"/>
    <cellStyle name="Title 8 3 2 2" xfId="45839"/>
    <cellStyle name="Title 8 3 2 2 2" xfId="45840"/>
    <cellStyle name="Title 8 3 2 2 3" xfId="45841"/>
    <cellStyle name="Title 8 3 2 3" xfId="45842"/>
    <cellStyle name="Title 8 3 2 4" xfId="45843"/>
    <cellStyle name="Title 8 3 3" xfId="45844"/>
    <cellStyle name="Title 8 3 3 2" xfId="45845"/>
    <cellStyle name="Title 8 3 3 2 2" xfId="45846"/>
    <cellStyle name="Title 8 3 3 2 3" xfId="45847"/>
    <cellStyle name="Title 8 3 3 3" xfId="45848"/>
    <cellStyle name="Title 8 3 3 4" xfId="45849"/>
    <cellStyle name="Title 8 3 4" xfId="45850"/>
    <cellStyle name="Title 8 3 4 2" xfId="45851"/>
    <cellStyle name="Title 8 3 4 3" xfId="45852"/>
    <cellStyle name="Title 8 3 5" xfId="45853"/>
    <cellStyle name="Title 8 3 6" xfId="45854"/>
    <cellStyle name="Title 8 4" xfId="45855"/>
    <cellStyle name="Title 8 4 2" xfId="45856"/>
    <cellStyle name="Title 8 4 2 2" xfId="45857"/>
    <cellStyle name="Title 8 4 2 2 2" xfId="45858"/>
    <cellStyle name="Title 8 4 2 2 3" xfId="45859"/>
    <cellStyle name="Title 8 4 2 3" xfId="45860"/>
    <cellStyle name="Title 8 4 2 4" xfId="45861"/>
    <cellStyle name="Title 8 4 3" xfId="45862"/>
    <cellStyle name="Title 8 4 3 2" xfId="45863"/>
    <cellStyle name="Title 8 4 3 2 2" xfId="45864"/>
    <cellStyle name="Title 8 4 3 2 3" xfId="45865"/>
    <cellStyle name="Title 8 4 3 3" xfId="45866"/>
    <cellStyle name="Title 8 4 3 4" xfId="45867"/>
    <cellStyle name="Title 8 4 4" xfId="45868"/>
    <cellStyle name="Title 8 4 4 2" xfId="45869"/>
    <cellStyle name="Title 8 4 4 3" xfId="45870"/>
    <cellStyle name="Title 8 4 5" xfId="45871"/>
    <cellStyle name="Title 8 4 6" xfId="45872"/>
    <cellStyle name="Title 8 5" xfId="45873"/>
    <cellStyle name="Title 8 5 2" xfId="45874"/>
    <cellStyle name="Title 8 5 2 2" xfId="45875"/>
    <cellStyle name="Title 8 5 2 2 2" xfId="45876"/>
    <cellStyle name="Title 8 5 2 2 3" xfId="45877"/>
    <cellStyle name="Title 8 5 2 3" xfId="45878"/>
    <cellStyle name="Title 8 5 2 4" xfId="45879"/>
    <cellStyle name="Title 8 5 3" xfId="45880"/>
    <cellStyle name="Title 8 5 3 2" xfId="45881"/>
    <cellStyle name="Title 8 5 3 2 2" xfId="45882"/>
    <cellStyle name="Title 8 5 3 2 3" xfId="45883"/>
    <cellStyle name="Title 8 5 3 3" xfId="45884"/>
    <cellStyle name="Title 8 5 3 4" xfId="45885"/>
    <cellStyle name="Title 8 5 4" xfId="45886"/>
    <cellStyle name="Title 8 5 4 2" xfId="45887"/>
    <cellStyle name="Title 8 5 4 2 2" xfId="45888"/>
    <cellStyle name="Title 8 5 4 2 3" xfId="45889"/>
    <cellStyle name="Title 8 5 4 3" xfId="45890"/>
    <cellStyle name="Title 8 5 4 4" xfId="45891"/>
    <cellStyle name="Title 8 5 5" xfId="45892"/>
    <cellStyle name="Title 8 5 5 2" xfId="45893"/>
    <cellStyle name="Title 8 5 5 3" xfId="45894"/>
    <cellStyle name="Title 8 5 6" xfId="45895"/>
    <cellStyle name="Title 8 5 7" xfId="45896"/>
    <cellStyle name="Title 8 6" xfId="45897"/>
    <cellStyle name="Title 8 6 2" xfId="45898"/>
    <cellStyle name="Title 8 6 2 2" xfId="45899"/>
    <cellStyle name="Title 8 6 2 2 2" xfId="45900"/>
    <cellStyle name="Title 8 6 2 2 3" xfId="45901"/>
    <cellStyle name="Title 8 6 2 3" xfId="45902"/>
    <cellStyle name="Title 8 6 2 4" xfId="45903"/>
    <cellStyle name="Title 8 6 3" xfId="45904"/>
    <cellStyle name="Title 8 6 3 2" xfId="45905"/>
    <cellStyle name="Title 8 6 3 2 2" xfId="45906"/>
    <cellStyle name="Title 8 6 3 2 3" xfId="45907"/>
    <cellStyle name="Title 8 6 3 3" xfId="45908"/>
    <cellStyle name="Title 8 6 3 4" xfId="45909"/>
    <cellStyle name="Title 8 6 4" xfId="45910"/>
    <cellStyle name="Title 8 6 4 2" xfId="45911"/>
    <cellStyle name="Title 8 6 4 3" xfId="45912"/>
    <cellStyle name="Title 8 6 5" xfId="45913"/>
    <cellStyle name="Title 8 6 6" xfId="45914"/>
    <cellStyle name="Title 8 7" xfId="45915"/>
    <cellStyle name="Title 8 7 2" xfId="45916"/>
    <cellStyle name="Title 8 7 2 2" xfId="45917"/>
    <cellStyle name="Title 8 7 2 3" xfId="45918"/>
    <cellStyle name="Title 8 7 3" xfId="45919"/>
    <cellStyle name="Title 8 7 4" xfId="45920"/>
    <cellStyle name="Title 8 8" xfId="45921"/>
    <cellStyle name="Title 8 8 2" xfId="45922"/>
    <cellStyle name="Title 8 8 2 2" xfId="45923"/>
    <cellStyle name="Title 8 8 2 3" xfId="45924"/>
    <cellStyle name="Title 8 8 3" xfId="45925"/>
    <cellStyle name="Title 8 8 4" xfId="45926"/>
    <cellStyle name="Title 8 9" xfId="45927"/>
    <cellStyle name="Title 8 9 2" xfId="45928"/>
    <cellStyle name="Title 8 9 2 2" xfId="45929"/>
    <cellStyle name="Title 8 9 2 3" xfId="45930"/>
    <cellStyle name="Title 8 9 3" xfId="45931"/>
    <cellStyle name="Title 8 9 4" xfId="45932"/>
    <cellStyle name="Title 9" xfId="45933"/>
    <cellStyle name="Title 9 10" xfId="45934"/>
    <cellStyle name="Title 9 10 2" xfId="45935"/>
    <cellStyle name="Title 9 10 3" xfId="45936"/>
    <cellStyle name="Title 9 11" xfId="45937"/>
    <cellStyle name="Title 9 11 2" xfId="45938"/>
    <cellStyle name="Title 9 11 3" xfId="45939"/>
    <cellStyle name="Title 9 12" xfId="45940"/>
    <cellStyle name="Title 9 12 2" xfId="45941"/>
    <cellStyle name="Title 9 12 3" xfId="45942"/>
    <cellStyle name="Title 9 13" xfId="45943"/>
    <cellStyle name="Title 9 2" xfId="45944"/>
    <cellStyle name="Title 9 2 2" xfId="45945"/>
    <cellStyle name="Title 9 2 2 2" xfId="45946"/>
    <cellStyle name="Title 9 2 2 2 2" xfId="45947"/>
    <cellStyle name="Title 9 2 2 2 3" xfId="45948"/>
    <cellStyle name="Title 9 2 2 3" xfId="45949"/>
    <cellStyle name="Title 9 2 2 4" xfId="45950"/>
    <cellStyle name="Title 9 2 3" xfId="45951"/>
    <cellStyle name="Title 9 2 3 2" xfId="45952"/>
    <cellStyle name="Title 9 2 3 2 2" xfId="45953"/>
    <cellStyle name="Title 9 2 3 2 3" xfId="45954"/>
    <cellStyle name="Title 9 2 3 3" xfId="45955"/>
    <cellStyle name="Title 9 2 3 4" xfId="45956"/>
    <cellStyle name="Title 9 2 4" xfId="45957"/>
    <cellStyle name="Title 9 2 4 2" xfId="45958"/>
    <cellStyle name="Title 9 2 4 3" xfId="45959"/>
    <cellStyle name="Title 9 2 5" xfId="45960"/>
    <cellStyle name="Title 9 2 5 2" xfId="45961"/>
    <cellStyle name="Title 9 2 5 3" xfId="45962"/>
    <cellStyle name="Title 9 2 6" xfId="45963"/>
    <cellStyle name="Title 9 2 7" xfId="45964"/>
    <cellStyle name="Title 9 3" xfId="45965"/>
    <cellStyle name="Title 9 3 2" xfId="45966"/>
    <cellStyle name="Title 9 3 2 2" xfId="45967"/>
    <cellStyle name="Title 9 3 2 2 2" xfId="45968"/>
    <cellStyle name="Title 9 3 2 2 3" xfId="45969"/>
    <cellStyle name="Title 9 3 2 3" xfId="45970"/>
    <cellStyle name="Title 9 3 2 4" xfId="45971"/>
    <cellStyle name="Title 9 3 3" xfId="45972"/>
    <cellStyle name="Title 9 3 3 2" xfId="45973"/>
    <cellStyle name="Title 9 3 3 2 2" xfId="45974"/>
    <cellStyle name="Title 9 3 3 2 3" xfId="45975"/>
    <cellStyle name="Title 9 3 3 3" xfId="45976"/>
    <cellStyle name="Title 9 3 3 4" xfId="45977"/>
    <cellStyle name="Title 9 3 4" xfId="45978"/>
    <cellStyle name="Title 9 3 4 2" xfId="45979"/>
    <cellStyle name="Title 9 3 4 3" xfId="45980"/>
    <cellStyle name="Title 9 3 5" xfId="45981"/>
    <cellStyle name="Title 9 3 6" xfId="45982"/>
    <cellStyle name="Title 9 4" xfId="45983"/>
    <cellStyle name="Title 9 4 2" xfId="45984"/>
    <cellStyle name="Title 9 4 2 2" xfId="45985"/>
    <cellStyle name="Title 9 4 2 2 2" xfId="45986"/>
    <cellStyle name="Title 9 4 2 2 3" xfId="45987"/>
    <cellStyle name="Title 9 4 2 3" xfId="45988"/>
    <cellStyle name="Title 9 4 2 4" xfId="45989"/>
    <cellStyle name="Title 9 4 3" xfId="45990"/>
    <cellStyle name="Title 9 4 3 2" xfId="45991"/>
    <cellStyle name="Title 9 4 3 2 2" xfId="45992"/>
    <cellStyle name="Title 9 4 3 2 3" xfId="45993"/>
    <cellStyle name="Title 9 4 3 3" xfId="45994"/>
    <cellStyle name="Title 9 4 3 4" xfId="45995"/>
    <cellStyle name="Title 9 4 4" xfId="45996"/>
    <cellStyle name="Title 9 4 4 2" xfId="45997"/>
    <cellStyle name="Title 9 4 4 3" xfId="45998"/>
    <cellStyle name="Title 9 4 5" xfId="45999"/>
    <cellStyle name="Title 9 4 6" xfId="46000"/>
    <cellStyle name="Title 9 5" xfId="46001"/>
    <cellStyle name="Title 9 5 2" xfId="46002"/>
    <cellStyle name="Title 9 5 2 2" xfId="46003"/>
    <cellStyle name="Title 9 5 2 2 2" xfId="46004"/>
    <cellStyle name="Title 9 5 2 2 3" xfId="46005"/>
    <cellStyle name="Title 9 5 2 3" xfId="46006"/>
    <cellStyle name="Title 9 5 2 4" xfId="46007"/>
    <cellStyle name="Title 9 5 3" xfId="46008"/>
    <cellStyle name="Title 9 5 3 2" xfId="46009"/>
    <cellStyle name="Title 9 5 3 2 2" xfId="46010"/>
    <cellStyle name="Title 9 5 3 2 3" xfId="46011"/>
    <cellStyle name="Title 9 5 3 3" xfId="46012"/>
    <cellStyle name="Title 9 5 3 4" xfId="46013"/>
    <cellStyle name="Title 9 5 4" xfId="46014"/>
    <cellStyle name="Title 9 5 4 2" xfId="46015"/>
    <cellStyle name="Title 9 5 4 2 2" xfId="46016"/>
    <cellStyle name="Title 9 5 4 2 3" xfId="46017"/>
    <cellStyle name="Title 9 5 4 3" xfId="46018"/>
    <cellStyle name="Title 9 5 4 4" xfId="46019"/>
    <cellStyle name="Title 9 5 5" xfId="46020"/>
    <cellStyle name="Title 9 5 5 2" xfId="46021"/>
    <cellStyle name="Title 9 5 5 3" xfId="46022"/>
    <cellStyle name="Title 9 5 6" xfId="46023"/>
    <cellStyle name="Title 9 5 7" xfId="46024"/>
    <cellStyle name="Title 9 6" xfId="46025"/>
    <cellStyle name="Title 9 6 2" xfId="46026"/>
    <cellStyle name="Title 9 6 2 2" xfId="46027"/>
    <cellStyle name="Title 9 6 2 2 2" xfId="46028"/>
    <cellStyle name="Title 9 6 2 2 3" xfId="46029"/>
    <cellStyle name="Title 9 6 2 3" xfId="46030"/>
    <cellStyle name="Title 9 6 2 4" xfId="46031"/>
    <cellStyle name="Title 9 6 3" xfId="46032"/>
    <cellStyle name="Title 9 6 3 2" xfId="46033"/>
    <cellStyle name="Title 9 6 3 2 2" xfId="46034"/>
    <cellStyle name="Title 9 6 3 2 3" xfId="46035"/>
    <cellStyle name="Title 9 6 3 3" xfId="46036"/>
    <cellStyle name="Title 9 6 3 4" xfId="46037"/>
    <cellStyle name="Title 9 6 4" xfId="46038"/>
    <cellStyle name="Title 9 6 4 2" xfId="46039"/>
    <cellStyle name="Title 9 6 4 3" xfId="46040"/>
    <cellStyle name="Title 9 6 5" xfId="46041"/>
    <cellStyle name="Title 9 6 6" xfId="46042"/>
    <cellStyle name="Title 9 7" xfId="46043"/>
    <cellStyle name="Title 9 7 2" xfId="46044"/>
    <cellStyle name="Title 9 7 2 2" xfId="46045"/>
    <cellStyle name="Title 9 7 2 3" xfId="46046"/>
    <cellStyle name="Title 9 7 3" xfId="46047"/>
    <cellStyle name="Title 9 7 4" xfId="46048"/>
    <cellStyle name="Title 9 8" xfId="46049"/>
    <cellStyle name="Title 9 8 2" xfId="46050"/>
    <cellStyle name="Title 9 8 2 2" xfId="46051"/>
    <cellStyle name="Title 9 8 2 3" xfId="46052"/>
    <cellStyle name="Title 9 8 3" xfId="46053"/>
    <cellStyle name="Title 9 8 4" xfId="46054"/>
    <cellStyle name="Title 9 9" xfId="46055"/>
    <cellStyle name="Title 9 9 2" xfId="46056"/>
    <cellStyle name="Title 9 9 2 2" xfId="46057"/>
    <cellStyle name="Title 9 9 2 3" xfId="46058"/>
    <cellStyle name="Title 9 9 3" xfId="46059"/>
    <cellStyle name="Title 9 9 4" xfId="46060"/>
    <cellStyle name="Total 10" xfId="46061"/>
    <cellStyle name="Total 10 10" xfId="46062"/>
    <cellStyle name="Total 10 10 2" xfId="46063"/>
    <cellStyle name="Total 10 10 3" xfId="46064"/>
    <cellStyle name="Total 10 11" xfId="46065"/>
    <cellStyle name="Total 10 11 2" xfId="46066"/>
    <cellStyle name="Total 10 11 3" xfId="46067"/>
    <cellStyle name="Total 10 12" xfId="46068"/>
    <cellStyle name="Total 10 12 2" xfId="46069"/>
    <cellStyle name="Total 10 12 3" xfId="46070"/>
    <cellStyle name="Total 10 13" xfId="46071"/>
    <cellStyle name="Total 10 2" xfId="46072"/>
    <cellStyle name="Total 10 2 2" xfId="46073"/>
    <cellStyle name="Total 10 2 2 2" xfId="46074"/>
    <cellStyle name="Total 10 2 2 2 2" xfId="46075"/>
    <cellStyle name="Total 10 2 2 2 3" xfId="46076"/>
    <cellStyle name="Total 10 2 2 3" xfId="46077"/>
    <cellStyle name="Total 10 2 2 4" xfId="46078"/>
    <cellStyle name="Total 10 2 3" xfId="46079"/>
    <cellStyle name="Total 10 2 3 2" xfId="46080"/>
    <cellStyle name="Total 10 2 3 2 2" xfId="46081"/>
    <cellStyle name="Total 10 2 3 2 3" xfId="46082"/>
    <cellStyle name="Total 10 2 3 3" xfId="46083"/>
    <cellStyle name="Total 10 2 3 4" xfId="46084"/>
    <cellStyle name="Total 10 2 4" xfId="46085"/>
    <cellStyle name="Total 10 2 4 2" xfId="46086"/>
    <cellStyle name="Total 10 2 4 3" xfId="46087"/>
    <cellStyle name="Total 10 2 5" xfId="46088"/>
    <cellStyle name="Total 10 2 5 2" xfId="46089"/>
    <cellStyle name="Total 10 2 5 3" xfId="46090"/>
    <cellStyle name="Total 10 2 6" xfId="46091"/>
    <cellStyle name="Total 10 2 7" xfId="46092"/>
    <cellStyle name="Total 10 3" xfId="46093"/>
    <cellStyle name="Total 10 3 2" xfId="46094"/>
    <cellStyle name="Total 10 3 2 2" xfId="46095"/>
    <cellStyle name="Total 10 3 2 2 2" xfId="46096"/>
    <cellStyle name="Total 10 3 2 2 3" xfId="46097"/>
    <cellStyle name="Total 10 3 2 3" xfId="46098"/>
    <cellStyle name="Total 10 3 2 4" xfId="46099"/>
    <cellStyle name="Total 10 3 3" xfId="46100"/>
    <cellStyle name="Total 10 3 3 2" xfId="46101"/>
    <cellStyle name="Total 10 3 3 2 2" xfId="46102"/>
    <cellStyle name="Total 10 3 3 2 3" xfId="46103"/>
    <cellStyle name="Total 10 3 3 3" xfId="46104"/>
    <cellStyle name="Total 10 3 3 4" xfId="46105"/>
    <cellStyle name="Total 10 3 4" xfId="46106"/>
    <cellStyle name="Total 10 3 4 2" xfId="46107"/>
    <cellStyle name="Total 10 3 4 3" xfId="46108"/>
    <cellStyle name="Total 10 3 5" xfId="46109"/>
    <cellStyle name="Total 10 3 6" xfId="46110"/>
    <cellStyle name="Total 10 4" xfId="46111"/>
    <cellStyle name="Total 10 4 2" xfId="46112"/>
    <cellStyle name="Total 10 4 2 2" xfId="46113"/>
    <cellStyle name="Total 10 4 2 2 2" xfId="46114"/>
    <cellStyle name="Total 10 4 2 2 3" xfId="46115"/>
    <cellStyle name="Total 10 4 2 3" xfId="46116"/>
    <cellStyle name="Total 10 4 2 4" xfId="46117"/>
    <cellStyle name="Total 10 4 3" xfId="46118"/>
    <cellStyle name="Total 10 4 3 2" xfId="46119"/>
    <cellStyle name="Total 10 4 3 2 2" xfId="46120"/>
    <cellStyle name="Total 10 4 3 2 3" xfId="46121"/>
    <cellStyle name="Total 10 4 3 3" xfId="46122"/>
    <cellStyle name="Total 10 4 3 4" xfId="46123"/>
    <cellStyle name="Total 10 4 4" xfId="46124"/>
    <cellStyle name="Total 10 4 4 2" xfId="46125"/>
    <cellStyle name="Total 10 4 4 3" xfId="46126"/>
    <cellStyle name="Total 10 4 5" xfId="46127"/>
    <cellStyle name="Total 10 4 6" xfId="46128"/>
    <cellStyle name="Total 10 5" xfId="46129"/>
    <cellStyle name="Total 10 5 2" xfId="46130"/>
    <cellStyle name="Total 10 5 2 2" xfId="46131"/>
    <cellStyle name="Total 10 5 2 2 2" xfId="46132"/>
    <cellStyle name="Total 10 5 2 2 3" xfId="46133"/>
    <cellStyle name="Total 10 5 2 3" xfId="46134"/>
    <cellStyle name="Total 10 5 2 4" xfId="46135"/>
    <cellStyle name="Total 10 5 3" xfId="46136"/>
    <cellStyle name="Total 10 5 3 2" xfId="46137"/>
    <cellStyle name="Total 10 5 3 2 2" xfId="46138"/>
    <cellStyle name="Total 10 5 3 2 3" xfId="46139"/>
    <cellStyle name="Total 10 5 3 3" xfId="46140"/>
    <cellStyle name="Total 10 5 3 4" xfId="46141"/>
    <cellStyle name="Total 10 5 4" xfId="46142"/>
    <cellStyle name="Total 10 5 4 2" xfId="46143"/>
    <cellStyle name="Total 10 5 4 2 2" xfId="46144"/>
    <cellStyle name="Total 10 5 4 2 3" xfId="46145"/>
    <cellStyle name="Total 10 5 4 3" xfId="46146"/>
    <cellStyle name="Total 10 5 4 4" xfId="46147"/>
    <cellStyle name="Total 10 5 5" xfId="46148"/>
    <cellStyle name="Total 10 5 5 2" xfId="46149"/>
    <cellStyle name="Total 10 5 5 3" xfId="46150"/>
    <cellStyle name="Total 10 5 6" xfId="46151"/>
    <cellStyle name="Total 10 5 7" xfId="46152"/>
    <cellStyle name="Total 10 6" xfId="46153"/>
    <cellStyle name="Total 10 6 2" xfId="46154"/>
    <cellStyle name="Total 10 6 2 2" xfId="46155"/>
    <cellStyle name="Total 10 6 2 2 2" xfId="46156"/>
    <cellStyle name="Total 10 6 2 2 3" xfId="46157"/>
    <cellStyle name="Total 10 6 2 3" xfId="46158"/>
    <cellStyle name="Total 10 6 2 4" xfId="46159"/>
    <cellStyle name="Total 10 6 3" xfId="46160"/>
    <cellStyle name="Total 10 6 3 2" xfId="46161"/>
    <cellStyle name="Total 10 6 3 2 2" xfId="46162"/>
    <cellStyle name="Total 10 6 3 2 3" xfId="46163"/>
    <cellStyle name="Total 10 6 3 3" xfId="46164"/>
    <cellStyle name="Total 10 6 3 4" xfId="46165"/>
    <cellStyle name="Total 10 6 4" xfId="46166"/>
    <cellStyle name="Total 10 6 4 2" xfId="46167"/>
    <cellStyle name="Total 10 6 4 3" xfId="46168"/>
    <cellStyle name="Total 10 6 5" xfId="46169"/>
    <cellStyle name="Total 10 6 6" xfId="46170"/>
    <cellStyle name="Total 10 7" xfId="46171"/>
    <cellStyle name="Total 10 7 2" xfId="46172"/>
    <cellStyle name="Total 10 7 2 2" xfId="46173"/>
    <cellStyle name="Total 10 7 2 3" xfId="46174"/>
    <cellStyle name="Total 10 7 3" xfId="46175"/>
    <cellStyle name="Total 10 7 4" xfId="46176"/>
    <cellStyle name="Total 10 8" xfId="46177"/>
    <cellStyle name="Total 10 8 2" xfId="46178"/>
    <cellStyle name="Total 10 8 2 2" xfId="46179"/>
    <cellStyle name="Total 10 8 2 3" xfId="46180"/>
    <cellStyle name="Total 10 8 3" xfId="46181"/>
    <cellStyle name="Total 10 8 4" xfId="46182"/>
    <cellStyle name="Total 10 9" xfId="46183"/>
    <cellStyle name="Total 10 9 2" xfId="46184"/>
    <cellStyle name="Total 10 9 2 2" xfId="46185"/>
    <cellStyle name="Total 10 9 2 3" xfId="46186"/>
    <cellStyle name="Total 10 9 3" xfId="46187"/>
    <cellStyle name="Total 10 9 4" xfId="46188"/>
    <cellStyle name="Total 11" xfId="46189"/>
    <cellStyle name="Total 11 10" xfId="46190"/>
    <cellStyle name="Total 11 10 2" xfId="46191"/>
    <cellStyle name="Total 11 10 3" xfId="46192"/>
    <cellStyle name="Total 11 11" xfId="46193"/>
    <cellStyle name="Total 11 11 2" xfId="46194"/>
    <cellStyle name="Total 11 11 3" xfId="46195"/>
    <cellStyle name="Total 11 12" xfId="46196"/>
    <cellStyle name="Total 11 12 2" xfId="46197"/>
    <cellStyle name="Total 11 12 3" xfId="46198"/>
    <cellStyle name="Total 11 13" xfId="46199"/>
    <cellStyle name="Total 11 2" xfId="46200"/>
    <cellStyle name="Total 11 2 2" xfId="46201"/>
    <cellStyle name="Total 11 2 2 2" xfId="46202"/>
    <cellStyle name="Total 11 2 2 2 2" xfId="46203"/>
    <cellStyle name="Total 11 2 2 2 3" xfId="46204"/>
    <cellStyle name="Total 11 2 2 3" xfId="46205"/>
    <cellStyle name="Total 11 2 2 4" xfId="46206"/>
    <cellStyle name="Total 11 2 3" xfId="46207"/>
    <cellStyle name="Total 11 2 3 2" xfId="46208"/>
    <cellStyle name="Total 11 2 3 2 2" xfId="46209"/>
    <cellStyle name="Total 11 2 3 2 3" xfId="46210"/>
    <cellStyle name="Total 11 2 3 3" xfId="46211"/>
    <cellStyle name="Total 11 2 3 4" xfId="46212"/>
    <cellStyle name="Total 11 2 4" xfId="46213"/>
    <cellStyle name="Total 11 2 4 2" xfId="46214"/>
    <cellStyle name="Total 11 2 4 3" xfId="46215"/>
    <cellStyle name="Total 11 2 5" xfId="46216"/>
    <cellStyle name="Total 11 2 5 2" xfId="46217"/>
    <cellStyle name="Total 11 2 5 3" xfId="46218"/>
    <cellStyle name="Total 11 2 6" xfId="46219"/>
    <cellStyle name="Total 11 2 7" xfId="46220"/>
    <cellStyle name="Total 11 3" xfId="46221"/>
    <cellStyle name="Total 11 3 2" xfId="46222"/>
    <cellStyle name="Total 11 3 2 2" xfId="46223"/>
    <cellStyle name="Total 11 3 2 2 2" xfId="46224"/>
    <cellStyle name="Total 11 3 2 2 3" xfId="46225"/>
    <cellStyle name="Total 11 3 2 3" xfId="46226"/>
    <cellStyle name="Total 11 3 2 4" xfId="46227"/>
    <cellStyle name="Total 11 3 3" xfId="46228"/>
    <cellStyle name="Total 11 3 3 2" xfId="46229"/>
    <cellStyle name="Total 11 3 3 2 2" xfId="46230"/>
    <cellStyle name="Total 11 3 3 2 3" xfId="46231"/>
    <cellStyle name="Total 11 3 3 3" xfId="46232"/>
    <cellStyle name="Total 11 3 3 4" xfId="46233"/>
    <cellStyle name="Total 11 3 4" xfId="46234"/>
    <cellStyle name="Total 11 3 4 2" xfId="46235"/>
    <cellStyle name="Total 11 3 4 3" xfId="46236"/>
    <cellStyle name="Total 11 3 5" xfId="46237"/>
    <cellStyle name="Total 11 3 6" xfId="46238"/>
    <cellStyle name="Total 11 4" xfId="46239"/>
    <cellStyle name="Total 11 4 2" xfId="46240"/>
    <cellStyle name="Total 11 4 2 2" xfId="46241"/>
    <cellStyle name="Total 11 4 2 2 2" xfId="46242"/>
    <cellStyle name="Total 11 4 2 2 3" xfId="46243"/>
    <cellStyle name="Total 11 4 2 3" xfId="46244"/>
    <cellStyle name="Total 11 4 2 4" xfId="46245"/>
    <cellStyle name="Total 11 4 3" xfId="46246"/>
    <cellStyle name="Total 11 4 3 2" xfId="46247"/>
    <cellStyle name="Total 11 4 3 2 2" xfId="46248"/>
    <cellStyle name="Total 11 4 3 2 3" xfId="46249"/>
    <cellStyle name="Total 11 4 3 3" xfId="46250"/>
    <cellStyle name="Total 11 4 3 4" xfId="46251"/>
    <cellStyle name="Total 11 4 4" xfId="46252"/>
    <cellStyle name="Total 11 4 4 2" xfId="46253"/>
    <cellStyle name="Total 11 4 4 3" xfId="46254"/>
    <cellStyle name="Total 11 4 5" xfId="46255"/>
    <cellStyle name="Total 11 4 6" xfId="46256"/>
    <cellStyle name="Total 11 5" xfId="46257"/>
    <cellStyle name="Total 11 5 2" xfId="46258"/>
    <cellStyle name="Total 11 5 2 2" xfId="46259"/>
    <cellStyle name="Total 11 5 2 2 2" xfId="46260"/>
    <cellStyle name="Total 11 5 2 2 3" xfId="46261"/>
    <cellStyle name="Total 11 5 2 3" xfId="46262"/>
    <cellStyle name="Total 11 5 2 4" xfId="46263"/>
    <cellStyle name="Total 11 5 3" xfId="46264"/>
    <cellStyle name="Total 11 5 3 2" xfId="46265"/>
    <cellStyle name="Total 11 5 3 2 2" xfId="46266"/>
    <cellStyle name="Total 11 5 3 2 3" xfId="46267"/>
    <cellStyle name="Total 11 5 3 3" xfId="46268"/>
    <cellStyle name="Total 11 5 3 4" xfId="46269"/>
    <cellStyle name="Total 11 5 4" xfId="46270"/>
    <cellStyle name="Total 11 5 4 2" xfId="46271"/>
    <cellStyle name="Total 11 5 4 2 2" xfId="46272"/>
    <cellStyle name="Total 11 5 4 2 3" xfId="46273"/>
    <cellStyle name="Total 11 5 4 3" xfId="46274"/>
    <cellStyle name="Total 11 5 4 4" xfId="46275"/>
    <cellStyle name="Total 11 5 5" xfId="46276"/>
    <cellStyle name="Total 11 5 5 2" xfId="46277"/>
    <cellStyle name="Total 11 5 5 3" xfId="46278"/>
    <cellStyle name="Total 11 5 6" xfId="46279"/>
    <cellStyle name="Total 11 5 7" xfId="46280"/>
    <cellStyle name="Total 11 6" xfId="46281"/>
    <cellStyle name="Total 11 6 2" xfId="46282"/>
    <cellStyle name="Total 11 6 2 2" xfId="46283"/>
    <cellStyle name="Total 11 6 2 2 2" xfId="46284"/>
    <cellStyle name="Total 11 6 2 2 3" xfId="46285"/>
    <cellStyle name="Total 11 6 2 3" xfId="46286"/>
    <cellStyle name="Total 11 6 2 4" xfId="46287"/>
    <cellStyle name="Total 11 6 3" xfId="46288"/>
    <cellStyle name="Total 11 6 3 2" xfId="46289"/>
    <cellStyle name="Total 11 6 3 2 2" xfId="46290"/>
    <cellStyle name="Total 11 6 3 2 3" xfId="46291"/>
    <cellStyle name="Total 11 6 3 3" xfId="46292"/>
    <cellStyle name="Total 11 6 3 4" xfId="46293"/>
    <cellStyle name="Total 11 6 4" xfId="46294"/>
    <cellStyle name="Total 11 6 4 2" xfId="46295"/>
    <cellStyle name="Total 11 6 4 3" xfId="46296"/>
    <cellStyle name="Total 11 6 5" xfId="46297"/>
    <cellStyle name="Total 11 6 6" xfId="46298"/>
    <cellStyle name="Total 11 7" xfId="46299"/>
    <cellStyle name="Total 11 7 2" xfId="46300"/>
    <cellStyle name="Total 11 7 2 2" xfId="46301"/>
    <cellStyle name="Total 11 7 2 3" xfId="46302"/>
    <cellStyle name="Total 11 7 3" xfId="46303"/>
    <cellStyle name="Total 11 7 4" xfId="46304"/>
    <cellStyle name="Total 11 8" xfId="46305"/>
    <cellStyle name="Total 11 8 2" xfId="46306"/>
    <cellStyle name="Total 11 8 2 2" xfId="46307"/>
    <cellStyle name="Total 11 8 2 3" xfId="46308"/>
    <cellStyle name="Total 11 8 3" xfId="46309"/>
    <cellStyle name="Total 11 8 4" xfId="46310"/>
    <cellStyle name="Total 11 9" xfId="46311"/>
    <cellStyle name="Total 11 9 2" xfId="46312"/>
    <cellStyle name="Total 11 9 2 2" xfId="46313"/>
    <cellStyle name="Total 11 9 2 3" xfId="46314"/>
    <cellStyle name="Total 11 9 3" xfId="46315"/>
    <cellStyle name="Total 11 9 4" xfId="46316"/>
    <cellStyle name="Total 12" xfId="46317"/>
    <cellStyle name="Total 12 10" xfId="46318"/>
    <cellStyle name="Total 12 10 2" xfId="46319"/>
    <cellStyle name="Total 12 10 3" xfId="46320"/>
    <cellStyle name="Total 12 11" xfId="46321"/>
    <cellStyle name="Total 12 11 2" xfId="46322"/>
    <cellStyle name="Total 12 11 3" xfId="46323"/>
    <cellStyle name="Total 12 12" xfId="46324"/>
    <cellStyle name="Total 12 12 2" xfId="46325"/>
    <cellStyle name="Total 12 12 3" xfId="46326"/>
    <cellStyle name="Total 12 13" xfId="46327"/>
    <cellStyle name="Total 12 2" xfId="46328"/>
    <cellStyle name="Total 12 2 2" xfId="46329"/>
    <cellStyle name="Total 12 2 2 2" xfId="46330"/>
    <cellStyle name="Total 12 2 2 2 2" xfId="46331"/>
    <cellStyle name="Total 12 2 2 2 3" xfId="46332"/>
    <cellStyle name="Total 12 2 2 3" xfId="46333"/>
    <cellStyle name="Total 12 2 2 4" xfId="46334"/>
    <cellStyle name="Total 12 2 3" xfId="46335"/>
    <cellStyle name="Total 12 2 3 2" xfId="46336"/>
    <cellStyle name="Total 12 2 3 2 2" xfId="46337"/>
    <cellStyle name="Total 12 2 3 2 3" xfId="46338"/>
    <cellStyle name="Total 12 2 3 3" xfId="46339"/>
    <cellStyle name="Total 12 2 3 4" xfId="46340"/>
    <cellStyle name="Total 12 2 4" xfId="46341"/>
    <cellStyle name="Total 12 2 4 2" xfId="46342"/>
    <cellStyle name="Total 12 2 4 3" xfId="46343"/>
    <cellStyle name="Total 12 2 5" xfId="46344"/>
    <cellStyle name="Total 12 2 5 2" xfId="46345"/>
    <cellStyle name="Total 12 2 5 3" xfId="46346"/>
    <cellStyle name="Total 12 2 6" xfId="46347"/>
    <cellStyle name="Total 12 2 7" xfId="46348"/>
    <cellStyle name="Total 12 3" xfId="46349"/>
    <cellStyle name="Total 12 3 2" xfId="46350"/>
    <cellStyle name="Total 12 3 2 2" xfId="46351"/>
    <cellStyle name="Total 12 3 2 2 2" xfId="46352"/>
    <cellStyle name="Total 12 3 2 2 3" xfId="46353"/>
    <cellStyle name="Total 12 3 2 3" xfId="46354"/>
    <cellStyle name="Total 12 3 2 4" xfId="46355"/>
    <cellStyle name="Total 12 3 3" xfId="46356"/>
    <cellStyle name="Total 12 3 3 2" xfId="46357"/>
    <cellStyle name="Total 12 3 3 2 2" xfId="46358"/>
    <cellStyle name="Total 12 3 3 2 3" xfId="46359"/>
    <cellStyle name="Total 12 3 3 3" xfId="46360"/>
    <cellStyle name="Total 12 3 3 4" xfId="46361"/>
    <cellStyle name="Total 12 3 4" xfId="46362"/>
    <cellStyle name="Total 12 3 4 2" xfId="46363"/>
    <cellStyle name="Total 12 3 4 3" xfId="46364"/>
    <cellStyle name="Total 12 3 5" xfId="46365"/>
    <cellStyle name="Total 12 3 6" xfId="46366"/>
    <cellStyle name="Total 12 4" xfId="46367"/>
    <cellStyle name="Total 12 4 2" xfId="46368"/>
    <cellStyle name="Total 12 4 2 2" xfId="46369"/>
    <cellStyle name="Total 12 4 2 2 2" xfId="46370"/>
    <cellStyle name="Total 12 4 2 2 3" xfId="46371"/>
    <cellStyle name="Total 12 4 2 3" xfId="46372"/>
    <cellStyle name="Total 12 4 2 4" xfId="46373"/>
    <cellStyle name="Total 12 4 3" xfId="46374"/>
    <cellStyle name="Total 12 4 3 2" xfId="46375"/>
    <cellStyle name="Total 12 4 3 2 2" xfId="46376"/>
    <cellStyle name="Total 12 4 3 2 3" xfId="46377"/>
    <cellStyle name="Total 12 4 3 3" xfId="46378"/>
    <cellStyle name="Total 12 4 3 4" xfId="46379"/>
    <cellStyle name="Total 12 4 4" xfId="46380"/>
    <cellStyle name="Total 12 4 4 2" xfId="46381"/>
    <cellStyle name="Total 12 4 4 3" xfId="46382"/>
    <cellStyle name="Total 12 4 5" xfId="46383"/>
    <cellStyle name="Total 12 4 6" xfId="46384"/>
    <cellStyle name="Total 12 5" xfId="46385"/>
    <cellStyle name="Total 12 5 2" xfId="46386"/>
    <cellStyle name="Total 12 5 2 2" xfId="46387"/>
    <cellStyle name="Total 12 5 2 2 2" xfId="46388"/>
    <cellStyle name="Total 12 5 2 2 3" xfId="46389"/>
    <cellStyle name="Total 12 5 2 3" xfId="46390"/>
    <cellStyle name="Total 12 5 2 4" xfId="46391"/>
    <cellStyle name="Total 12 5 3" xfId="46392"/>
    <cellStyle name="Total 12 5 3 2" xfId="46393"/>
    <cellStyle name="Total 12 5 3 2 2" xfId="46394"/>
    <cellStyle name="Total 12 5 3 2 3" xfId="46395"/>
    <cellStyle name="Total 12 5 3 3" xfId="46396"/>
    <cellStyle name="Total 12 5 3 4" xfId="46397"/>
    <cellStyle name="Total 12 5 4" xfId="46398"/>
    <cellStyle name="Total 12 5 4 2" xfId="46399"/>
    <cellStyle name="Total 12 5 4 2 2" xfId="46400"/>
    <cellStyle name="Total 12 5 4 2 3" xfId="46401"/>
    <cellStyle name="Total 12 5 4 3" xfId="46402"/>
    <cellStyle name="Total 12 5 4 4" xfId="46403"/>
    <cellStyle name="Total 12 5 5" xfId="46404"/>
    <cellStyle name="Total 12 5 5 2" xfId="46405"/>
    <cellStyle name="Total 12 5 5 3" xfId="46406"/>
    <cellStyle name="Total 12 5 6" xfId="46407"/>
    <cellStyle name="Total 12 5 7" xfId="46408"/>
    <cellStyle name="Total 12 6" xfId="46409"/>
    <cellStyle name="Total 12 6 2" xfId="46410"/>
    <cellStyle name="Total 12 6 2 2" xfId="46411"/>
    <cellStyle name="Total 12 6 2 2 2" xfId="46412"/>
    <cellStyle name="Total 12 6 2 2 3" xfId="46413"/>
    <cellStyle name="Total 12 6 2 3" xfId="46414"/>
    <cellStyle name="Total 12 6 2 4" xfId="46415"/>
    <cellStyle name="Total 12 6 3" xfId="46416"/>
    <cellStyle name="Total 12 6 3 2" xfId="46417"/>
    <cellStyle name="Total 12 6 3 2 2" xfId="46418"/>
    <cellStyle name="Total 12 6 3 2 3" xfId="46419"/>
    <cellStyle name="Total 12 6 3 3" xfId="46420"/>
    <cellStyle name="Total 12 6 3 4" xfId="46421"/>
    <cellStyle name="Total 12 6 4" xfId="46422"/>
    <cellStyle name="Total 12 6 4 2" xfId="46423"/>
    <cellStyle name="Total 12 6 4 3" xfId="46424"/>
    <cellStyle name="Total 12 6 5" xfId="46425"/>
    <cellStyle name="Total 12 6 6" xfId="46426"/>
    <cellStyle name="Total 12 7" xfId="46427"/>
    <cellStyle name="Total 12 7 2" xfId="46428"/>
    <cellStyle name="Total 12 7 2 2" xfId="46429"/>
    <cellStyle name="Total 12 7 2 3" xfId="46430"/>
    <cellStyle name="Total 12 7 3" xfId="46431"/>
    <cellStyle name="Total 12 7 4" xfId="46432"/>
    <cellStyle name="Total 12 8" xfId="46433"/>
    <cellStyle name="Total 12 8 2" xfId="46434"/>
    <cellStyle name="Total 12 8 2 2" xfId="46435"/>
    <cellStyle name="Total 12 8 2 3" xfId="46436"/>
    <cellStyle name="Total 12 8 3" xfId="46437"/>
    <cellStyle name="Total 12 8 4" xfId="46438"/>
    <cellStyle name="Total 12 9" xfId="46439"/>
    <cellStyle name="Total 12 9 2" xfId="46440"/>
    <cellStyle name="Total 12 9 2 2" xfId="46441"/>
    <cellStyle name="Total 12 9 2 3" xfId="46442"/>
    <cellStyle name="Total 12 9 3" xfId="46443"/>
    <cellStyle name="Total 12 9 4" xfId="46444"/>
    <cellStyle name="Total 13" xfId="46445"/>
    <cellStyle name="Total 13 10" xfId="46446"/>
    <cellStyle name="Total 13 10 2" xfId="46447"/>
    <cellStyle name="Total 13 10 3" xfId="46448"/>
    <cellStyle name="Total 13 11" xfId="46449"/>
    <cellStyle name="Total 13 11 2" xfId="46450"/>
    <cellStyle name="Total 13 11 3" xfId="46451"/>
    <cellStyle name="Total 13 12" xfId="46452"/>
    <cellStyle name="Total 13 12 2" xfId="46453"/>
    <cellStyle name="Total 13 12 3" xfId="46454"/>
    <cellStyle name="Total 13 13" xfId="46455"/>
    <cellStyle name="Total 13 2" xfId="46456"/>
    <cellStyle name="Total 13 2 2" xfId="46457"/>
    <cellStyle name="Total 13 2 2 2" xfId="46458"/>
    <cellStyle name="Total 13 2 2 2 2" xfId="46459"/>
    <cellStyle name="Total 13 2 2 2 3" xfId="46460"/>
    <cellStyle name="Total 13 2 2 3" xfId="46461"/>
    <cellStyle name="Total 13 2 2 4" xfId="46462"/>
    <cellStyle name="Total 13 2 3" xfId="46463"/>
    <cellStyle name="Total 13 2 3 2" xfId="46464"/>
    <cellStyle name="Total 13 2 3 2 2" xfId="46465"/>
    <cellStyle name="Total 13 2 3 2 3" xfId="46466"/>
    <cellStyle name="Total 13 2 3 3" xfId="46467"/>
    <cellStyle name="Total 13 2 3 4" xfId="46468"/>
    <cellStyle name="Total 13 2 4" xfId="46469"/>
    <cellStyle name="Total 13 2 4 2" xfId="46470"/>
    <cellStyle name="Total 13 2 4 3" xfId="46471"/>
    <cellStyle name="Total 13 2 5" xfId="46472"/>
    <cellStyle name="Total 13 2 5 2" xfId="46473"/>
    <cellStyle name="Total 13 2 5 3" xfId="46474"/>
    <cellStyle name="Total 13 2 6" xfId="46475"/>
    <cellStyle name="Total 13 2 7" xfId="46476"/>
    <cellStyle name="Total 13 3" xfId="46477"/>
    <cellStyle name="Total 13 3 2" xfId="46478"/>
    <cellStyle name="Total 13 3 2 2" xfId="46479"/>
    <cellStyle name="Total 13 3 2 2 2" xfId="46480"/>
    <cellStyle name="Total 13 3 2 2 3" xfId="46481"/>
    <cellStyle name="Total 13 3 2 3" xfId="46482"/>
    <cellStyle name="Total 13 3 2 4" xfId="46483"/>
    <cellStyle name="Total 13 3 3" xfId="46484"/>
    <cellStyle name="Total 13 3 3 2" xfId="46485"/>
    <cellStyle name="Total 13 3 3 2 2" xfId="46486"/>
    <cellStyle name="Total 13 3 3 2 3" xfId="46487"/>
    <cellStyle name="Total 13 3 3 3" xfId="46488"/>
    <cellStyle name="Total 13 3 3 4" xfId="46489"/>
    <cellStyle name="Total 13 3 4" xfId="46490"/>
    <cellStyle name="Total 13 3 4 2" xfId="46491"/>
    <cellStyle name="Total 13 3 4 3" xfId="46492"/>
    <cellStyle name="Total 13 3 5" xfId="46493"/>
    <cellStyle name="Total 13 3 6" xfId="46494"/>
    <cellStyle name="Total 13 4" xfId="46495"/>
    <cellStyle name="Total 13 4 2" xfId="46496"/>
    <cellStyle name="Total 13 4 2 2" xfId="46497"/>
    <cellStyle name="Total 13 4 2 2 2" xfId="46498"/>
    <cellStyle name="Total 13 4 2 2 3" xfId="46499"/>
    <cellStyle name="Total 13 4 2 3" xfId="46500"/>
    <cellStyle name="Total 13 4 2 4" xfId="46501"/>
    <cellStyle name="Total 13 4 3" xfId="46502"/>
    <cellStyle name="Total 13 4 3 2" xfId="46503"/>
    <cellStyle name="Total 13 4 3 2 2" xfId="46504"/>
    <cellStyle name="Total 13 4 3 2 3" xfId="46505"/>
    <cellStyle name="Total 13 4 3 3" xfId="46506"/>
    <cellStyle name="Total 13 4 3 4" xfId="46507"/>
    <cellStyle name="Total 13 4 4" xfId="46508"/>
    <cellStyle name="Total 13 4 4 2" xfId="46509"/>
    <cellStyle name="Total 13 4 4 3" xfId="46510"/>
    <cellStyle name="Total 13 4 5" xfId="46511"/>
    <cellStyle name="Total 13 4 6" xfId="46512"/>
    <cellStyle name="Total 13 5" xfId="46513"/>
    <cellStyle name="Total 13 5 2" xfId="46514"/>
    <cellStyle name="Total 13 5 2 2" xfId="46515"/>
    <cellStyle name="Total 13 5 2 2 2" xfId="46516"/>
    <cellStyle name="Total 13 5 2 2 3" xfId="46517"/>
    <cellStyle name="Total 13 5 2 3" xfId="46518"/>
    <cellStyle name="Total 13 5 2 4" xfId="46519"/>
    <cellStyle name="Total 13 5 3" xfId="46520"/>
    <cellStyle name="Total 13 5 3 2" xfId="46521"/>
    <cellStyle name="Total 13 5 3 2 2" xfId="46522"/>
    <cellStyle name="Total 13 5 3 2 3" xfId="46523"/>
    <cellStyle name="Total 13 5 3 3" xfId="46524"/>
    <cellStyle name="Total 13 5 3 4" xfId="46525"/>
    <cellStyle name="Total 13 5 4" xfId="46526"/>
    <cellStyle name="Total 13 5 4 2" xfId="46527"/>
    <cellStyle name="Total 13 5 4 2 2" xfId="46528"/>
    <cellStyle name="Total 13 5 4 2 3" xfId="46529"/>
    <cellStyle name="Total 13 5 4 3" xfId="46530"/>
    <cellStyle name="Total 13 5 4 4" xfId="46531"/>
    <cellStyle name="Total 13 5 5" xfId="46532"/>
    <cellStyle name="Total 13 5 5 2" xfId="46533"/>
    <cellStyle name="Total 13 5 5 3" xfId="46534"/>
    <cellStyle name="Total 13 5 6" xfId="46535"/>
    <cellStyle name="Total 13 5 7" xfId="46536"/>
    <cellStyle name="Total 13 6" xfId="46537"/>
    <cellStyle name="Total 13 6 2" xfId="46538"/>
    <cellStyle name="Total 13 6 2 2" xfId="46539"/>
    <cellStyle name="Total 13 6 2 2 2" xfId="46540"/>
    <cellStyle name="Total 13 6 2 2 3" xfId="46541"/>
    <cellStyle name="Total 13 6 2 3" xfId="46542"/>
    <cellStyle name="Total 13 6 2 4" xfId="46543"/>
    <cellStyle name="Total 13 6 3" xfId="46544"/>
    <cellStyle name="Total 13 6 3 2" xfId="46545"/>
    <cellStyle name="Total 13 6 3 2 2" xfId="46546"/>
    <cellStyle name="Total 13 6 3 2 3" xfId="46547"/>
    <cellStyle name="Total 13 6 3 3" xfId="46548"/>
    <cellStyle name="Total 13 6 3 4" xfId="46549"/>
    <cellStyle name="Total 13 6 4" xfId="46550"/>
    <cellStyle name="Total 13 6 4 2" xfId="46551"/>
    <cellStyle name="Total 13 6 4 3" xfId="46552"/>
    <cellStyle name="Total 13 6 5" xfId="46553"/>
    <cellStyle name="Total 13 6 6" xfId="46554"/>
    <cellStyle name="Total 13 7" xfId="46555"/>
    <cellStyle name="Total 13 7 2" xfId="46556"/>
    <cellStyle name="Total 13 7 2 2" xfId="46557"/>
    <cellStyle name="Total 13 7 2 3" xfId="46558"/>
    <cellStyle name="Total 13 7 3" xfId="46559"/>
    <cellStyle name="Total 13 7 4" xfId="46560"/>
    <cellStyle name="Total 13 8" xfId="46561"/>
    <cellStyle name="Total 13 8 2" xfId="46562"/>
    <cellStyle name="Total 13 8 2 2" xfId="46563"/>
    <cellStyle name="Total 13 8 2 3" xfId="46564"/>
    <cellStyle name="Total 13 8 3" xfId="46565"/>
    <cellStyle name="Total 13 8 4" xfId="46566"/>
    <cellStyle name="Total 13 9" xfId="46567"/>
    <cellStyle name="Total 13 9 2" xfId="46568"/>
    <cellStyle name="Total 13 9 2 2" xfId="46569"/>
    <cellStyle name="Total 13 9 2 3" xfId="46570"/>
    <cellStyle name="Total 13 9 3" xfId="46571"/>
    <cellStyle name="Total 13 9 4" xfId="46572"/>
    <cellStyle name="Total 14" xfId="46573"/>
    <cellStyle name="Total 14 10" xfId="46574"/>
    <cellStyle name="Total 14 10 2" xfId="46575"/>
    <cellStyle name="Total 14 10 3" xfId="46576"/>
    <cellStyle name="Total 14 11" xfId="46577"/>
    <cellStyle name="Total 14 11 2" xfId="46578"/>
    <cellStyle name="Total 14 11 3" xfId="46579"/>
    <cellStyle name="Total 14 12" xfId="46580"/>
    <cellStyle name="Total 14 12 2" xfId="46581"/>
    <cellStyle name="Total 14 12 3" xfId="46582"/>
    <cellStyle name="Total 14 13" xfId="46583"/>
    <cellStyle name="Total 14 2" xfId="46584"/>
    <cellStyle name="Total 14 2 2" xfId="46585"/>
    <cellStyle name="Total 14 2 2 2" xfId="46586"/>
    <cellStyle name="Total 14 2 2 2 2" xfId="46587"/>
    <cellStyle name="Total 14 2 2 2 3" xfId="46588"/>
    <cellStyle name="Total 14 2 2 3" xfId="46589"/>
    <cellStyle name="Total 14 2 2 4" xfId="46590"/>
    <cellStyle name="Total 14 2 3" xfId="46591"/>
    <cellStyle name="Total 14 2 3 2" xfId="46592"/>
    <cellStyle name="Total 14 2 3 2 2" xfId="46593"/>
    <cellStyle name="Total 14 2 3 2 3" xfId="46594"/>
    <cellStyle name="Total 14 2 3 3" xfId="46595"/>
    <cellStyle name="Total 14 2 3 4" xfId="46596"/>
    <cellStyle name="Total 14 2 4" xfId="46597"/>
    <cellStyle name="Total 14 2 4 2" xfId="46598"/>
    <cellStyle name="Total 14 2 4 3" xfId="46599"/>
    <cellStyle name="Total 14 2 5" xfId="46600"/>
    <cellStyle name="Total 14 2 5 2" xfId="46601"/>
    <cellStyle name="Total 14 2 5 3" xfId="46602"/>
    <cellStyle name="Total 14 2 6" xfId="46603"/>
    <cellStyle name="Total 14 2 7" xfId="46604"/>
    <cellStyle name="Total 14 3" xfId="46605"/>
    <cellStyle name="Total 14 3 2" xfId="46606"/>
    <cellStyle name="Total 14 3 2 2" xfId="46607"/>
    <cellStyle name="Total 14 3 2 2 2" xfId="46608"/>
    <cellStyle name="Total 14 3 2 2 3" xfId="46609"/>
    <cellStyle name="Total 14 3 2 3" xfId="46610"/>
    <cellStyle name="Total 14 3 2 4" xfId="46611"/>
    <cellStyle name="Total 14 3 3" xfId="46612"/>
    <cellStyle name="Total 14 3 3 2" xfId="46613"/>
    <cellStyle name="Total 14 3 3 2 2" xfId="46614"/>
    <cellStyle name="Total 14 3 3 2 3" xfId="46615"/>
    <cellStyle name="Total 14 3 3 3" xfId="46616"/>
    <cellStyle name="Total 14 3 3 4" xfId="46617"/>
    <cellStyle name="Total 14 3 4" xfId="46618"/>
    <cellStyle name="Total 14 3 4 2" xfId="46619"/>
    <cellStyle name="Total 14 3 4 3" xfId="46620"/>
    <cellStyle name="Total 14 3 5" xfId="46621"/>
    <cellStyle name="Total 14 3 6" xfId="46622"/>
    <cellStyle name="Total 14 4" xfId="46623"/>
    <cellStyle name="Total 14 4 2" xfId="46624"/>
    <cellStyle name="Total 14 4 2 2" xfId="46625"/>
    <cellStyle name="Total 14 4 2 2 2" xfId="46626"/>
    <cellStyle name="Total 14 4 2 2 3" xfId="46627"/>
    <cellStyle name="Total 14 4 2 3" xfId="46628"/>
    <cellStyle name="Total 14 4 2 4" xfId="46629"/>
    <cellStyle name="Total 14 4 3" xfId="46630"/>
    <cellStyle name="Total 14 4 3 2" xfId="46631"/>
    <cellStyle name="Total 14 4 3 2 2" xfId="46632"/>
    <cellStyle name="Total 14 4 3 2 3" xfId="46633"/>
    <cellStyle name="Total 14 4 3 3" xfId="46634"/>
    <cellStyle name="Total 14 4 3 4" xfId="46635"/>
    <cellStyle name="Total 14 4 4" xfId="46636"/>
    <cellStyle name="Total 14 4 4 2" xfId="46637"/>
    <cellStyle name="Total 14 4 4 3" xfId="46638"/>
    <cellStyle name="Total 14 4 5" xfId="46639"/>
    <cellStyle name="Total 14 4 6" xfId="46640"/>
    <cellStyle name="Total 14 5" xfId="46641"/>
    <cellStyle name="Total 14 5 2" xfId="46642"/>
    <cellStyle name="Total 14 5 2 2" xfId="46643"/>
    <cellStyle name="Total 14 5 2 2 2" xfId="46644"/>
    <cellStyle name="Total 14 5 2 2 3" xfId="46645"/>
    <cellStyle name="Total 14 5 2 3" xfId="46646"/>
    <cellStyle name="Total 14 5 2 4" xfId="46647"/>
    <cellStyle name="Total 14 5 3" xfId="46648"/>
    <cellStyle name="Total 14 5 3 2" xfId="46649"/>
    <cellStyle name="Total 14 5 3 2 2" xfId="46650"/>
    <cellStyle name="Total 14 5 3 2 3" xfId="46651"/>
    <cellStyle name="Total 14 5 3 3" xfId="46652"/>
    <cellStyle name="Total 14 5 3 4" xfId="46653"/>
    <cellStyle name="Total 14 5 4" xfId="46654"/>
    <cellStyle name="Total 14 5 4 2" xfId="46655"/>
    <cellStyle name="Total 14 5 4 2 2" xfId="46656"/>
    <cellStyle name="Total 14 5 4 2 3" xfId="46657"/>
    <cellStyle name="Total 14 5 4 3" xfId="46658"/>
    <cellStyle name="Total 14 5 4 4" xfId="46659"/>
    <cellStyle name="Total 14 5 5" xfId="46660"/>
    <cellStyle name="Total 14 5 5 2" xfId="46661"/>
    <cellStyle name="Total 14 5 5 3" xfId="46662"/>
    <cellStyle name="Total 14 5 6" xfId="46663"/>
    <cellStyle name="Total 14 5 7" xfId="46664"/>
    <cellStyle name="Total 14 6" xfId="46665"/>
    <cellStyle name="Total 14 6 2" xfId="46666"/>
    <cellStyle name="Total 14 6 2 2" xfId="46667"/>
    <cellStyle name="Total 14 6 2 2 2" xfId="46668"/>
    <cellStyle name="Total 14 6 2 2 3" xfId="46669"/>
    <cellStyle name="Total 14 6 2 3" xfId="46670"/>
    <cellStyle name="Total 14 6 2 4" xfId="46671"/>
    <cellStyle name="Total 14 6 3" xfId="46672"/>
    <cellStyle name="Total 14 6 3 2" xfId="46673"/>
    <cellStyle name="Total 14 6 3 2 2" xfId="46674"/>
    <cellStyle name="Total 14 6 3 2 3" xfId="46675"/>
    <cellStyle name="Total 14 6 3 3" xfId="46676"/>
    <cellStyle name="Total 14 6 3 4" xfId="46677"/>
    <cellStyle name="Total 14 6 4" xfId="46678"/>
    <cellStyle name="Total 14 6 4 2" xfId="46679"/>
    <cellStyle name="Total 14 6 4 3" xfId="46680"/>
    <cellStyle name="Total 14 6 5" xfId="46681"/>
    <cellStyle name="Total 14 6 6" xfId="46682"/>
    <cellStyle name="Total 14 7" xfId="46683"/>
    <cellStyle name="Total 14 7 2" xfId="46684"/>
    <cellStyle name="Total 14 7 2 2" xfId="46685"/>
    <cellStyle name="Total 14 7 2 3" xfId="46686"/>
    <cellStyle name="Total 14 7 3" xfId="46687"/>
    <cellStyle name="Total 14 7 4" xfId="46688"/>
    <cellStyle name="Total 14 8" xfId="46689"/>
    <cellStyle name="Total 14 8 2" xfId="46690"/>
    <cellStyle name="Total 14 8 2 2" xfId="46691"/>
    <cellStyle name="Total 14 8 2 3" xfId="46692"/>
    <cellStyle name="Total 14 8 3" xfId="46693"/>
    <cellStyle name="Total 14 8 4" xfId="46694"/>
    <cellStyle name="Total 14 9" xfId="46695"/>
    <cellStyle name="Total 14 9 2" xfId="46696"/>
    <cellStyle name="Total 14 9 2 2" xfId="46697"/>
    <cellStyle name="Total 14 9 2 3" xfId="46698"/>
    <cellStyle name="Total 14 9 3" xfId="46699"/>
    <cellStyle name="Total 14 9 4" xfId="46700"/>
    <cellStyle name="Total 15" xfId="46701"/>
    <cellStyle name="Total 15 10" xfId="46702"/>
    <cellStyle name="Total 15 10 2" xfId="46703"/>
    <cellStyle name="Total 15 10 3" xfId="46704"/>
    <cellStyle name="Total 15 11" xfId="46705"/>
    <cellStyle name="Total 15 11 2" xfId="46706"/>
    <cellStyle name="Total 15 11 3" xfId="46707"/>
    <cellStyle name="Total 15 12" xfId="46708"/>
    <cellStyle name="Total 15 12 2" xfId="46709"/>
    <cellStyle name="Total 15 12 3" xfId="46710"/>
    <cellStyle name="Total 15 13" xfId="46711"/>
    <cellStyle name="Total 15 2" xfId="46712"/>
    <cellStyle name="Total 15 2 2" xfId="46713"/>
    <cellStyle name="Total 15 2 2 2" xfId="46714"/>
    <cellStyle name="Total 15 2 2 2 2" xfId="46715"/>
    <cellStyle name="Total 15 2 2 2 3" xfId="46716"/>
    <cellStyle name="Total 15 2 2 3" xfId="46717"/>
    <cellStyle name="Total 15 2 2 4" xfId="46718"/>
    <cellStyle name="Total 15 2 3" xfId="46719"/>
    <cellStyle name="Total 15 2 3 2" xfId="46720"/>
    <cellStyle name="Total 15 2 3 2 2" xfId="46721"/>
    <cellStyle name="Total 15 2 3 2 3" xfId="46722"/>
    <cellStyle name="Total 15 2 3 3" xfId="46723"/>
    <cellStyle name="Total 15 2 3 4" xfId="46724"/>
    <cellStyle name="Total 15 2 4" xfId="46725"/>
    <cellStyle name="Total 15 2 4 2" xfId="46726"/>
    <cellStyle name="Total 15 2 4 3" xfId="46727"/>
    <cellStyle name="Total 15 2 5" xfId="46728"/>
    <cellStyle name="Total 15 2 5 2" xfId="46729"/>
    <cellStyle name="Total 15 2 5 3" xfId="46730"/>
    <cellStyle name="Total 15 2 6" xfId="46731"/>
    <cellStyle name="Total 15 2 7" xfId="46732"/>
    <cellStyle name="Total 15 3" xfId="46733"/>
    <cellStyle name="Total 15 3 2" xfId="46734"/>
    <cellStyle name="Total 15 3 2 2" xfId="46735"/>
    <cellStyle name="Total 15 3 2 2 2" xfId="46736"/>
    <cellStyle name="Total 15 3 2 2 3" xfId="46737"/>
    <cellStyle name="Total 15 3 2 3" xfId="46738"/>
    <cellStyle name="Total 15 3 2 4" xfId="46739"/>
    <cellStyle name="Total 15 3 3" xfId="46740"/>
    <cellStyle name="Total 15 3 3 2" xfId="46741"/>
    <cellStyle name="Total 15 3 3 2 2" xfId="46742"/>
    <cellStyle name="Total 15 3 3 2 3" xfId="46743"/>
    <cellStyle name="Total 15 3 3 3" xfId="46744"/>
    <cellStyle name="Total 15 3 3 4" xfId="46745"/>
    <cellStyle name="Total 15 3 4" xfId="46746"/>
    <cellStyle name="Total 15 3 4 2" xfId="46747"/>
    <cellStyle name="Total 15 3 4 3" xfId="46748"/>
    <cellStyle name="Total 15 3 5" xfId="46749"/>
    <cellStyle name="Total 15 3 6" xfId="46750"/>
    <cellStyle name="Total 15 4" xfId="46751"/>
    <cellStyle name="Total 15 4 2" xfId="46752"/>
    <cellStyle name="Total 15 4 2 2" xfId="46753"/>
    <cellStyle name="Total 15 4 2 2 2" xfId="46754"/>
    <cellStyle name="Total 15 4 2 2 3" xfId="46755"/>
    <cellStyle name="Total 15 4 2 3" xfId="46756"/>
    <cellStyle name="Total 15 4 2 4" xfId="46757"/>
    <cellStyle name="Total 15 4 3" xfId="46758"/>
    <cellStyle name="Total 15 4 3 2" xfId="46759"/>
    <cellStyle name="Total 15 4 3 2 2" xfId="46760"/>
    <cellStyle name="Total 15 4 3 2 3" xfId="46761"/>
    <cellStyle name="Total 15 4 3 3" xfId="46762"/>
    <cellStyle name="Total 15 4 3 4" xfId="46763"/>
    <cellStyle name="Total 15 4 4" xfId="46764"/>
    <cellStyle name="Total 15 4 4 2" xfId="46765"/>
    <cellStyle name="Total 15 4 4 3" xfId="46766"/>
    <cellStyle name="Total 15 4 5" xfId="46767"/>
    <cellStyle name="Total 15 4 6" xfId="46768"/>
    <cellStyle name="Total 15 5" xfId="46769"/>
    <cellStyle name="Total 15 5 2" xfId="46770"/>
    <cellStyle name="Total 15 5 2 2" xfId="46771"/>
    <cellStyle name="Total 15 5 2 2 2" xfId="46772"/>
    <cellStyle name="Total 15 5 2 2 3" xfId="46773"/>
    <cellStyle name="Total 15 5 2 3" xfId="46774"/>
    <cellStyle name="Total 15 5 2 4" xfId="46775"/>
    <cellStyle name="Total 15 5 3" xfId="46776"/>
    <cellStyle name="Total 15 5 3 2" xfId="46777"/>
    <cellStyle name="Total 15 5 3 2 2" xfId="46778"/>
    <cellStyle name="Total 15 5 3 2 3" xfId="46779"/>
    <cellStyle name="Total 15 5 3 3" xfId="46780"/>
    <cellStyle name="Total 15 5 3 4" xfId="46781"/>
    <cellStyle name="Total 15 5 4" xfId="46782"/>
    <cellStyle name="Total 15 5 4 2" xfId="46783"/>
    <cellStyle name="Total 15 5 4 2 2" xfId="46784"/>
    <cellStyle name="Total 15 5 4 2 3" xfId="46785"/>
    <cellStyle name="Total 15 5 4 3" xfId="46786"/>
    <cellStyle name="Total 15 5 4 4" xfId="46787"/>
    <cellStyle name="Total 15 5 5" xfId="46788"/>
    <cellStyle name="Total 15 5 5 2" xfId="46789"/>
    <cellStyle name="Total 15 5 5 3" xfId="46790"/>
    <cellStyle name="Total 15 5 6" xfId="46791"/>
    <cellStyle name="Total 15 5 7" xfId="46792"/>
    <cellStyle name="Total 15 6" xfId="46793"/>
    <cellStyle name="Total 15 6 2" xfId="46794"/>
    <cellStyle name="Total 15 6 2 2" xfId="46795"/>
    <cellStyle name="Total 15 6 2 2 2" xfId="46796"/>
    <cellStyle name="Total 15 6 2 2 3" xfId="46797"/>
    <cellStyle name="Total 15 6 2 3" xfId="46798"/>
    <cellStyle name="Total 15 6 2 4" xfId="46799"/>
    <cellStyle name="Total 15 6 3" xfId="46800"/>
    <cellStyle name="Total 15 6 3 2" xfId="46801"/>
    <cellStyle name="Total 15 6 3 2 2" xfId="46802"/>
    <cellStyle name="Total 15 6 3 2 3" xfId="46803"/>
    <cellStyle name="Total 15 6 3 3" xfId="46804"/>
    <cellStyle name="Total 15 6 3 4" xfId="46805"/>
    <cellStyle name="Total 15 6 4" xfId="46806"/>
    <cellStyle name="Total 15 6 4 2" xfId="46807"/>
    <cellStyle name="Total 15 6 4 3" xfId="46808"/>
    <cellStyle name="Total 15 6 5" xfId="46809"/>
    <cellStyle name="Total 15 6 6" xfId="46810"/>
    <cellStyle name="Total 15 7" xfId="46811"/>
    <cellStyle name="Total 15 7 2" xfId="46812"/>
    <cellStyle name="Total 15 7 2 2" xfId="46813"/>
    <cellStyle name="Total 15 7 2 3" xfId="46814"/>
    <cellStyle name="Total 15 7 3" xfId="46815"/>
    <cellStyle name="Total 15 7 4" xfId="46816"/>
    <cellStyle name="Total 15 8" xfId="46817"/>
    <cellStyle name="Total 15 8 2" xfId="46818"/>
    <cellStyle name="Total 15 8 2 2" xfId="46819"/>
    <cellStyle name="Total 15 8 2 3" xfId="46820"/>
    <cellStyle name="Total 15 8 3" xfId="46821"/>
    <cellStyle name="Total 15 8 4" xfId="46822"/>
    <cellStyle name="Total 15 9" xfId="46823"/>
    <cellStyle name="Total 15 9 2" xfId="46824"/>
    <cellStyle name="Total 15 9 2 2" xfId="46825"/>
    <cellStyle name="Total 15 9 2 3" xfId="46826"/>
    <cellStyle name="Total 15 9 3" xfId="46827"/>
    <cellStyle name="Total 15 9 4" xfId="46828"/>
    <cellStyle name="Total 16" xfId="46829"/>
    <cellStyle name="Total 16 10" xfId="46830"/>
    <cellStyle name="Total 16 10 2" xfId="46831"/>
    <cellStyle name="Total 16 10 3" xfId="46832"/>
    <cellStyle name="Total 16 11" xfId="46833"/>
    <cellStyle name="Total 16 11 2" xfId="46834"/>
    <cellStyle name="Total 16 11 3" xfId="46835"/>
    <cellStyle name="Total 16 12" xfId="46836"/>
    <cellStyle name="Total 16 12 2" xfId="46837"/>
    <cellStyle name="Total 16 12 3" xfId="46838"/>
    <cellStyle name="Total 16 13" xfId="46839"/>
    <cellStyle name="Total 16 2" xfId="46840"/>
    <cellStyle name="Total 16 2 2" xfId="46841"/>
    <cellStyle name="Total 16 2 2 2" xfId="46842"/>
    <cellStyle name="Total 16 2 2 2 2" xfId="46843"/>
    <cellStyle name="Total 16 2 2 2 3" xfId="46844"/>
    <cellStyle name="Total 16 2 2 3" xfId="46845"/>
    <cellStyle name="Total 16 2 2 4" xfId="46846"/>
    <cellStyle name="Total 16 2 3" xfId="46847"/>
    <cellStyle name="Total 16 2 3 2" xfId="46848"/>
    <cellStyle name="Total 16 2 3 2 2" xfId="46849"/>
    <cellStyle name="Total 16 2 3 2 3" xfId="46850"/>
    <cellStyle name="Total 16 2 3 3" xfId="46851"/>
    <cellStyle name="Total 16 2 3 4" xfId="46852"/>
    <cellStyle name="Total 16 2 4" xfId="46853"/>
    <cellStyle name="Total 16 2 4 2" xfId="46854"/>
    <cellStyle name="Total 16 2 4 3" xfId="46855"/>
    <cellStyle name="Total 16 2 5" xfId="46856"/>
    <cellStyle name="Total 16 2 5 2" xfId="46857"/>
    <cellStyle name="Total 16 2 5 3" xfId="46858"/>
    <cellStyle name="Total 16 2 6" xfId="46859"/>
    <cellStyle name="Total 16 2 7" xfId="46860"/>
    <cellStyle name="Total 16 3" xfId="46861"/>
    <cellStyle name="Total 16 3 2" xfId="46862"/>
    <cellStyle name="Total 16 3 2 2" xfId="46863"/>
    <cellStyle name="Total 16 3 2 2 2" xfId="46864"/>
    <cellStyle name="Total 16 3 2 2 3" xfId="46865"/>
    <cellStyle name="Total 16 3 2 3" xfId="46866"/>
    <cellStyle name="Total 16 3 2 4" xfId="46867"/>
    <cellStyle name="Total 16 3 3" xfId="46868"/>
    <cellStyle name="Total 16 3 3 2" xfId="46869"/>
    <cellStyle name="Total 16 3 3 2 2" xfId="46870"/>
    <cellStyle name="Total 16 3 3 2 3" xfId="46871"/>
    <cellStyle name="Total 16 3 3 3" xfId="46872"/>
    <cellStyle name="Total 16 3 3 4" xfId="46873"/>
    <cellStyle name="Total 16 3 4" xfId="46874"/>
    <cellStyle name="Total 16 3 4 2" xfId="46875"/>
    <cellStyle name="Total 16 3 4 3" xfId="46876"/>
    <cellStyle name="Total 16 3 5" xfId="46877"/>
    <cellStyle name="Total 16 3 6" xfId="46878"/>
    <cellStyle name="Total 16 4" xfId="46879"/>
    <cellStyle name="Total 16 4 2" xfId="46880"/>
    <cellStyle name="Total 16 4 2 2" xfId="46881"/>
    <cellStyle name="Total 16 4 2 2 2" xfId="46882"/>
    <cellStyle name="Total 16 4 2 2 3" xfId="46883"/>
    <cellStyle name="Total 16 4 2 3" xfId="46884"/>
    <cellStyle name="Total 16 4 2 4" xfId="46885"/>
    <cellStyle name="Total 16 4 3" xfId="46886"/>
    <cellStyle name="Total 16 4 3 2" xfId="46887"/>
    <cellStyle name="Total 16 4 3 2 2" xfId="46888"/>
    <cellStyle name="Total 16 4 3 2 3" xfId="46889"/>
    <cellStyle name="Total 16 4 3 3" xfId="46890"/>
    <cellStyle name="Total 16 4 3 4" xfId="46891"/>
    <cellStyle name="Total 16 4 4" xfId="46892"/>
    <cellStyle name="Total 16 4 4 2" xfId="46893"/>
    <cellStyle name="Total 16 4 4 3" xfId="46894"/>
    <cellStyle name="Total 16 4 5" xfId="46895"/>
    <cellStyle name="Total 16 4 6" xfId="46896"/>
    <cellStyle name="Total 16 5" xfId="46897"/>
    <cellStyle name="Total 16 5 2" xfId="46898"/>
    <cellStyle name="Total 16 5 2 2" xfId="46899"/>
    <cellStyle name="Total 16 5 2 2 2" xfId="46900"/>
    <cellStyle name="Total 16 5 2 2 3" xfId="46901"/>
    <cellStyle name="Total 16 5 2 3" xfId="46902"/>
    <cellStyle name="Total 16 5 2 4" xfId="46903"/>
    <cellStyle name="Total 16 5 3" xfId="46904"/>
    <cellStyle name="Total 16 5 3 2" xfId="46905"/>
    <cellStyle name="Total 16 5 3 2 2" xfId="46906"/>
    <cellStyle name="Total 16 5 3 2 3" xfId="46907"/>
    <cellStyle name="Total 16 5 3 3" xfId="46908"/>
    <cellStyle name="Total 16 5 3 4" xfId="46909"/>
    <cellStyle name="Total 16 5 4" xfId="46910"/>
    <cellStyle name="Total 16 5 4 2" xfId="46911"/>
    <cellStyle name="Total 16 5 4 2 2" xfId="46912"/>
    <cellStyle name="Total 16 5 4 2 3" xfId="46913"/>
    <cellStyle name="Total 16 5 4 3" xfId="46914"/>
    <cellStyle name="Total 16 5 4 4" xfId="46915"/>
    <cellStyle name="Total 16 5 5" xfId="46916"/>
    <cellStyle name="Total 16 5 5 2" xfId="46917"/>
    <cellStyle name="Total 16 5 5 3" xfId="46918"/>
    <cellStyle name="Total 16 5 6" xfId="46919"/>
    <cellStyle name="Total 16 5 7" xfId="46920"/>
    <cellStyle name="Total 16 6" xfId="46921"/>
    <cellStyle name="Total 16 6 2" xfId="46922"/>
    <cellStyle name="Total 16 6 2 2" xfId="46923"/>
    <cellStyle name="Total 16 6 2 2 2" xfId="46924"/>
    <cellStyle name="Total 16 6 2 2 3" xfId="46925"/>
    <cellStyle name="Total 16 6 2 3" xfId="46926"/>
    <cellStyle name="Total 16 6 2 4" xfId="46927"/>
    <cellStyle name="Total 16 6 3" xfId="46928"/>
    <cellStyle name="Total 16 6 3 2" xfId="46929"/>
    <cellStyle name="Total 16 6 3 2 2" xfId="46930"/>
    <cellStyle name="Total 16 6 3 2 3" xfId="46931"/>
    <cellStyle name="Total 16 6 3 3" xfId="46932"/>
    <cellStyle name="Total 16 6 3 4" xfId="46933"/>
    <cellStyle name="Total 16 6 4" xfId="46934"/>
    <cellStyle name="Total 16 6 4 2" xfId="46935"/>
    <cellStyle name="Total 16 6 4 3" xfId="46936"/>
    <cellStyle name="Total 16 6 5" xfId="46937"/>
    <cellStyle name="Total 16 6 6" xfId="46938"/>
    <cellStyle name="Total 16 7" xfId="46939"/>
    <cellStyle name="Total 16 7 2" xfId="46940"/>
    <cellStyle name="Total 16 7 2 2" xfId="46941"/>
    <cellStyle name="Total 16 7 2 3" xfId="46942"/>
    <cellStyle name="Total 16 7 3" xfId="46943"/>
    <cellStyle name="Total 16 7 4" xfId="46944"/>
    <cellStyle name="Total 16 8" xfId="46945"/>
    <cellStyle name="Total 16 8 2" xfId="46946"/>
    <cellStyle name="Total 16 8 2 2" xfId="46947"/>
    <cellStyle name="Total 16 8 2 3" xfId="46948"/>
    <cellStyle name="Total 16 8 3" xfId="46949"/>
    <cellStyle name="Total 16 8 4" xfId="46950"/>
    <cellStyle name="Total 16 9" xfId="46951"/>
    <cellStyle name="Total 16 9 2" xfId="46952"/>
    <cellStyle name="Total 16 9 2 2" xfId="46953"/>
    <cellStyle name="Total 16 9 2 3" xfId="46954"/>
    <cellStyle name="Total 16 9 3" xfId="46955"/>
    <cellStyle name="Total 16 9 4" xfId="46956"/>
    <cellStyle name="Total 17" xfId="46957"/>
    <cellStyle name="Total 17 10" xfId="46958"/>
    <cellStyle name="Total 17 10 2" xfId="46959"/>
    <cellStyle name="Total 17 10 3" xfId="46960"/>
    <cellStyle name="Total 17 11" xfId="46961"/>
    <cellStyle name="Total 17 11 2" xfId="46962"/>
    <cellStyle name="Total 17 11 3" xfId="46963"/>
    <cellStyle name="Total 17 12" xfId="46964"/>
    <cellStyle name="Total 17 12 2" xfId="46965"/>
    <cellStyle name="Total 17 12 3" xfId="46966"/>
    <cellStyle name="Total 17 13" xfId="46967"/>
    <cellStyle name="Total 17 2" xfId="46968"/>
    <cellStyle name="Total 17 2 2" xfId="46969"/>
    <cellStyle name="Total 17 2 2 2" xfId="46970"/>
    <cellStyle name="Total 17 2 2 2 2" xfId="46971"/>
    <cellStyle name="Total 17 2 2 2 3" xfId="46972"/>
    <cellStyle name="Total 17 2 2 3" xfId="46973"/>
    <cellStyle name="Total 17 2 2 4" xfId="46974"/>
    <cellStyle name="Total 17 2 3" xfId="46975"/>
    <cellStyle name="Total 17 2 3 2" xfId="46976"/>
    <cellStyle name="Total 17 2 3 2 2" xfId="46977"/>
    <cellStyle name="Total 17 2 3 2 3" xfId="46978"/>
    <cellStyle name="Total 17 2 3 3" xfId="46979"/>
    <cellStyle name="Total 17 2 3 4" xfId="46980"/>
    <cellStyle name="Total 17 2 4" xfId="46981"/>
    <cellStyle name="Total 17 2 4 2" xfId="46982"/>
    <cellStyle name="Total 17 2 4 3" xfId="46983"/>
    <cellStyle name="Total 17 2 5" xfId="46984"/>
    <cellStyle name="Total 17 2 5 2" xfId="46985"/>
    <cellStyle name="Total 17 2 5 3" xfId="46986"/>
    <cellStyle name="Total 17 2 6" xfId="46987"/>
    <cellStyle name="Total 17 2 7" xfId="46988"/>
    <cellStyle name="Total 17 3" xfId="46989"/>
    <cellStyle name="Total 17 3 2" xfId="46990"/>
    <cellStyle name="Total 17 3 2 2" xfId="46991"/>
    <cellStyle name="Total 17 3 2 2 2" xfId="46992"/>
    <cellStyle name="Total 17 3 2 2 3" xfId="46993"/>
    <cellStyle name="Total 17 3 2 3" xfId="46994"/>
    <cellStyle name="Total 17 3 2 4" xfId="46995"/>
    <cellStyle name="Total 17 3 3" xfId="46996"/>
    <cellStyle name="Total 17 3 3 2" xfId="46997"/>
    <cellStyle name="Total 17 3 3 2 2" xfId="46998"/>
    <cellStyle name="Total 17 3 3 2 3" xfId="46999"/>
    <cellStyle name="Total 17 3 3 3" xfId="47000"/>
    <cellStyle name="Total 17 3 3 4" xfId="47001"/>
    <cellStyle name="Total 17 3 4" xfId="47002"/>
    <cellStyle name="Total 17 3 4 2" xfId="47003"/>
    <cellStyle name="Total 17 3 4 3" xfId="47004"/>
    <cellStyle name="Total 17 3 5" xfId="47005"/>
    <cellStyle name="Total 17 3 6" xfId="47006"/>
    <cellStyle name="Total 17 4" xfId="47007"/>
    <cellStyle name="Total 17 4 2" xfId="47008"/>
    <cellStyle name="Total 17 4 2 2" xfId="47009"/>
    <cellStyle name="Total 17 4 2 2 2" xfId="47010"/>
    <cellStyle name="Total 17 4 2 2 3" xfId="47011"/>
    <cellStyle name="Total 17 4 2 3" xfId="47012"/>
    <cellStyle name="Total 17 4 2 4" xfId="47013"/>
    <cellStyle name="Total 17 4 3" xfId="47014"/>
    <cellStyle name="Total 17 4 3 2" xfId="47015"/>
    <cellStyle name="Total 17 4 3 2 2" xfId="47016"/>
    <cellStyle name="Total 17 4 3 2 3" xfId="47017"/>
    <cellStyle name="Total 17 4 3 3" xfId="47018"/>
    <cellStyle name="Total 17 4 3 4" xfId="47019"/>
    <cellStyle name="Total 17 4 4" xfId="47020"/>
    <cellStyle name="Total 17 4 4 2" xfId="47021"/>
    <cellStyle name="Total 17 4 4 3" xfId="47022"/>
    <cellStyle name="Total 17 4 5" xfId="47023"/>
    <cellStyle name="Total 17 4 6" xfId="47024"/>
    <cellStyle name="Total 17 5" xfId="47025"/>
    <cellStyle name="Total 17 5 2" xfId="47026"/>
    <cellStyle name="Total 17 5 2 2" xfId="47027"/>
    <cellStyle name="Total 17 5 2 2 2" xfId="47028"/>
    <cellStyle name="Total 17 5 2 2 3" xfId="47029"/>
    <cellStyle name="Total 17 5 2 3" xfId="47030"/>
    <cellStyle name="Total 17 5 2 4" xfId="47031"/>
    <cellStyle name="Total 17 5 3" xfId="47032"/>
    <cellStyle name="Total 17 5 3 2" xfId="47033"/>
    <cellStyle name="Total 17 5 3 2 2" xfId="47034"/>
    <cellStyle name="Total 17 5 3 2 3" xfId="47035"/>
    <cellStyle name="Total 17 5 3 3" xfId="47036"/>
    <cellStyle name="Total 17 5 3 4" xfId="47037"/>
    <cellStyle name="Total 17 5 4" xfId="47038"/>
    <cellStyle name="Total 17 5 4 2" xfId="47039"/>
    <cellStyle name="Total 17 5 4 2 2" xfId="47040"/>
    <cellStyle name="Total 17 5 4 2 3" xfId="47041"/>
    <cellStyle name="Total 17 5 4 3" xfId="47042"/>
    <cellStyle name="Total 17 5 4 4" xfId="47043"/>
    <cellStyle name="Total 17 5 5" xfId="47044"/>
    <cellStyle name="Total 17 5 5 2" xfId="47045"/>
    <cellStyle name="Total 17 5 5 3" xfId="47046"/>
    <cellStyle name="Total 17 5 6" xfId="47047"/>
    <cellStyle name="Total 17 5 7" xfId="47048"/>
    <cellStyle name="Total 17 6" xfId="47049"/>
    <cellStyle name="Total 17 6 2" xfId="47050"/>
    <cellStyle name="Total 17 6 2 2" xfId="47051"/>
    <cellStyle name="Total 17 6 2 2 2" xfId="47052"/>
    <cellStyle name="Total 17 6 2 2 3" xfId="47053"/>
    <cellStyle name="Total 17 6 2 3" xfId="47054"/>
    <cellStyle name="Total 17 6 2 4" xfId="47055"/>
    <cellStyle name="Total 17 6 3" xfId="47056"/>
    <cellStyle name="Total 17 6 3 2" xfId="47057"/>
    <cellStyle name="Total 17 6 3 2 2" xfId="47058"/>
    <cellStyle name="Total 17 6 3 2 3" xfId="47059"/>
    <cellStyle name="Total 17 6 3 3" xfId="47060"/>
    <cellStyle name="Total 17 6 3 4" xfId="47061"/>
    <cellStyle name="Total 17 6 4" xfId="47062"/>
    <cellStyle name="Total 17 6 4 2" xfId="47063"/>
    <cellStyle name="Total 17 6 4 3" xfId="47064"/>
    <cellStyle name="Total 17 6 5" xfId="47065"/>
    <cellStyle name="Total 17 6 6" xfId="47066"/>
    <cellStyle name="Total 17 7" xfId="47067"/>
    <cellStyle name="Total 17 7 2" xfId="47068"/>
    <cellStyle name="Total 17 7 2 2" xfId="47069"/>
    <cellStyle name="Total 17 7 2 3" xfId="47070"/>
    <cellStyle name="Total 17 7 3" xfId="47071"/>
    <cellStyle name="Total 17 7 4" xfId="47072"/>
    <cellStyle name="Total 17 8" xfId="47073"/>
    <cellStyle name="Total 17 8 2" xfId="47074"/>
    <cellStyle name="Total 17 8 2 2" xfId="47075"/>
    <cellStyle name="Total 17 8 2 3" xfId="47076"/>
    <cellStyle name="Total 17 8 3" xfId="47077"/>
    <cellStyle name="Total 17 8 4" xfId="47078"/>
    <cellStyle name="Total 17 9" xfId="47079"/>
    <cellStyle name="Total 17 9 2" xfId="47080"/>
    <cellStyle name="Total 17 9 2 2" xfId="47081"/>
    <cellStyle name="Total 17 9 2 3" xfId="47082"/>
    <cellStyle name="Total 17 9 3" xfId="47083"/>
    <cellStyle name="Total 17 9 4" xfId="47084"/>
    <cellStyle name="Total 18" xfId="47085"/>
    <cellStyle name="Total 18 10" xfId="47086"/>
    <cellStyle name="Total 18 10 2" xfId="47087"/>
    <cellStyle name="Total 18 10 3" xfId="47088"/>
    <cellStyle name="Total 18 11" xfId="47089"/>
    <cellStyle name="Total 18 11 2" xfId="47090"/>
    <cellStyle name="Total 18 11 3" xfId="47091"/>
    <cellStyle name="Total 18 12" xfId="47092"/>
    <cellStyle name="Total 18 12 2" xfId="47093"/>
    <cellStyle name="Total 18 12 3" xfId="47094"/>
    <cellStyle name="Total 18 13" xfId="47095"/>
    <cellStyle name="Total 18 2" xfId="47096"/>
    <cellStyle name="Total 18 2 2" xfId="47097"/>
    <cellStyle name="Total 18 2 2 2" xfId="47098"/>
    <cellStyle name="Total 18 2 2 2 2" xfId="47099"/>
    <cellStyle name="Total 18 2 2 2 3" xfId="47100"/>
    <cellStyle name="Total 18 2 2 3" xfId="47101"/>
    <cellStyle name="Total 18 2 2 4" xfId="47102"/>
    <cellStyle name="Total 18 2 3" xfId="47103"/>
    <cellStyle name="Total 18 2 3 2" xfId="47104"/>
    <cellStyle name="Total 18 2 3 2 2" xfId="47105"/>
    <cellStyle name="Total 18 2 3 2 3" xfId="47106"/>
    <cellStyle name="Total 18 2 3 3" xfId="47107"/>
    <cellStyle name="Total 18 2 3 4" xfId="47108"/>
    <cellStyle name="Total 18 2 4" xfId="47109"/>
    <cellStyle name="Total 18 2 4 2" xfId="47110"/>
    <cellStyle name="Total 18 2 4 3" xfId="47111"/>
    <cellStyle name="Total 18 2 5" xfId="47112"/>
    <cellStyle name="Total 18 2 5 2" xfId="47113"/>
    <cellStyle name="Total 18 2 5 3" xfId="47114"/>
    <cellStyle name="Total 18 2 6" xfId="47115"/>
    <cellStyle name="Total 18 2 7" xfId="47116"/>
    <cellStyle name="Total 18 3" xfId="47117"/>
    <cellStyle name="Total 18 3 2" xfId="47118"/>
    <cellStyle name="Total 18 3 2 2" xfId="47119"/>
    <cellStyle name="Total 18 3 2 2 2" xfId="47120"/>
    <cellStyle name="Total 18 3 2 2 3" xfId="47121"/>
    <cellStyle name="Total 18 3 2 3" xfId="47122"/>
    <cellStyle name="Total 18 3 2 4" xfId="47123"/>
    <cellStyle name="Total 18 3 3" xfId="47124"/>
    <cellStyle name="Total 18 3 3 2" xfId="47125"/>
    <cellStyle name="Total 18 3 3 2 2" xfId="47126"/>
    <cellStyle name="Total 18 3 3 2 3" xfId="47127"/>
    <cellStyle name="Total 18 3 3 3" xfId="47128"/>
    <cellStyle name="Total 18 3 3 4" xfId="47129"/>
    <cellStyle name="Total 18 3 4" xfId="47130"/>
    <cellStyle name="Total 18 3 4 2" xfId="47131"/>
    <cellStyle name="Total 18 3 4 3" xfId="47132"/>
    <cellStyle name="Total 18 3 5" xfId="47133"/>
    <cellStyle name="Total 18 3 6" xfId="47134"/>
    <cellStyle name="Total 18 4" xfId="47135"/>
    <cellStyle name="Total 18 4 2" xfId="47136"/>
    <cellStyle name="Total 18 4 2 2" xfId="47137"/>
    <cellStyle name="Total 18 4 2 2 2" xfId="47138"/>
    <cellStyle name="Total 18 4 2 2 3" xfId="47139"/>
    <cellStyle name="Total 18 4 2 3" xfId="47140"/>
    <cellStyle name="Total 18 4 2 4" xfId="47141"/>
    <cellStyle name="Total 18 4 3" xfId="47142"/>
    <cellStyle name="Total 18 4 3 2" xfId="47143"/>
    <cellStyle name="Total 18 4 3 2 2" xfId="47144"/>
    <cellStyle name="Total 18 4 3 2 3" xfId="47145"/>
    <cellStyle name="Total 18 4 3 3" xfId="47146"/>
    <cellStyle name="Total 18 4 3 4" xfId="47147"/>
    <cellStyle name="Total 18 4 4" xfId="47148"/>
    <cellStyle name="Total 18 4 4 2" xfId="47149"/>
    <cellStyle name="Total 18 4 4 3" xfId="47150"/>
    <cellStyle name="Total 18 4 5" xfId="47151"/>
    <cellStyle name="Total 18 4 6" xfId="47152"/>
    <cellStyle name="Total 18 5" xfId="47153"/>
    <cellStyle name="Total 18 5 2" xfId="47154"/>
    <cellStyle name="Total 18 5 2 2" xfId="47155"/>
    <cellStyle name="Total 18 5 2 2 2" xfId="47156"/>
    <cellStyle name="Total 18 5 2 2 3" xfId="47157"/>
    <cellStyle name="Total 18 5 2 3" xfId="47158"/>
    <cellStyle name="Total 18 5 2 4" xfId="47159"/>
    <cellStyle name="Total 18 5 3" xfId="47160"/>
    <cellStyle name="Total 18 5 3 2" xfId="47161"/>
    <cellStyle name="Total 18 5 3 2 2" xfId="47162"/>
    <cellStyle name="Total 18 5 3 2 3" xfId="47163"/>
    <cellStyle name="Total 18 5 3 3" xfId="47164"/>
    <cellStyle name="Total 18 5 3 4" xfId="47165"/>
    <cellStyle name="Total 18 5 4" xfId="47166"/>
    <cellStyle name="Total 18 5 4 2" xfId="47167"/>
    <cellStyle name="Total 18 5 4 2 2" xfId="47168"/>
    <cellStyle name="Total 18 5 4 2 3" xfId="47169"/>
    <cellStyle name="Total 18 5 4 3" xfId="47170"/>
    <cellStyle name="Total 18 5 4 4" xfId="47171"/>
    <cellStyle name="Total 18 5 5" xfId="47172"/>
    <cellStyle name="Total 18 5 5 2" xfId="47173"/>
    <cellStyle name="Total 18 5 5 3" xfId="47174"/>
    <cellStyle name="Total 18 5 6" xfId="47175"/>
    <cellStyle name="Total 18 5 7" xfId="47176"/>
    <cellStyle name="Total 18 6" xfId="47177"/>
    <cellStyle name="Total 18 6 2" xfId="47178"/>
    <cellStyle name="Total 18 6 2 2" xfId="47179"/>
    <cellStyle name="Total 18 6 2 2 2" xfId="47180"/>
    <cellStyle name="Total 18 6 2 2 3" xfId="47181"/>
    <cellStyle name="Total 18 6 2 3" xfId="47182"/>
    <cellStyle name="Total 18 6 2 4" xfId="47183"/>
    <cellStyle name="Total 18 6 3" xfId="47184"/>
    <cellStyle name="Total 18 6 3 2" xfId="47185"/>
    <cellStyle name="Total 18 6 3 2 2" xfId="47186"/>
    <cellStyle name="Total 18 6 3 2 3" xfId="47187"/>
    <cellStyle name="Total 18 6 3 3" xfId="47188"/>
    <cellStyle name="Total 18 6 3 4" xfId="47189"/>
    <cellStyle name="Total 18 6 4" xfId="47190"/>
    <cellStyle name="Total 18 6 4 2" xfId="47191"/>
    <cellStyle name="Total 18 6 4 3" xfId="47192"/>
    <cellStyle name="Total 18 6 5" xfId="47193"/>
    <cellStyle name="Total 18 6 6" xfId="47194"/>
    <cellStyle name="Total 18 7" xfId="47195"/>
    <cellStyle name="Total 18 7 2" xfId="47196"/>
    <cellStyle name="Total 18 7 2 2" xfId="47197"/>
    <cellStyle name="Total 18 7 2 3" xfId="47198"/>
    <cellStyle name="Total 18 7 3" xfId="47199"/>
    <cellStyle name="Total 18 7 4" xfId="47200"/>
    <cellStyle name="Total 18 8" xfId="47201"/>
    <cellStyle name="Total 18 8 2" xfId="47202"/>
    <cellStyle name="Total 18 8 2 2" xfId="47203"/>
    <cellStyle name="Total 18 8 2 3" xfId="47204"/>
    <cellStyle name="Total 18 8 3" xfId="47205"/>
    <cellStyle name="Total 18 8 4" xfId="47206"/>
    <cellStyle name="Total 18 9" xfId="47207"/>
    <cellStyle name="Total 18 9 2" xfId="47208"/>
    <cellStyle name="Total 18 9 2 2" xfId="47209"/>
    <cellStyle name="Total 18 9 2 3" xfId="47210"/>
    <cellStyle name="Total 18 9 3" xfId="47211"/>
    <cellStyle name="Total 18 9 4" xfId="47212"/>
    <cellStyle name="Total 19" xfId="47213"/>
    <cellStyle name="Total 19 10" xfId="47214"/>
    <cellStyle name="Total 19 10 2" xfId="47215"/>
    <cellStyle name="Total 19 10 3" xfId="47216"/>
    <cellStyle name="Total 19 11" xfId="47217"/>
    <cellStyle name="Total 19 11 2" xfId="47218"/>
    <cellStyle name="Total 19 11 3" xfId="47219"/>
    <cellStyle name="Total 19 12" xfId="47220"/>
    <cellStyle name="Total 19 12 2" xfId="47221"/>
    <cellStyle name="Total 19 12 3" xfId="47222"/>
    <cellStyle name="Total 19 13" xfId="47223"/>
    <cellStyle name="Total 19 2" xfId="47224"/>
    <cellStyle name="Total 19 2 2" xfId="47225"/>
    <cellStyle name="Total 19 2 2 2" xfId="47226"/>
    <cellStyle name="Total 19 2 2 2 2" xfId="47227"/>
    <cellStyle name="Total 19 2 2 2 3" xfId="47228"/>
    <cellStyle name="Total 19 2 2 3" xfId="47229"/>
    <cellStyle name="Total 19 2 2 4" xfId="47230"/>
    <cellStyle name="Total 19 2 3" xfId="47231"/>
    <cellStyle name="Total 19 2 3 2" xfId="47232"/>
    <cellStyle name="Total 19 2 3 2 2" xfId="47233"/>
    <cellStyle name="Total 19 2 3 2 3" xfId="47234"/>
    <cellStyle name="Total 19 2 3 3" xfId="47235"/>
    <cellStyle name="Total 19 2 3 4" xfId="47236"/>
    <cellStyle name="Total 19 2 4" xfId="47237"/>
    <cellStyle name="Total 19 2 4 2" xfId="47238"/>
    <cellStyle name="Total 19 2 4 3" xfId="47239"/>
    <cellStyle name="Total 19 2 5" xfId="47240"/>
    <cellStyle name="Total 19 2 5 2" xfId="47241"/>
    <cellStyle name="Total 19 2 5 3" xfId="47242"/>
    <cellStyle name="Total 19 2 6" xfId="47243"/>
    <cellStyle name="Total 19 2 7" xfId="47244"/>
    <cellStyle name="Total 19 3" xfId="47245"/>
    <cellStyle name="Total 19 3 2" xfId="47246"/>
    <cellStyle name="Total 19 3 2 2" xfId="47247"/>
    <cellStyle name="Total 19 3 2 2 2" xfId="47248"/>
    <cellStyle name="Total 19 3 2 2 3" xfId="47249"/>
    <cellStyle name="Total 19 3 2 3" xfId="47250"/>
    <cellStyle name="Total 19 3 2 4" xfId="47251"/>
    <cellStyle name="Total 19 3 3" xfId="47252"/>
    <cellStyle name="Total 19 3 3 2" xfId="47253"/>
    <cellStyle name="Total 19 3 3 2 2" xfId="47254"/>
    <cellStyle name="Total 19 3 3 2 3" xfId="47255"/>
    <cellStyle name="Total 19 3 3 3" xfId="47256"/>
    <cellStyle name="Total 19 3 3 4" xfId="47257"/>
    <cellStyle name="Total 19 3 4" xfId="47258"/>
    <cellStyle name="Total 19 3 4 2" xfId="47259"/>
    <cellStyle name="Total 19 3 4 3" xfId="47260"/>
    <cellStyle name="Total 19 3 5" xfId="47261"/>
    <cellStyle name="Total 19 3 6" xfId="47262"/>
    <cellStyle name="Total 19 4" xfId="47263"/>
    <cellStyle name="Total 19 4 2" xfId="47264"/>
    <cellStyle name="Total 19 4 2 2" xfId="47265"/>
    <cellStyle name="Total 19 4 2 2 2" xfId="47266"/>
    <cellStyle name="Total 19 4 2 2 3" xfId="47267"/>
    <cellStyle name="Total 19 4 2 3" xfId="47268"/>
    <cellStyle name="Total 19 4 2 4" xfId="47269"/>
    <cellStyle name="Total 19 4 3" xfId="47270"/>
    <cellStyle name="Total 19 4 3 2" xfId="47271"/>
    <cellStyle name="Total 19 4 3 2 2" xfId="47272"/>
    <cellStyle name="Total 19 4 3 2 3" xfId="47273"/>
    <cellStyle name="Total 19 4 3 3" xfId="47274"/>
    <cellStyle name="Total 19 4 3 4" xfId="47275"/>
    <cellStyle name="Total 19 4 4" xfId="47276"/>
    <cellStyle name="Total 19 4 4 2" xfId="47277"/>
    <cellStyle name="Total 19 4 4 3" xfId="47278"/>
    <cellStyle name="Total 19 4 5" xfId="47279"/>
    <cellStyle name="Total 19 4 6" xfId="47280"/>
    <cellStyle name="Total 19 5" xfId="47281"/>
    <cellStyle name="Total 19 5 2" xfId="47282"/>
    <cellStyle name="Total 19 5 2 2" xfId="47283"/>
    <cellStyle name="Total 19 5 2 2 2" xfId="47284"/>
    <cellStyle name="Total 19 5 2 2 3" xfId="47285"/>
    <cellStyle name="Total 19 5 2 3" xfId="47286"/>
    <cellStyle name="Total 19 5 2 4" xfId="47287"/>
    <cellStyle name="Total 19 5 3" xfId="47288"/>
    <cellStyle name="Total 19 5 3 2" xfId="47289"/>
    <cellStyle name="Total 19 5 3 2 2" xfId="47290"/>
    <cellStyle name="Total 19 5 3 2 3" xfId="47291"/>
    <cellStyle name="Total 19 5 3 3" xfId="47292"/>
    <cellStyle name="Total 19 5 3 4" xfId="47293"/>
    <cellStyle name="Total 19 5 4" xfId="47294"/>
    <cellStyle name="Total 19 5 4 2" xfId="47295"/>
    <cellStyle name="Total 19 5 4 2 2" xfId="47296"/>
    <cellStyle name="Total 19 5 4 2 3" xfId="47297"/>
    <cellStyle name="Total 19 5 4 3" xfId="47298"/>
    <cellStyle name="Total 19 5 4 4" xfId="47299"/>
    <cellStyle name="Total 19 5 5" xfId="47300"/>
    <cellStyle name="Total 19 5 5 2" xfId="47301"/>
    <cellStyle name="Total 19 5 5 3" xfId="47302"/>
    <cellStyle name="Total 19 5 6" xfId="47303"/>
    <cellStyle name="Total 19 5 7" xfId="47304"/>
    <cellStyle name="Total 19 6" xfId="47305"/>
    <cellStyle name="Total 19 6 2" xfId="47306"/>
    <cellStyle name="Total 19 6 2 2" xfId="47307"/>
    <cellStyle name="Total 19 6 2 2 2" xfId="47308"/>
    <cellStyle name="Total 19 6 2 2 3" xfId="47309"/>
    <cellStyle name="Total 19 6 2 3" xfId="47310"/>
    <cellStyle name="Total 19 6 2 4" xfId="47311"/>
    <cellStyle name="Total 19 6 3" xfId="47312"/>
    <cellStyle name="Total 19 6 3 2" xfId="47313"/>
    <cellStyle name="Total 19 6 3 2 2" xfId="47314"/>
    <cellStyle name="Total 19 6 3 2 3" xfId="47315"/>
    <cellStyle name="Total 19 6 3 3" xfId="47316"/>
    <cellStyle name="Total 19 6 3 4" xfId="47317"/>
    <cellStyle name="Total 19 6 4" xfId="47318"/>
    <cellStyle name="Total 19 6 4 2" xfId="47319"/>
    <cellStyle name="Total 19 6 4 3" xfId="47320"/>
    <cellStyle name="Total 19 6 5" xfId="47321"/>
    <cellStyle name="Total 19 6 6" xfId="47322"/>
    <cellStyle name="Total 19 7" xfId="47323"/>
    <cellStyle name="Total 19 7 2" xfId="47324"/>
    <cellStyle name="Total 19 7 2 2" xfId="47325"/>
    <cellStyle name="Total 19 7 2 3" xfId="47326"/>
    <cellStyle name="Total 19 7 3" xfId="47327"/>
    <cellStyle name="Total 19 7 4" xfId="47328"/>
    <cellStyle name="Total 19 8" xfId="47329"/>
    <cellStyle name="Total 19 8 2" xfId="47330"/>
    <cellStyle name="Total 19 8 2 2" xfId="47331"/>
    <cellStyle name="Total 19 8 2 3" xfId="47332"/>
    <cellStyle name="Total 19 8 3" xfId="47333"/>
    <cellStyle name="Total 19 8 4" xfId="47334"/>
    <cellStyle name="Total 19 9" xfId="47335"/>
    <cellStyle name="Total 19 9 2" xfId="47336"/>
    <cellStyle name="Total 19 9 2 2" xfId="47337"/>
    <cellStyle name="Total 19 9 2 3" xfId="47338"/>
    <cellStyle name="Total 19 9 3" xfId="47339"/>
    <cellStyle name="Total 19 9 4" xfId="47340"/>
    <cellStyle name="Total 2" xfId="47341"/>
    <cellStyle name="Total 2 10" xfId="47342"/>
    <cellStyle name="Total 2 10 10" xfId="47343"/>
    <cellStyle name="Total 2 10 10 2" xfId="47344"/>
    <cellStyle name="Total 2 10 10 3" xfId="47345"/>
    <cellStyle name="Total 2 10 11" xfId="47346"/>
    <cellStyle name="Total 2 10 11 2" xfId="47347"/>
    <cellStyle name="Total 2 10 11 3" xfId="47348"/>
    <cellStyle name="Total 2 10 12" xfId="47349"/>
    <cellStyle name="Total 2 10 2" xfId="47350"/>
    <cellStyle name="Total 2 10 2 2" xfId="47351"/>
    <cellStyle name="Total 2 10 2 2 2" xfId="47352"/>
    <cellStyle name="Total 2 10 2 2 2 2" xfId="47353"/>
    <cellStyle name="Total 2 10 2 2 2 3" xfId="47354"/>
    <cellStyle name="Total 2 10 2 2 3" xfId="47355"/>
    <cellStyle name="Total 2 10 2 2 4" xfId="47356"/>
    <cellStyle name="Total 2 10 2 3" xfId="47357"/>
    <cellStyle name="Total 2 10 2 3 2" xfId="47358"/>
    <cellStyle name="Total 2 10 2 3 2 2" xfId="47359"/>
    <cellStyle name="Total 2 10 2 3 2 3" xfId="47360"/>
    <cellStyle name="Total 2 10 2 3 3" xfId="47361"/>
    <cellStyle name="Total 2 10 2 3 4" xfId="47362"/>
    <cellStyle name="Total 2 10 2 4" xfId="47363"/>
    <cellStyle name="Total 2 10 2 4 2" xfId="47364"/>
    <cellStyle name="Total 2 10 2 4 3" xfId="47365"/>
    <cellStyle name="Total 2 10 2 5" xfId="47366"/>
    <cellStyle name="Total 2 10 2 6" xfId="47367"/>
    <cellStyle name="Total 2 10 3" xfId="47368"/>
    <cellStyle name="Total 2 10 3 2" xfId="47369"/>
    <cellStyle name="Total 2 10 3 2 2" xfId="47370"/>
    <cellStyle name="Total 2 10 3 2 2 2" xfId="47371"/>
    <cellStyle name="Total 2 10 3 2 2 3" xfId="47372"/>
    <cellStyle name="Total 2 10 3 2 3" xfId="47373"/>
    <cellStyle name="Total 2 10 3 2 4" xfId="47374"/>
    <cellStyle name="Total 2 10 3 3" xfId="47375"/>
    <cellStyle name="Total 2 10 3 3 2" xfId="47376"/>
    <cellStyle name="Total 2 10 3 3 2 2" xfId="47377"/>
    <cellStyle name="Total 2 10 3 3 2 3" xfId="47378"/>
    <cellStyle name="Total 2 10 3 3 3" xfId="47379"/>
    <cellStyle name="Total 2 10 3 3 4" xfId="47380"/>
    <cellStyle name="Total 2 10 3 4" xfId="47381"/>
    <cellStyle name="Total 2 10 3 4 2" xfId="47382"/>
    <cellStyle name="Total 2 10 3 4 3" xfId="47383"/>
    <cellStyle name="Total 2 10 3 5" xfId="47384"/>
    <cellStyle name="Total 2 10 3 6" xfId="47385"/>
    <cellStyle name="Total 2 10 4" xfId="47386"/>
    <cellStyle name="Total 2 10 4 2" xfId="47387"/>
    <cellStyle name="Total 2 10 4 2 2" xfId="47388"/>
    <cellStyle name="Total 2 10 4 2 2 2" xfId="47389"/>
    <cellStyle name="Total 2 10 4 2 2 3" xfId="47390"/>
    <cellStyle name="Total 2 10 4 2 3" xfId="47391"/>
    <cellStyle name="Total 2 10 4 2 4" xfId="47392"/>
    <cellStyle name="Total 2 10 4 3" xfId="47393"/>
    <cellStyle name="Total 2 10 4 3 2" xfId="47394"/>
    <cellStyle name="Total 2 10 4 3 2 2" xfId="47395"/>
    <cellStyle name="Total 2 10 4 3 2 3" xfId="47396"/>
    <cellStyle name="Total 2 10 4 3 3" xfId="47397"/>
    <cellStyle name="Total 2 10 4 3 4" xfId="47398"/>
    <cellStyle name="Total 2 10 4 4" xfId="47399"/>
    <cellStyle name="Total 2 10 4 4 2" xfId="47400"/>
    <cellStyle name="Total 2 10 4 4 2 2" xfId="47401"/>
    <cellStyle name="Total 2 10 4 4 2 3" xfId="47402"/>
    <cellStyle name="Total 2 10 4 4 3" xfId="47403"/>
    <cellStyle name="Total 2 10 4 4 4" xfId="47404"/>
    <cellStyle name="Total 2 10 4 5" xfId="47405"/>
    <cellStyle name="Total 2 10 4 5 2" xfId="47406"/>
    <cellStyle name="Total 2 10 4 5 3" xfId="47407"/>
    <cellStyle name="Total 2 10 4 6" xfId="47408"/>
    <cellStyle name="Total 2 10 4 7" xfId="47409"/>
    <cellStyle name="Total 2 10 5" xfId="47410"/>
    <cellStyle name="Total 2 10 5 2" xfId="47411"/>
    <cellStyle name="Total 2 10 5 2 2" xfId="47412"/>
    <cellStyle name="Total 2 10 5 2 2 2" xfId="47413"/>
    <cellStyle name="Total 2 10 5 2 2 3" xfId="47414"/>
    <cellStyle name="Total 2 10 5 2 3" xfId="47415"/>
    <cellStyle name="Total 2 10 5 2 4" xfId="47416"/>
    <cellStyle name="Total 2 10 5 3" xfId="47417"/>
    <cellStyle name="Total 2 10 5 3 2" xfId="47418"/>
    <cellStyle name="Total 2 10 5 3 2 2" xfId="47419"/>
    <cellStyle name="Total 2 10 5 3 2 3" xfId="47420"/>
    <cellStyle name="Total 2 10 5 3 3" xfId="47421"/>
    <cellStyle name="Total 2 10 5 3 4" xfId="47422"/>
    <cellStyle name="Total 2 10 5 4" xfId="47423"/>
    <cellStyle name="Total 2 10 5 4 2" xfId="47424"/>
    <cellStyle name="Total 2 10 5 4 3" xfId="47425"/>
    <cellStyle name="Total 2 10 5 5" xfId="47426"/>
    <cellStyle name="Total 2 10 5 6" xfId="47427"/>
    <cellStyle name="Total 2 10 6" xfId="47428"/>
    <cellStyle name="Total 2 10 6 2" xfId="47429"/>
    <cellStyle name="Total 2 10 6 2 2" xfId="47430"/>
    <cellStyle name="Total 2 10 6 2 3" xfId="47431"/>
    <cellStyle name="Total 2 10 6 3" xfId="47432"/>
    <cellStyle name="Total 2 10 6 4" xfId="47433"/>
    <cellStyle name="Total 2 10 7" xfId="47434"/>
    <cellStyle name="Total 2 10 7 2" xfId="47435"/>
    <cellStyle name="Total 2 10 7 2 2" xfId="47436"/>
    <cellStyle name="Total 2 10 7 2 3" xfId="47437"/>
    <cellStyle name="Total 2 10 7 3" xfId="47438"/>
    <cellStyle name="Total 2 10 7 4" xfId="47439"/>
    <cellStyle name="Total 2 10 8" xfId="47440"/>
    <cellStyle name="Total 2 10 8 2" xfId="47441"/>
    <cellStyle name="Total 2 10 8 2 2" xfId="47442"/>
    <cellStyle name="Total 2 10 8 2 3" xfId="47443"/>
    <cellStyle name="Total 2 10 8 3" xfId="47444"/>
    <cellStyle name="Total 2 10 8 4" xfId="47445"/>
    <cellStyle name="Total 2 10 9" xfId="47446"/>
    <cellStyle name="Total 2 10 9 2" xfId="47447"/>
    <cellStyle name="Total 2 10 9 3" xfId="47448"/>
    <cellStyle name="Total 2 11" xfId="47449"/>
    <cellStyle name="Total 2 11 10" xfId="47450"/>
    <cellStyle name="Total 2 11 10 2" xfId="47451"/>
    <cellStyle name="Total 2 11 10 3" xfId="47452"/>
    <cellStyle name="Total 2 11 11" xfId="47453"/>
    <cellStyle name="Total 2 11 12" xfId="47454"/>
    <cellStyle name="Total 2 11 2" xfId="47455"/>
    <cellStyle name="Total 2 11 2 2" xfId="47456"/>
    <cellStyle name="Total 2 11 2 2 2" xfId="47457"/>
    <cellStyle name="Total 2 11 2 2 2 2" xfId="47458"/>
    <cellStyle name="Total 2 11 2 2 2 3" xfId="47459"/>
    <cellStyle name="Total 2 11 2 2 3" xfId="47460"/>
    <cellStyle name="Total 2 11 2 2 4" xfId="47461"/>
    <cellStyle name="Total 2 11 2 3" xfId="47462"/>
    <cellStyle name="Total 2 11 2 3 2" xfId="47463"/>
    <cellStyle name="Total 2 11 2 3 2 2" xfId="47464"/>
    <cellStyle name="Total 2 11 2 3 2 3" xfId="47465"/>
    <cellStyle name="Total 2 11 2 3 3" xfId="47466"/>
    <cellStyle name="Total 2 11 2 3 4" xfId="47467"/>
    <cellStyle name="Total 2 11 2 4" xfId="47468"/>
    <cellStyle name="Total 2 11 2 4 2" xfId="47469"/>
    <cellStyle name="Total 2 11 2 4 3" xfId="47470"/>
    <cellStyle name="Total 2 11 2 5" xfId="47471"/>
    <cellStyle name="Total 2 11 2 6" xfId="47472"/>
    <cellStyle name="Total 2 11 3" xfId="47473"/>
    <cellStyle name="Total 2 11 3 2" xfId="47474"/>
    <cellStyle name="Total 2 11 3 2 2" xfId="47475"/>
    <cellStyle name="Total 2 11 3 2 2 2" xfId="47476"/>
    <cellStyle name="Total 2 11 3 2 2 3" xfId="47477"/>
    <cellStyle name="Total 2 11 3 2 3" xfId="47478"/>
    <cellStyle name="Total 2 11 3 2 4" xfId="47479"/>
    <cellStyle name="Total 2 11 3 3" xfId="47480"/>
    <cellStyle name="Total 2 11 3 3 2" xfId="47481"/>
    <cellStyle name="Total 2 11 3 3 2 2" xfId="47482"/>
    <cellStyle name="Total 2 11 3 3 2 3" xfId="47483"/>
    <cellStyle name="Total 2 11 3 3 3" xfId="47484"/>
    <cellStyle name="Total 2 11 3 3 4" xfId="47485"/>
    <cellStyle name="Total 2 11 3 4" xfId="47486"/>
    <cellStyle name="Total 2 11 3 4 2" xfId="47487"/>
    <cellStyle name="Total 2 11 3 4 3" xfId="47488"/>
    <cellStyle name="Total 2 11 3 5" xfId="47489"/>
    <cellStyle name="Total 2 11 3 6" xfId="47490"/>
    <cellStyle name="Total 2 11 4" xfId="47491"/>
    <cellStyle name="Total 2 11 4 2" xfId="47492"/>
    <cellStyle name="Total 2 11 4 2 2" xfId="47493"/>
    <cellStyle name="Total 2 11 4 2 2 2" xfId="47494"/>
    <cellStyle name="Total 2 11 4 2 2 3" xfId="47495"/>
    <cellStyle name="Total 2 11 4 2 3" xfId="47496"/>
    <cellStyle name="Total 2 11 4 2 4" xfId="47497"/>
    <cellStyle name="Total 2 11 4 3" xfId="47498"/>
    <cellStyle name="Total 2 11 4 3 2" xfId="47499"/>
    <cellStyle name="Total 2 11 4 3 2 2" xfId="47500"/>
    <cellStyle name="Total 2 11 4 3 2 3" xfId="47501"/>
    <cellStyle name="Total 2 11 4 3 3" xfId="47502"/>
    <cellStyle name="Total 2 11 4 3 4" xfId="47503"/>
    <cellStyle name="Total 2 11 4 4" xfId="47504"/>
    <cellStyle name="Total 2 11 4 4 2" xfId="47505"/>
    <cellStyle name="Total 2 11 4 4 2 2" xfId="47506"/>
    <cellStyle name="Total 2 11 4 4 2 3" xfId="47507"/>
    <cellStyle name="Total 2 11 4 4 3" xfId="47508"/>
    <cellStyle name="Total 2 11 4 4 4" xfId="47509"/>
    <cellStyle name="Total 2 11 4 5" xfId="47510"/>
    <cellStyle name="Total 2 11 4 5 2" xfId="47511"/>
    <cellStyle name="Total 2 11 4 5 3" xfId="47512"/>
    <cellStyle name="Total 2 11 4 6" xfId="47513"/>
    <cellStyle name="Total 2 11 4 7" xfId="47514"/>
    <cellStyle name="Total 2 11 5" xfId="47515"/>
    <cellStyle name="Total 2 11 5 2" xfId="47516"/>
    <cellStyle name="Total 2 11 5 2 2" xfId="47517"/>
    <cellStyle name="Total 2 11 5 2 2 2" xfId="47518"/>
    <cellStyle name="Total 2 11 5 2 2 3" xfId="47519"/>
    <cellStyle name="Total 2 11 5 2 3" xfId="47520"/>
    <cellStyle name="Total 2 11 5 2 4" xfId="47521"/>
    <cellStyle name="Total 2 11 5 3" xfId="47522"/>
    <cellStyle name="Total 2 11 5 3 2" xfId="47523"/>
    <cellStyle name="Total 2 11 5 3 2 2" xfId="47524"/>
    <cellStyle name="Total 2 11 5 3 2 3" xfId="47525"/>
    <cellStyle name="Total 2 11 5 3 3" xfId="47526"/>
    <cellStyle name="Total 2 11 5 3 4" xfId="47527"/>
    <cellStyle name="Total 2 11 5 4" xfId="47528"/>
    <cellStyle name="Total 2 11 5 4 2" xfId="47529"/>
    <cellStyle name="Total 2 11 5 4 3" xfId="47530"/>
    <cellStyle name="Total 2 11 5 5" xfId="47531"/>
    <cellStyle name="Total 2 11 5 6" xfId="47532"/>
    <cellStyle name="Total 2 11 6" xfId="47533"/>
    <cellStyle name="Total 2 11 6 2" xfId="47534"/>
    <cellStyle name="Total 2 11 6 2 2" xfId="47535"/>
    <cellStyle name="Total 2 11 6 2 3" xfId="47536"/>
    <cellStyle name="Total 2 11 6 3" xfId="47537"/>
    <cellStyle name="Total 2 11 6 4" xfId="47538"/>
    <cellStyle name="Total 2 11 7" xfId="47539"/>
    <cellStyle name="Total 2 11 7 2" xfId="47540"/>
    <cellStyle name="Total 2 11 7 2 2" xfId="47541"/>
    <cellStyle name="Total 2 11 7 2 3" xfId="47542"/>
    <cellStyle name="Total 2 11 7 3" xfId="47543"/>
    <cellStyle name="Total 2 11 7 4" xfId="47544"/>
    <cellStyle name="Total 2 11 8" xfId="47545"/>
    <cellStyle name="Total 2 11 8 2" xfId="47546"/>
    <cellStyle name="Total 2 11 8 2 2" xfId="47547"/>
    <cellStyle name="Total 2 11 8 2 3" xfId="47548"/>
    <cellStyle name="Total 2 11 8 3" xfId="47549"/>
    <cellStyle name="Total 2 11 8 4" xfId="47550"/>
    <cellStyle name="Total 2 11 9" xfId="47551"/>
    <cellStyle name="Total 2 11 9 2" xfId="47552"/>
    <cellStyle name="Total 2 11 9 3" xfId="47553"/>
    <cellStyle name="Total 2 12" xfId="47554"/>
    <cellStyle name="Total 2 12 2" xfId="47555"/>
    <cellStyle name="Total 2 12 2 2" xfId="47556"/>
    <cellStyle name="Total 2 12 2 2 2" xfId="47557"/>
    <cellStyle name="Total 2 12 2 2 3" xfId="47558"/>
    <cellStyle name="Total 2 12 2 3" xfId="47559"/>
    <cellStyle name="Total 2 12 2 4" xfId="47560"/>
    <cellStyle name="Total 2 12 3" xfId="47561"/>
    <cellStyle name="Total 2 12 3 2" xfId="47562"/>
    <cellStyle name="Total 2 12 3 2 2" xfId="47563"/>
    <cellStyle name="Total 2 12 3 2 3" xfId="47564"/>
    <cellStyle name="Total 2 12 3 3" xfId="47565"/>
    <cellStyle name="Total 2 12 3 4" xfId="47566"/>
    <cellStyle name="Total 2 12 4" xfId="47567"/>
    <cellStyle name="Total 2 12 4 2" xfId="47568"/>
    <cellStyle name="Total 2 12 4 3" xfId="47569"/>
    <cellStyle name="Total 2 12 5" xfId="47570"/>
    <cellStyle name="Total 2 12 5 2" xfId="47571"/>
    <cellStyle name="Total 2 12 5 3" xfId="47572"/>
    <cellStyle name="Total 2 12 6" xfId="47573"/>
    <cellStyle name="Total 2 12 7" xfId="47574"/>
    <cellStyle name="Total 2 13" xfId="47575"/>
    <cellStyle name="Total 2 13 2" xfId="47576"/>
    <cellStyle name="Total 2 13 2 2" xfId="47577"/>
    <cellStyle name="Total 2 13 2 2 2" xfId="47578"/>
    <cellStyle name="Total 2 13 2 2 3" xfId="47579"/>
    <cellStyle name="Total 2 13 2 3" xfId="47580"/>
    <cellStyle name="Total 2 13 2 4" xfId="47581"/>
    <cellStyle name="Total 2 13 3" xfId="47582"/>
    <cellStyle name="Total 2 13 3 2" xfId="47583"/>
    <cellStyle name="Total 2 13 3 2 2" xfId="47584"/>
    <cellStyle name="Total 2 13 3 2 3" xfId="47585"/>
    <cellStyle name="Total 2 13 3 3" xfId="47586"/>
    <cellStyle name="Total 2 13 3 4" xfId="47587"/>
    <cellStyle name="Total 2 13 4" xfId="47588"/>
    <cellStyle name="Total 2 13 4 2" xfId="47589"/>
    <cellStyle name="Total 2 13 4 3" xfId="47590"/>
    <cellStyle name="Total 2 13 5" xfId="47591"/>
    <cellStyle name="Total 2 13 6" xfId="47592"/>
    <cellStyle name="Total 2 14" xfId="47593"/>
    <cellStyle name="Total 2 14 2" xfId="47594"/>
    <cellStyle name="Total 2 14 2 2" xfId="47595"/>
    <cellStyle name="Total 2 14 2 2 2" xfId="47596"/>
    <cellStyle name="Total 2 14 2 2 3" xfId="47597"/>
    <cellStyle name="Total 2 14 2 3" xfId="47598"/>
    <cellStyle name="Total 2 14 2 4" xfId="47599"/>
    <cellStyle name="Total 2 14 3" xfId="47600"/>
    <cellStyle name="Total 2 14 3 2" xfId="47601"/>
    <cellStyle name="Total 2 14 3 2 2" xfId="47602"/>
    <cellStyle name="Total 2 14 3 2 3" xfId="47603"/>
    <cellStyle name="Total 2 14 3 3" xfId="47604"/>
    <cellStyle name="Total 2 14 3 4" xfId="47605"/>
    <cellStyle name="Total 2 14 4" xfId="47606"/>
    <cellStyle name="Total 2 14 4 2" xfId="47607"/>
    <cellStyle name="Total 2 14 4 3" xfId="47608"/>
    <cellStyle name="Total 2 14 5" xfId="47609"/>
    <cellStyle name="Total 2 14 6" xfId="47610"/>
    <cellStyle name="Total 2 15" xfId="47611"/>
    <cellStyle name="Total 2 15 2" xfId="47612"/>
    <cellStyle name="Total 2 15 2 2" xfId="47613"/>
    <cellStyle name="Total 2 15 2 2 2" xfId="47614"/>
    <cellStyle name="Total 2 15 2 2 3" xfId="47615"/>
    <cellStyle name="Total 2 15 2 3" xfId="47616"/>
    <cellStyle name="Total 2 15 2 4" xfId="47617"/>
    <cellStyle name="Total 2 15 3" xfId="47618"/>
    <cellStyle name="Total 2 15 3 2" xfId="47619"/>
    <cellStyle name="Total 2 15 3 2 2" xfId="47620"/>
    <cellStyle name="Total 2 15 3 2 3" xfId="47621"/>
    <cellStyle name="Total 2 15 3 3" xfId="47622"/>
    <cellStyle name="Total 2 15 3 4" xfId="47623"/>
    <cellStyle name="Total 2 15 4" xfId="47624"/>
    <cellStyle name="Total 2 15 4 2" xfId="47625"/>
    <cellStyle name="Total 2 15 4 2 2" xfId="47626"/>
    <cellStyle name="Total 2 15 4 2 3" xfId="47627"/>
    <cellStyle name="Total 2 15 4 3" xfId="47628"/>
    <cellStyle name="Total 2 15 4 4" xfId="47629"/>
    <cellStyle name="Total 2 15 5" xfId="47630"/>
    <cellStyle name="Total 2 15 5 2" xfId="47631"/>
    <cellStyle name="Total 2 15 5 3" xfId="47632"/>
    <cellStyle name="Total 2 15 6" xfId="47633"/>
    <cellStyle name="Total 2 15 7" xfId="47634"/>
    <cellStyle name="Total 2 16" xfId="47635"/>
    <cellStyle name="Total 2 16 2" xfId="47636"/>
    <cellStyle name="Total 2 16 2 2" xfId="47637"/>
    <cellStyle name="Total 2 16 2 2 2" xfId="47638"/>
    <cellStyle name="Total 2 16 2 2 3" xfId="47639"/>
    <cellStyle name="Total 2 16 2 3" xfId="47640"/>
    <cellStyle name="Total 2 16 2 4" xfId="47641"/>
    <cellStyle name="Total 2 16 3" xfId="47642"/>
    <cellStyle name="Total 2 16 3 2" xfId="47643"/>
    <cellStyle name="Total 2 16 3 2 2" xfId="47644"/>
    <cellStyle name="Total 2 16 3 2 3" xfId="47645"/>
    <cellStyle name="Total 2 16 3 3" xfId="47646"/>
    <cellStyle name="Total 2 16 3 4" xfId="47647"/>
    <cellStyle name="Total 2 16 4" xfId="47648"/>
    <cellStyle name="Total 2 16 4 2" xfId="47649"/>
    <cellStyle name="Total 2 16 4 3" xfId="47650"/>
    <cellStyle name="Total 2 16 5" xfId="47651"/>
    <cellStyle name="Total 2 16 6" xfId="47652"/>
    <cellStyle name="Total 2 17" xfId="47653"/>
    <cellStyle name="Total 2 17 2" xfId="47654"/>
    <cellStyle name="Total 2 17 2 2" xfId="47655"/>
    <cellStyle name="Total 2 17 2 3" xfId="47656"/>
    <cellStyle name="Total 2 17 3" xfId="47657"/>
    <cellStyle name="Total 2 17 4" xfId="47658"/>
    <cellStyle name="Total 2 18" xfId="47659"/>
    <cellStyle name="Total 2 18 2" xfId="47660"/>
    <cellStyle name="Total 2 18 2 2" xfId="47661"/>
    <cellStyle name="Total 2 18 2 3" xfId="47662"/>
    <cellStyle name="Total 2 18 3" xfId="47663"/>
    <cellStyle name="Total 2 18 4" xfId="47664"/>
    <cellStyle name="Total 2 19" xfId="47665"/>
    <cellStyle name="Total 2 19 2" xfId="47666"/>
    <cellStyle name="Total 2 19 2 2" xfId="47667"/>
    <cellStyle name="Total 2 19 2 3" xfId="47668"/>
    <cellStyle name="Total 2 19 3" xfId="47669"/>
    <cellStyle name="Total 2 19 4" xfId="47670"/>
    <cellStyle name="Total 2 2" xfId="47671"/>
    <cellStyle name="Total 2 2 10" xfId="47672"/>
    <cellStyle name="Total 2 2 10 2" xfId="47673"/>
    <cellStyle name="Total 2 2 10 3" xfId="47674"/>
    <cellStyle name="Total 2 2 11" xfId="47675"/>
    <cellStyle name="Total 2 2 11 2" xfId="47676"/>
    <cellStyle name="Total 2 2 11 3" xfId="47677"/>
    <cellStyle name="Total 2 2 12" xfId="47678"/>
    <cellStyle name="Total 2 2 2" xfId="47679"/>
    <cellStyle name="Total 2 2 2 2" xfId="47680"/>
    <cellStyle name="Total 2 2 2 2 2" xfId="47681"/>
    <cellStyle name="Total 2 2 2 2 2 2" xfId="47682"/>
    <cellStyle name="Total 2 2 2 2 2 3" xfId="47683"/>
    <cellStyle name="Total 2 2 2 2 3" xfId="47684"/>
    <cellStyle name="Total 2 2 2 2 4" xfId="47685"/>
    <cellStyle name="Total 2 2 2 3" xfId="47686"/>
    <cellStyle name="Total 2 2 2 3 2" xfId="47687"/>
    <cellStyle name="Total 2 2 2 3 2 2" xfId="47688"/>
    <cellStyle name="Total 2 2 2 3 2 3" xfId="47689"/>
    <cellStyle name="Total 2 2 2 3 3" xfId="47690"/>
    <cellStyle name="Total 2 2 2 3 4" xfId="47691"/>
    <cellStyle name="Total 2 2 2 4" xfId="47692"/>
    <cellStyle name="Total 2 2 2 4 2" xfId="47693"/>
    <cellStyle name="Total 2 2 2 4 3" xfId="47694"/>
    <cellStyle name="Total 2 2 2 5" xfId="47695"/>
    <cellStyle name="Total 2 2 2 6" xfId="47696"/>
    <cellStyle name="Total 2 2 3" xfId="47697"/>
    <cellStyle name="Total 2 2 3 2" xfId="47698"/>
    <cellStyle name="Total 2 2 3 2 2" xfId="47699"/>
    <cellStyle name="Total 2 2 3 2 2 2" xfId="47700"/>
    <cellStyle name="Total 2 2 3 2 2 3" xfId="47701"/>
    <cellStyle name="Total 2 2 3 2 3" xfId="47702"/>
    <cellStyle name="Total 2 2 3 2 4" xfId="47703"/>
    <cellStyle name="Total 2 2 3 3" xfId="47704"/>
    <cellStyle name="Total 2 2 3 3 2" xfId="47705"/>
    <cellStyle name="Total 2 2 3 3 2 2" xfId="47706"/>
    <cellStyle name="Total 2 2 3 3 2 3" xfId="47707"/>
    <cellStyle name="Total 2 2 3 3 3" xfId="47708"/>
    <cellStyle name="Total 2 2 3 3 4" xfId="47709"/>
    <cellStyle name="Total 2 2 3 4" xfId="47710"/>
    <cellStyle name="Total 2 2 3 4 2" xfId="47711"/>
    <cellStyle name="Total 2 2 3 4 3" xfId="47712"/>
    <cellStyle name="Total 2 2 3 5" xfId="47713"/>
    <cellStyle name="Total 2 2 3 6" xfId="47714"/>
    <cellStyle name="Total 2 2 4" xfId="47715"/>
    <cellStyle name="Total 2 2 4 2" xfId="47716"/>
    <cellStyle name="Total 2 2 4 2 2" xfId="47717"/>
    <cellStyle name="Total 2 2 4 2 2 2" xfId="47718"/>
    <cellStyle name="Total 2 2 4 2 2 3" xfId="47719"/>
    <cellStyle name="Total 2 2 4 2 3" xfId="47720"/>
    <cellStyle name="Total 2 2 4 2 4" xfId="47721"/>
    <cellStyle name="Total 2 2 4 3" xfId="47722"/>
    <cellStyle name="Total 2 2 4 3 2" xfId="47723"/>
    <cellStyle name="Total 2 2 4 3 2 2" xfId="47724"/>
    <cellStyle name="Total 2 2 4 3 2 3" xfId="47725"/>
    <cellStyle name="Total 2 2 4 3 3" xfId="47726"/>
    <cellStyle name="Total 2 2 4 3 4" xfId="47727"/>
    <cellStyle name="Total 2 2 4 4" xfId="47728"/>
    <cellStyle name="Total 2 2 4 4 2" xfId="47729"/>
    <cellStyle name="Total 2 2 4 4 2 2" xfId="47730"/>
    <cellStyle name="Total 2 2 4 4 2 3" xfId="47731"/>
    <cellStyle name="Total 2 2 4 4 3" xfId="47732"/>
    <cellStyle name="Total 2 2 4 4 4" xfId="47733"/>
    <cellStyle name="Total 2 2 4 5" xfId="47734"/>
    <cellStyle name="Total 2 2 4 5 2" xfId="47735"/>
    <cellStyle name="Total 2 2 4 5 3" xfId="47736"/>
    <cellStyle name="Total 2 2 4 6" xfId="47737"/>
    <cellStyle name="Total 2 2 4 7" xfId="47738"/>
    <cellStyle name="Total 2 2 5" xfId="47739"/>
    <cellStyle name="Total 2 2 5 2" xfId="47740"/>
    <cellStyle name="Total 2 2 5 2 2" xfId="47741"/>
    <cellStyle name="Total 2 2 5 2 2 2" xfId="47742"/>
    <cellStyle name="Total 2 2 5 2 2 3" xfId="47743"/>
    <cellStyle name="Total 2 2 5 2 3" xfId="47744"/>
    <cellStyle name="Total 2 2 5 2 4" xfId="47745"/>
    <cellStyle name="Total 2 2 5 3" xfId="47746"/>
    <cellStyle name="Total 2 2 5 3 2" xfId="47747"/>
    <cellStyle name="Total 2 2 5 3 2 2" xfId="47748"/>
    <cellStyle name="Total 2 2 5 3 2 3" xfId="47749"/>
    <cellStyle name="Total 2 2 5 3 3" xfId="47750"/>
    <cellStyle name="Total 2 2 5 3 4" xfId="47751"/>
    <cellStyle name="Total 2 2 5 4" xfId="47752"/>
    <cellStyle name="Total 2 2 5 4 2" xfId="47753"/>
    <cellStyle name="Total 2 2 5 4 3" xfId="47754"/>
    <cellStyle name="Total 2 2 5 5" xfId="47755"/>
    <cellStyle name="Total 2 2 5 6" xfId="47756"/>
    <cellStyle name="Total 2 2 6" xfId="47757"/>
    <cellStyle name="Total 2 2 6 2" xfId="47758"/>
    <cellStyle name="Total 2 2 6 2 2" xfId="47759"/>
    <cellStyle name="Total 2 2 6 2 3" xfId="47760"/>
    <cellStyle name="Total 2 2 6 3" xfId="47761"/>
    <cellStyle name="Total 2 2 6 4" xfId="47762"/>
    <cellStyle name="Total 2 2 7" xfId="47763"/>
    <cellStyle name="Total 2 2 7 2" xfId="47764"/>
    <cellStyle name="Total 2 2 7 2 2" xfId="47765"/>
    <cellStyle name="Total 2 2 7 2 3" xfId="47766"/>
    <cellStyle name="Total 2 2 7 3" xfId="47767"/>
    <cellStyle name="Total 2 2 7 4" xfId="47768"/>
    <cellStyle name="Total 2 2 8" xfId="47769"/>
    <cellStyle name="Total 2 2 8 2" xfId="47770"/>
    <cellStyle name="Total 2 2 8 2 2" xfId="47771"/>
    <cellStyle name="Total 2 2 8 2 3" xfId="47772"/>
    <cellStyle name="Total 2 2 8 3" xfId="47773"/>
    <cellStyle name="Total 2 2 8 4" xfId="47774"/>
    <cellStyle name="Total 2 2 9" xfId="47775"/>
    <cellStyle name="Total 2 2 9 2" xfId="47776"/>
    <cellStyle name="Total 2 2 9 3" xfId="47777"/>
    <cellStyle name="Total 2 20" xfId="47778"/>
    <cellStyle name="Total 2 20 2" xfId="47779"/>
    <cellStyle name="Total 2 20 3" xfId="47780"/>
    <cellStyle name="Total 2 21" xfId="47781"/>
    <cellStyle name="Total 2 21 2" xfId="47782"/>
    <cellStyle name="Total 2 21 3" xfId="47783"/>
    <cellStyle name="Total 2 22" xfId="47784"/>
    <cellStyle name="Total 2 22 2" xfId="47785"/>
    <cellStyle name="Total 2 22 3" xfId="47786"/>
    <cellStyle name="Total 2 23" xfId="47787"/>
    <cellStyle name="Total 2 3" xfId="47788"/>
    <cellStyle name="Total 2 3 10" xfId="47789"/>
    <cellStyle name="Total 2 3 10 2" xfId="47790"/>
    <cellStyle name="Total 2 3 10 3" xfId="47791"/>
    <cellStyle name="Total 2 3 11" xfId="47792"/>
    <cellStyle name="Total 2 3 11 2" xfId="47793"/>
    <cellStyle name="Total 2 3 11 3" xfId="47794"/>
    <cellStyle name="Total 2 3 12" xfId="47795"/>
    <cellStyle name="Total 2 3 2" xfId="47796"/>
    <cellStyle name="Total 2 3 2 2" xfId="47797"/>
    <cellStyle name="Total 2 3 2 2 2" xfId="47798"/>
    <cellStyle name="Total 2 3 2 2 2 2" xfId="47799"/>
    <cellStyle name="Total 2 3 2 2 2 3" xfId="47800"/>
    <cellStyle name="Total 2 3 2 2 3" xfId="47801"/>
    <cellStyle name="Total 2 3 2 2 4" xfId="47802"/>
    <cellStyle name="Total 2 3 2 3" xfId="47803"/>
    <cellStyle name="Total 2 3 2 3 2" xfId="47804"/>
    <cellStyle name="Total 2 3 2 3 2 2" xfId="47805"/>
    <cellStyle name="Total 2 3 2 3 2 3" xfId="47806"/>
    <cellStyle name="Total 2 3 2 3 3" xfId="47807"/>
    <cellStyle name="Total 2 3 2 3 4" xfId="47808"/>
    <cellStyle name="Total 2 3 2 4" xfId="47809"/>
    <cellStyle name="Total 2 3 2 4 2" xfId="47810"/>
    <cellStyle name="Total 2 3 2 4 3" xfId="47811"/>
    <cellStyle name="Total 2 3 2 5" xfId="47812"/>
    <cellStyle name="Total 2 3 2 6" xfId="47813"/>
    <cellStyle name="Total 2 3 3" xfId="47814"/>
    <cellStyle name="Total 2 3 3 2" xfId="47815"/>
    <cellStyle name="Total 2 3 3 2 2" xfId="47816"/>
    <cellStyle name="Total 2 3 3 2 2 2" xfId="47817"/>
    <cellStyle name="Total 2 3 3 2 2 3" xfId="47818"/>
    <cellStyle name="Total 2 3 3 2 3" xfId="47819"/>
    <cellStyle name="Total 2 3 3 2 4" xfId="47820"/>
    <cellStyle name="Total 2 3 3 3" xfId="47821"/>
    <cellStyle name="Total 2 3 3 3 2" xfId="47822"/>
    <cellStyle name="Total 2 3 3 3 2 2" xfId="47823"/>
    <cellStyle name="Total 2 3 3 3 2 3" xfId="47824"/>
    <cellStyle name="Total 2 3 3 3 3" xfId="47825"/>
    <cellStyle name="Total 2 3 3 3 4" xfId="47826"/>
    <cellStyle name="Total 2 3 3 4" xfId="47827"/>
    <cellStyle name="Total 2 3 3 4 2" xfId="47828"/>
    <cellStyle name="Total 2 3 3 4 3" xfId="47829"/>
    <cellStyle name="Total 2 3 3 5" xfId="47830"/>
    <cellStyle name="Total 2 3 3 6" xfId="47831"/>
    <cellStyle name="Total 2 3 4" xfId="47832"/>
    <cellStyle name="Total 2 3 4 2" xfId="47833"/>
    <cellStyle name="Total 2 3 4 2 2" xfId="47834"/>
    <cellStyle name="Total 2 3 4 2 2 2" xfId="47835"/>
    <cellStyle name="Total 2 3 4 2 2 3" xfId="47836"/>
    <cellStyle name="Total 2 3 4 2 3" xfId="47837"/>
    <cellStyle name="Total 2 3 4 2 4" xfId="47838"/>
    <cellStyle name="Total 2 3 4 3" xfId="47839"/>
    <cellStyle name="Total 2 3 4 3 2" xfId="47840"/>
    <cellStyle name="Total 2 3 4 3 2 2" xfId="47841"/>
    <cellStyle name="Total 2 3 4 3 2 3" xfId="47842"/>
    <cellStyle name="Total 2 3 4 3 3" xfId="47843"/>
    <cellStyle name="Total 2 3 4 3 4" xfId="47844"/>
    <cellStyle name="Total 2 3 4 4" xfId="47845"/>
    <cellStyle name="Total 2 3 4 4 2" xfId="47846"/>
    <cellStyle name="Total 2 3 4 4 2 2" xfId="47847"/>
    <cellStyle name="Total 2 3 4 4 2 3" xfId="47848"/>
    <cellStyle name="Total 2 3 4 4 3" xfId="47849"/>
    <cellStyle name="Total 2 3 4 4 4" xfId="47850"/>
    <cellStyle name="Total 2 3 4 5" xfId="47851"/>
    <cellStyle name="Total 2 3 4 5 2" xfId="47852"/>
    <cellStyle name="Total 2 3 4 5 3" xfId="47853"/>
    <cellStyle name="Total 2 3 4 6" xfId="47854"/>
    <cellStyle name="Total 2 3 4 7" xfId="47855"/>
    <cellStyle name="Total 2 3 5" xfId="47856"/>
    <cellStyle name="Total 2 3 5 2" xfId="47857"/>
    <cellStyle name="Total 2 3 5 2 2" xfId="47858"/>
    <cellStyle name="Total 2 3 5 2 2 2" xfId="47859"/>
    <cellStyle name="Total 2 3 5 2 2 3" xfId="47860"/>
    <cellStyle name="Total 2 3 5 2 3" xfId="47861"/>
    <cellStyle name="Total 2 3 5 2 4" xfId="47862"/>
    <cellStyle name="Total 2 3 5 3" xfId="47863"/>
    <cellStyle name="Total 2 3 5 3 2" xfId="47864"/>
    <cellStyle name="Total 2 3 5 3 2 2" xfId="47865"/>
    <cellStyle name="Total 2 3 5 3 2 3" xfId="47866"/>
    <cellStyle name="Total 2 3 5 3 3" xfId="47867"/>
    <cellStyle name="Total 2 3 5 3 4" xfId="47868"/>
    <cellStyle name="Total 2 3 5 4" xfId="47869"/>
    <cellStyle name="Total 2 3 5 4 2" xfId="47870"/>
    <cellStyle name="Total 2 3 5 4 3" xfId="47871"/>
    <cellStyle name="Total 2 3 5 5" xfId="47872"/>
    <cellStyle name="Total 2 3 5 6" xfId="47873"/>
    <cellStyle name="Total 2 3 6" xfId="47874"/>
    <cellStyle name="Total 2 3 6 2" xfId="47875"/>
    <cellStyle name="Total 2 3 6 2 2" xfId="47876"/>
    <cellStyle name="Total 2 3 6 2 3" xfId="47877"/>
    <cellStyle name="Total 2 3 6 3" xfId="47878"/>
    <cellStyle name="Total 2 3 6 4" xfId="47879"/>
    <cellStyle name="Total 2 3 7" xfId="47880"/>
    <cellStyle name="Total 2 3 7 2" xfId="47881"/>
    <cellStyle name="Total 2 3 7 2 2" xfId="47882"/>
    <cellStyle name="Total 2 3 7 2 3" xfId="47883"/>
    <cellStyle name="Total 2 3 7 3" xfId="47884"/>
    <cellStyle name="Total 2 3 7 4" xfId="47885"/>
    <cellStyle name="Total 2 3 8" xfId="47886"/>
    <cellStyle name="Total 2 3 8 2" xfId="47887"/>
    <cellStyle name="Total 2 3 8 2 2" xfId="47888"/>
    <cellStyle name="Total 2 3 8 2 3" xfId="47889"/>
    <cellStyle name="Total 2 3 8 3" xfId="47890"/>
    <cellStyle name="Total 2 3 8 4" xfId="47891"/>
    <cellStyle name="Total 2 3 9" xfId="47892"/>
    <cellStyle name="Total 2 3 9 2" xfId="47893"/>
    <cellStyle name="Total 2 3 9 3" xfId="47894"/>
    <cellStyle name="Total 2 4" xfId="47895"/>
    <cellStyle name="Total 2 4 10" xfId="47896"/>
    <cellStyle name="Total 2 4 10 2" xfId="47897"/>
    <cellStyle name="Total 2 4 10 3" xfId="47898"/>
    <cellStyle name="Total 2 4 11" xfId="47899"/>
    <cellStyle name="Total 2 4 11 2" xfId="47900"/>
    <cellStyle name="Total 2 4 11 3" xfId="47901"/>
    <cellStyle name="Total 2 4 12" xfId="47902"/>
    <cellStyle name="Total 2 4 2" xfId="47903"/>
    <cellStyle name="Total 2 4 2 2" xfId="47904"/>
    <cellStyle name="Total 2 4 2 2 2" xfId="47905"/>
    <cellStyle name="Total 2 4 2 2 2 2" xfId="47906"/>
    <cellStyle name="Total 2 4 2 2 2 3" xfId="47907"/>
    <cellStyle name="Total 2 4 2 2 3" xfId="47908"/>
    <cellStyle name="Total 2 4 2 2 4" xfId="47909"/>
    <cellStyle name="Total 2 4 2 3" xfId="47910"/>
    <cellStyle name="Total 2 4 2 3 2" xfId="47911"/>
    <cellStyle name="Total 2 4 2 3 2 2" xfId="47912"/>
    <cellStyle name="Total 2 4 2 3 2 3" xfId="47913"/>
    <cellStyle name="Total 2 4 2 3 3" xfId="47914"/>
    <cellStyle name="Total 2 4 2 3 4" xfId="47915"/>
    <cellStyle name="Total 2 4 2 4" xfId="47916"/>
    <cellStyle name="Total 2 4 2 4 2" xfId="47917"/>
    <cellStyle name="Total 2 4 2 4 3" xfId="47918"/>
    <cellStyle name="Total 2 4 2 5" xfId="47919"/>
    <cellStyle name="Total 2 4 2 6" xfId="47920"/>
    <cellStyle name="Total 2 4 3" xfId="47921"/>
    <cellStyle name="Total 2 4 3 2" xfId="47922"/>
    <cellStyle name="Total 2 4 3 2 2" xfId="47923"/>
    <cellStyle name="Total 2 4 3 2 2 2" xfId="47924"/>
    <cellStyle name="Total 2 4 3 2 2 3" xfId="47925"/>
    <cellStyle name="Total 2 4 3 2 3" xfId="47926"/>
    <cellStyle name="Total 2 4 3 2 4" xfId="47927"/>
    <cellStyle name="Total 2 4 3 3" xfId="47928"/>
    <cellStyle name="Total 2 4 3 3 2" xfId="47929"/>
    <cellStyle name="Total 2 4 3 3 2 2" xfId="47930"/>
    <cellStyle name="Total 2 4 3 3 2 3" xfId="47931"/>
    <cellStyle name="Total 2 4 3 3 3" xfId="47932"/>
    <cellStyle name="Total 2 4 3 3 4" xfId="47933"/>
    <cellStyle name="Total 2 4 3 4" xfId="47934"/>
    <cellStyle name="Total 2 4 3 4 2" xfId="47935"/>
    <cellStyle name="Total 2 4 3 4 3" xfId="47936"/>
    <cellStyle name="Total 2 4 3 5" xfId="47937"/>
    <cellStyle name="Total 2 4 3 6" xfId="47938"/>
    <cellStyle name="Total 2 4 4" xfId="47939"/>
    <cellStyle name="Total 2 4 4 2" xfId="47940"/>
    <cellStyle name="Total 2 4 4 2 2" xfId="47941"/>
    <cellStyle name="Total 2 4 4 2 2 2" xfId="47942"/>
    <cellStyle name="Total 2 4 4 2 2 3" xfId="47943"/>
    <cellStyle name="Total 2 4 4 2 3" xfId="47944"/>
    <cellStyle name="Total 2 4 4 2 4" xfId="47945"/>
    <cellStyle name="Total 2 4 4 3" xfId="47946"/>
    <cellStyle name="Total 2 4 4 3 2" xfId="47947"/>
    <cellStyle name="Total 2 4 4 3 2 2" xfId="47948"/>
    <cellStyle name="Total 2 4 4 3 2 3" xfId="47949"/>
    <cellStyle name="Total 2 4 4 3 3" xfId="47950"/>
    <cellStyle name="Total 2 4 4 3 4" xfId="47951"/>
    <cellStyle name="Total 2 4 4 4" xfId="47952"/>
    <cellStyle name="Total 2 4 4 4 2" xfId="47953"/>
    <cellStyle name="Total 2 4 4 4 2 2" xfId="47954"/>
    <cellStyle name="Total 2 4 4 4 2 3" xfId="47955"/>
    <cellStyle name="Total 2 4 4 4 3" xfId="47956"/>
    <cellStyle name="Total 2 4 4 4 4" xfId="47957"/>
    <cellStyle name="Total 2 4 4 5" xfId="47958"/>
    <cellStyle name="Total 2 4 4 5 2" xfId="47959"/>
    <cellStyle name="Total 2 4 4 5 3" xfId="47960"/>
    <cellStyle name="Total 2 4 4 6" xfId="47961"/>
    <cellStyle name="Total 2 4 4 7" xfId="47962"/>
    <cellStyle name="Total 2 4 5" xfId="47963"/>
    <cellStyle name="Total 2 4 5 2" xfId="47964"/>
    <cellStyle name="Total 2 4 5 2 2" xfId="47965"/>
    <cellStyle name="Total 2 4 5 2 2 2" xfId="47966"/>
    <cellStyle name="Total 2 4 5 2 2 3" xfId="47967"/>
    <cellStyle name="Total 2 4 5 2 3" xfId="47968"/>
    <cellStyle name="Total 2 4 5 2 4" xfId="47969"/>
    <cellStyle name="Total 2 4 5 3" xfId="47970"/>
    <cellStyle name="Total 2 4 5 3 2" xfId="47971"/>
    <cellStyle name="Total 2 4 5 3 2 2" xfId="47972"/>
    <cellStyle name="Total 2 4 5 3 2 3" xfId="47973"/>
    <cellStyle name="Total 2 4 5 3 3" xfId="47974"/>
    <cellStyle name="Total 2 4 5 3 4" xfId="47975"/>
    <cellStyle name="Total 2 4 5 4" xfId="47976"/>
    <cellStyle name="Total 2 4 5 4 2" xfId="47977"/>
    <cellStyle name="Total 2 4 5 4 3" xfId="47978"/>
    <cellStyle name="Total 2 4 5 5" xfId="47979"/>
    <cellStyle name="Total 2 4 5 6" xfId="47980"/>
    <cellStyle name="Total 2 4 6" xfId="47981"/>
    <cellStyle name="Total 2 4 6 2" xfId="47982"/>
    <cellStyle name="Total 2 4 6 2 2" xfId="47983"/>
    <cellStyle name="Total 2 4 6 2 3" xfId="47984"/>
    <cellStyle name="Total 2 4 6 3" xfId="47985"/>
    <cellStyle name="Total 2 4 6 4" xfId="47986"/>
    <cellStyle name="Total 2 4 7" xfId="47987"/>
    <cellStyle name="Total 2 4 7 2" xfId="47988"/>
    <cellStyle name="Total 2 4 7 2 2" xfId="47989"/>
    <cellStyle name="Total 2 4 7 2 3" xfId="47990"/>
    <cellStyle name="Total 2 4 7 3" xfId="47991"/>
    <cellStyle name="Total 2 4 7 4" xfId="47992"/>
    <cellStyle name="Total 2 4 8" xfId="47993"/>
    <cellStyle name="Total 2 4 8 2" xfId="47994"/>
    <cellStyle name="Total 2 4 8 2 2" xfId="47995"/>
    <cellStyle name="Total 2 4 8 2 3" xfId="47996"/>
    <cellStyle name="Total 2 4 8 3" xfId="47997"/>
    <cellStyle name="Total 2 4 8 4" xfId="47998"/>
    <cellStyle name="Total 2 4 9" xfId="47999"/>
    <cellStyle name="Total 2 4 9 2" xfId="48000"/>
    <cellStyle name="Total 2 4 9 3" xfId="48001"/>
    <cellStyle name="Total 2 5" xfId="48002"/>
    <cellStyle name="Total 2 5 10" xfId="48003"/>
    <cellStyle name="Total 2 5 10 2" xfId="48004"/>
    <cellStyle name="Total 2 5 10 3" xfId="48005"/>
    <cellStyle name="Total 2 5 11" xfId="48006"/>
    <cellStyle name="Total 2 5 11 2" xfId="48007"/>
    <cellStyle name="Total 2 5 11 3" xfId="48008"/>
    <cellStyle name="Total 2 5 12" xfId="48009"/>
    <cellStyle name="Total 2 5 2" xfId="48010"/>
    <cellStyle name="Total 2 5 2 2" xfId="48011"/>
    <cellStyle name="Total 2 5 2 2 2" xfId="48012"/>
    <cellStyle name="Total 2 5 2 2 2 2" xfId="48013"/>
    <cellStyle name="Total 2 5 2 2 2 3" xfId="48014"/>
    <cellStyle name="Total 2 5 2 2 3" xfId="48015"/>
    <cellStyle name="Total 2 5 2 2 4" xfId="48016"/>
    <cellStyle name="Total 2 5 2 3" xfId="48017"/>
    <cellStyle name="Total 2 5 2 3 2" xfId="48018"/>
    <cellStyle name="Total 2 5 2 3 2 2" xfId="48019"/>
    <cellStyle name="Total 2 5 2 3 2 3" xfId="48020"/>
    <cellStyle name="Total 2 5 2 3 3" xfId="48021"/>
    <cellStyle name="Total 2 5 2 3 4" xfId="48022"/>
    <cellStyle name="Total 2 5 2 4" xfId="48023"/>
    <cellStyle name="Total 2 5 2 4 2" xfId="48024"/>
    <cellStyle name="Total 2 5 2 4 3" xfId="48025"/>
    <cellStyle name="Total 2 5 2 5" xfId="48026"/>
    <cellStyle name="Total 2 5 2 6" xfId="48027"/>
    <cellStyle name="Total 2 5 3" xfId="48028"/>
    <cellStyle name="Total 2 5 3 2" xfId="48029"/>
    <cellStyle name="Total 2 5 3 2 2" xfId="48030"/>
    <cellStyle name="Total 2 5 3 2 2 2" xfId="48031"/>
    <cellStyle name="Total 2 5 3 2 2 3" xfId="48032"/>
    <cellStyle name="Total 2 5 3 2 3" xfId="48033"/>
    <cellStyle name="Total 2 5 3 2 4" xfId="48034"/>
    <cellStyle name="Total 2 5 3 3" xfId="48035"/>
    <cellStyle name="Total 2 5 3 3 2" xfId="48036"/>
    <cellStyle name="Total 2 5 3 3 2 2" xfId="48037"/>
    <cellStyle name="Total 2 5 3 3 2 3" xfId="48038"/>
    <cellStyle name="Total 2 5 3 3 3" xfId="48039"/>
    <cellStyle name="Total 2 5 3 3 4" xfId="48040"/>
    <cellStyle name="Total 2 5 3 4" xfId="48041"/>
    <cellStyle name="Total 2 5 3 4 2" xfId="48042"/>
    <cellStyle name="Total 2 5 3 4 3" xfId="48043"/>
    <cellStyle name="Total 2 5 3 5" xfId="48044"/>
    <cellStyle name="Total 2 5 3 6" xfId="48045"/>
    <cellStyle name="Total 2 5 4" xfId="48046"/>
    <cellStyle name="Total 2 5 4 2" xfId="48047"/>
    <cellStyle name="Total 2 5 4 2 2" xfId="48048"/>
    <cellStyle name="Total 2 5 4 2 2 2" xfId="48049"/>
    <cellStyle name="Total 2 5 4 2 2 3" xfId="48050"/>
    <cellStyle name="Total 2 5 4 2 3" xfId="48051"/>
    <cellStyle name="Total 2 5 4 2 4" xfId="48052"/>
    <cellStyle name="Total 2 5 4 3" xfId="48053"/>
    <cellStyle name="Total 2 5 4 3 2" xfId="48054"/>
    <cellStyle name="Total 2 5 4 3 2 2" xfId="48055"/>
    <cellStyle name="Total 2 5 4 3 2 3" xfId="48056"/>
    <cellStyle name="Total 2 5 4 3 3" xfId="48057"/>
    <cellStyle name="Total 2 5 4 3 4" xfId="48058"/>
    <cellStyle name="Total 2 5 4 4" xfId="48059"/>
    <cellStyle name="Total 2 5 4 4 2" xfId="48060"/>
    <cellStyle name="Total 2 5 4 4 2 2" xfId="48061"/>
    <cellStyle name="Total 2 5 4 4 2 3" xfId="48062"/>
    <cellStyle name="Total 2 5 4 4 3" xfId="48063"/>
    <cellStyle name="Total 2 5 4 4 4" xfId="48064"/>
    <cellStyle name="Total 2 5 4 5" xfId="48065"/>
    <cellStyle name="Total 2 5 4 5 2" xfId="48066"/>
    <cellStyle name="Total 2 5 4 5 3" xfId="48067"/>
    <cellStyle name="Total 2 5 4 6" xfId="48068"/>
    <cellStyle name="Total 2 5 4 7" xfId="48069"/>
    <cellStyle name="Total 2 5 5" xfId="48070"/>
    <cellStyle name="Total 2 5 5 2" xfId="48071"/>
    <cellStyle name="Total 2 5 5 2 2" xfId="48072"/>
    <cellStyle name="Total 2 5 5 2 2 2" xfId="48073"/>
    <cellStyle name="Total 2 5 5 2 2 3" xfId="48074"/>
    <cellStyle name="Total 2 5 5 2 3" xfId="48075"/>
    <cellStyle name="Total 2 5 5 2 4" xfId="48076"/>
    <cellStyle name="Total 2 5 5 3" xfId="48077"/>
    <cellStyle name="Total 2 5 5 3 2" xfId="48078"/>
    <cellStyle name="Total 2 5 5 3 2 2" xfId="48079"/>
    <cellStyle name="Total 2 5 5 3 2 3" xfId="48080"/>
    <cellStyle name="Total 2 5 5 3 3" xfId="48081"/>
    <cellStyle name="Total 2 5 5 3 4" xfId="48082"/>
    <cellStyle name="Total 2 5 5 4" xfId="48083"/>
    <cellStyle name="Total 2 5 5 4 2" xfId="48084"/>
    <cellStyle name="Total 2 5 5 4 3" xfId="48085"/>
    <cellStyle name="Total 2 5 5 5" xfId="48086"/>
    <cellStyle name="Total 2 5 5 6" xfId="48087"/>
    <cellStyle name="Total 2 5 6" xfId="48088"/>
    <cellStyle name="Total 2 5 6 2" xfId="48089"/>
    <cellStyle name="Total 2 5 6 2 2" xfId="48090"/>
    <cellStyle name="Total 2 5 6 2 3" xfId="48091"/>
    <cellStyle name="Total 2 5 6 3" xfId="48092"/>
    <cellStyle name="Total 2 5 6 4" xfId="48093"/>
    <cellStyle name="Total 2 5 7" xfId="48094"/>
    <cellStyle name="Total 2 5 7 2" xfId="48095"/>
    <cellStyle name="Total 2 5 7 2 2" xfId="48096"/>
    <cellStyle name="Total 2 5 7 2 3" xfId="48097"/>
    <cellStyle name="Total 2 5 7 3" xfId="48098"/>
    <cellStyle name="Total 2 5 7 4" xfId="48099"/>
    <cellStyle name="Total 2 5 8" xfId="48100"/>
    <cellStyle name="Total 2 5 8 2" xfId="48101"/>
    <cellStyle name="Total 2 5 8 2 2" xfId="48102"/>
    <cellStyle name="Total 2 5 8 2 3" xfId="48103"/>
    <cellStyle name="Total 2 5 8 3" xfId="48104"/>
    <cellStyle name="Total 2 5 8 4" xfId="48105"/>
    <cellStyle name="Total 2 5 9" xfId="48106"/>
    <cellStyle name="Total 2 5 9 2" xfId="48107"/>
    <cellStyle name="Total 2 5 9 3" xfId="48108"/>
    <cellStyle name="Total 2 6" xfId="48109"/>
    <cellStyle name="Total 2 6 10" xfId="48110"/>
    <cellStyle name="Total 2 6 10 2" xfId="48111"/>
    <cellStyle name="Total 2 6 10 3" xfId="48112"/>
    <cellStyle name="Total 2 6 11" xfId="48113"/>
    <cellStyle name="Total 2 6 11 2" xfId="48114"/>
    <cellStyle name="Total 2 6 11 3" xfId="48115"/>
    <cellStyle name="Total 2 6 12" xfId="48116"/>
    <cellStyle name="Total 2 6 2" xfId="48117"/>
    <cellStyle name="Total 2 6 2 2" xfId="48118"/>
    <cellStyle name="Total 2 6 2 2 2" xfId="48119"/>
    <cellStyle name="Total 2 6 2 2 2 2" xfId="48120"/>
    <cellStyle name="Total 2 6 2 2 2 3" xfId="48121"/>
    <cellStyle name="Total 2 6 2 2 3" xfId="48122"/>
    <cellStyle name="Total 2 6 2 2 4" xfId="48123"/>
    <cellStyle name="Total 2 6 2 3" xfId="48124"/>
    <cellStyle name="Total 2 6 2 3 2" xfId="48125"/>
    <cellStyle name="Total 2 6 2 3 2 2" xfId="48126"/>
    <cellStyle name="Total 2 6 2 3 2 3" xfId="48127"/>
    <cellStyle name="Total 2 6 2 3 3" xfId="48128"/>
    <cellStyle name="Total 2 6 2 3 4" xfId="48129"/>
    <cellStyle name="Total 2 6 2 4" xfId="48130"/>
    <cellStyle name="Total 2 6 2 4 2" xfId="48131"/>
    <cellStyle name="Total 2 6 2 4 3" xfId="48132"/>
    <cellStyle name="Total 2 6 2 5" xfId="48133"/>
    <cellStyle name="Total 2 6 2 6" xfId="48134"/>
    <cellStyle name="Total 2 6 3" xfId="48135"/>
    <cellStyle name="Total 2 6 3 2" xfId="48136"/>
    <cellStyle name="Total 2 6 3 2 2" xfId="48137"/>
    <cellStyle name="Total 2 6 3 2 2 2" xfId="48138"/>
    <cellStyle name="Total 2 6 3 2 2 3" xfId="48139"/>
    <cellStyle name="Total 2 6 3 2 3" xfId="48140"/>
    <cellStyle name="Total 2 6 3 2 4" xfId="48141"/>
    <cellStyle name="Total 2 6 3 3" xfId="48142"/>
    <cellStyle name="Total 2 6 3 3 2" xfId="48143"/>
    <cellStyle name="Total 2 6 3 3 2 2" xfId="48144"/>
    <cellStyle name="Total 2 6 3 3 2 3" xfId="48145"/>
    <cellStyle name="Total 2 6 3 3 3" xfId="48146"/>
    <cellStyle name="Total 2 6 3 3 4" xfId="48147"/>
    <cellStyle name="Total 2 6 3 4" xfId="48148"/>
    <cellStyle name="Total 2 6 3 4 2" xfId="48149"/>
    <cellStyle name="Total 2 6 3 4 3" xfId="48150"/>
    <cellStyle name="Total 2 6 3 5" xfId="48151"/>
    <cellStyle name="Total 2 6 3 6" xfId="48152"/>
    <cellStyle name="Total 2 6 4" xfId="48153"/>
    <cellStyle name="Total 2 6 4 2" xfId="48154"/>
    <cellStyle name="Total 2 6 4 2 2" xfId="48155"/>
    <cellStyle name="Total 2 6 4 2 2 2" xfId="48156"/>
    <cellStyle name="Total 2 6 4 2 2 3" xfId="48157"/>
    <cellStyle name="Total 2 6 4 2 3" xfId="48158"/>
    <cellStyle name="Total 2 6 4 2 4" xfId="48159"/>
    <cellStyle name="Total 2 6 4 3" xfId="48160"/>
    <cellStyle name="Total 2 6 4 3 2" xfId="48161"/>
    <cellStyle name="Total 2 6 4 3 2 2" xfId="48162"/>
    <cellStyle name="Total 2 6 4 3 2 3" xfId="48163"/>
    <cellStyle name="Total 2 6 4 3 3" xfId="48164"/>
    <cellStyle name="Total 2 6 4 3 4" xfId="48165"/>
    <cellStyle name="Total 2 6 4 4" xfId="48166"/>
    <cellStyle name="Total 2 6 4 4 2" xfId="48167"/>
    <cellStyle name="Total 2 6 4 4 2 2" xfId="48168"/>
    <cellStyle name="Total 2 6 4 4 2 3" xfId="48169"/>
    <cellStyle name="Total 2 6 4 4 3" xfId="48170"/>
    <cellStyle name="Total 2 6 4 4 4" xfId="48171"/>
    <cellStyle name="Total 2 6 4 5" xfId="48172"/>
    <cellStyle name="Total 2 6 4 5 2" xfId="48173"/>
    <cellStyle name="Total 2 6 4 5 3" xfId="48174"/>
    <cellStyle name="Total 2 6 4 6" xfId="48175"/>
    <cellStyle name="Total 2 6 4 7" xfId="48176"/>
    <cellStyle name="Total 2 6 5" xfId="48177"/>
    <cellStyle name="Total 2 6 5 2" xfId="48178"/>
    <cellStyle name="Total 2 6 5 2 2" xfId="48179"/>
    <cellStyle name="Total 2 6 5 2 2 2" xfId="48180"/>
    <cellStyle name="Total 2 6 5 2 2 3" xfId="48181"/>
    <cellStyle name="Total 2 6 5 2 3" xfId="48182"/>
    <cellStyle name="Total 2 6 5 2 4" xfId="48183"/>
    <cellStyle name="Total 2 6 5 3" xfId="48184"/>
    <cellStyle name="Total 2 6 5 3 2" xfId="48185"/>
    <cellStyle name="Total 2 6 5 3 2 2" xfId="48186"/>
    <cellStyle name="Total 2 6 5 3 2 3" xfId="48187"/>
    <cellStyle name="Total 2 6 5 3 3" xfId="48188"/>
    <cellStyle name="Total 2 6 5 3 4" xfId="48189"/>
    <cellStyle name="Total 2 6 5 4" xfId="48190"/>
    <cellStyle name="Total 2 6 5 4 2" xfId="48191"/>
    <cellStyle name="Total 2 6 5 4 3" xfId="48192"/>
    <cellStyle name="Total 2 6 5 5" xfId="48193"/>
    <cellStyle name="Total 2 6 5 6" xfId="48194"/>
    <cellStyle name="Total 2 6 6" xfId="48195"/>
    <cellStyle name="Total 2 6 6 2" xfId="48196"/>
    <cellStyle name="Total 2 6 6 2 2" xfId="48197"/>
    <cellStyle name="Total 2 6 6 2 3" xfId="48198"/>
    <cellStyle name="Total 2 6 6 3" xfId="48199"/>
    <cellStyle name="Total 2 6 6 4" xfId="48200"/>
    <cellStyle name="Total 2 6 7" xfId="48201"/>
    <cellStyle name="Total 2 6 7 2" xfId="48202"/>
    <cellStyle name="Total 2 6 7 2 2" xfId="48203"/>
    <cellStyle name="Total 2 6 7 2 3" xfId="48204"/>
    <cellStyle name="Total 2 6 7 3" xfId="48205"/>
    <cellStyle name="Total 2 6 7 4" xfId="48206"/>
    <cellStyle name="Total 2 6 8" xfId="48207"/>
    <cellStyle name="Total 2 6 8 2" xfId="48208"/>
    <cellStyle name="Total 2 6 8 2 2" xfId="48209"/>
    <cellStyle name="Total 2 6 8 2 3" xfId="48210"/>
    <cellStyle name="Total 2 6 8 3" xfId="48211"/>
    <cellStyle name="Total 2 6 8 4" xfId="48212"/>
    <cellStyle name="Total 2 6 9" xfId="48213"/>
    <cellStyle name="Total 2 6 9 2" xfId="48214"/>
    <cellStyle name="Total 2 6 9 3" xfId="48215"/>
    <cellStyle name="Total 2 7" xfId="48216"/>
    <cellStyle name="Total 2 7 10" xfId="48217"/>
    <cellStyle name="Total 2 7 10 2" xfId="48218"/>
    <cellStyle name="Total 2 7 10 3" xfId="48219"/>
    <cellStyle name="Total 2 7 11" xfId="48220"/>
    <cellStyle name="Total 2 7 11 2" xfId="48221"/>
    <cellStyle name="Total 2 7 11 3" xfId="48222"/>
    <cellStyle name="Total 2 7 12" xfId="48223"/>
    <cellStyle name="Total 2 7 2" xfId="48224"/>
    <cellStyle name="Total 2 7 2 2" xfId="48225"/>
    <cellStyle name="Total 2 7 2 2 2" xfId="48226"/>
    <cellStyle name="Total 2 7 2 2 2 2" xfId="48227"/>
    <cellStyle name="Total 2 7 2 2 2 3" xfId="48228"/>
    <cellStyle name="Total 2 7 2 2 3" xfId="48229"/>
    <cellStyle name="Total 2 7 2 2 4" xfId="48230"/>
    <cellStyle name="Total 2 7 2 3" xfId="48231"/>
    <cellStyle name="Total 2 7 2 3 2" xfId="48232"/>
    <cellStyle name="Total 2 7 2 3 2 2" xfId="48233"/>
    <cellStyle name="Total 2 7 2 3 2 3" xfId="48234"/>
    <cellStyle name="Total 2 7 2 3 3" xfId="48235"/>
    <cellStyle name="Total 2 7 2 3 4" xfId="48236"/>
    <cellStyle name="Total 2 7 2 4" xfId="48237"/>
    <cellStyle name="Total 2 7 2 4 2" xfId="48238"/>
    <cellStyle name="Total 2 7 2 4 3" xfId="48239"/>
    <cellStyle name="Total 2 7 2 5" xfId="48240"/>
    <cellStyle name="Total 2 7 2 6" xfId="48241"/>
    <cellStyle name="Total 2 7 3" xfId="48242"/>
    <cellStyle name="Total 2 7 3 2" xfId="48243"/>
    <cellStyle name="Total 2 7 3 2 2" xfId="48244"/>
    <cellStyle name="Total 2 7 3 2 2 2" xfId="48245"/>
    <cellStyle name="Total 2 7 3 2 2 3" xfId="48246"/>
    <cellStyle name="Total 2 7 3 2 3" xfId="48247"/>
    <cellStyle name="Total 2 7 3 2 4" xfId="48248"/>
    <cellStyle name="Total 2 7 3 3" xfId="48249"/>
    <cellStyle name="Total 2 7 3 3 2" xfId="48250"/>
    <cellStyle name="Total 2 7 3 3 2 2" xfId="48251"/>
    <cellStyle name="Total 2 7 3 3 2 3" xfId="48252"/>
    <cellStyle name="Total 2 7 3 3 3" xfId="48253"/>
    <cellStyle name="Total 2 7 3 3 4" xfId="48254"/>
    <cellStyle name="Total 2 7 3 4" xfId="48255"/>
    <cellStyle name="Total 2 7 3 4 2" xfId="48256"/>
    <cellStyle name="Total 2 7 3 4 3" xfId="48257"/>
    <cellStyle name="Total 2 7 3 5" xfId="48258"/>
    <cellStyle name="Total 2 7 3 6" xfId="48259"/>
    <cellStyle name="Total 2 7 4" xfId="48260"/>
    <cellStyle name="Total 2 7 4 2" xfId="48261"/>
    <cellStyle name="Total 2 7 4 2 2" xfId="48262"/>
    <cellStyle name="Total 2 7 4 2 2 2" xfId="48263"/>
    <cellStyle name="Total 2 7 4 2 2 3" xfId="48264"/>
    <cellStyle name="Total 2 7 4 2 3" xfId="48265"/>
    <cellStyle name="Total 2 7 4 2 4" xfId="48266"/>
    <cellStyle name="Total 2 7 4 3" xfId="48267"/>
    <cellStyle name="Total 2 7 4 3 2" xfId="48268"/>
    <cellStyle name="Total 2 7 4 3 2 2" xfId="48269"/>
    <cellStyle name="Total 2 7 4 3 2 3" xfId="48270"/>
    <cellStyle name="Total 2 7 4 3 3" xfId="48271"/>
    <cellStyle name="Total 2 7 4 3 4" xfId="48272"/>
    <cellStyle name="Total 2 7 4 4" xfId="48273"/>
    <cellStyle name="Total 2 7 4 4 2" xfId="48274"/>
    <cellStyle name="Total 2 7 4 4 2 2" xfId="48275"/>
    <cellStyle name="Total 2 7 4 4 2 3" xfId="48276"/>
    <cellStyle name="Total 2 7 4 4 3" xfId="48277"/>
    <cellStyle name="Total 2 7 4 4 4" xfId="48278"/>
    <cellStyle name="Total 2 7 4 5" xfId="48279"/>
    <cellStyle name="Total 2 7 4 5 2" xfId="48280"/>
    <cellStyle name="Total 2 7 4 5 3" xfId="48281"/>
    <cellStyle name="Total 2 7 4 6" xfId="48282"/>
    <cellStyle name="Total 2 7 4 7" xfId="48283"/>
    <cellStyle name="Total 2 7 5" xfId="48284"/>
    <cellStyle name="Total 2 7 5 2" xfId="48285"/>
    <cellStyle name="Total 2 7 5 2 2" xfId="48286"/>
    <cellStyle name="Total 2 7 5 2 2 2" xfId="48287"/>
    <cellStyle name="Total 2 7 5 2 2 3" xfId="48288"/>
    <cellStyle name="Total 2 7 5 2 3" xfId="48289"/>
    <cellStyle name="Total 2 7 5 2 4" xfId="48290"/>
    <cellStyle name="Total 2 7 5 3" xfId="48291"/>
    <cellStyle name="Total 2 7 5 3 2" xfId="48292"/>
    <cellStyle name="Total 2 7 5 3 2 2" xfId="48293"/>
    <cellStyle name="Total 2 7 5 3 2 3" xfId="48294"/>
    <cellStyle name="Total 2 7 5 3 3" xfId="48295"/>
    <cellStyle name="Total 2 7 5 3 4" xfId="48296"/>
    <cellStyle name="Total 2 7 5 4" xfId="48297"/>
    <cellStyle name="Total 2 7 5 4 2" xfId="48298"/>
    <cellStyle name="Total 2 7 5 4 3" xfId="48299"/>
    <cellStyle name="Total 2 7 5 5" xfId="48300"/>
    <cellStyle name="Total 2 7 5 6" xfId="48301"/>
    <cellStyle name="Total 2 7 6" xfId="48302"/>
    <cellStyle name="Total 2 7 6 2" xfId="48303"/>
    <cellStyle name="Total 2 7 6 2 2" xfId="48304"/>
    <cellStyle name="Total 2 7 6 2 3" xfId="48305"/>
    <cellStyle name="Total 2 7 6 3" xfId="48306"/>
    <cellStyle name="Total 2 7 6 4" xfId="48307"/>
    <cellStyle name="Total 2 7 7" xfId="48308"/>
    <cellStyle name="Total 2 7 7 2" xfId="48309"/>
    <cellStyle name="Total 2 7 7 2 2" xfId="48310"/>
    <cellStyle name="Total 2 7 7 2 3" xfId="48311"/>
    <cellStyle name="Total 2 7 7 3" xfId="48312"/>
    <cellStyle name="Total 2 7 7 4" xfId="48313"/>
    <cellStyle name="Total 2 7 8" xfId="48314"/>
    <cellStyle name="Total 2 7 8 2" xfId="48315"/>
    <cellStyle name="Total 2 7 8 2 2" xfId="48316"/>
    <cellStyle name="Total 2 7 8 2 3" xfId="48317"/>
    <cellStyle name="Total 2 7 8 3" xfId="48318"/>
    <cellStyle name="Total 2 7 8 4" xfId="48319"/>
    <cellStyle name="Total 2 7 9" xfId="48320"/>
    <cellStyle name="Total 2 7 9 2" xfId="48321"/>
    <cellStyle name="Total 2 7 9 3" xfId="48322"/>
    <cellStyle name="Total 2 8" xfId="48323"/>
    <cellStyle name="Total 2 8 10" xfId="48324"/>
    <cellStyle name="Total 2 8 10 2" xfId="48325"/>
    <cellStyle name="Total 2 8 10 3" xfId="48326"/>
    <cellStyle name="Total 2 8 11" xfId="48327"/>
    <cellStyle name="Total 2 8 11 2" xfId="48328"/>
    <cellStyle name="Total 2 8 11 3" xfId="48329"/>
    <cellStyle name="Total 2 8 12" xfId="48330"/>
    <cellStyle name="Total 2 8 2" xfId="48331"/>
    <cellStyle name="Total 2 8 2 2" xfId="48332"/>
    <cellStyle name="Total 2 8 2 2 2" xfId="48333"/>
    <cellStyle name="Total 2 8 2 2 2 2" xfId="48334"/>
    <cellStyle name="Total 2 8 2 2 2 3" xfId="48335"/>
    <cellStyle name="Total 2 8 2 2 3" xfId="48336"/>
    <cellStyle name="Total 2 8 2 2 4" xfId="48337"/>
    <cellStyle name="Total 2 8 2 3" xfId="48338"/>
    <cellStyle name="Total 2 8 2 3 2" xfId="48339"/>
    <cellStyle name="Total 2 8 2 3 2 2" xfId="48340"/>
    <cellStyle name="Total 2 8 2 3 2 3" xfId="48341"/>
    <cellStyle name="Total 2 8 2 3 3" xfId="48342"/>
    <cellStyle name="Total 2 8 2 3 4" xfId="48343"/>
    <cellStyle name="Total 2 8 2 4" xfId="48344"/>
    <cellStyle name="Total 2 8 2 4 2" xfId="48345"/>
    <cellStyle name="Total 2 8 2 4 3" xfId="48346"/>
    <cellStyle name="Total 2 8 2 5" xfId="48347"/>
    <cellStyle name="Total 2 8 2 6" xfId="48348"/>
    <cellStyle name="Total 2 8 3" xfId="48349"/>
    <cellStyle name="Total 2 8 3 2" xfId="48350"/>
    <cellStyle name="Total 2 8 3 2 2" xfId="48351"/>
    <cellStyle name="Total 2 8 3 2 2 2" xfId="48352"/>
    <cellStyle name="Total 2 8 3 2 2 3" xfId="48353"/>
    <cellStyle name="Total 2 8 3 2 3" xfId="48354"/>
    <cellStyle name="Total 2 8 3 2 4" xfId="48355"/>
    <cellStyle name="Total 2 8 3 3" xfId="48356"/>
    <cellStyle name="Total 2 8 3 3 2" xfId="48357"/>
    <cellStyle name="Total 2 8 3 3 2 2" xfId="48358"/>
    <cellStyle name="Total 2 8 3 3 2 3" xfId="48359"/>
    <cellStyle name="Total 2 8 3 3 3" xfId="48360"/>
    <cellStyle name="Total 2 8 3 3 4" xfId="48361"/>
    <cellStyle name="Total 2 8 3 4" xfId="48362"/>
    <cellStyle name="Total 2 8 3 4 2" xfId="48363"/>
    <cellStyle name="Total 2 8 3 4 3" xfId="48364"/>
    <cellStyle name="Total 2 8 3 5" xfId="48365"/>
    <cellStyle name="Total 2 8 3 6" xfId="48366"/>
    <cellStyle name="Total 2 8 4" xfId="48367"/>
    <cellStyle name="Total 2 8 4 2" xfId="48368"/>
    <cellStyle name="Total 2 8 4 2 2" xfId="48369"/>
    <cellStyle name="Total 2 8 4 2 2 2" xfId="48370"/>
    <cellStyle name="Total 2 8 4 2 2 3" xfId="48371"/>
    <cellStyle name="Total 2 8 4 2 3" xfId="48372"/>
    <cellStyle name="Total 2 8 4 2 4" xfId="48373"/>
    <cellStyle name="Total 2 8 4 3" xfId="48374"/>
    <cellStyle name="Total 2 8 4 3 2" xfId="48375"/>
    <cellStyle name="Total 2 8 4 3 2 2" xfId="48376"/>
    <cellStyle name="Total 2 8 4 3 2 3" xfId="48377"/>
    <cellStyle name="Total 2 8 4 3 3" xfId="48378"/>
    <cellStyle name="Total 2 8 4 3 4" xfId="48379"/>
    <cellStyle name="Total 2 8 4 4" xfId="48380"/>
    <cellStyle name="Total 2 8 4 4 2" xfId="48381"/>
    <cellStyle name="Total 2 8 4 4 2 2" xfId="48382"/>
    <cellStyle name="Total 2 8 4 4 2 3" xfId="48383"/>
    <cellStyle name="Total 2 8 4 4 3" xfId="48384"/>
    <cellStyle name="Total 2 8 4 4 4" xfId="48385"/>
    <cellStyle name="Total 2 8 4 5" xfId="48386"/>
    <cellStyle name="Total 2 8 4 5 2" xfId="48387"/>
    <cellStyle name="Total 2 8 4 5 3" xfId="48388"/>
    <cellStyle name="Total 2 8 4 6" xfId="48389"/>
    <cellStyle name="Total 2 8 4 7" xfId="48390"/>
    <cellStyle name="Total 2 8 5" xfId="48391"/>
    <cellStyle name="Total 2 8 5 2" xfId="48392"/>
    <cellStyle name="Total 2 8 5 2 2" xfId="48393"/>
    <cellStyle name="Total 2 8 5 2 2 2" xfId="48394"/>
    <cellStyle name="Total 2 8 5 2 2 3" xfId="48395"/>
    <cellStyle name="Total 2 8 5 2 3" xfId="48396"/>
    <cellStyle name="Total 2 8 5 2 4" xfId="48397"/>
    <cellStyle name="Total 2 8 5 3" xfId="48398"/>
    <cellStyle name="Total 2 8 5 3 2" xfId="48399"/>
    <cellStyle name="Total 2 8 5 3 2 2" xfId="48400"/>
    <cellStyle name="Total 2 8 5 3 2 3" xfId="48401"/>
    <cellStyle name="Total 2 8 5 3 3" xfId="48402"/>
    <cellStyle name="Total 2 8 5 3 4" xfId="48403"/>
    <cellStyle name="Total 2 8 5 4" xfId="48404"/>
    <cellStyle name="Total 2 8 5 4 2" xfId="48405"/>
    <cellStyle name="Total 2 8 5 4 3" xfId="48406"/>
    <cellStyle name="Total 2 8 5 5" xfId="48407"/>
    <cellStyle name="Total 2 8 5 6" xfId="48408"/>
    <cellStyle name="Total 2 8 6" xfId="48409"/>
    <cellStyle name="Total 2 8 6 2" xfId="48410"/>
    <cellStyle name="Total 2 8 6 2 2" xfId="48411"/>
    <cellStyle name="Total 2 8 6 2 3" xfId="48412"/>
    <cellStyle name="Total 2 8 6 3" xfId="48413"/>
    <cellStyle name="Total 2 8 6 4" xfId="48414"/>
    <cellStyle name="Total 2 8 7" xfId="48415"/>
    <cellStyle name="Total 2 8 7 2" xfId="48416"/>
    <cellStyle name="Total 2 8 7 2 2" xfId="48417"/>
    <cellStyle name="Total 2 8 7 2 3" xfId="48418"/>
    <cellStyle name="Total 2 8 7 3" xfId="48419"/>
    <cellStyle name="Total 2 8 7 4" xfId="48420"/>
    <cellStyle name="Total 2 8 8" xfId="48421"/>
    <cellStyle name="Total 2 8 8 2" xfId="48422"/>
    <cellStyle name="Total 2 8 8 2 2" xfId="48423"/>
    <cellStyle name="Total 2 8 8 2 3" xfId="48424"/>
    <cellStyle name="Total 2 8 8 3" xfId="48425"/>
    <cellStyle name="Total 2 8 8 4" xfId="48426"/>
    <cellStyle name="Total 2 8 9" xfId="48427"/>
    <cellStyle name="Total 2 8 9 2" xfId="48428"/>
    <cellStyle name="Total 2 8 9 3" xfId="48429"/>
    <cellStyle name="Total 2 9" xfId="48430"/>
    <cellStyle name="Total 2 9 10" xfId="48431"/>
    <cellStyle name="Total 2 9 10 2" xfId="48432"/>
    <cellStyle name="Total 2 9 10 3" xfId="48433"/>
    <cellStyle name="Total 2 9 11" xfId="48434"/>
    <cellStyle name="Total 2 9 11 2" xfId="48435"/>
    <cellStyle name="Total 2 9 11 3" xfId="48436"/>
    <cellStyle name="Total 2 9 12" xfId="48437"/>
    <cellStyle name="Total 2 9 2" xfId="48438"/>
    <cellStyle name="Total 2 9 2 2" xfId="48439"/>
    <cellStyle name="Total 2 9 2 2 2" xfId="48440"/>
    <cellStyle name="Total 2 9 2 2 2 2" xfId="48441"/>
    <cellStyle name="Total 2 9 2 2 2 3" xfId="48442"/>
    <cellStyle name="Total 2 9 2 2 3" xfId="48443"/>
    <cellStyle name="Total 2 9 2 2 4" xfId="48444"/>
    <cellStyle name="Total 2 9 2 3" xfId="48445"/>
    <cellStyle name="Total 2 9 2 3 2" xfId="48446"/>
    <cellStyle name="Total 2 9 2 3 2 2" xfId="48447"/>
    <cellStyle name="Total 2 9 2 3 2 3" xfId="48448"/>
    <cellStyle name="Total 2 9 2 3 3" xfId="48449"/>
    <cellStyle name="Total 2 9 2 3 4" xfId="48450"/>
    <cellStyle name="Total 2 9 2 4" xfId="48451"/>
    <cellStyle name="Total 2 9 2 4 2" xfId="48452"/>
    <cellStyle name="Total 2 9 2 4 3" xfId="48453"/>
    <cellStyle name="Total 2 9 2 5" xfId="48454"/>
    <cellStyle name="Total 2 9 2 6" xfId="48455"/>
    <cellStyle name="Total 2 9 3" xfId="48456"/>
    <cellStyle name="Total 2 9 3 2" xfId="48457"/>
    <cellStyle name="Total 2 9 3 2 2" xfId="48458"/>
    <cellStyle name="Total 2 9 3 2 2 2" xfId="48459"/>
    <cellStyle name="Total 2 9 3 2 2 3" xfId="48460"/>
    <cellStyle name="Total 2 9 3 2 3" xfId="48461"/>
    <cellStyle name="Total 2 9 3 2 4" xfId="48462"/>
    <cellStyle name="Total 2 9 3 3" xfId="48463"/>
    <cellStyle name="Total 2 9 3 3 2" xfId="48464"/>
    <cellStyle name="Total 2 9 3 3 2 2" xfId="48465"/>
    <cellStyle name="Total 2 9 3 3 2 3" xfId="48466"/>
    <cellStyle name="Total 2 9 3 3 3" xfId="48467"/>
    <cellStyle name="Total 2 9 3 3 4" xfId="48468"/>
    <cellStyle name="Total 2 9 3 4" xfId="48469"/>
    <cellStyle name="Total 2 9 3 4 2" xfId="48470"/>
    <cellStyle name="Total 2 9 3 4 3" xfId="48471"/>
    <cellStyle name="Total 2 9 3 5" xfId="48472"/>
    <cellStyle name="Total 2 9 3 6" xfId="48473"/>
    <cellStyle name="Total 2 9 4" xfId="48474"/>
    <cellStyle name="Total 2 9 4 2" xfId="48475"/>
    <cellStyle name="Total 2 9 4 2 2" xfId="48476"/>
    <cellStyle name="Total 2 9 4 2 2 2" xfId="48477"/>
    <cellStyle name="Total 2 9 4 2 2 3" xfId="48478"/>
    <cellStyle name="Total 2 9 4 2 3" xfId="48479"/>
    <cellStyle name="Total 2 9 4 2 4" xfId="48480"/>
    <cellStyle name="Total 2 9 4 3" xfId="48481"/>
    <cellStyle name="Total 2 9 4 3 2" xfId="48482"/>
    <cellStyle name="Total 2 9 4 3 2 2" xfId="48483"/>
    <cellStyle name="Total 2 9 4 3 2 3" xfId="48484"/>
    <cellStyle name="Total 2 9 4 3 3" xfId="48485"/>
    <cellStyle name="Total 2 9 4 3 4" xfId="48486"/>
    <cellStyle name="Total 2 9 4 4" xfId="48487"/>
    <cellStyle name="Total 2 9 4 4 2" xfId="48488"/>
    <cellStyle name="Total 2 9 4 4 2 2" xfId="48489"/>
    <cellStyle name="Total 2 9 4 4 2 3" xfId="48490"/>
    <cellStyle name="Total 2 9 4 4 3" xfId="48491"/>
    <cellStyle name="Total 2 9 4 4 4" xfId="48492"/>
    <cellStyle name="Total 2 9 4 5" xfId="48493"/>
    <cellStyle name="Total 2 9 4 5 2" xfId="48494"/>
    <cellStyle name="Total 2 9 4 5 3" xfId="48495"/>
    <cellStyle name="Total 2 9 4 6" xfId="48496"/>
    <cellStyle name="Total 2 9 4 7" xfId="48497"/>
    <cellStyle name="Total 2 9 5" xfId="48498"/>
    <cellStyle name="Total 2 9 5 2" xfId="48499"/>
    <cellStyle name="Total 2 9 5 2 2" xfId="48500"/>
    <cellStyle name="Total 2 9 5 2 2 2" xfId="48501"/>
    <cellStyle name="Total 2 9 5 2 2 3" xfId="48502"/>
    <cellStyle name="Total 2 9 5 2 3" xfId="48503"/>
    <cellStyle name="Total 2 9 5 2 4" xfId="48504"/>
    <cellStyle name="Total 2 9 5 3" xfId="48505"/>
    <cellStyle name="Total 2 9 5 3 2" xfId="48506"/>
    <cellStyle name="Total 2 9 5 3 2 2" xfId="48507"/>
    <cellStyle name="Total 2 9 5 3 2 3" xfId="48508"/>
    <cellStyle name="Total 2 9 5 3 3" xfId="48509"/>
    <cellStyle name="Total 2 9 5 3 4" xfId="48510"/>
    <cellStyle name="Total 2 9 5 4" xfId="48511"/>
    <cellStyle name="Total 2 9 5 4 2" xfId="48512"/>
    <cellStyle name="Total 2 9 5 4 3" xfId="48513"/>
    <cellStyle name="Total 2 9 5 5" xfId="48514"/>
    <cellStyle name="Total 2 9 5 6" xfId="48515"/>
    <cellStyle name="Total 2 9 6" xfId="48516"/>
    <cellStyle name="Total 2 9 6 2" xfId="48517"/>
    <cellStyle name="Total 2 9 6 2 2" xfId="48518"/>
    <cellStyle name="Total 2 9 6 2 3" xfId="48519"/>
    <cellStyle name="Total 2 9 6 3" xfId="48520"/>
    <cellStyle name="Total 2 9 6 4" xfId="48521"/>
    <cellStyle name="Total 2 9 7" xfId="48522"/>
    <cellStyle name="Total 2 9 7 2" xfId="48523"/>
    <cellStyle name="Total 2 9 7 2 2" xfId="48524"/>
    <cellStyle name="Total 2 9 7 2 3" xfId="48525"/>
    <cellStyle name="Total 2 9 7 3" xfId="48526"/>
    <cellStyle name="Total 2 9 7 4" xfId="48527"/>
    <cellStyle name="Total 2 9 8" xfId="48528"/>
    <cellStyle name="Total 2 9 8 2" xfId="48529"/>
    <cellStyle name="Total 2 9 8 2 2" xfId="48530"/>
    <cellStyle name="Total 2 9 8 2 3" xfId="48531"/>
    <cellStyle name="Total 2 9 8 3" xfId="48532"/>
    <cellStyle name="Total 2 9 8 4" xfId="48533"/>
    <cellStyle name="Total 2 9 9" xfId="48534"/>
    <cellStyle name="Total 2 9 9 2" xfId="48535"/>
    <cellStyle name="Total 2 9 9 3" xfId="48536"/>
    <cellStyle name="Total 20" xfId="48537"/>
    <cellStyle name="Total 20 10" xfId="48538"/>
    <cellStyle name="Total 20 10 2" xfId="48539"/>
    <cellStyle name="Total 20 10 3" xfId="48540"/>
    <cellStyle name="Total 20 11" xfId="48541"/>
    <cellStyle name="Total 20 11 2" xfId="48542"/>
    <cellStyle name="Total 20 11 3" xfId="48543"/>
    <cellStyle name="Total 20 12" xfId="48544"/>
    <cellStyle name="Total 20 12 2" xfId="48545"/>
    <cellStyle name="Total 20 12 3" xfId="48546"/>
    <cellStyle name="Total 20 13" xfId="48547"/>
    <cellStyle name="Total 20 2" xfId="48548"/>
    <cellStyle name="Total 20 2 2" xfId="48549"/>
    <cellStyle name="Total 20 2 2 2" xfId="48550"/>
    <cellStyle name="Total 20 2 2 2 2" xfId="48551"/>
    <cellStyle name="Total 20 2 2 2 3" xfId="48552"/>
    <cellStyle name="Total 20 2 2 3" xfId="48553"/>
    <cellStyle name="Total 20 2 2 4" xfId="48554"/>
    <cellStyle name="Total 20 2 3" xfId="48555"/>
    <cellStyle name="Total 20 2 3 2" xfId="48556"/>
    <cellStyle name="Total 20 2 3 2 2" xfId="48557"/>
    <cellStyle name="Total 20 2 3 2 3" xfId="48558"/>
    <cellStyle name="Total 20 2 3 3" xfId="48559"/>
    <cellStyle name="Total 20 2 3 4" xfId="48560"/>
    <cellStyle name="Total 20 2 4" xfId="48561"/>
    <cellStyle name="Total 20 2 4 2" xfId="48562"/>
    <cellStyle name="Total 20 2 4 3" xfId="48563"/>
    <cellStyle name="Total 20 2 5" xfId="48564"/>
    <cellStyle name="Total 20 2 5 2" xfId="48565"/>
    <cellStyle name="Total 20 2 5 3" xfId="48566"/>
    <cellStyle name="Total 20 2 6" xfId="48567"/>
    <cellStyle name="Total 20 2 7" xfId="48568"/>
    <cellStyle name="Total 20 3" xfId="48569"/>
    <cellStyle name="Total 20 3 2" xfId="48570"/>
    <cellStyle name="Total 20 3 2 2" xfId="48571"/>
    <cellStyle name="Total 20 3 2 2 2" xfId="48572"/>
    <cellStyle name="Total 20 3 2 2 3" xfId="48573"/>
    <cellStyle name="Total 20 3 2 3" xfId="48574"/>
    <cellStyle name="Total 20 3 2 4" xfId="48575"/>
    <cellStyle name="Total 20 3 3" xfId="48576"/>
    <cellStyle name="Total 20 3 3 2" xfId="48577"/>
    <cellStyle name="Total 20 3 3 2 2" xfId="48578"/>
    <cellStyle name="Total 20 3 3 2 3" xfId="48579"/>
    <cellStyle name="Total 20 3 3 3" xfId="48580"/>
    <cellStyle name="Total 20 3 3 4" xfId="48581"/>
    <cellStyle name="Total 20 3 4" xfId="48582"/>
    <cellStyle name="Total 20 3 4 2" xfId="48583"/>
    <cellStyle name="Total 20 3 4 3" xfId="48584"/>
    <cellStyle name="Total 20 3 5" xfId="48585"/>
    <cellStyle name="Total 20 3 6" xfId="48586"/>
    <cellStyle name="Total 20 4" xfId="48587"/>
    <cellStyle name="Total 20 4 2" xfId="48588"/>
    <cellStyle name="Total 20 4 2 2" xfId="48589"/>
    <cellStyle name="Total 20 4 2 2 2" xfId="48590"/>
    <cellStyle name="Total 20 4 2 2 3" xfId="48591"/>
    <cellStyle name="Total 20 4 2 3" xfId="48592"/>
    <cellStyle name="Total 20 4 2 4" xfId="48593"/>
    <cellStyle name="Total 20 4 3" xfId="48594"/>
    <cellStyle name="Total 20 4 3 2" xfId="48595"/>
    <cellStyle name="Total 20 4 3 2 2" xfId="48596"/>
    <cellStyle name="Total 20 4 3 2 3" xfId="48597"/>
    <cellStyle name="Total 20 4 3 3" xfId="48598"/>
    <cellStyle name="Total 20 4 3 4" xfId="48599"/>
    <cellStyle name="Total 20 4 4" xfId="48600"/>
    <cellStyle name="Total 20 4 4 2" xfId="48601"/>
    <cellStyle name="Total 20 4 4 3" xfId="48602"/>
    <cellStyle name="Total 20 4 5" xfId="48603"/>
    <cellStyle name="Total 20 4 6" xfId="48604"/>
    <cellStyle name="Total 20 5" xfId="48605"/>
    <cellStyle name="Total 20 5 2" xfId="48606"/>
    <cellStyle name="Total 20 5 2 2" xfId="48607"/>
    <cellStyle name="Total 20 5 2 2 2" xfId="48608"/>
    <cellStyle name="Total 20 5 2 2 3" xfId="48609"/>
    <cellStyle name="Total 20 5 2 3" xfId="48610"/>
    <cellStyle name="Total 20 5 2 4" xfId="48611"/>
    <cellStyle name="Total 20 5 3" xfId="48612"/>
    <cellStyle name="Total 20 5 3 2" xfId="48613"/>
    <cellStyle name="Total 20 5 3 2 2" xfId="48614"/>
    <cellStyle name="Total 20 5 3 2 3" xfId="48615"/>
    <cellStyle name="Total 20 5 3 3" xfId="48616"/>
    <cellStyle name="Total 20 5 3 4" xfId="48617"/>
    <cellStyle name="Total 20 5 4" xfId="48618"/>
    <cellStyle name="Total 20 5 4 2" xfId="48619"/>
    <cellStyle name="Total 20 5 4 2 2" xfId="48620"/>
    <cellStyle name="Total 20 5 4 2 3" xfId="48621"/>
    <cellStyle name="Total 20 5 4 3" xfId="48622"/>
    <cellStyle name="Total 20 5 4 4" xfId="48623"/>
    <cellStyle name="Total 20 5 5" xfId="48624"/>
    <cellStyle name="Total 20 5 5 2" xfId="48625"/>
    <cellStyle name="Total 20 5 5 3" xfId="48626"/>
    <cellStyle name="Total 20 5 6" xfId="48627"/>
    <cellStyle name="Total 20 5 7" xfId="48628"/>
    <cellStyle name="Total 20 6" xfId="48629"/>
    <cellStyle name="Total 20 6 2" xfId="48630"/>
    <cellStyle name="Total 20 6 2 2" xfId="48631"/>
    <cellStyle name="Total 20 6 2 2 2" xfId="48632"/>
    <cellStyle name="Total 20 6 2 2 3" xfId="48633"/>
    <cellStyle name="Total 20 6 2 3" xfId="48634"/>
    <cellStyle name="Total 20 6 2 4" xfId="48635"/>
    <cellStyle name="Total 20 6 3" xfId="48636"/>
    <cellStyle name="Total 20 6 3 2" xfId="48637"/>
    <cellStyle name="Total 20 6 3 2 2" xfId="48638"/>
    <cellStyle name="Total 20 6 3 2 3" xfId="48639"/>
    <cellStyle name="Total 20 6 3 3" xfId="48640"/>
    <cellStyle name="Total 20 6 3 4" xfId="48641"/>
    <cellStyle name="Total 20 6 4" xfId="48642"/>
    <cellStyle name="Total 20 6 4 2" xfId="48643"/>
    <cellStyle name="Total 20 6 4 3" xfId="48644"/>
    <cellStyle name="Total 20 6 5" xfId="48645"/>
    <cellStyle name="Total 20 6 6" xfId="48646"/>
    <cellStyle name="Total 20 7" xfId="48647"/>
    <cellStyle name="Total 20 7 2" xfId="48648"/>
    <cellStyle name="Total 20 7 2 2" xfId="48649"/>
    <cellStyle name="Total 20 7 2 3" xfId="48650"/>
    <cellStyle name="Total 20 7 3" xfId="48651"/>
    <cellStyle name="Total 20 7 4" xfId="48652"/>
    <cellStyle name="Total 20 8" xfId="48653"/>
    <cellStyle name="Total 20 8 2" xfId="48654"/>
    <cellStyle name="Total 20 8 2 2" xfId="48655"/>
    <cellStyle name="Total 20 8 2 3" xfId="48656"/>
    <cellStyle name="Total 20 8 3" xfId="48657"/>
    <cellStyle name="Total 20 8 4" xfId="48658"/>
    <cellStyle name="Total 20 9" xfId="48659"/>
    <cellStyle name="Total 20 9 2" xfId="48660"/>
    <cellStyle name="Total 20 9 2 2" xfId="48661"/>
    <cellStyle name="Total 20 9 2 3" xfId="48662"/>
    <cellStyle name="Total 20 9 3" xfId="48663"/>
    <cellStyle name="Total 20 9 4" xfId="48664"/>
    <cellStyle name="Total 21" xfId="48665"/>
    <cellStyle name="Total 21 10" xfId="48666"/>
    <cellStyle name="Total 21 10 2" xfId="48667"/>
    <cellStyle name="Total 21 10 3" xfId="48668"/>
    <cellStyle name="Total 21 11" xfId="48669"/>
    <cellStyle name="Total 21 11 2" xfId="48670"/>
    <cellStyle name="Total 21 11 3" xfId="48671"/>
    <cellStyle name="Total 21 12" xfId="48672"/>
    <cellStyle name="Total 21 12 2" xfId="48673"/>
    <cellStyle name="Total 21 12 3" xfId="48674"/>
    <cellStyle name="Total 21 13" xfId="48675"/>
    <cellStyle name="Total 21 2" xfId="48676"/>
    <cellStyle name="Total 21 2 2" xfId="48677"/>
    <cellStyle name="Total 21 2 2 2" xfId="48678"/>
    <cellStyle name="Total 21 2 2 2 2" xfId="48679"/>
    <cellStyle name="Total 21 2 2 2 3" xfId="48680"/>
    <cellStyle name="Total 21 2 2 3" xfId="48681"/>
    <cellStyle name="Total 21 2 2 4" xfId="48682"/>
    <cellStyle name="Total 21 2 3" xfId="48683"/>
    <cellStyle name="Total 21 2 3 2" xfId="48684"/>
    <cellStyle name="Total 21 2 3 2 2" xfId="48685"/>
    <cellStyle name="Total 21 2 3 2 3" xfId="48686"/>
    <cellStyle name="Total 21 2 3 3" xfId="48687"/>
    <cellStyle name="Total 21 2 3 4" xfId="48688"/>
    <cellStyle name="Total 21 2 4" xfId="48689"/>
    <cellStyle name="Total 21 2 4 2" xfId="48690"/>
    <cellStyle name="Total 21 2 4 3" xfId="48691"/>
    <cellStyle name="Total 21 2 5" xfId="48692"/>
    <cellStyle name="Total 21 2 5 2" xfId="48693"/>
    <cellStyle name="Total 21 2 5 3" xfId="48694"/>
    <cellStyle name="Total 21 2 6" xfId="48695"/>
    <cellStyle name="Total 21 2 7" xfId="48696"/>
    <cellStyle name="Total 21 3" xfId="48697"/>
    <cellStyle name="Total 21 3 2" xfId="48698"/>
    <cellStyle name="Total 21 3 2 2" xfId="48699"/>
    <cellStyle name="Total 21 3 2 2 2" xfId="48700"/>
    <cellStyle name="Total 21 3 2 2 3" xfId="48701"/>
    <cellStyle name="Total 21 3 2 3" xfId="48702"/>
    <cellStyle name="Total 21 3 2 4" xfId="48703"/>
    <cellStyle name="Total 21 3 3" xfId="48704"/>
    <cellStyle name="Total 21 3 3 2" xfId="48705"/>
    <cellStyle name="Total 21 3 3 2 2" xfId="48706"/>
    <cellStyle name="Total 21 3 3 2 3" xfId="48707"/>
    <cellStyle name="Total 21 3 3 3" xfId="48708"/>
    <cellStyle name="Total 21 3 3 4" xfId="48709"/>
    <cellStyle name="Total 21 3 4" xfId="48710"/>
    <cellStyle name="Total 21 3 4 2" xfId="48711"/>
    <cellStyle name="Total 21 3 4 3" xfId="48712"/>
    <cellStyle name="Total 21 3 5" xfId="48713"/>
    <cellStyle name="Total 21 3 6" xfId="48714"/>
    <cellStyle name="Total 21 4" xfId="48715"/>
    <cellStyle name="Total 21 4 2" xfId="48716"/>
    <cellStyle name="Total 21 4 2 2" xfId="48717"/>
    <cellStyle name="Total 21 4 2 2 2" xfId="48718"/>
    <cellStyle name="Total 21 4 2 2 3" xfId="48719"/>
    <cellStyle name="Total 21 4 2 3" xfId="48720"/>
    <cellStyle name="Total 21 4 2 4" xfId="48721"/>
    <cellStyle name="Total 21 4 3" xfId="48722"/>
    <cellStyle name="Total 21 4 3 2" xfId="48723"/>
    <cellStyle name="Total 21 4 3 2 2" xfId="48724"/>
    <cellStyle name="Total 21 4 3 2 3" xfId="48725"/>
    <cellStyle name="Total 21 4 3 3" xfId="48726"/>
    <cellStyle name="Total 21 4 3 4" xfId="48727"/>
    <cellStyle name="Total 21 4 4" xfId="48728"/>
    <cellStyle name="Total 21 4 4 2" xfId="48729"/>
    <cellStyle name="Total 21 4 4 3" xfId="48730"/>
    <cellStyle name="Total 21 4 5" xfId="48731"/>
    <cellStyle name="Total 21 4 6" xfId="48732"/>
    <cellStyle name="Total 21 5" xfId="48733"/>
    <cellStyle name="Total 21 5 2" xfId="48734"/>
    <cellStyle name="Total 21 5 2 2" xfId="48735"/>
    <cellStyle name="Total 21 5 2 2 2" xfId="48736"/>
    <cellStyle name="Total 21 5 2 2 3" xfId="48737"/>
    <cellStyle name="Total 21 5 2 3" xfId="48738"/>
    <cellStyle name="Total 21 5 2 4" xfId="48739"/>
    <cellStyle name="Total 21 5 3" xfId="48740"/>
    <cellStyle name="Total 21 5 3 2" xfId="48741"/>
    <cellStyle name="Total 21 5 3 2 2" xfId="48742"/>
    <cellStyle name="Total 21 5 3 2 3" xfId="48743"/>
    <cellStyle name="Total 21 5 3 3" xfId="48744"/>
    <cellStyle name="Total 21 5 3 4" xfId="48745"/>
    <cellStyle name="Total 21 5 4" xfId="48746"/>
    <cellStyle name="Total 21 5 4 2" xfId="48747"/>
    <cellStyle name="Total 21 5 4 2 2" xfId="48748"/>
    <cellStyle name="Total 21 5 4 2 3" xfId="48749"/>
    <cellStyle name="Total 21 5 4 3" xfId="48750"/>
    <cellStyle name="Total 21 5 4 4" xfId="48751"/>
    <cellStyle name="Total 21 5 5" xfId="48752"/>
    <cellStyle name="Total 21 5 5 2" xfId="48753"/>
    <cellStyle name="Total 21 5 5 3" xfId="48754"/>
    <cellStyle name="Total 21 5 6" xfId="48755"/>
    <cellStyle name="Total 21 5 7" xfId="48756"/>
    <cellStyle name="Total 21 6" xfId="48757"/>
    <cellStyle name="Total 21 6 2" xfId="48758"/>
    <cellStyle name="Total 21 6 2 2" xfId="48759"/>
    <cellStyle name="Total 21 6 2 2 2" xfId="48760"/>
    <cellStyle name="Total 21 6 2 2 3" xfId="48761"/>
    <cellStyle name="Total 21 6 2 3" xfId="48762"/>
    <cellStyle name="Total 21 6 2 4" xfId="48763"/>
    <cellStyle name="Total 21 6 3" xfId="48764"/>
    <cellStyle name="Total 21 6 3 2" xfId="48765"/>
    <cellStyle name="Total 21 6 3 2 2" xfId="48766"/>
    <cellStyle name="Total 21 6 3 2 3" xfId="48767"/>
    <cellStyle name="Total 21 6 3 3" xfId="48768"/>
    <cellStyle name="Total 21 6 3 4" xfId="48769"/>
    <cellStyle name="Total 21 6 4" xfId="48770"/>
    <cellStyle name="Total 21 6 4 2" xfId="48771"/>
    <cellStyle name="Total 21 6 4 3" xfId="48772"/>
    <cellStyle name="Total 21 6 5" xfId="48773"/>
    <cellStyle name="Total 21 6 6" xfId="48774"/>
    <cellStyle name="Total 21 7" xfId="48775"/>
    <cellStyle name="Total 21 7 2" xfId="48776"/>
    <cellStyle name="Total 21 7 2 2" xfId="48777"/>
    <cellStyle name="Total 21 7 2 3" xfId="48778"/>
    <cellStyle name="Total 21 7 3" xfId="48779"/>
    <cellStyle name="Total 21 7 4" xfId="48780"/>
    <cellStyle name="Total 21 8" xfId="48781"/>
    <cellStyle name="Total 21 8 2" xfId="48782"/>
    <cellStyle name="Total 21 8 2 2" xfId="48783"/>
    <cellStyle name="Total 21 8 2 3" xfId="48784"/>
    <cellStyle name="Total 21 8 3" xfId="48785"/>
    <cellStyle name="Total 21 8 4" xfId="48786"/>
    <cellStyle name="Total 21 9" xfId="48787"/>
    <cellStyle name="Total 21 9 2" xfId="48788"/>
    <cellStyle name="Total 21 9 2 2" xfId="48789"/>
    <cellStyle name="Total 21 9 2 3" xfId="48790"/>
    <cellStyle name="Total 21 9 3" xfId="48791"/>
    <cellStyle name="Total 21 9 4" xfId="48792"/>
    <cellStyle name="Total 22" xfId="48793"/>
    <cellStyle name="Total 22 10" xfId="48794"/>
    <cellStyle name="Total 22 10 2" xfId="48795"/>
    <cellStyle name="Total 22 10 3" xfId="48796"/>
    <cellStyle name="Total 22 11" xfId="48797"/>
    <cellStyle name="Total 22 11 2" xfId="48798"/>
    <cellStyle name="Total 22 11 3" xfId="48799"/>
    <cellStyle name="Total 22 12" xfId="48800"/>
    <cellStyle name="Total 22 12 2" xfId="48801"/>
    <cellStyle name="Total 22 12 3" xfId="48802"/>
    <cellStyle name="Total 22 13" xfId="48803"/>
    <cellStyle name="Total 22 2" xfId="48804"/>
    <cellStyle name="Total 22 2 2" xfId="48805"/>
    <cellStyle name="Total 22 2 2 2" xfId="48806"/>
    <cellStyle name="Total 22 2 2 2 2" xfId="48807"/>
    <cellStyle name="Total 22 2 2 2 3" xfId="48808"/>
    <cellStyle name="Total 22 2 2 3" xfId="48809"/>
    <cellStyle name="Total 22 2 2 4" xfId="48810"/>
    <cellStyle name="Total 22 2 3" xfId="48811"/>
    <cellStyle name="Total 22 2 3 2" xfId="48812"/>
    <cellStyle name="Total 22 2 3 2 2" xfId="48813"/>
    <cellStyle name="Total 22 2 3 2 3" xfId="48814"/>
    <cellStyle name="Total 22 2 3 3" xfId="48815"/>
    <cellStyle name="Total 22 2 3 4" xfId="48816"/>
    <cellStyle name="Total 22 2 4" xfId="48817"/>
    <cellStyle name="Total 22 2 4 2" xfId="48818"/>
    <cellStyle name="Total 22 2 4 3" xfId="48819"/>
    <cellStyle name="Total 22 2 5" xfId="48820"/>
    <cellStyle name="Total 22 2 5 2" xfId="48821"/>
    <cellStyle name="Total 22 2 5 3" xfId="48822"/>
    <cellStyle name="Total 22 2 6" xfId="48823"/>
    <cellStyle name="Total 22 2 7" xfId="48824"/>
    <cellStyle name="Total 22 3" xfId="48825"/>
    <cellStyle name="Total 22 3 2" xfId="48826"/>
    <cellStyle name="Total 22 3 2 2" xfId="48827"/>
    <cellStyle name="Total 22 3 2 2 2" xfId="48828"/>
    <cellStyle name="Total 22 3 2 2 3" xfId="48829"/>
    <cellStyle name="Total 22 3 2 3" xfId="48830"/>
    <cellStyle name="Total 22 3 2 4" xfId="48831"/>
    <cellStyle name="Total 22 3 3" xfId="48832"/>
    <cellStyle name="Total 22 3 3 2" xfId="48833"/>
    <cellStyle name="Total 22 3 3 2 2" xfId="48834"/>
    <cellStyle name="Total 22 3 3 2 3" xfId="48835"/>
    <cellStyle name="Total 22 3 3 3" xfId="48836"/>
    <cellStyle name="Total 22 3 3 4" xfId="48837"/>
    <cellStyle name="Total 22 3 4" xfId="48838"/>
    <cellStyle name="Total 22 3 4 2" xfId="48839"/>
    <cellStyle name="Total 22 3 4 3" xfId="48840"/>
    <cellStyle name="Total 22 3 5" xfId="48841"/>
    <cellStyle name="Total 22 3 6" xfId="48842"/>
    <cellStyle name="Total 22 4" xfId="48843"/>
    <cellStyle name="Total 22 4 2" xfId="48844"/>
    <cellStyle name="Total 22 4 2 2" xfId="48845"/>
    <cellStyle name="Total 22 4 2 2 2" xfId="48846"/>
    <cellStyle name="Total 22 4 2 2 3" xfId="48847"/>
    <cellStyle name="Total 22 4 2 3" xfId="48848"/>
    <cellStyle name="Total 22 4 2 4" xfId="48849"/>
    <cellStyle name="Total 22 4 3" xfId="48850"/>
    <cellStyle name="Total 22 4 3 2" xfId="48851"/>
    <cellStyle name="Total 22 4 3 2 2" xfId="48852"/>
    <cellStyle name="Total 22 4 3 2 3" xfId="48853"/>
    <cellStyle name="Total 22 4 3 3" xfId="48854"/>
    <cellStyle name="Total 22 4 3 4" xfId="48855"/>
    <cellStyle name="Total 22 4 4" xfId="48856"/>
    <cellStyle name="Total 22 4 4 2" xfId="48857"/>
    <cellStyle name="Total 22 4 4 3" xfId="48858"/>
    <cellStyle name="Total 22 4 5" xfId="48859"/>
    <cellStyle name="Total 22 4 6" xfId="48860"/>
    <cellStyle name="Total 22 5" xfId="48861"/>
    <cellStyle name="Total 22 5 2" xfId="48862"/>
    <cellStyle name="Total 22 5 2 2" xfId="48863"/>
    <cellStyle name="Total 22 5 2 2 2" xfId="48864"/>
    <cellStyle name="Total 22 5 2 2 3" xfId="48865"/>
    <cellStyle name="Total 22 5 2 3" xfId="48866"/>
    <cellStyle name="Total 22 5 2 4" xfId="48867"/>
    <cellStyle name="Total 22 5 3" xfId="48868"/>
    <cellStyle name="Total 22 5 3 2" xfId="48869"/>
    <cellStyle name="Total 22 5 3 2 2" xfId="48870"/>
    <cellStyle name="Total 22 5 3 2 3" xfId="48871"/>
    <cellStyle name="Total 22 5 3 3" xfId="48872"/>
    <cellStyle name="Total 22 5 3 4" xfId="48873"/>
    <cellStyle name="Total 22 5 4" xfId="48874"/>
    <cellStyle name="Total 22 5 4 2" xfId="48875"/>
    <cellStyle name="Total 22 5 4 2 2" xfId="48876"/>
    <cellStyle name="Total 22 5 4 2 3" xfId="48877"/>
    <cellStyle name="Total 22 5 4 3" xfId="48878"/>
    <cellStyle name="Total 22 5 4 4" xfId="48879"/>
    <cellStyle name="Total 22 5 5" xfId="48880"/>
    <cellStyle name="Total 22 5 5 2" xfId="48881"/>
    <cellStyle name="Total 22 5 5 3" xfId="48882"/>
    <cellStyle name="Total 22 5 6" xfId="48883"/>
    <cellStyle name="Total 22 5 7" xfId="48884"/>
    <cellStyle name="Total 22 6" xfId="48885"/>
    <cellStyle name="Total 22 6 2" xfId="48886"/>
    <cellStyle name="Total 22 6 2 2" xfId="48887"/>
    <cellStyle name="Total 22 6 2 2 2" xfId="48888"/>
    <cellStyle name="Total 22 6 2 2 3" xfId="48889"/>
    <cellStyle name="Total 22 6 2 3" xfId="48890"/>
    <cellStyle name="Total 22 6 2 4" xfId="48891"/>
    <cellStyle name="Total 22 6 3" xfId="48892"/>
    <cellStyle name="Total 22 6 3 2" xfId="48893"/>
    <cellStyle name="Total 22 6 3 2 2" xfId="48894"/>
    <cellStyle name="Total 22 6 3 2 3" xfId="48895"/>
    <cellStyle name="Total 22 6 3 3" xfId="48896"/>
    <cellStyle name="Total 22 6 3 4" xfId="48897"/>
    <cellStyle name="Total 22 6 4" xfId="48898"/>
    <cellStyle name="Total 22 6 4 2" xfId="48899"/>
    <cellStyle name="Total 22 6 4 3" xfId="48900"/>
    <cellStyle name="Total 22 6 5" xfId="48901"/>
    <cellStyle name="Total 22 6 6" xfId="48902"/>
    <cellStyle name="Total 22 7" xfId="48903"/>
    <cellStyle name="Total 22 7 2" xfId="48904"/>
    <cellStyle name="Total 22 7 2 2" xfId="48905"/>
    <cellStyle name="Total 22 7 2 3" xfId="48906"/>
    <cellStyle name="Total 22 7 3" xfId="48907"/>
    <cellStyle name="Total 22 7 4" xfId="48908"/>
    <cellStyle name="Total 22 8" xfId="48909"/>
    <cellStyle name="Total 22 8 2" xfId="48910"/>
    <cellStyle name="Total 22 8 2 2" xfId="48911"/>
    <cellStyle name="Total 22 8 2 3" xfId="48912"/>
    <cellStyle name="Total 22 8 3" xfId="48913"/>
    <cellStyle name="Total 22 8 4" xfId="48914"/>
    <cellStyle name="Total 22 9" xfId="48915"/>
    <cellStyle name="Total 22 9 2" xfId="48916"/>
    <cellStyle name="Total 22 9 2 2" xfId="48917"/>
    <cellStyle name="Total 22 9 2 3" xfId="48918"/>
    <cellStyle name="Total 22 9 3" xfId="48919"/>
    <cellStyle name="Total 22 9 4" xfId="48920"/>
    <cellStyle name="Total 23" xfId="48921"/>
    <cellStyle name="Total 23 10" xfId="48922"/>
    <cellStyle name="Total 23 10 2" xfId="48923"/>
    <cellStyle name="Total 23 10 3" xfId="48924"/>
    <cellStyle name="Total 23 11" xfId="48925"/>
    <cellStyle name="Total 23 11 2" xfId="48926"/>
    <cellStyle name="Total 23 11 3" xfId="48927"/>
    <cellStyle name="Total 23 12" xfId="48928"/>
    <cellStyle name="Total 23 12 2" xfId="48929"/>
    <cellStyle name="Total 23 12 3" xfId="48930"/>
    <cellStyle name="Total 23 13" xfId="48931"/>
    <cellStyle name="Total 23 2" xfId="48932"/>
    <cellStyle name="Total 23 2 2" xfId="48933"/>
    <cellStyle name="Total 23 2 2 2" xfId="48934"/>
    <cellStyle name="Total 23 2 2 2 2" xfId="48935"/>
    <cellStyle name="Total 23 2 2 2 3" xfId="48936"/>
    <cellStyle name="Total 23 2 2 3" xfId="48937"/>
    <cellStyle name="Total 23 2 2 4" xfId="48938"/>
    <cellStyle name="Total 23 2 3" xfId="48939"/>
    <cellStyle name="Total 23 2 3 2" xfId="48940"/>
    <cellStyle name="Total 23 2 3 2 2" xfId="48941"/>
    <cellStyle name="Total 23 2 3 2 3" xfId="48942"/>
    <cellStyle name="Total 23 2 3 3" xfId="48943"/>
    <cellStyle name="Total 23 2 3 4" xfId="48944"/>
    <cellStyle name="Total 23 2 4" xfId="48945"/>
    <cellStyle name="Total 23 2 4 2" xfId="48946"/>
    <cellStyle name="Total 23 2 4 3" xfId="48947"/>
    <cellStyle name="Total 23 2 5" xfId="48948"/>
    <cellStyle name="Total 23 2 5 2" xfId="48949"/>
    <cellStyle name="Total 23 2 5 3" xfId="48950"/>
    <cellStyle name="Total 23 2 6" xfId="48951"/>
    <cellStyle name="Total 23 2 7" xfId="48952"/>
    <cellStyle name="Total 23 3" xfId="48953"/>
    <cellStyle name="Total 23 3 2" xfId="48954"/>
    <cellStyle name="Total 23 3 2 2" xfId="48955"/>
    <cellStyle name="Total 23 3 2 2 2" xfId="48956"/>
    <cellStyle name="Total 23 3 2 2 3" xfId="48957"/>
    <cellStyle name="Total 23 3 2 3" xfId="48958"/>
    <cellStyle name="Total 23 3 2 4" xfId="48959"/>
    <cellStyle name="Total 23 3 3" xfId="48960"/>
    <cellStyle name="Total 23 3 3 2" xfId="48961"/>
    <cellStyle name="Total 23 3 3 2 2" xfId="48962"/>
    <cellStyle name="Total 23 3 3 2 3" xfId="48963"/>
    <cellStyle name="Total 23 3 3 3" xfId="48964"/>
    <cellStyle name="Total 23 3 3 4" xfId="48965"/>
    <cellStyle name="Total 23 3 4" xfId="48966"/>
    <cellStyle name="Total 23 3 4 2" xfId="48967"/>
    <cellStyle name="Total 23 3 4 3" xfId="48968"/>
    <cellStyle name="Total 23 3 5" xfId="48969"/>
    <cellStyle name="Total 23 3 6" xfId="48970"/>
    <cellStyle name="Total 23 4" xfId="48971"/>
    <cellStyle name="Total 23 4 2" xfId="48972"/>
    <cellStyle name="Total 23 4 2 2" xfId="48973"/>
    <cellStyle name="Total 23 4 2 2 2" xfId="48974"/>
    <cellStyle name="Total 23 4 2 2 3" xfId="48975"/>
    <cellStyle name="Total 23 4 2 3" xfId="48976"/>
    <cellStyle name="Total 23 4 2 4" xfId="48977"/>
    <cellStyle name="Total 23 4 3" xfId="48978"/>
    <cellStyle name="Total 23 4 3 2" xfId="48979"/>
    <cellStyle name="Total 23 4 3 2 2" xfId="48980"/>
    <cellStyle name="Total 23 4 3 2 3" xfId="48981"/>
    <cellStyle name="Total 23 4 3 3" xfId="48982"/>
    <cellStyle name="Total 23 4 3 4" xfId="48983"/>
    <cellStyle name="Total 23 4 4" xfId="48984"/>
    <cellStyle name="Total 23 4 4 2" xfId="48985"/>
    <cellStyle name="Total 23 4 4 3" xfId="48986"/>
    <cellStyle name="Total 23 4 5" xfId="48987"/>
    <cellStyle name="Total 23 4 6" xfId="48988"/>
    <cellStyle name="Total 23 5" xfId="48989"/>
    <cellStyle name="Total 23 5 2" xfId="48990"/>
    <cellStyle name="Total 23 5 2 2" xfId="48991"/>
    <cellStyle name="Total 23 5 2 2 2" xfId="48992"/>
    <cellStyle name="Total 23 5 2 2 3" xfId="48993"/>
    <cellStyle name="Total 23 5 2 3" xfId="48994"/>
    <cellStyle name="Total 23 5 2 4" xfId="48995"/>
    <cellStyle name="Total 23 5 3" xfId="48996"/>
    <cellStyle name="Total 23 5 3 2" xfId="48997"/>
    <cellStyle name="Total 23 5 3 2 2" xfId="48998"/>
    <cellStyle name="Total 23 5 3 2 3" xfId="48999"/>
    <cellStyle name="Total 23 5 3 3" xfId="49000"/>
    <cellStyle name="Total 23 5 3 4" xfId="49001"/>
    <cellStyle name="Total 23 5 4" xfId="49002"/>
    <cellStyle name="Total 23 5 4 2" xfId="49003"/>
    <cellStyle name="Total 23 5 4 2 2" xfId="49004"/>
    <cellStyle name="Total 23 5 4 2 3" xfId="49005"/>
    <cellStyle name="Total 23 5 4 3" xfId="49006"/>
    <cellStyle name="Total 23 5 4 4" xfId="49007"/>
    <cellStyle name="Total 23 5 5" xfId="49008"/>
    <cellStyle name="Total 23 5 5 2" xfId="49009"/>
    <cellStyle name="Total 23 5 5 3" xfId="49010"/>
    <cellStyle name="Total 23 5 6" xfId="49011"/>
    <cellStyle name="Total 23 5 7" xfId="49012"/>
    <cellStyle name="Total 23 6" xfId="49013"/>
    <cellStyle name="Total 23 6 2" xfId="49014"/>
    <cellStyle name="Total 23 6 2 2" xfId="49015"/>
    <cellStyle name="Total 23 6 2 2 2" xfId="49016"/>
    <cellStyle name="Total 23 6 2 2 3" xfId="49017"/>
    <cellStyle name="Total 23 6 2 3" xfId="49018"/>
    <cellStyle name="Total 23 6 2 4" xfId="49019"/>
    <cellStyle name="Total 23 6 3" xfId="49020"/>
    <cellStyle name="Total 23 6 3 2" xfId="49021"/>
    <cellStyle name="Total 23 6 3 2 2" xfId="49022"/>
    <cellStyle name="Total 23 6 3 2 3" xfId="49023"/>
    <cellStyle name="Total 23 6 3 3" xfId="49024"/>
    <cellStyle name="Total 23 6 3 4" xfId="49025"/>
    <cellStyle name="Total 23 6 4" xfId="49026"/>
    <cellStyle name="Total 23 6 4 2" xfId="49027"/>
    <cellStyle name="Total 23 6 4 3" xfId="49028"/>
    <cellStyle name="Total 23 6 5" xfId="49029"/>
    <cellStyle name="Total 23 6 6" xfId="49030"/>
    <cellStyle name="Total 23 7" xfId="49031"/>
    <cellStyle name="Total 23 7 2" xfId="49032"/>
    <cellStyle name="Total 23 7 2 2" xfId="49033"/>
    <cellStyle name="Total 23 7 2 3" xfId="49034"/>
    <cellStyle name="Total 23 7 3" xfId="49035"/>
    <cellStyle name="Total 23 7 4" xfId="49036"/>
    <cellStyle name="Total 23 8" xfId="49037"/>
    <cellStyle name="Total 23 8 2" xfId="49038"/>
    <cellStyle name="Total 23 8 2 2" xfId="49039"/>
    <cellStyle name="Total 23 8 2 3" xfId="49040"/>
    <cellStyle name="Total 23 8 3" xfId="49041"/>
    <cellStyle name="Total 23 8 4" xfId="49042"/>
    <cellStyle name="Total 23 9" xfId="49043"/>
    <cellStyle name="Total 23 9 2" xfId="49044"/>
    <cellStyle name="Total 23 9 2 2" xfId="49045"/>
    <cellStyle name="Total 23 9 2 3" xfId="49046"/>
    <cellStyle name="Total 23 9 3" xfId="49047"/>
    <cellStyle name="Total 23 9 4" xfId="49048"/>
    <cellStyle name="Total 24" xfId="49049"/>
    <cellStyle name="Total 24 10" xfId="49050"/>
    <cellStyle name="Total 24 10 2" xfId="49051"/>
    <cellStyle name="Total 24 10 3" xfId="49052"/>
    <cellStyle name="Total 24 11" xfId="49053"/>
    <cellStyle name="Total 24 11 2" xfId="49054"/>
    <cellStyle name="Total 24 11 3" xfId="49055"/>
    <cellStyle name="Total 24 12" xfId="49056"/>
    <cellStyle name="Total 24 12 2" xfId="49057"/>
    <cellStyle name="Total 24 12 3" xfId="49058"/>
    <cellStyle name="Total 24 13" xfId="49059"/>
    <cellStyle name="Total 24 2" xfId="49060"/>
    <cellStyle name="Total 24 2 2" xfId="49061"/>
    <cellStyle name="Total 24 2 2 2" xfId="49062"/>
    <cellStyle name="Total 24 2 2 2 2" xfId="49063"/>
    <cellStyle name="Total 24 2 2 2 3" xfId="49064"/>
    <cellStyle name="Total 24 2 2 3" xfId="49065"/>
    <cellStyle name="Total 24 2 2 4" xfId="49066"/>
    <cellStyle name="Total 24 2 3" xfId="49067"/>
    <cellStyle name="Total 24 2 3 2" xfId="49068"/>
    <cellStyle name="Total 24 2 3 2 2" xfId="49069"/>
    <cellStyle name="Total 24 2 3 2 3" xfId="49070"/>
    <cellStyle name="Total 24 2 3 3" xfId="49071"/>
    <cellStyle name="Total 24 2 3 4" xfId="49072"/>
    <cellStyle name="Total 24 2 4" xfId="49073"/>
    <cellStyle name="Total 24 2 4 2" xfId="49074"/>
    <cellStyle name="Total 24 2 4 3" xfId="49075"/>
    <cellStyle name="Total 24 2 5" xfId="49076"/>
    <cellStyle name="Total 24 2 5 2" xfId="49077"/>
    <cellStyle name="Total 24 2 5 3" xfId="49078"/>
    <cellStyle name="Total 24 2 6" xfId="49079"/>
    <cellStyle name="Total 24 2 7" xfId="49080"/>
    <cellStyle name="Total 24 3" xfId="49081"/>
    <cellStyle name="Total 24 3 2" xfId="49082"/>
    <cellStyle name="Total 24 3 2 2" xfId="49083"/>
    <cellStyle name="Total 24 3 2 2 2" xfId="49084"/>
    <cellStyle name="Total 24 3 2 2 3" xfId="49085"/>
    <cellStyle name="Total 24 3 2 3" xfId="49086"/>
    <cellStyle name="Total 24 3 2 4" xfId="49087"/>
    <cellStyle name="Total 24 3 3" xfId="49088"/>
    <cellStyle name="Total 24 3 3 2" xfId="49089"/>
    <cellStyle name="Total 24 3 3 2 2" xfId="49090"/>
    <cellStyle name="Total 24 3 3 2 3" xfId="49091"/>
    <cellStyle name="Total 24 3 3 3" xfId="49092"/>
    <cellStyle name="Total 24 3 3 4" xfId="49093"/>
    <cellStyle name="Total 24 3 4" xfId="49094"/>
    <cellStyle name="Total 24 3 4 2" xfId="49095"/>
    <cellStyle name="Total 24 3 4 3" xfId="49096"/>
    <cellStyle name="Total 24 3 5" xfId="49097"/>
    <cellStyle name="Total 24 3 6" xfId="49098"/>
    <cellStyle name="Total 24 4" xfId="49099"/>
    <cellStyle name="Total 24 4 2" xfId="49100"/>
    <cellStyle name="Total 24 4 2 2" xfId="49101"/>
    <cellStyle name="Total 24 4 2 2 2" xfId="49102"/>
    <cellStyle name="Total 24 4 2 2 3" xfId="49103"/>
    <cellStyle name="Total 24 4 2 3" xfId="49104"/>
    <cellStyle name="Total 24 4 2 4" xfId="49105"/>
    <cellStyle name="Total 24 4 3" xfId="49106"/>
    <cellStyle name="Total 24 4 3 2" xfId="49107"/>
    <cellStyle name="Total 24 4 3 2 2" xfId="49108"/>
    <cellStyle name="Total 24 4 3 2 3" xfId="49109"/>
    <cellStyle name="Total 24 4 3 3" xfId="49110"/>
    <cellStyle name="Total 24 4 3 4" xfId="49111"/>
    <cellStyle name="Total 24 4 4" xfId="49112"/>
    <cellStyle name="Total 24 4 4 2" xfId="49113"/>
    <cellStyle name="Total 24 4 4 3" xfId="49114"/>
    <cellStyle name="Total 24 4 5" xfId="49115"/>
    <cellStyle name="Total 24 4 6" xfId="49116"/>
    <cellStyle name="Total 24 5" xfId="49117"/>
    <cellStyle name="Total 24 5 2" xfId="49118"/>
    <cellStyle name="Total 24 5 2 2" xfId="49119"/>
    <cellStyle name="Total 24 5 2 2 2" xfId="49120"/>
    <cellStyle name="Total 24 5 2 2 3" xfId="49121"/>
    <cellStyle name="Total 24 5 2 3" xfId="49122"/>
    <cellStyle name="Total 24 5 2 4" xfId="49123"/>
    <cellStyle name="Total 24 5 3" xfId="49124"/>
    <cellStyle name="Total 24 5 3 2" xfId="49125"/>
    <cellStyle name="Total 24 5 3 2 2" xfId="49126"/>
    <cellStyle name="Total 24 5 3 2 3" xfId="49127"/>
    <cellStyle name="Total 24 5 3 3" xfId="49128"/>
    <cellStyle name="Total 24 5 3 4" xfId="49129"/>
    <cellStyle name="Total 24 5 4" xfId="49130"/>
    <cellStyle name="Total 24 5 4 2" xfId="49131"/>
    <cellStyle name="Total 24 5 4 2 2" xfId="49132"/>
    <cellStyle name="Total 24 5 4 2 3" xfId="49133"/>
    <cellStyle name="Total 24 5 4 3" xfId="49134"/>
    <cellStyle name="Total 24 5 4 4" xfId="49135"/>
    <cellStyle name="Total 24 5 5" xfId="49136"/>
    <cellStyle name="Total 24 5 5 2" xfId="49137"/>
    <cellStyle name="Total 24 5 5 3" xfId="49138"/>
    <cellStyle name="Total 24 5 6" xfId="49139"/>
    <cellStyle name="Total 24 5 7" xfId="49140"/>
    <cellStyle name="Total 24 6" xfId="49141"/>
    <cellStyle name="Total 24 6 2" xfId="49142"/>
    <cellStyle name="Total 24 6 2 2" xfId="49143"/>
    <cellStyle name="Total 24 6 2 2 2" xfId="49144"/>
    <cellStyle name="Total 24 6 2 2 3" xfId="49145"/>
    <cellStyle name="Total 24 6 2 3" xfId="49146"/>
    <cellStyle name="Total 24 6 2 4" xfId="49147"/>
    <cellStyle name="Total 24 6 3" xfId="49148"/>
    <cellStyle name="Total 24 6 3 2" xfId="49149"/>
    <cellStyle name="Total 24 6 3 2 2" xfId="49150"/>
    <cellStyle name="Total 24 6 3 2 3" xfId="49151"/>
    <cellStyle name="Total 24 6 3 3" xfId="49152"/>
    <cellStyle name="Total 24 6 3 4" xfId="49153"/>
    <cellStyle name="Total 24 6 4" xfId="49154"/>
    <cellStyle name="Total 24 6 4 2" xfId="49155"/>
    <cellStyle name="Total 24 6 4 3" xfId="49156"/>
    <cellStyle name="Total 24 6 5" xfId="49157"/>
    <cellStyle name="Total 24 6 6" xfId="49158"/>
    <cellStyle name="Total 24 7" xfId="49159"/>
    <cellStyle name="Total 24 7 2" xfId="49160"/>
    <cellStyle name="Total 24 7 2 2" xfId="49161"/>
    <cellStyle name="Total 24 7 2 3" xfId="49162"/>
    <cellStyle name="Total 24 7 3" xfId="49163"/>
    <cellStyle name="Total 24 7 4" xfId="49164"/>
    <cellStyle name="Total 24 8" xfId="49165"/>
    <cellStyle name="Total 24 8 2" xfId="49166"/>
    <cellStyle name="Total 24 8 2 2" xfId="49167"/>
    <cellStyle name="Total 24 8 2 3" xfId="49168"/>
    <cellStyle name="Total 24 8 3" xfId="49169"/>
    <cellStyle name="Total 24 8 4" xfId="49170"/>
    <cellStyle name="Total 24 9" xfId="49171"/>
    <cellStyle name="Total 24 9 2" xfId="49172"/>
    <cellStyle name="Total 24 9 2 2" xfId="49173"/>
    <cellStyle name="Total 24 9 2 3" xfId="49174"/>
    <cellStyle name="Total 24 9 3" xfId="49175"/>
    <cellStyle name="Total 24 9 4" xfId="49176"/>
    <cellStyle name="Total 25" xfId="49177"/>
    <cellStyle name="Total 25 10" xfId="49178"/>
    <cellStyle name="Total 25 10 2" xfId="49179"/>
    <cellStyle name="Total 25 10 3" xfId="49180"/>
    <cellStyle name="Total 25 11" xfId="49181"/>
    <cellStyle name="Total 25 11 2" xfId="49182"/>
    <cellStyle name="Total 25 11 3" xfId="49183"/>
    <cellStyle name="Total 25 12" xfId="49184"/>
    <cellStyle name="Total 25 12 2" xfId="49185"/>
    <cellStyle name="Total 25 12 3" xfId="49186"/>
    <cellStyle name="Total 25 13" xfId="49187"/>
    <cellStyle name="Total 25 2" xfId="49188"/>
    <cellStyle name="Total 25 2 2" xfId="49189"/>
    <cellStyle name="Total 25 2 2 2" xfId="49190"/>
    <cellStyle name="Total 25 2 2 2 2" xfId="49191"/>
    <cellStyle name="Total 25 2 2 2 3" xfId="49192"/>
    <cellStyle name="Total 25 2 2 3" xfId="49193"/>
    <cellStyle name="Total 25 2 2 4" xfId="49194"/>
    <cellStyle name="Total 25 2 3" xfId="49195"/>
    <cellStyle name="Total 25 2 3 2" xfId="49196"/>
    <cellStyle name="Total 25 2 3 2 2" xfId="49197"/>
    <cellStyle name="Total 25 2 3 2 3" xfId="49198"/>
    <cellStyle name="Total 25 2 3 3" xfId="49199"/>
    <cellStyle name="Total 25 2 3 4" xfId="49200"/>
    <cellStyle name="Total 25 2 4" xfId="49201"/>
    <cellStyle name="Total 25 2 4 2" xfId="49202"/>
    <cellStyle name="Total 25 2 4 3" xfId="49203"/>
    <cellStyle name="Total 25 2 5" xfId="49204"/>
    <cellStyle name="Total 25 2 5 2" xfId="49205"/>
    <cellStyle name="Total 25 2 5 3" xfId="49206"/>
    <cellStyle name="Total 25 2 6" xfId="49207"/>
    <cellStyle name="Total 25 2 7" xfId="49208"/>
    <cellStyle name="Total 25 3" xfId="49209"/>
    <cellStyle name="Total 25 3 2" xfId="49210"/>
    <cellStyle name="Total 25 3 2 2" xfId="49211"/>
    <cellStyle name="Total 25 3 2 2 2" xfId="49212"/>
    <cellStyle name="Total 25 3 2 2 3" xfId="49213"/>
    <cellStyle name="Total 25 3 2 3" xfId="49214"/>
    <cellStyle name="Total 25 3 2 4" xfId="49215"/>
    <cellStyle name="Total 25 3 3" xfId="49216"/>
    <cellStyle name="Total 25 3 3 2" xfId="49217"/>
    <cellStyle name="Total 25 3 3 2 2" xfId="49218"/>
    <cellStyle name="Total 25 3 3 2 3" xfId="49219"/>
    <cellStyle name="Total 25 3 3 3" xfId="49220"/>
    <cellStyle name="Total 25 3 3 4" xfId="49221"/>
    <cellStyle name="Total 25 3 4" xfId="49222"/>
    <cellStyle name="Total 25 3 4 2" xfId="49223"/>
    <cellStyle name="Total 25 3 4 3" xfId="49224"/>
    <cellStyle name="Total 25 3 5" xfId="49225"/>
    <cellStyle name="Total 25 3 6" xfId="49226"/>
    <cellStyle name="Total 25 4" xfId="49227"/>
    <cellStyle name="Total 25 4 2" xfId="49228"/>
    <cellStyle name="Total 25 4 2 2" xfId="49229"/>
    <cellStyle name="Total 25 4 2 2 2" xfId="49230"/>
    <cellStyle name="Total 25 4 2 2 3" xfId="49231"/>
    <cellStyle name="Total 25 4 2 3" xfId="49232"/>
    <cellStyle name="Total 25 4 2 4" xfId="49233"/>
    <cellStyle name="Total 25 4 3" xfId="49234"/>
    <cellStyle name="Total 25 4 3 2" xfId="49235"/>
    <cellStyle name="Total 25 4 3 2 2" xfId="49236"/>
    <cellStyle name="Total 25 4 3 2 3" xfId="49237"/>
    <cellStyle name="Total 25 4 3 3" xfId="49238"/>
    <cellStyle name="Total 25 4 3 4" xfId="49239"/>
    <cellStyle name="Total 25 4 4" xfId="49240"/>
    <cellStyle name="Total 25 4 4 2" xfId="49241"/>
    <cellStyle name="Total 25 4 4 3" xfId="49242"/>
    <cellStyle name="Total 25 4 5" xfId="49243"/>
    <cellStyle name="Total 25 4 6" xfId="49244"/>
    <cellStyle name="Total 25 5" xfId="49245"/>
    <cellStyle name="Total 25 5 2" xfId="49246"/>
    <cellStyle name="Total 25 5 2 2" xfId="49247"/>
    <cellStyle name="Total 25 5 2 2 2" xfId="49248"/>
    <cellStyle name="Total 25 5 2 2 3" xfId="49249"/>
    <cellStyle name="Total 25 5 2 3" xfId="49250"/>
    <cellStyle name="Total 25 5 2 4" xfId="49251"/>
    <cellStyle name="Total 25 5 3" xfId="49252"/>
    <cellStyle name="Total 25 5 3 2" xfId="49253"/>
    <cellStyle name="Total 25 5 3 2 2" xfId="49254"/>
    <cellStyle name="Total 25 5 3 2 3" xfId="49255"/>
    <cellStyle name="Total 25 5 3 3" xfId="49256"/>
    <cellStyle name="Total 25 5 3 4" xfId="49257"/>
    <cellStyle name="Total 25 5 4" xfId="49258"/>
    <cellStyle name="Total 25 5 4 2" xfId="49259"/>
    <cellStyle name="Total 25 5 4 2 2" xfId="49260"/>
    <cellStyle name="Total 25 5 4 2 3" xfId="49261"/>
    <cellStyle name="Total 25 5 4 3" xfId="49262"/>
    <cellStyle name="Total 25 5 4 4" xfId="49263"/>
    <cellStyle name="Total 25 5 5" xfId="49264"/>
    <cellStyle name="Total 25 5 5 2" xfId="49265"/>
    <cellStyle name="Total 25 5 5 3" xfId="49266"/>
    <cellStyle name="Total 25 5 6" xfId="49267"/>
    <cellStyle name="Total 25 5 7" xfId="49268"/>
    <cellStyle name="Total 25 6" xfId="49269"/>
    <cellStyle name="Total 25 6 2" xfId="49270"/>
    <cellStyle name="Total 25 6 2 2" xfId="49271"/>
    <cellStyle name="Total 25 6 2 2 2" xfId="49272"/>
    <cellStyle name="Total 25 6 2 2 3" xfId="49273"/>
    <cellStyle name="Total 25 6 2 3" xfId="49274"/>
    <cellStyle name="Total 25 6 2 4" xfId="49275"/>
    <cellStyle name="Total 25 6 3" xfId="49276"/>
    <cellStyle name="Total 25 6 3 2" xfId="49277"/>
    <cellStyle name="Total 25 6 3 2 2" xfId="49278"/>
    <cellStyle name="Total 25 6 3 2 3" xfId="49279"/>
    <cellStyle name="Total 25 6 3 3" xfId="49280"/>
    <cellStyle name="Total 25 6 3 4" xfId="49281"/>
    <cellStyle name="Total 25 6 4" xfId="49282"/>
    <cellStyle name="Total 25 6 4 2" xfId="49283"/>
    <cellStyle name="Total 25 6 4 3" xfId="49284"/>
    <cellStyle name="Total 25 6 5" xfId="49285"/>
    <cellStyle name="Total 25 6 6" xfId="49286"/>
    <cellStyle name="Total 25 7" xfId="49287"/>
    <cellStyle name="Total 25 7 2" xfId="49288"/>
    <cellStyle name="Total 25 7 2 2" xfId="49289"/>
    <cellStyle name="Total 25 7 2 3" xfId="49290"/>
    <cellStyle name="Total 25 7 3" xfId="49291"/>
    <cellStyle name="Total 25 7 4" xfId="49292"/>
    <cellStyle name="Total 25 8" xfId="49293"/>
    <cellStyle name="Total 25 8 2" xfId="49294"/>
    <cellStyle name="Total 25 8 2 2" xfId="49295"/>
    <cellStyle name="Total 25 8 2 3" xfId="49296"/>
    <cellStyle name="Total 25 8 3" xfId="49297"/>
    <cellStyle name="Total 25 8 4" xfId="49298"/>
    <cellStyle name="Total 25 9" xfId="49299"/>
    <cellStyle name="Total 25 9 2" xfId="49300"/>
    <cellStyle name="Total 25 9 2 2" xfId="49301"/>
    <cellStyle name="Total 25 9 2 3" xfId="49302"/>
    <cellStyle name="Total 25 9 3" xfId="49303"/>
    <cellStyle name="Total 25 9 4" xfId="49304"/>
    <cellStyle name="Total 26" xfId="49305"/>
    <cellStyle name="Total 26 10" xfId="49306"/>
    <cellStyle name="Total 26 10 2" xfId="49307"/>
    <cellStyle name="Total 26 10 3" xfId="49308"/>
    <cellStyle name="Total 26 11" xfId="49309"/>
    <cellStyle name="Total 26 11 2" xfId="49310"/>
    <cellStyle name="Total 26 11 3" xfId="49311"/>
    <cellStyle name="Total 26 12" xfId="49312"/>
    <cellStyle name="Total 26 12 2" xfId="49313"/>
    <cellStyle name="Total 26 12 3" xfId="49314"/>
    <cellStyle name="Total 26 13" xfId="49315"/>
    <cellStyle name="Total 26 2" xfId="49316"/>
    <cellStyle name="Total 26 2 2" xfId="49317"/>
    <cellStyle name="Total 26 2 2 2" xfId="49318"/>
    <cellStyle name="Total 26 2 2 2 2" xfId="49319"/>
    <cellStyle name="Total 26 2 2 2 3" xfId="49320"/>
    <cellStyle name="Total 26 2 2 3" xfId="49321"/>
    <cellStyle name="Total 26 2 2 4" xfId="49322"/>
    <cellStyle name="Total 26 2 3" xfId="49323"/>
    <cellStyle name="Total 26 2 3 2" xfId="49324"/>
    <cellStyle name="Total 26 2 3 2 2" xfId="49325"/>
    <cellStyle name="Total 26 2 3 2 3" xfId="49326"/>
    <cellStyle name="Total 26 2 3 3" xfId="49327"/>
    <cellStyle name="Total 26 2 3 4" xfId="49328"/>
    <cellStyle name="Total 26 2 4" xfId="49329"/>
    <cellStyle name="Total 26 2 4 2" xfId="49330"/>
    <cellStyle name="Total 26 2 4 3" xfId="49331"/>
    <cellStyle name="Total 26 2 5" xfId="49332"/>
    <cellStyle name="Total 26 2 5 2" xfId="49333"/>
    <cellStyle name="Total 26 2 5 3" xfId="49334"/>
    <cellStyle name="Total 26 2 6" xfId="49335"/>
    <cellStyle name="Total 26 2 7" xfId="49336"/>
    <cellStyle name="Total 26 3" xfId="49337"/>
    <cellStyle name="Total 26 3 2" xfId="49338"/>
    <cellStyle name="Total 26 3 2 2" xfId="49339"/>
    <cellStyle name="Total 26 3 2 2 2" xfId="49340"/>
    <cellStyle name="Total 26 3 2 2 3" xfId="49341"/>
    <cellStyle name="Total 26 3 2 3" xfId="49342"/>
    <cellStyle name="Total 26 3 2 4" xfId="49343"/>
    <cellStyle name="Total 26 3 3" xfId="49344"/>
    <cellStyle name="Total 26 3 3 2" xfId="49345"/>
    <cellStyle name="Total 26 3 3 2 2" xfId="49346"/>
    <cellStyle name="Total 26 3 3 2 3" xfId="49347"/>
    <cellStyle name="Total 26 3 3 3" xfId="49348"/>
    <cellStyle name="Total 26 3 3 4" xfId="49349"/>
    <cellStyle name="Total 26 3 4" xfId="49350"/>
    <cellStyle name="Total 26 3 4 2" xfId="49351"/>
    <cellStyle name="Total 26 3 4 3" xfId="49352"/>
    <cellStyle name="Total 26 3 5" xfId="49353"/>
    <cellStyle name="Total 26 3 6" xfId="49354"/>
    <cellStyle name="Total 26 4" xfId="49355"/>
    <cellStyle name="Total 26 4 2" xfId="49356"/>
    <cellStyle name="Total 26 4 2 2" xfId="49357"/>
    <cellStyle name="Total 26 4 2 2 2" xfId="49358"/>
    <cellStyle name="Total 26 4 2 2 3" xfId="49359"/>
    <cellStyle name="Total 26 4 2 3" xfId="49360"/>
    <cellStyle name="Total 26 4 2 4" xfId="49361"/>
    <cellStyle name="Total 26 4 3" xfId="49362"/>
    <cellStyle name="Total 26 4 3 2" xfId="49363"/>
    <cellStyle name="Total 26 4 3 2 2" xfId="49364"/>
    <cellStyle name="Total 26 4 3 2 3" xfId="49365"/>
    <cellStyle name="Total 26 4 3 3" xfId="49366"/>
    <cellStyle name="Total 26 4 3 4" xfId="49367"/>
    <cellStyle name="Total 26 4 4" xfId="49368"/>
    <cellStyle name="Total 26 4 4 2" xfId="49369"/>
    <cellStyle name="Total 26 4 4 3" xfId="49370"/>
    <cellStyle name="Total 26 4 5" xfId="49371"/>
    <cellStyle name="Total 26 4 6" xfId="49372"/>
    <cellStyle name="Total 26 5" xfId="49373"/>
    <cellStyle name="Total 26 5 2" xfId="49374"/>
    <cellStyle name="Total 26 5 2 2" xfId="49375"/>
    <cellStyle name="Total 26 5 2 2 2" xfId="49376"/>
    <cellStyle name="Total 26 5 2 2 3" xfId="49377"/>
    <cellStyle name="Total 26 5 2 3" xfId="49378"/>
    <cellStyle name="Total 26 5 2 4" xfId="49379"/>
    <cellStyle name="Total 26 5 3" xfId="49380"/>
    <cellStyle name="Total 26 5 3 2" xfId="49381"/>
    <cellStyle name="Total 26 5 3 2 2" xfId="49382"/>
    <cellStyle name="Total 26 5 3 2 3" xfId="49383"/>
    <cellStyle name="Total 26 5 3 3" xfId="49384"/>
    <cellStyle name="Total 26 5 3 4" xfId="49385"/>
    <cellStyle name="Total 26 5 4" xfId="49386"/>
    <cellStyle name="Total 26 5 4 2" xfId="49387"/>
    <cellStyle name="Total 26 5 4 2 2" xfId="49388"/>
    <cellStyle name="Total 26 5 4 2 3" xfId="49389"/>
    <cellStyle name="Total 26 5 4 3" xfId="49390"/>
    <cellStyle name="Total 26 5 4 4" xfId="49391"/>
    <cellStyle name="Total 26 5 5" xfId="49392"/>
    <cellStyle name="Total 26 5 5 2" xfId="49393"/>
    <cellStyle name="Total 26 5 5 3" xfId="49394"/>
    <cellStyle name="Total 26 5 6" xfId="49395"/>
    <cellStyle name="Total 26 5 7" xfId="49396"/>
    <cellStyle name="Total 26 6" xfId="49397"/>
    <cellStyle name="Total 26 6 2" xfId="49398"/>
    <cellStyle name="Total 26 6 2 2" xfId="49399"/>
    <cellStyle name="Total 26 6 2 2 2" xfId="49400"/>
    <cellStyle name="Total 26 6 2 2 3" xfId="49401"/>
    <cellStyle name="Total 26 6 2 3" xfId="49402"/>
    <cellStyle name="Total 26 6 2 4" xfId="49403"/>
    <cellStyle name="Total 26 6 3" xfId="49404"/>
    <cellStyle name="Total 26 6 3 2" xfId="49405"/>
    <cellStyle name="Total 26 6 3 2 2" xfId="49406"/>
    <cellStyle name="Total 26 6 3 2 3" xfId="49407"/>
    <cellStyle name="Total 26 6 3 3" xfId="49408"/>
    <cellStyle name="Total 26 6 3 4" xfId="49409"/>
    <cellStyle name="Total 26 6 4" xfId="49410"/>
    <cellStyle name="Total 26 6 4 2" xfId="49411"/>
    <cellStyle name="Total 26 6 4 3" xfId="49412"/>
    <cellStyle name="Total 26 6 5" xfId="49413"/>
    <cellStyle name="Total 26 6 6" xfId="49414"/>
    <cellStyle name="Total 26 7" xfId="49415"/>
    <cellStyle name="Total 26 7 2" xfId="49416"/>
    <cellStyle name="Total 26 7 2 2" xfId="49417"/>
    <cellStyle name="Total 26 7 2 3" xfId="49418"/>
    <cellStyle name="Total 26 7 3" xfId="49419"/>
    <cellStyle name="Total 26 7 4" xfId="49420"/>
    <cellStyle name="Total 26 8" xfId="49421"/>
    <cellStyle name="Total 26 8 2" xfId="49422"/>
    <cellStyle name="Total 26 8 2 2" xfId="49423"/>
    <cellStyle name="Total 26 8 2 3" xfId="49424"/>
    <cellStyle name="Total 26 8 3" xfId="49425"/>
    <cellStyle name="Total 26 8 4" xfId="49426"/>
    <cellStyle name="Total 26 9" xfId="49427"/>
    <cellStyle name="Total 26 9 2" xfId="49428"/>
    <cellStyle name="Total 26 9 2 2" xfId="49429"/>
    <cellStyle name="Total 26 9 2 3" xfId="49430"/>
    <cellStyle name="Total 26 9 3" xfId="49431"/>
    <cellStyle name="Total 26 9 4" xfId="49432"/>
    <cellStyle name="Total 27" xfId="49433"/>
    <cellStyle name="Total 27 10" xfId="49434"/>
    <cellStyle name="Total 27 10 2" xfId="49435"/>
    <cellStyle name="Total 27 10 3" xfId="49436"/>
    <cellStyle name="Total 27 11" xfId="49437"/>
    <cellStyle name="Total 27 11 2" xfId="49438"/>
    <cellStyle name="Total 27 11 3" xfId="49439"/>
    <cellStyle name="Total 27 12" xfId="49440"/>
    <cellStyle name="Total 27 12 2" xfId="49441"/>
    <cellStyle name="Total 27 12 3" xfId="49442"/>
    <cellStyle name="Total 27 13" xfId="49443"/>
    <cellStyle name="Total 27 2" xfId="49444"/>
    <cellStyle name="Total 27 2 2" xfId="49445"/>
    <cellStyle name="Total 27 2 2 2" xfId="49446"/>
    <cellStyle name="Total 27 2 2 2 2" xfId="49447"/>
    <cellStyle name="Total 27 2 2 2 3" xfId="49448"/>
    <cellStyle name="Total 27 2 2 3" xfId="49449"/>
    <cellStyle name="Total 27 2 2 4" xfId="49450"/>
    <cellStyle name="Total 27 2 3" xfId="49451"/>
    <cellStyle name="Total 27 2 3 2" xfId="49452"/>
    <cellStyle name="Total 27 2 3 2 2" xfId="49453"/>
    <cellStyle name="Total 27 2 3 2 3" xfId="49454"/>
    <cellStyle name="Total 27 2 3 3" xfId="49455"/>
    <cellStyle name="Total 27 2 3 4" xfId="49456"/>
    <cellStyle name="Total 27 2 4" xfId="49457"/>
    <cellStyle name="Total 27 2 4 2" xfId="49458"/>
    <cellStyle name="Total 27 2 4 3" xfId="49459"/>
    <cellStyle name="Total 27 2 5" xfId="49460"/>
    <cellStyle name="Total 27 2 5 2" xfId="49461"/>
    <cellStyle name="Total 27 2 5 3" xfId="49462"/>
    <cellStyle name="Total 27 2 6" xfId="49463"/>
    <cellStyle name="Total 27 2 7" xfId="49464"/>
    <cellStyle name="Total 27 3" xfId="49465"/>
    <cellStyle name="Total 27 3 2" xfId="49466"/>
    <cellStyle name="Total 27 3 2 2" xfId="49467"/>
    <cellStyle name="Total 27 3 2 2 2" xfId="49468"/>
    <cellStyle name="Total 27 3 2 2 3" xfId="49469"/>
    <cellStyle name="Total 27 3 2 3" xfId="49470"/>
    <cellStyle name="Total 27 3 2 4" xfId="49471"/>
    <cellStyle name="Total 27 3 3" xfId="49472"/>
    <cellStyle name="Total 27 3 3 2" xfId="49473"/>
    <cellStyle name="Total 27 3 3 2 2" xfId="49474"/>
    <cellStyle name="Total 27 3 3 2 3" xfId="49475"/>
    <cellStyle name="Total 27 3 3 3" xfId="49476"/>
    <cellStyle name="Total 27 3 3 4" xfId="49477"/>
    <cellStyle name="Total 27 3 4" xfId="49478"/>
    <cellStyle name="Total 27 3 4 2" xfId="49479"/>
    <cellStyle name="Total 27 3 4 3" xfId="49480"/>
    <cellStyle name="Total 27 3 5" xfId="49481"/>
    <cellStyle name="Total 27 3 6" xfId="49482"/>
    <cellStyle name="Total 27 4" xfId="49483"/>
    <cellStyle name="Total 27 4 2" xfId="49484"/>
    <cellStyle name="Total 27 4 2 2" xfId="49485"/>
    <cellStyle name="Total 27 4 2 2 2" xfId="49486"/>
    <cellStyle name="Total 27 4 2 2 3" xfId="49487"/>
    <cellStyle name="Total 27 4 2 3" xfId="49488"/>
    <cellStyle name="Total 27 4 2 4" xfId="49489"/>
    <cellStyle name="Total 27 4 3" xfId="49490"/>
    <cellStyle name="Total 27 4 3 2" xfId="49491"/>
    <cellStyle name="Total 27 4 3 2 2" xfId="49492"/>
    <cellStyle name="Total 27 4 3 2 3" xfId="49493"/>
    <cellStyle name="Total 27 4 3 3" xfId="49494"/>
    <cellStyle name="Total 27 4 3 4" xfId="49495"/>
    <cellStyle name="Total 27 4 4" xfId="49496"/>
    <cellStyle name="Total 27 4 4 2" xfId="49497"/>
    <cellStyle name="Total 27 4 4 3" xfId="49498"/>
    <cellStyle name="Total 27 4 5" xfId="49499"/>
    <cellStyle name="Total 27 4 6" xfId="49500"/>
    <cellStyle name="Total 27 5" xfId="49501"/>
    <cellStyle name="Total 27 5 2" xfId="49502"/>
    <cellStyle name="Total 27 5 2 2" xfId="49503"/>
    <cellStyle name="Total 27 5 2 2 2" xfId="49504"/>
    <cellStyle name="Total 27 5 2 2 3" xfId="49505"/>
    <cellStyle name="Total 27 5 2 3" xfId="49506"/>
    <cellStyle name="Total 27 5 2 4" xfId="49507"/>
    <cellStyle name="Total 27 5 3" xfId="49508"/>
    <cellStyle name="Total 27 5 3 2" xfId="49509"/>
    <cellStyle name="Total 27 5 3 2 2" xfId="49510"/>
    <cellStyle name="Total 27 5 3 2 3" xfId="49511"/>
    <cellStyle name="Total 27 5 3 3" xfId="49512"/>
    <cellStyle name="Total 27 5 3 4" xfId="49513"/>
    <cellStyle name="Total 27 5 4" xfId="49514"/>
    <cellStyle name="Total 27 5 4 2" xfId="49515"/>
    <cellStyle name="Total 27 5 4 2 2" xfId="49516"/>
    <cellStyle name="Total 27 5 4 2 3" xfId="49517"/>
    <cellStyle name="Total 27 5 4 3" xfId="49518"/>
    <cellStyle name="Total 27 5 4 4" xfId="49519"/>
    <cellStyle name="Total 27 5 5" xfId="49520"/>
    <cellStyle name="Total 27 5 5 2" xfId="49521"/>
    <cellStyle name="Total 27 5 5 3" xfId="49522"/>
    <cellStyle name="Total 27 5 6" xfId="49523"/>
    <cellStyle name="Total 27 5 7" xfId="49524"/>
    <cellStyle name="Total 27 6" xfId="49525"/>
    <cellStyle name="Total 27 6 2" xfId="49526"/>
    <cellStyle name="Total 27 6 2 2" xfId="49527"/>
    <cellStyle name="Total 27 6 2 2 2" xfId="49528"/>
    <cellStyle name="Total 27 6 2 2 3" xfId="49529"/>
    <cellStyle name="Total 27 6 2 3" xfId="49530"/>
    <cellStyle name="Total 27 6 2 4" xfId="49531"/>
    <cellStyle name="Total 27 6 3" xfId="49532"/>
    <cellStyle name="Total 27 6 3 2" xfId="49533"/>
    <cellStyle name="Total 27 6 3 2 2" xfId="49534"/>
    <cellStyle name="Total 27 6 3 2 3" xfId="49535"/>
    <cellStyle name="Total 27 6 3 3" xfId="49536"/>
    <cellStyle name="Total 27 6 3 4" xfId="49537"/>
    <cellStyle name="Total 27 6 4" xfId="49538"/>
    <cellStyle name="Total 27 6 4 2" xfId="49539"/>
    <cellStyle name="Total 27 6 4 3" xfId="49540"/>
    <cellStyle name="Total 27 6 5" xfId="49541"/>
    <cellStyle name="Total 27 6 6" xfId="49542"/>
    <cellStyle name="Total 27 7" xfId="49543"/>
    <cellStyle name="Total 27 7 2" xfId="49544"/>
    <cellStyle name="Total 27 7 2 2" xfId="49545"/>
    <cellStyle name="Total 27 7 2 3" xfId="49546"/>
    <cellStyle name="Total 27 7 3" xfId="49547"/>
    <cellStyle name="Total 27 7 4" xfId="49548"/>
    <cellStyle name="Total 27 8" xfId="49549"/>
    <cellStyle name="Total 27 8 2" xfId="49550"/>
    <cellStyle name="Total 27 8 2 2" xfId="49551"/>
    <cellStyle name="Total 27 8 2 3" xfId="49552"/>
    <cellStyle name="Total 27 8 3" xfId="49553"/>
    <cellStyle name="Total 27 8 4" xfId="49554"/>
    <cellStyle name="Total 27 9" xfId="49555"/>
    <cellStyle name="Total 27 9 2" xfId="49556"/>
    <cellStyle name="Total 27 9 2 2" xfId="49557"/>
    <cellStyle name="Total 27 9 2 3" xfId="49558"/>
    <cellStyle name="Total 27 9 3" xfId="49559"/>
    <cellStyle name="Total 27 9 4" xfId="49560"/>
    <cellStyle name="Total 28" xfId="49561"/>
    <cellStyle name="Total 28 10" xfId="49562"/>
    <cellStyle name="Total 28 10 2" xfId="49563"/>
    <cellStyle name="Total 28 10 3" xfId="49564"/>
    <cellStyle name="Total 28 11" xfId="49565"/>
    <cellStyle name="Total 28 11 2" xfId="49566"/>
    <cellStyle name="Total 28 11 3" xfId="49567"/>
    <cellStyle name="Total 28 12" xfId="49568"/>
    <cellStyle name="Total 28 12 2" xfId="49569"/>
    <cellStyle name="Total 28 12 3" xfId="49570"/>
    <cellStyle name="Total 28 13" xfId="49571"/>
    <cellStyle name="Total 28 2" xfId="49572"/>
    <cellStyle name="Total 28 2 2" xfId="49573"/>
    <cellStyle name="Total 28 2 2 2" xfId="49574"/>
    <cellStyle name="Total 28 2 2 2 2" xfId="49575"/>
    <cellStyle name="Total 28 2 2 2 3" xfId="49576"/>
    <cellStyle name="Total 28 2 2 3" xfId="49577"/>
    <cellStyle name="Total 28 2 2 4" xfId="49578"/>
    <cellStyle name="Total 28 2 3" xfId="49579"/>
    <cellStyle name="Total 28 2 3 2" xfId="49580"/>
    <cellStyle name="Total 28 2 3 2 2" xfId="49581"/>
    <cellStyle name="Total 28 2 3 2 3" xfId="49582"/>
    <cellStyle name="Total 28 2 3 3" xfId="49583"/>
    <cellStyle name="Total 28 2 3 4" xfId="49584"/>
    <cellStyle name="Total 28 2 4" xfId="49585"/>
    <cellStyle name="Total 28 2 4 2" xfId="49586"/>
    <cellStyle name="Total 28 2 4 3" xfId="49587"/>
    <cellStyle name="Total 28 2 5" xfId="49588"/>
    <cellStyle name="Total 28 2 5 2" xfId="49589"/>
    <cellStyle name="Total 28 2 5 3" xfId="49590"/>
    <cellStyle name="Total 28 2 6" xfId="49591"/>
    <cellStyle name="Total 28 2 7" xfId="49592"/>
    <cellStyle name="Total 28 3" xfId="49593"/>
    <cellStyle name="Total 28 3 2" xfId="49594"/>
    <cellStyle name="Total 28 3 2 2" xfId="49595"/>
    <cellStyle name="Total 28 3 2 2 2" xfId="49596"/>
    <cellStyle name="Total 28 3 2 2 3" xfId="49597"/>
    <cellStyle name="Total 28 3 2 3" xfId="49598"/>
    <cellStyle name="Total 28 3 2 4" xfId="49599"/>
    <cellStyle name="Total 28 3 3" xfId="49600"/>
    <cellStyle name="Total 28 3 3 2" xfId="49601"/>
    <cellStyle name="Total 28 3 3 2 2" xfId="49602"/>
    <cellStyle name="Total 28 3 3 2 3" xfId="49603"/>
    <cellStyle name="Total 28 3 3 3" xfId="49604"/>
    <cellStyle name="Total 28 3 3 4" xfId="49605"/>
    <cellStyle name="Total 28 3 4" xfId="49606"/>
    <cellStyle name="Total 28 3 4 2" xfId="49607"/>
    <cellStyle name="Total 28 3 4 3" xfId="49608"/>
    <cellStyle name="Total 28 3 5" xfId="49609"/>
    <cellStyle name="Total 28 3 6" xfId="49610"/>
    <cellStyle name="Total 28 4" xfId="49611"/>
    <cellStyle name="Total 28 4 2" xfId="49612"/>
    <cellStyle name="Total 28 4 2 2" xfId="49613"/>
    <cellStyle name="Total 28 4 2 2 2" xfId="49614"/>
    <cellStyle name="Total 28 4 2 2 3" xfId="49615"/>
    <cellStyle name="Total 28 4 2 3" xfId="49616"/>
    <cellStyle name="Total 28 4 2 4" xfId="49617"/>
    <cellStyle name="Total 28 4 3" xfId="49618"/>
    <cellStyle name="Total 28 4 3 2" xfId="49619"/>
    <cellStyle name="Total 28 4 3 2 2" xfId="49620"/>
    <cellStyle name="Total 28 4 3 2 3" xfId="49621"/>
    <cellStyle name="Total 28 4 3 3" xfId="49622"/>
    <cellStyle name="Total 28 4 3 4" xfId="49623"/>
    <cellStyle name="Total 28 4 4" xfId="49624"/>
    <cellStyle name="Total 28 4 4 2" xfId="49625"/>
    <cellStyle name="Total 28 4 4 3" xfId="49626"/>
    <cellStyle name="Total 28 4 5" xfId="49627"/>
    <cellStyle name="Total 28 4 6" xfId="49628"/>
    <cellStyle name="Total 28 5" xfId="49629"/>
    <cellStyle name="Total 28 5 2" xfId="49630"/>
    <cellStyle name="Total 28 5 2 2" xfId="49631"/>
    <cellStyle name="Total 28 5 2 2 2" xfId="49632"/>
    <cellStyle name="Total 28 5 2 2 3" xfId="49633"/>
    <cellStyle name="Total 28 5 2 3" xfId="49634"/>
    <cellStyle name="Total 28 5 2 4" xfId="49635"/>
    <cellStyle name="Total 28 5 3" xfId="49636"/>
    <cellStyle name="Total 28 5 3 2" xfId="49637"/>
    <cellStyle name="Total 28 5 3 2 2" xfId="49638"/>
    <cellStyle name="Total 28 5 3 2 3" xfId="49639"/>
    <cellStyle name="Total 28 5 3 3" xfId="49640"/>
    <cellStyle name="Total 28 5 3 4" xfId="49641"/>
    <cellStyle name="Total 28 5 4" xfId="49642"/>
    <cellStyle name="Total 28 5 4 2" xfId="49643"/>
    <cellStyle name="Total 28 5 4 2 2" xfId="49644"/>
    <cellStyle name="Total 28 5 4 2 3" xfId="49645"/>
    <cellStyle name="Total 28 5 4 3" xfId="49646"/>
    <cellStyle name="Total 28 5 4 4" xfId="49647"/>
    <cellStyle name="Total 28 5 5" xfId="49648"/>
    <cellStyle name="Total 28 5 5 2" xfId="49649"/>
    <cellStyle name="Total 28 5 5 3" xfId="49650"/>
    <cellStyle name="Total 28 5 6" xfId="49651"/>
    <cellStyle name="Total 28 5 7" xfId="49652"/>
    <cellStyle name="Total 28 6" xfId="49653"/>
    <cellStyle name="Total 28 6 2" xfId="49654"/>
    <cellStyle name="Total 28 6 2 2" xfId="49655"/>
    <cellStyle name="Total 28 6 2 2 2" xfId="49656"/>
    <cellStyle name="Total 28 6 2 2 3" xfId="49657"/>
    <cellStyle name="Total 28 6 2 3" xfId="49658"/>
    <cellStyle name="Total 28 6 2 4" xfId="49659"/>
    <cellStyle name="Total 28 6 3" xfId="49660"/>
    <cellStyle name="Total 28 6 3 2" xfId="49661"/>
    <cellStyle name="Total 28 6 3 2 2" xfId="49662"/>
    <cellStyle name="Total 28 6 3 2 3" xfId="49663"/>
    <cellStyle name="Total 28 6 3 3" xfId="49664"/>
    <cellStyle name="Total 28 6 3 4" xfId="49665"/>
    <cellStyle name="Total 28 6 4" xfId="49666"/>
    <cellStyle name="Total 28 6 4 2" xfId="49667"/>
    <cellStyle name="Total 28 6 4 3" xfId="49668"/>
    <cellStyle name="Total 28 6 5" xfId="49669"/>
    <cellStyle name="Total 28 6 6" xfId="49670"/>
    <cellStyle name="Total 28 7" xfId="49671"/>
    <cellStyle name="Total 28 7 2" xfId="49672"/>
    <cellStyle name="Total 28 7 2 2" xfId="49673"/>
    <cellStyle name="Total 28 7 2 3" xfId="49674"/>
    <cellStyle name="Total 28 7 3" xfId="49675"/>
    <cellStyle name="Total 28 7 4" xfId="49676"/>
    <cellStyle name="Total 28 8" xfId="49677"/>
    <cellStyle name="Total 28 8 2" xfId="49678"/>
    <cellStyle name="Total 28 8 2 2" xfId="49679"/>
    <cellStyle name="Total 28 8 2 3" xfId="49680"/>
    <cellStyle name="Total 28 8 3" xfId="49681"/>
    <cellStyle name="Total 28 8 4" xfId="49682"/>
    <cellStyle name="Total 28 9" xfId="49683"/>
    <cellStyle name="Total 28 9 2" xfId="49684"/>
    <cellStyle name="Total 28 9 2 2" xfId="49685"/>
    <cellStyle name="Total 28 9 2 3" xfId="49686"/>
    <cellStyle name="Total 28 9 3" xfId="49687"/>
    <cellStyle name="Total 28 9 4" xfId="49688"/>
    <cellStyle name="Total 29" xfId="49689"/>
    <cellStyle name="Total 29 10" xfId="49690"/>
    <cellStyle name="Total 29 10 2" xfId="49691"/>
    <cellStyle name="Total 29 10 3" xfId="49692"/>
    <cellStyle name="Total 29 11" xfId="49693"/>
    <cellStyle name="Total 29 11 2" xfId="49694"/>
    <cellStyle name="Total 29 11 3" xfId="49695"/>
    <cellStyle name="Total 29 12" xfId="49696"/>
    <cellStyle name="Total 29 12 2" xfId="49697"/>
    <cellStyle name="Total 29 12 3" xfId="49698"/>
    <cellStyle name="Total 29 13" xfId="49699"/>
    <cellStyle name="Total 29 2" xfId="49700"/>
    <cellStyle name="Total 29 2 2" xfId="49701"/>
    <cellStyle name="Total 29 2 2 2" xfId="49702"/>
    <cellStyle name="Total 29 2 2 2 2" xfId="49703"/>
    <cellStyle name="Total 29 2 2 2 3" xfId="49704"/>
    <cellStyle name="Total 29 2 2 3" xfId="49705"/>
    <cellStyle name="Total 29 2 2 4" xfId="49706"/>
    <cellStyle name="Total 29 2 3" xfId="49707"/>
    <cellStyle name="Total 29 2 3 2" xfId="49708"/>
    <cellStyle name="Total 29 2 3 2 2" xfId="49709"/>
    <cellStyle name="Total 29 2 3 2 3" xfId="49710"/>
    <cellStyle name="Total 29 2 3 3" xfId="49711"/>
    <cellStyle name="Total 29 2 3 4" xfId="49712"/>
    <cellStyle name="Total 29 2 4" xfId="49713"/>
    <cellStyle name="Total 29 2 4 2" xfId="49714"/>
    <cellStyle name="Total 29 2 4 3" xfId="49715"/>
    <cellStyle name="Total 29 2 5" xfId="49716"/>
    <cellStyle name="Total 29 2 5 2" xfId="49717"/>
    <cellStyle name="Total 29 2 5 3" xfId="49718"/>
    <cellStyle name="Total 29 2 6" xfId="49719"/>
    <cellStyle name="Total 29 2 7" xfId="49720"/>
    <cellStyle name="Total 29 3" xfId="49721"/>
    <cellStyle name="Total 29 3 2" xfId="49722"/>
    <cellStyle name="Total 29 3 2 2" xfId="49723"/>
    <cellStyle name="Total 29 3 2 2 2" xfId="49724"/>
    <cellStyle name="Total 29 3 2 2 3" xfId="49725"/>
    <cellStyle name="Total 29 3 2 3" xfId="49726"/>
    <cellStyle name="Total 29 3 2 4" xfId="49727"/>
    <cellStyle name="Total 29 3 3" xfId="49728"/>
    <cellStyle name="Total 29 3 3 2" xfId="49729"/>
    <cellStyle name="Total 29 3 3 2 2" xfId="49730"/>
    <cellStyle name="Total 29 3 3 2 3" xfId="49731"/>
    <cellStyle name="Total 29 3 3 3" xfId="49732"/>
    <cellStyle name="Total 29 3 3 4" xfId="49733"/>
    <cellStyle name="Total 29 3 4" xfId="49734"/>
    <cellStyle name="Total 29 3 4 2" xfId="49735"/>
    <cellStyle name="Total 29 3 4 3" xfId="49736"/>
    <cellStyle name="Total 29 3 5" xfId="49737"/>
    <cellStyle name="Total 29 3 6" xfId="49738"/>
    <cellStyle name="Total 29 4" xfId="49739"/>
    <cellStyle name="Total 29 4 2" xfId="49740"/>
    <cellStyle name="Total 29 4 2 2" xfId="49741"/>
    <cellStyle name="Total 29 4 2 2 2" xfId="49742"/>
    <cellStyle name="Total 29 4 2 2 3" xfId="49743"/>
    <cellStyle name="Total 29 4 2 3" xfId="49744"/>
    <cellStyle name="Total 29 4 2 4" xfId="49745"/>
    <cellStyle name="Total 29 4 3" xfId="49746"/>
    <cellStyle name="Total 29 4 3 2" xfId="49747"/>
    <cellStyle name="Total 29 4 3 2 2" xfId="49748"/>
    <cellStyle name="Total 29 4 3 2 3" xfId="49749"/>
    <cellStyle name="Total 29 4 3 3" xfId="49750"/>
    <cellStyle name="Total 29 4 3 4" xfId="49751"/>
    <cellStyle name="Total 29 4 4" xfId="49752"/>
    <cellStyle name="Total 29 4 4 2" xfId="49753"/>
    <cellStyle name="Total 29 4 4 3" xfId="49754"/>
    <cellStyle name="Total 29 4 5" xfId="49755"/>
    <cellStyle name="Total 29 4 6" xfId="49756"/>
    <cellStyle name="Total 29 5" xfId="49757"/>
    <cellStyle name="Total 29 5 2" xfId="49758"/>
    <cellStyle name="Total 29 5 2 2" xfId="49759"/>
    <cellStyle name="Total 29 5 2 2 2" xfId="49760"/>
    <cellStyle name="Total 29 5 2 2 3" xfId="49761"/>
    <cellStyle name="Total 29 5 2 3" xfId="49762"/>
    <cellStyle name="Total 29 5 2 4" xfId="49763"/>
    <cellStyle name="Total 29 5 3" xfId="49764"/>
    <cellStyle name="Total 29 5 3 2" xfId="49765"/>
    <cellStyle name="Total 29 5 3 2 2" xfId="49766"/>
    <cellStyle name="Total 29 5 3 2 3" xfId="49767"/>
    <cellStyle name="Total 29 5 3 3" xfId="49768"/>
    <cellStyle name="Total 29 5 3 4" xfId="49769"/>
    <cellStyle name="Total 29 5 4" xfId="49770"/>
    <cellStyle name="Total 29 5 4 2" xfId="49771"/>
    <cellStyle name="Total 29 5 4 2 2" xfId="49772"/>
    <cellStyle name="Total 29 5 4 2 3" xfId="49773"/>
    <cellStyle name="Total 29 5 4 3" xfId="49774"/>
    <cellStyle name="Total 29 5 4 4" xfId="49775"/>
    <cellStyle name="Total 29 5 5" xfId="49776"/>
    <cellStyle name="Total 29 5 5 2" xfId="49777"/>
    <cellStyle name="Total 29 5 5 3" xfId="49778"/>
    <cellStyle name="Total 29 5 6" xfId="49779"/>
    <cellStyle name="Total 29 5 7" xfId="49780"/>
    <cellStyle name="Total 29 6" xfId="49781"/>
    <cellStyle name="Total 29 6 2" xfId="49782"/>
    <cellStyle name="Total 29 6 2 2" xfId="49783"/>
    <cellStyle name="Total 29 6 2 2 2" xfId="49784"/>
    <cellStyle name="Total 29 6 2 2 3" xfId="49785"/>
    <cellStyle name="Total 29 6 2 3" xfId="49786"/>
    <cellStyle name="Total 29 6 2 4" xfId="49787"/>
    <cellStyle name="Total 29 6 3" xfId="49788"/>
    <cellStyle name="Total 29 6 3 2" xfId="49789"/>
    <cellStyle name="Total 29 6 3 2 2" xfId="49790"/>
    <cellStyle name="Total 29 6 3 2 3" xfId="49791"/>
    <cellStyle name="Total 29 6 3 3" xfId="49792"/>
    <cellStyle name="Total 29 6 3 4" xfId="49793"/>
    <cellStyle name="Total 29 6 4" xfId="49794"/>
    <cellStyle name="Total 29 6 4 2" xfId="49795"/>
    <cellStyle name="Total 29 6 4 3" xfId="49796"/>
    <cellStyle name="Total 29 6 5" xfId="49797"/>
    <cellStyle name="Total 29 6 6" xfId="49798"/>
    <cellStyle name="Total 29 7" xfId="49799"/>
    <cellStyle name="Total 29 7 2" xfId="49800"/>
    <cellStyle name="Total 29 7 2 2" xfId="49801"/>
    <cellStyle name="Total 29 7 2 3" xfId="49802"/>
    <cellStyle name="Total 29 7 3" xfId="49803"/>
    <cellStyle name="Total 29 7 4" xfId="49804"/>
    <cellStyle name="Total 29 8" xfId="49805"/>
    <cellStyle name="Total 29 8 2" xfId="49806"/>
    <cellStyle name="Total 29 8 2 2" xfId="49807"/>
    <cellStyle name="Total 29 8 2 3" xfId="49808"/>
    <cellStyle name="Total 29 8 3" xfId="49809"/>
    <cellStyle name="Total 29 8 4" xfId="49810"/>
    <cellStyle name="Total 29 9" xfId="49811"/>
    <cellStyle name="Total 29 9 2" xfId="49812"/>
    <cellStyle name="Total 29 9 2 2" xfId="49813"/>
    <cellStyle name="Total 29 9 2 3" xfId="49814"/>
    <cellStyle name="Total 29 9 3" xfId="49815"/>
    <cellStyle name="Total 29 9 4" xfId="49816"/>
    <cellStyle name="Total 3" xfId="49817"/>
    <cellStyle name="Total 3 10" xfId="49818"/>
    <cellStyle name="Total 3 10 2" xfId="49819"/>
    <cellStyle name="Total 3 10 2 2" xfId="49820"/>
    <cellStyle name="Total 3 10 2 3" xfId="49821"/>
    <cellStyle name="Total 3 10 3" xfId="49822"/>
    <cellStyle name="Total 3 10 4" xfId="49823"/>
    <cellStyle name="Total 3 11" xfId="49824"/>
    <cellStyle name="Total 3 11 2" xfId="49825"/>
    <cellStyle name="Total 3 11 3" xfId="49826"/>
    <cellStyle name="Total 3 12" xfId="49827"/>
    <cellStyle name="Total 3 12 2" xfId="49828"/>
    <cellStyle name="Total 3 12 3" xfId="49829"/>
    <cellStyle name="Total 3 13" xfId="49830"/>
    <cellStyle name="Total 3 13 2" xfId="49831"/>
    <cellStyle name="Total 3 13 3" xfId="49832"/>
    <cellStyle name="Total 3 14" xfId="49833"/>
    <cellStyle name="Total 3 2" xfId="49834"/>
    <cellStyle name="Total 3 2 10" xfId="49835"/>
    <cellStyle name="Total 3 2 10 2" xfId="49836"/>
    <cellStyle name="Total 3 2 10 3" xfId="49837"/>
    <cellStyle name="Total 3 2 11" xfId="49838"/>
    <cellStyle name="Total 3 2 11 2" xfId="49839"/>
    <cellStyle name="Total 3 2 11 3" xfId="49840"/>
    <cellStyle name="Total 3 2 12" xfId="49841"/>
    <cellStyle name="Total 3 2 2" xfId="49842"/>
    <cellStyle name="Total 3 2 2 2" xfId="49843"/>
    <cellStyle name="Total 3 2 2 2 2" xfId="49844"/>
    <cellStyle name="Total 3 2 2 2 2 2" xfId="49845"/>
    <cellStyle name="Total 3 2 2 2 2 3" xfId="49846"/>
    <cellStyle name="Total 3 2 2 2 3" xfId="49847"/>
    <cellStyle name="Total 3 2 2 2 4" xfId="49848"/>
    <cellStyle name="Total 3 2 2 3" xfId="49849"/>
    <cellStyle name="Total 3 2 2 3 2" xfId="49850"/>
    <cellStyle name="Total 3 2 2 3 2 2" xfId="49851"/>
    <cellStyle name="Total 3 2 2 3 2 3" xfId="49852"/>
    <cellStyle name="Total 3 2 2 3 3" xfId="49853"/>
    <cellStyle name="Total 3 2 2 3 4" xfId="49854"/>
    <cellStyle name="Total 3 2 2 4" xfId="49855"/>
    <cellStyle name="Total 3 2 2 4 2" xfId="49856"/>
    <cellStyle name="Total 3 2 2 4 3" xfId="49857"/>
    <cellStyle name="Total 3 2 2 5" xfId="49858"/>
    <cellStyle name="Total 3 2 2 6" xfId="49859"/>
    <cellStyle name="Total 3 2 3" xfId="49860"/>
    <cellStyle name="Total 3 2 3 2" xfId="49861"/>
    <cellStyle name="Total 3 2 3 2 2" xfId="49862"/>
    <cellStyle name="Total 3 2 3 2 2 2" xfId="49863"/>
    <cellStyle name="Total 3 2 3 2 2 3" xfId="49864"/>
    <cellStyle name="Total 3 2 3 2 3" xfId="49865"/>
    <cellStyle name="Total 3 2 3 2 4" xfId="49866"/>
    <cellStyle name="Total 3 2 3 3" xfId="49867"/>
    <cellStyle name="Total 3 2 3 3 2" xfId="49868"/>
    <cellStyle name="Total 3 2 3 3 2 2" xfId="49869"/>
    <cellStyle name="Total 3 2 3 3 2 3" xfId="49870"/>
    <cellStyle name="Total 3 2 3 3 3" xfId="49871"/>
    <cellStyle name="Total 3 2 3 3 4" xfId="49872"/>
    <cellStyle name="Total 3 2 3 4" xfId="49873"/>
    <cellStyle name="Total 3 2 3 4 2" xfId="49874"/>
    <cellStyle name="Total 3 2 3 4 3" xfId="49875"/>
    <cellStyle name="Total 3 2 3 5" xfId="49876"/>
    <cellStyle name="Total 3 2 3 6" xfId="49877"/>
    <cellStyle name="Total 3 2 4" xfId="49878"/>
    <cellStyle name="Total 3 2 4 2" xfId="49879"/>
    <cellStyle name="Total 3 2 4 2 2" xfId="49880"/>
    <cellStyle name="Total 3 2 4 2 2 2" xfId="49881"/>
    <cellStyle name="Total 3 2 4 2 2 3" xfId="49882"/>
    <cellStyle name="Total 3 2 4 2 3" xfId="49883"/>
    <cellStyle name="Total 3 2 4 2 4" xfId="49884"/>
    <cellStyle name="Total 3 2 4 3" xfId="49885"/>
    <cellStyle name="Total 3 2 4 3 2" xfId="49886"/>
    <cellStyle name="Total 3 2 4 3 2 2" xfId="49887"/>
    <cellStyle name="Total 3 2 4 3 2 3" xfId="49888"/>
    <cellStyle name="Total 3 2 4 3 3" xfId="49889"/>
    <cellStyle name="Total 3 2 4 3 4" xfId="49890"/>
    <cellStyle name="Total 3 2 4 4" xfId="49891"/>
    <cellStyle name="Total 3 2 4 4 2" xfId="49892"/>
    <cellStyle name="Total 3 2 4 4 2 2" xfId="49893"/>
    <cellStyle name="Total 3 2 4 4 2 3" xfId="49894"/>
    <cellStyle name="Total 3 2 4 4 3" xfId="49895"/>
    <cellStyle name="Total 3 2 4 4 4" xfId="49896"/>
    <cellStyle name="Total 3 2 4 5" xfId="49897"/>
    <cellStyle name="Total 3 2 4 5 2" xfId="49898"/>
    <cellStyle name="Total 3 2 4 5 3" xfId="49899"/>
    <cellStyle name="Total 3 2 4 6" xfId="49900"/>
    <cellStyle name="Total 3 2 4 7" xfId="49901"/>
    <cellStyle name="Total 3 2 5" xfId="49902"/>
    <cellStyle name="Total 3 2 5 2" xfId="49903"/>
    <cellStyle name="Total 3 2 5 2 2" xfId="49904"/>
    <cellStyle name="Total 3 2 5 2 2 2" xfId="49905"/>
    <cellStyle name="Total 3 2 5 2 2 3" xfId="49906"/>
    <cellStyle name="Total 3 2 5 2 3" xfId="49907"/>
    <cellStyle name="Total 3 2 5 2 4" xfId="49908"/>
    <cellStyle name="Total 3 2 5 3" xfId="49909"/>
    <cellStyle name="Total 3 2 5 3 2" xfId="49910"/>
    <cellStyle name="Total 3 2 5 3 2 2" xfId="49911"/>
    <cellStyle name="Total 3 2 5 3 2 3" xfId="49912"/>
    <cellStyle name="Total 3 2 5 3 3" xfId="49913"/>
    <cellStyle name="Total 3 2 5 3 4" xfId="49914"/>
    <cellStyle name="Total 3 2 5 4" xfId="49915"/>
    <cellStyle name="Total 3 2 5 4 2" xfId="49916"/>
    <cellStyle name="Total 3 2 5 4 3" xfId="49917"/>
    <cellStyle name="Total 3 2 5 5" xfId="49918"/>
    <cellStyle name="Total 3 2 5 6" xfId="49919"/>
    <cellStyle name="Total 3 2 6" xfId="49920"/>
    <cellStyle name="Total 3 2 6 2" xfId="49921"/>
    <cellStyle name="Total 3 2 6 2 2" xfId="49922"/>
    <cellStyle name="Total 3 2 6 2 3" xfId="49923"/>
    <cellStyle name="Total 3 2 6 3" xfId="49924"/>
    <cellStyle name="Total 3 2 6 4" xfId="49925"/>
    <cellStyle name="Total 3 2 7" xfId="49926"/>
    <cellStyle name="Total 3 2 7 2" xfId="49927"/>
    <cellStyle name="Total 3 2 7 2 2" xfId="49928"/>
    <cellStyle name="Total 3 2 7 2 3" xfId="49929"/>
    <cellStyle name="Total 3 2 7 3" xfId="49930"/>
    <cellStyle name="Total 3 2 7 4" xfId="49931"/>
    <cellStyle name="Total 3 2 8" xfId="49932"/>
    <cellStyle name="Total 3 2 8 2" xfId="49933"/>
    <cellStyle name="Total 3 2 8 2 2" xfId="49934"/>
    <cellStyle name="Total 3 2 8 2 3" xfId="49935"/>
    <cellStyle name="Total 3 2 8 3" xfId="49936"/>
    <cellStyle name="Total 3 2 8 4" xfId="49937"/>
    <cellStyle name="Total 3 2 9" xfId="49938"/>
    <cellStyle name="Total 3 2 9 2" xfId="49939"/>
    <cellStyle name="Total 3 2 9 3" xfId="49940"/>
    <cellStyle name="Total 3 3" xfId="49941"/>
    <cellStyle name="Total 3 3 2" xfId="49942"/>
    <cellStyle name="Total 3 3 2 2" xfId="49943"/>
    <cellStyle name="Total 3 3 2 2 2" xfId="49944"/>
    <cellStyle name="Total 3 3 2 2 3" xfId="49945"/>
    <cellStyle name="Total 3 3 2 3" xfId="49946"/>
    <cellStyle name="Total 3 3 2 4" xfId="49947"/>
    <cellStyle name="Total 3 3 3" xfId="49948"/>
    <cellStyle name="Total 3 3 3 2" xfId="49949"/>
    <cellStyle name="Total 3 3 3 2 2" xfId="49950"/>
    <cellStyle name="Total 3 3 3 2 3" xfId="49951"/>
    <cellStyle name="Total 3 3 3 3" xfId="49952"/>
    <cellStyle name="Total 3 3 3 4" xfId="49953"/>
    <cellStyle name="Total 3 3 4" xfId="49954"/>
    <cellStyle name="Total 3 3 4 2" xfId="49955"/>
    <cellStyle name="Total 3 3 4 3" xfId="49956"/>
    <cellStyle name="Total 3 3 5" xfId="49957"/>
    <cellStyle name="Total 3 3 5 2" xfId="49958"/>
    <cellStyle name="Total 3 3 5 3" xfId="49959"/>
    <cellStyle name="Total 3 3 6" xfId="49960"/>
    <cellStyle name="Total 3 3 6 2" xfId="49961"/>
    <cellStyle name="Total 3 3 6 3" xfId="49962"/>
    <cellStyle name="Total 3 3 7" xfId="49963"/>
    <cellStyle name="Total 3 4" xfId="49964"/>
    <cellStyle name="Total 3 4 2" xfId="49965"/>
    <cellStyle name="Total 3 4 2 2" xfId="49966"/>
    <cellStyle name="Total 3 4 2 2 2" xfId="49967"/>
    <cellStyle name="Total 3 4 2 2 3" xfId="49968"/>
    <cellStyle name="Total 3 4 2 3" xfId="49969"/>
    <cellStyle name="Total 3 4 2 4" xfId="49970"/>
    <cellStyle name="Total 3 4 3" xfId="49971"/>
    <cellStyle name="Total 3 4 3 2" xfId="49972"/>
    <cellStyle name="Total 3 4 3 2 2" xfId="49973"/>
    <cellStyle name="Total 3 4 3 2 3" xfId="49974"/>
    <cellStyle name="Total 3 4 3 3" xfId="49975"/>
    <cellStyle name="Total 3 4 3 4" xfId="49976"/>
    <cellStyle name="Total 3 4 4" xfId="49977"/>
    <cellStyle name="Total 3 4 4 2" xfId="49978"/>
    <cellStyle name="Total 3 4 4 3" xfId="49979"/>
    <cellStyle name="Total 3 4 5" xfId="49980"/>
    <cellStyle name="Total 3 4 6" xfId="49981"/>
    <cellStyle name="Total 3 4 7" xfId="49982"/>
    <cellStyle name="Total 3 5" xfId="49983"/>
    <cellStyle name="Total 3 5 2" xfId="49984"/>
    <cellStyle name="Total 3 5 2 2" xfId="49985"/>
    <cellStyle name="Total 3 5 2 2 2" xfId="49986"/>
    <cellStyle name="Total 3 5 2 2 3" xfId="49987"/>
    <cellStyle name="Total 3 5 2 3" xfId="49988"/>
    <cellStyle name="Total 3 5 2 4" xfId="49989"/>
    <cellStyle name="Total 3 5 3" xfId="49990"/>
    <cellStyle name="Total 3 5 3 2" xfId="49991"/>
    <cellStyle name="Total 3 5 3 2 2" xfId="49992"/>
    <cellStyle name="Total 3 5 3 2 3" xfId="49993"/>
    <cellStyle name="Total 3 5 3 3" xfId="49994"/>
    <cellStyle name="Total 3 5 3 4" xfId="49995"/>
    <cellStyle name="Total 3 5 4" xfId="49996"/>
    <cellStyle name="Total 3 5 4 2" xfId="49997"/>
    <cellStyle name="Total 3 5 4 3" xfId="49998"/>
    <cellStyle name="Total 3 5 5" xfId="49999"/>
    <cellStyle name="Total 3 5 6" xfId="50000"/>
    <cellStyle name="Total 3 6" xfId="50001"/>
    <cellStyle name="Total 3 6 2" xfId="50002"/>
    <cellStyle name="Total 3 6 2 2" xfId="50003"/>
    <cellStyle name="Total 3 6 2 2 2" xfId="50004"/>
    <cellStyle name="Total 3 6 2 2 3" xfId="50005"/>
    <cellStyle name="Total 3 6 2 3" xfId="50006"/>
    <cellStyle name="Total 3 6 2 4" xfId="50007"/>
    <cellStyle name="Total 3 6 3" xfId="50008"/>
    <cellStyle name="Total 3 6 3 2" xfId="50009"/>
    <cellStyle name="Total 3 6 3 2 2" xfId="50010"/>
    <cellStyle name="Total 3 6 3 2 3" xfId="50011"/>
    <cellStyle name="Total 3 6 3 3" xfId="50012"/>
    <cellStyle name="Total 3 6 3 4" xfId="50013"/>
    <cellStyle name="Total 3 6 4" xfId="50014"/>
    <cellStyle name="Total 3 6 4 2" xfId="50015"/>
    <cellStyle name="Total 3 6 4 2 2" xfId="50016"/>
    <cellStyle name="Total 3 6 4 2 3" xfId="50017"/>
    <cellStyle name="Total 3 6 4 3" xfId="50018"/>
    <cellStyle name="Total 3 6 4 4" xfId="50019"/>
    <cellStyle name="Total 3 6 5" xfId="50020"/>
    <cellStyle name="Total 3 6 5 2" xfId="50021"/>
    <cellStyle name="Total 3 6 5 3" xfId="50022"/>
    <cellStyle name="Total 3 6 6" xfId="50023"/>
    <cellStyle name="Total 3 6 7" xfId="50024"/>
    <cellStyle name="Total 3 7" xfId="50025"/>
    <cellStyle name="Total 3 7 2" xfId="50026"/>
    <cellStyle name="Total 3 7 2 2" xfId="50027"/>
    <cellStyle name="Total 3 7 2 2 2" xfId="50028"/>
    <cellStyle name="Total 3 7 2 2 3" xfId="50029"/>
    <cellStyle name="Total 3 7 2 3" xfId="50030"/>
    <cellStyle name="Total 3 7 2 4" xfId="50031"/>
    <cellStyle name="Total 3 7 3" xfId="50032"/>
    <cellStyle name="Total 3 7 3 2" xfId="50033"/>
    <cellStyle name="Total 3 7 3 2 2" xfId="50034"/>
    <cellStyle name="Total 3 7 3 2 3" xfId="50035"/>
    <cellStyle name="Total 3 7 3 3" xfId="50036"/>
    <cellStyle name="Total 3 7 3 4" xfId="50037"/>
    <cellStyle name="Total 3 7 4" xfId="50038"/>
    <cellStyle name="Total 3 7 4 2" xfId="50039"/>
    <cellStyle name="Total 3 7 4 3" xfId="50040"/>
    <cellStyle name="Total 3 7 5" xfId="50041"/>
    <cellStyle name="Total 3 7 6" xfId="50042"/>
    <cellStyle name="Total 3 8" xfId="50043"/>
    <cellStyle name="Total 3 8 2" xfId="50044"/>
    <cellStyle name="Total 3 8 2 2" xfId="50045"/>
    <cellStyle name="Total 3 8 2 3" xfId="50046"/>
    <cellStyle name="Total 3 8 3" xfId="50047"/>
    <cellStyle name="Total 3 8 4" xfId="50048"/>
    <cellStyle name="Total 3 9" xfId="50049"/>
    <cellStyle name="Total 3 9 2" xfId="50050"/>
    <cellStyle name="Total 3 9 2 2" xfId="50051"/>
    <cellStyle name="Total 3 9 2 3" xfId="50052"/>
    <cellStyle name="Total 3 9 3" xfId="50053"/>
    <cellStyle name="Total 3 9 4" xfId="50054"/>
    <cellStyle name="Total 30" xfId="50055"/>
    <cellStyle name="Total 30 10" xfId="50056"/>
    <cellStyle name="Total 30 10 2" xfId="50057"/>
    <cellStyle name="Total 30 10 3" xfId="50058"/>
    <cellStyle name="Total 30 11" xfId="50059"/>
    <cellStyle name="Total 30 11 2" xfId="50060"/>
    <cellStyle name="Total 30 11 3" xfId="50061"/>
    <cellStyle name="Total 30 12" xfId="50062"/>
    <cellStyle name="Total 30 12 2" xfId="50063"/>
    <cellStyle name="Total 30 12 3" xfId="50064"/>
    <cellStyle name="Total 30 13" xfId="50065"/>
    <cellStyle name="Total 30 2" xfId="50066"/>
    <cellStyle name="Total 30 2 2" xfId="50067"/>
    <cellStyle name="Total 30 2 2 2" xfId="50068"/>
    <cellStyle name="Total 30 2 2 2 2" xfId="50069"/>
    <cellStyle name="Total 30 2 2 2 3" xfId="50070"/>
    <cellStyle name="Total 30 2 2 3" xfId="50071"/>
    <cellStyle name="Total 30 2 2 4" xfId="50072"/>
    <cellStyle name="Total 30 2 3" xfId="50073"/>
    <cellStyle name="Total 30 2 3 2" xfId="50074"/>
    <cellStyle name="Total 30 2 3 2 2" xfId="50075"/>
    <cellStyle name="Total 30 2 3 2 3" xfId="50076"/>
    <cellStyle name="Total 30 2 3 3" xfId="50077"/>
    <cellStyle name="Total 30 2 3 4" xfId="50078"/>
    <cellStyle name="Total 30 2 4" xfId="50079"/>
    <cellStyle name="Total 30 2 4 2" xfId="50080"/>
    <cellStyle name="Total 30 2 4 3" xfId="50081"/>
    <cellStyle name="Total 30 2 5" xfId="50082"/>
    <cellStyle name="Total 30 2 5 2" xfId="50083"/>
    <cellStyle name="Total 30 2 5 3" xfId="50084"/>
    <cellStyle name="Total 30 2 6" xfId="50085"/>
    <cellStyle name="Total 30 2 7" xfId="50086"/>
    <cellStyle name="Total 30 3" xfId="50087"/>
    <cellStyle name="Total 30 3 2" xfId="50088"/>
    <cellStyle name="Total 30 3 2 2" xfId="50089"/>
    <cellStyle name="Total 30 3 2 2 2" xfId="50090"/>
    <cellStyle name="Total 30 3 2 2 3" xfId="50091"/>
    <cellStyle name="Total 30 3 2 3" xfId="50092"/>
    <cellStyle name="Total 30 3 2 4" xfId="50093"/>
    <cellStyle name="Total 30 3 3" xfId="50094"/>
    <cellStyle name="Total 30 3 3 2" xfId="50095"/>
    <cellStyle name="Total 30 3 3 2 2" xfId="50096"/>
    <cellStyle name="Total 30 3 3 2 3" xfId="50097"/>
    <cellStyle name="Total 30 3 3 3" xfId="50098"/>
    <cellStyle name="Total 30 3 3 4" xfId="50099"/>
    <cellStyle name="Total 30 3 4" xfId="50100"/>
    <cellStyle name="Total 30 3 4 2" xfId="50101"/>
    <cellStyle name="Total 30 3 4 3" xfId="50102"/>
    <cellStyle name="Total 30 3 5" xfId="50103"/>
    <cellStyle name="Total 30 3 6" xfId="50104"/>
    <cellStyle name="Total 30 4" xfId="50105"/>
    <cellStyle name="Total 30 4 2" xfId="50106"/>
    <cellStyle name="Total 30 4 2 2" xfId="50107"/>
    <cellStyle name="Total 30 4 2 2 2" xfId="50108"/>
    <cellStyle name="Total 30 4 2 2 3" xfId="50109"/>
    <cellStyle name="Total 30 4 2 3" xfId="50110"/>
    <cellStyle name="Total 30 4 2 4" xfId="50111"/>
    <cellStyle name="Total 30 4 3" xfId="50112"/>
    <cellStyle name="Total 30 4 3 2" xfId="50113"/>
    <cellStyle name="Total 30 4 3 2 2" xfId="50114"/>
    <cellStyle name="Total 30 4 3 2 3" xfId="50115"/>
    <cellStyle name="Total 30 4 3 3" xfId="50116"/>
    <cellStyle name="Total 30 4 3 4" xfId="50117"/>
    <cellStyle name="Total 30 4 4" xfId="50118"/>
    <cellStyle name="Total 30 4 4 2" xfId="50119"/>
    <cellStyle name="Total 30 4 4 3" xfId="50120"/>
    <cellStyle name="Total 30 4 5" xfId="50121"/>
    <cellStyle name="Total 30 4 6" xfId="50122"/>
    <cellStyle name="Total 30 5" xfId="50123"/>
    <cellStyle name="Total 30 5 2" xfId="50124"/>
    <cellStyle name="Total 30 5 2 2" xfId="50125"/>
    <cellStyle name="Total 30 5 2 2 2" xfId="50126"/>
    <cellStyle name="Total 30 5 2 2 3" xfId="50127"/>
    <cellStyle name="Total 30 5 2 3" xfId="50128"/>
    <cellStyle name="Total 30 5 2 4" xfId="50129"/>
    <cellStyle name="Total 30 5 3" xfId="50130"/>
    <cellStyle name="Total 30 5 3 2" xfId="50131"/>
    <cellStyle name="Total 30 5 3 2 2" xfId="50132"/>
    <cellStyle name="Total 30 5 3 2 3" xfId="50133"/>
    <cellStyle name="Total 30 5 3 3" xfId="50134"/>
    <cellStyle name="Total 30 5 3 4" xfId="50135"/>
    <cellStyle name="Total 30 5 4" xfId="50136"/>
    <cellStyle name="Total 30 5 4 2" xfId="50137"/>
    <cellStyle name="Total 30 5 4 2 2" xfId="50138"/>
    <cellStyle name="Total 30 5 4 2 3" xfId="50139"/>
    <cellStyle name="Total 30 5 4 3" xfId="50140"/>
    <cellStyle name="Total 30 5 4 4" xfId="50141"/>
    <cellStyle name="Total 30 5 5" xfId="50142"/>
    <cellStyle name="Total 30 5 5 2" xfId="50143"/>
    <cellStyle name="Total 30 5 5 3" xfId="50144"/>
    <cellStyle name="Total 30 5 6" xfId="50145"/>
    <cellStyle name="Total 30 5 7" xfId="50146"/>
    <cellStyle name="Total 30 6" xfId="50147"/>
    <cellStyle name="Total 30 6 2" xfId="50148"/>
    <cellStyle name="Total 30 6 2 2" xfId="50149"/>
    <cellStyle name="Total 30 6 2 2 2" xfId="50150"/>
    <cellStyle name="Total 30 6 2 2 3" xfId="50151"/>
    <cellStyle name="Total 30 6 2 3" xfId="50152"/>
    <cellStyle name="Total 30 6 2 4" xfId="50153"/>
    <cellStyle name="Total 30 6 3" xfId="50154"/>
    <cellStyle name="Total 30 6 3 2" xfId="50155"/>
    <cellStyle name="Total 30 6 3 2 2" xfId="50156"/>
    <cellStyle name="Total 30 6 3 2 3" xfId="50157"/>
    <cellStyle name="Total 30 6 3 3" xfId="50158"/>
    <cellStyle name="Total 30 6 3 4" xfId="50159"/>
    <cellStyle name="Total 30 6 4" xfId="50160"/>
    <cellStyle name="Total 30 6 4 2" xfId="50161"/>
    <cellStyle name="Total 30 6 4 3" xfId="50162"/>
    <cellStyle name="Total 30 6 5" xfId="50163"/>
    <cellStyle name="Total 30 6 6" xfId="50164"/>
    <cellStyle name="Total 30 7" xfId="50165"/>
    <cellStyle name="Total 30 7 2" xfId="50166"/>
    <cellStyle name="Total 30 7 2 2" xfId="50167"/>
    <cellStyle name="Total 30 7 2 3" xfId="50168"/>
    <cellStyle name="Total 30 7 3" xfId="50169"/>
    <cellStyle name="Total 30 7 4" xfId="50170"/>
    <cellStyle name="Total 30 8" xfId="50171"/>
    <cellStyle name="Total 30 8 2" xfId="50172"/>
    <cellStyle name="Total 30 8 2 2" xfId="50173"/>
    <cellStyle name="Total 30 8 2 3" xfId="50174"/>
    <cellStyle name="Total 30 8 3" xfId="50175"/>
    <cellStyle name="Total 30 8 4" xfId="50176"/>
    <cellStyle name="Total 30 9" xfId="50177"/>
    <cellStyle name="Total 30 9 2" xfId="50178"/>
    <cellStyle name="Total 30 9 2 2" xfId="50179"/>
    <cellStyle name="Total 30 9 2 3" xfId="50180"/>
    <cellStyle name="Total 30 9 3" xfId="50181"/>
    <cellStyle name="Total 30 9 4" xfId="50182"/>
    <cellStyle name="Total 31" xfId="50183"/>
    <cellStyle name="Total 31 10" xfId="50184"/>
    <cellStyle name="Total 31 10 2" xfId="50185"/>
    <cellStyle name="Total 31 10 3" xfId="50186"/>
    <cellStyle name="Total 31 11" xfId="50187"/>
    <cellStyle name="Total 31 11 2" xfId="50188"/>
    <cellStyle name="Total 31 11 3" xfId="50189"/>
    <cellStyle name="Total 31 12" xfId="50190"/>
    <cellStyle name="Total 31 12 2" xfId="50191"/>
    <cellStyle name="Total 31 12 3" xfId="50192"/>
    <cellStyle name="Total 31 13" xfId="50193"/>
    <cellStyle name="Total 31 2" xfId="50194"/>
    <cellStyle name="Total 31 2 2" xfId="50195"/>
    <cellStyle name="Total 31 2 2 2" xfId="50196"/>
    <cellStyle name="Total 31 2 2 2 2" xfId="50197"/>
    <cellStyle name="Total 31 2 2 2 3" xfId="50198"/>
    <cellStyle name="Total 31 2 2 3" xfId="50199"/>
    <cellStyle name="Total 31 2 2 4" xfId="50200"/>
    <cellStyle name="Total 31 2 3" xfId="50201"/>
    <cellStyle name="Total 31 2 3 2" xfId="50202"/>
    <cellStyle name="Total 31 2 3 2 2" xfId="50203"/>
    <cellStyle name="Total 31 2 3 2 3" xfId="50204"/>
    <cellStyle name="Total 31 2 3 3" xfId="50205"/>
    <cellStyle name="Total 31 2 3 4" xfId="50206"/>
    <cellStyle name="Total 31 2 4" xfId="50207"/>
    <cellStyle name="Total 31 2 4 2" xfId="50208"/>
    <cellStyle name="Total 31 2 4 3" xfId="50209"/>
    <cellStyle name="Total 31 2 5" xfId="50210"/>
    <cellStyle name="Total 31 2 5 2" xfId="50211"/>
    <cellStyle name="Total 31 2 5 3" xfId="50212"/>
    <cellStyle name="Total 31 2 6" xfId="50213"/>
    <cellStyle name="Total 31 2 7" xfId="50214"/>
    <cellStyle name="Total 31 3" xfId="50215"/>
    <cellStyle name="Total 31 3 2" xfId="50216"/>
    <cellStyle name="Total 31 3 2 2" xfId="50217"/>
    <cellStyle name="Total 31 3 2 2 2" xfId="50218"/>
    <cellStyle name="Total 31 3 2 2 3" xfId="50219"/>
    <cellStyle name="Total 31 3 2 3" xfId="50220"/>
    <cellStyle name="Total 31 3 2 4" xfId="50221"/>
    <cellStyle name="Total 31 3 3" xfId="50222"/>
    <cellStyle name="Total 31 3 3 2" xfId="50223"/>
    <cellStyle name="Total 31 3 3 2 2" xfId="50224"/>
    <cellStyle name="Total 31 3 3 2 3" xfId="50225"/>
    <cellStyle name="Total 31 3 3 3" xfId="50226"/>
    <cellStyle name="Total 31 3 3 4" xfId="50227"/>
    <cellStyle name="Total 31 3 4" xfId="50228"/>
    <cellStyle name="Total 31 3 4 2" xfId="50229"/>
    <cellStyle name="Total 31 3 4 3" xfId="50230"/>
    <cellStyle name="Total 31 3 5" xfId="50231"/>
    <cellStyle name="Total 31 3 6" xfId="50232"/>
    <cellStyle name="Total 31 4" xfId="50233"/>
    <cellStyle name="Total 31 4 2" xfId="50234"/>
    <cellStyle name="Total 31 4 2 2" xfId="50235"/>
    <cellStyle name="Total 31 4 2 2 2" xfId="50236"/>
    <cellStyle name="Total 31 4 2 2 3" xfId="50237"/>
    <cellStyle name="Total 31 4 2 3" xfId="50238"/>
    <cellStyle name="Total 31 4 2 4" xfId="50239"/>
    <cellStyle name="Total 31 4 3" xfId="50240"/>
    <cellStyle name="Total 31 4 3 2" xfId="50241"/>
    <cellStyle name="Total 31 4 3 2 2" xfId="50242"/>
    <cellStyle name="Total 31 4 3 2 3" xfId="50243"/>
    <cellStyle name="Total 31 4 3 3" xfId="50244"/>
    <cellStyle name="Total 31 4 3 4" xfId="50245"/>
    <cellStyle name="Total 31 4 4" xfId="50246"/>
    <cellStyle name="Total 31 4 4 2" xfId="50247"/>
    <cellStyle name="Total 31 4 4 3" xfId="50248"/>
    <cellStyle name="Total 31 4 5" xfId="50249"/>
    <cellStyle name="Total 31 4 6" xfId="50250"/>
    <cellStyle name="Total 31 5" xfId="50251"/>
    <cellStyle name="Total 31 5 2" xfId="50252"/>
    <cellStyle name="Total 31 5 2 2" xfId="50253"/>
    <cellStyle name="Total 31 5 2 2 2" xfId="50254"/>
    <cellStyle name="Total 31 5 2 2 3" xfId="50255"/>
    <cellStyle name="Total 31 5 2 3" xfId="50256"/>
    <cellStyle name="Total 31 5 2 4" xfId="50257"/>
    <cellStyle name="Total 31 5 3" xfId="50258"/>
    <cellStyle name="Total 31 5 3 2" xfId="50259"/>
    <cellStyle name="Total 31 5 3 2 2" xfId="50260"/>
    <cellStyle name="Total 31 5 3 2 3" xfId="50261"/>
    <cellStyle name="Total 31 5 3 3" xfId="50262"/>
    <cellStyle name="Total 31 5 3 4" xfId="50263"/>
    <cellStyle name="Total 31 5 4" xfId="50264"/>
    <cellStyle name="Total 31 5 4 2" xfId="50265"/>
    <cellStyle name="Total 31 5 4 2 2" xfId="50266"/>
    <cellStyle name="Total 31 5 4 2 3" xfId="50267"/>
    <cellStyle name="Total 31 5 4 3" xfId="50268"/>
    <cellStyle name="Total 31 5 4 4" xfId="50269"/>
    <cellStyle name="Total 31 5 5" xfId="50270"/>
    <cellStyle name="Total 31 5 5 2" xfId="50271"/>
    <cellStyle name="Total 31 5 5 3" xfId="50272"/>
    <cellStyle name="Total 31 5 6" xfId="50273"/>
    <cellStyle name="Total 31 5 7" xfId="50274"/>
    <cellStyle name="Total 31 6" xfId="50275"/>
    <cellStyle name="Total 31 6 2" xfId="50276"/>
    <cellStyle name="Total 31 6 2 2" xfId="50277"/>
    <cellStyle name="Total 31 6 2 2 2" xfId="50278"/>
    <cellStyle name="Total 31 6 2 2 3" xfId="50279"/>
    <cellStyle name="Total 31 6 2 3" xfId="50280"/>
    <cellStyle name="Total 31 6 2 4" xfId="50281"/>
    <cellStyle name="Total 31 6 3" xfId="50282"/>
    <cellStyle name="Total 31 6 3 2" xfId="50283"/>
    <cellStyle name="Total 31 6 3 2 2" xfId="50284"/>
    <cellStyle name="Total 31 6 3 2 3" xfId="50285"/>
    <cellStyle name="Total 31 6 3 3" xfId="50286"/>
    <cellStyle name="Total 31 6 3 4" xfId="50287"/>
    <cellStyle name="Total 31 6 4" xfId="50288"/>
    <cellStyle name="Total 31 6 4 2" xfId="50289"/>
    <cellStyle name="Total 31 6 4 3" xfId="50290"/>
    <cellStyle name="Total 31 6 5" xfId="50291"/>
    <cellStyle name="Total 31 6 6" xfId="50292"/>
    <cellStyle name="Total 31 7" xfId="50293"/>
    <cellStyle name="Total 31 7 2" xfId="50294"/>
    <cellStyle name="Total 31 7 2 2" xfId="50295"/>
    <cellStyle name="Total 31 7 2 3" xfId="50296"/>
    <cellStyle name="Total 31 7 3" xfId="50297"/>
    <cellStyle name="Total 31 7 4" xfId="50298"/>
    <cellStyle name="Total 31 8" xfId="50299"/>
    <cellStyle name="Total 31 8 2" xfId="50300"/>
    <cellStyle name="Total 31 8 2 2" xfId="50301"/>
    <cellStyle name="Total 31 8 2 3" xfId="50302"/>
    <cellStyle name="Total 31 8 3" xfId="50303"/>
    <cellStyle name="Total 31 8 4" xfId="50304"/>
    <cellStyle name="Total 31 9" xfId="50305"/>
    <cellStyle name="Total 31 9 2" xfId="50306"/>
    <cellStyle name="Total 31 9 2 2" xfId="50307"/>
    <cellStyle name="Total 31 9 2 3" xfId="50308"/>
    <cellStyle name="Total 31 9 3" xfId="50309"/>
    <cellStyle name="Total 31 9 4" xfId="50310"/>
    <cellStyle name="Total 32" xfId="50311"/>
    <cellStyle name="Total 32 10" xfId="50312"/>
    <cellStyle name="Total 32 10 2" xfId="50313"/>
    <cellStyle name="Total 32 10 3" xfId="50314"/>
    <cellStyle name="Total 32 11" xfId="50315"/>
    <cellStyle name="Total 32 11 2" xfId="50316"/>
    <cellStyle name="Total 32 11 3" xfId="50317"/>
    <cellStyle name="Total 32 12" xfId="50318"/>
    <cellStyle name="Total 32 12 2" xfId="50319"/>
    <cellStyle name="Total 32 12 3" xfId="50320"/>
    <cellStyle name="Total 32 13" xfId="50321"/>
    <cellStyle name="Total 32 2" xfId="50322"/>
    <cellStyle name="Total 32 2 2" xfId="50323"/>
    <cellStyle name="Total 32 2 2 2" xfId="50324"/>
    <cellStyle name="Total 32 2 2 2 2" xfId="50325"/>
    <cellStyle name="Total 32 2 2 2 3" xfId="50326"/>
    <cellStyle name="Total 32 2 2 3" xfId="50327"/>
    <cellStyle name="Total 32 2 2 4" xfId="50328"/>
    <cellStyle name="Total 32 2 3" xfId="50329"/>
    <cellStyle name="Total 32 2 3 2" xfId="50330"/>
    <cellStyle name="Total 32 2 3 2 2" xfId="50331"/>
    <cellStyle name="Total 32 2 3 2 3" xfId="50332"/>
    <cellStyle name="Total 32 2 3 3" xfId="50333"/>
    <cellStyle name="Total 32 2 3 4" xfId="50334"/>
    <cellStyle name="Total 32 2 4" xfId="50335"/>
    <cellStyle name="Total 32 2 4 2" xfId="50336"/>
    <cellStyle name="Total 32 2 4 3" xfId="50337"/>
    <cellStyle name="Total 32 2 5" xfId="50338"/>
    <cellStyle name="Total 32 2 5 2" xfId="50339"/>
    <cellStyle name="Total 32 2 5 3" xfId="50340"/>
    <cellStyle name="Total 32 2 6" xfId="50341"/>
    <cellStyle name="Total 32 2 7" xfId="50342"/>
    <cellStyle name="Total 32 3" xfId="50343"/>
    <cellStyle name="Total 32 3 2" xfId="50344"/>
    <cellStyle name="Total 32 3 2 2" xfId="50345"/>
    <cellStyle name="Total 32 3 2 2 2" xfId="50346"/>
    <cellStyle name="Total 32 3 2 2 3" xfId="50347"/>
    <cellStyle name="Total 32 3 2 3" xfId="50348"/>
    <cellStyle name="Total 32 3 2 4" xfId="50349"/>
    <cellStyle name="Total 32 3 3" xfId="50350"/>
    <cellStyle name="Total 32 3 3 2" xfId="50351"/>
    <cellStyle name="Total 32 3 3 2 2" xfId="50352"/>
    <cellStyle name="Total 32 3 3 2 3" xfId="50353"/>
    <cellStyle name="Total 32 3 3 3" xfId="50354"/>
    <cellStyle name="Total 32 3 3 4" xfId="50355"/>
    <cellStyle name="Total 32 3 4" xfId="50356"/>
    <cellStyle name="Total 32 3 4 2" xfId="50357"/>
    <cellStyle name="Total 32 3 4 3" xfId="50358"/>
    <cellStyle name="Total 32 3 5" xfId="50359"/>
    <cellStyle name="Total 32 3 6" xfId="50360"/>
    <cellStyle name="Total 32 4" xfId="50361"/>
    <cellStyle name="Total 32 4 2" xfId="50362"/>
    <cellStyle name="Total 32 4 2 2" xfId="50363"/>
    <cellStyle name="Total 32 4 2 2 2" xfId="50364"/>
    <cellStyle name="Total 32 4 2 2 3" xfId="50365"/>
    <cellStyle name="Total 32 4 2 3" xfId="50366"/>
    <cellStyle name="Total 32 4 2 4" xfId="50367"/>
    <cellStyle name="Total 32 4 3" xfId="50368"/>
    <cellStyle name="Total 32 4 3 2" xfId="50369"/>
    <cellStyle name="Total 32 4 3 2 2" xfId="50370"/>
    <cellStyle name="Total 32 4 3 2 3" xfId="50371"/>
    <cellStyle name="Total 32 4 3 3" xfId="50372"/>
    <cellStyle name="Total 32 4 3 4" xfId="50373"/>
    <cellStyle name="Total 32 4 4" xfId="50374"/>
    <cellStyle name="Total 32 4 4 2" xfId="50375"/>
    <cellStyle name="Total 32 4 4 3" xfId="50376"/>
    <cellStyle name="Total 32 4 5" xfId="50377"/>
    <cellStyle name="Total 32 4 6" xfId="50378"/>
    <cellStyle name="Total 32 5" xfId="50379"/>
    <cellStyle name="Total 32 5 2" xfId="50380"/>
    <cellStyle name="Total 32 5 2 2" xfId="50381"/>
    <cellStyle name="Total 32 5 2 2 2" xfId="50382"/>
    <cellStyle name="Total 32 5 2 2 3" xfId="50383"/>
    <cellStyle name="Total 32 5 2 3" xfId="50384"/>
    <cellStyle name="Total 32 5 2 4" xfId="50385"/>
    <cellStyle name="Total 32 5 3" xfId="50386"/>
    <cellStyle name="Total 32 5 3 2" xfId="50387"/>
    <cellStyle name="Total 32 5 3 2 2" xfId="50388"/>
    <cellStyle name="Total 32 5 3 2 3" xfId="50389"/>
    <cellStyle name="Total 32 5 3 3" xfId="50390"/>
    <cellStyle name="Total 32 5 3 4" xfId="50391"/>
    <cellStyle name="Total 32 5 4" xfId="50392"/>
    <cellStyle name="Total 32 5 4 2" xfId="50393"/>
    <cellStyle name="Total 32 5 4 2 2" xfId="50394"/>
    <cellStyle name="Total 32 5 4 2 3" xfId="50395"/>
    <cellStyle name="Total 32 5 4 3" xfId="50396"/>
    <cellStyle name="Total 32 5 4 4" xfId="50397"/>
    <cellStyle name="Total 32 5 5" xfId="50398"/>
    <cellStyle name="Total 32 5 5 2" xfId="50399"/>
    <cellStyle name="Total 32 5 5 3" xfId="50400"/>
    <cellStyle name="Total 32 5 6" xfId="50401"/>
    <cellStyle name="Total 32 5 7" xfId="50402"/>
    <cellStyle name="Total 32 6" xfId="50403"/>
    <cellStyle name="Total 32 6 2" xfId="50404"/>
    <cellStyle name="Total 32 6 2 2" xfId="50405"/>
    <cellStyle name="Total 32 6 2 2 2" xfId="50406"/>
    <cellStyle name="Total 32 6 2 2 3" xfId="50407"/>
    <cellStyle name="Total 32 6 2 3" xfId="50408"/>
    <cellStyle name="Total 32 6 2 4" xfId="50409"/>
    <cellStyle name="Total 32 6 3" xfId="50410"/>
    <cellStyle name="Total 32 6 3 2" xfId="50411"/>
    <cellStyle name="Total 32 6 3 2 2" xfId="50412"/>
    <cellStyle name="Total 32 6 3 2 3" xfId="50413"/>
    <cellStyle name="Total 32 6 3 3" xfId="50414"/>
    <cellStyle name="Total 32 6 3 4" xfId="50415"/>
    <cellStyle name="Total 32 6 4" xfId="50416"/>
    <cellStyle name="Total 32 6 4 2" xfId="50417"/>
    <cellStyle name="Total 32 6 4 3" xfId="50418"/>
    <cellStyle name="Total 32 6 5" xfId="50419"/>
    <cellStyle name="Total 32 6 6" xfId="50420"/>
    <cellStyle name="Total 32 7" xfId="50421"/>
    <cellStyle name="Total 32 7 2" xfId="50422"/>
    <cellStyle name="Total 32 7 2 2" xfId="50423"/>
    <cellStyle name="Total 32 7 2 3" xfId="50424"/>
    <cellStyle name="Total 32 7 3" xfId="50425"/>
    <cellStyle name="Total 32 7 4" xfId="50426"/>
    <cellStyle name="Total 32 8" xfId="50427"/>
    <cellStyle name="Total 32 8 2" xfId="50428"/>
    <cellStyle name="Total 32 8 2 2" xfId="50429"/>
    <cellStyle name="Total 32 8 2 3" xfId="50430"/>
    <cellStyle name="Total 32 8 3" xfId="50431"/>
    <cellStyle name="Total 32 8 4" xfId="50432"/>
    <cellStyle name="Total 32 9" xfId="50433"/>
    <cellStyle name="Total 32 9 2" xfId="50434"/>
    <cellStyle name="Total 32 9 2 2" xfId="50435"/>
    <cellStyle name="Total 32 9 2 3" xfId="50436"/>
    <cellStyle name="Total 32 9 3" xfId="50437"/>
    <cellStyle name="Total 32 9 4" xfId="50438"/>
    <cellStyle name="Total 33" xfId="50439"/>
    <cellStyle name="Total 33 10" xfId="50440"/>
    <cellStyle name="Total 33 10 2" xfId="50441"/>
    <cellStyle name="Total 33 10 3" xfId="50442"/>
    <cellStyle name="Total 33 11" xfId="50443"/>
    <cellStyle name="Total 33 11 2" xfId="50444"/>
    <cellStyle name="Total 33 11 3" xfId="50445"/>
    <cellStyle name="Total 33 12" xfId="50446"/>
    <cellStyle name="Total 33 12 2" xfId="50447"/>
    <cellStyle name="Total 33 12 3" xfId="50448"/>
    <cellStyle name="Total 33 13" xfId="50449"/>
    <cellStyle name="Total 33 2" xfId="50450"/>
    <cellStyle name="Total 33 2 2" xfId="50451"/>
    <cellStyle name="Total 33 2 2 2" xfId="50452"/>
    <cellStyle name="Total 33 2 2 2 2" xfId="50453"/>
    <cellStyle name="Total 33 2 2 2 3" xfId="50454"/>
    <cellStyle name="Total 33 2 2 3" xfId="50455"/>
    <cellStyle name="Total 33 2 2 4" xfId="50456"/>
    <cellStyle name="Total 33 2 3" xfId="50457"/>
    <cellStyle name="Total 33 2 3 2" xfId="50458"/>
    <cellStyle name="Total 33 2 3 2 2" xfId="50459"/>
    <cellStyle name="Total 33 2 3 2 3" xfId="50460"/>
    <cellStyle name="Total 33 2 3 3" xfId="50461"/>
    <cellStyle name="Total 33 2 3 4" xfId="50462"/>
    <cellStyle name="Total 33 2 4" xfId="50463"/>
    <cellStyle name="Total 33 2 4 2" xfId="50464"/>
    <cellStyle name="Total 33 2 4 3" xfId="50465"/>
    <cellStyle name="Total 33 2 5" xfId="50466"/>
    <cellStyle name="Total 33 2 5 2" xfId="50467"/>
    <cellStyle name="Total 33 2 5 3" xfId="50468"/>
    <cellStyle name="Total 33 2 6" xfId="50469"/>
    <cellStyle name="Total 33 2 7" xfId="50470"/>
    <cellStyle name="Total 33 3" xfId="50471"/>
    <cellStyle name="Total 33 3 2" xfId="50472"/>
    <cellStyle name="Total 33 3 2 2" xfId="50473"/>
    <cellStyle name="Total 33 3 2 2 2" xfId="50474"/>
    <cellStyle name="Total 33 3 2 2 3" xfId="50475"/>
    <cellStyle name="Total 33 3 2 3" xfId="50476"/>
    <cellStyle name="Total 33 3 2 4" xfId="50477"/>
    <cellStyle name="Total 33 3 3" xfId="50478"/>
    <cellStyle name="Total 33 3 3 2" xfId="50479"/>
    <cellStyle name="Total 33 3 3 2 2" xfId="50480"/>
    <cellStyle name="Total 33 3 3 2 3" xfId="50481"/>
    <cellStyle name="Total 33 3 3 3" xfId="50482"/>
    <cellStyle name="Total 33 3 3 4" xfId="50483"/>
    <cellStyle name="Total 33 3 4" xfId="50484"/>
    <cellStyle name="Total 33 3 4 2" xfId="50485"/>
    <cellStyle name="Total 33 3 4 3" xfId="50486"/>
    <cellStyle name="Total 33 3 5" xfId="50487"/>
    <cellStyle name="Total 33 3 6" xfId="50488"/>
    <cellStyle name="Total 33 4" xfId="50489"/>
    <cellStyle name="Total 33 4 2" xfId="50490"/>
    <cellStyle name="Total 33 4 2 2" xfId="50491"/>
    <cellStyle name="Total 33 4 2 2 2" xfId="50492"/>
    <cellStyle name="Total 33 4 2 2 3" xfId="50493"/>
    <cellStyle name="Total 33 4 2 3" xfId="50494"/>
    <cellStyle name="Total 33 4 2 4" xfId="50495"/>
    <cellStyle name="Total 33 4 3" xfId="50496"/>
    <cellStyle name="Total 33 4 3 2" xfId="50497"/>
    <cellStyle name="Total 33 4 3 2 2" xfId="50498"/>
    <cellStyle name="Total 33 4 3 2 3" xfId="50499"/>
    <cellStyle name="Total 33 4 3 3" xfId="50500"/>
    <cellStyle name="Total 33 4 3 4" xfId="50501"/>
    <cellStyle name="Total 33 4 4" xfId="50502"/>
    <cellStyle name="Total 33 4 4 2" xfId="50503"/>
    <cellStyle name="Total 33 4 4 3" xfId="50504"/>
    <cellStyle name="Total 33 4 5" xfId="50505"/>
    <cellStyle name="Total 33 4 6" xfId="50506"/>
    <cellStyle name="Total 33 5" xfId="50507"/>
    <cellStyle name="Total 33 5 2" xfId="50508"/>
    <cellStyle name="Total 33 5 2 2" xfId="50509"/>
    <cellStyle name="Total 33 5 2 2 2" xfId="50510"/>
    <cellStyle name="Total 33 5 2 2 3" xfId="50511"/>
    <cellStyle name="Total 33 5 2 3" xfId="50512"/>
    <cellStyle name="Total 33 5 2 4" xfId="50513"/>
    <cellStyle name="Total 33 5 3" xfId="50514"/>
    <cellStyle name="Total 33 5 3 2" xfId="50515"/>
    <cellStyle name="Total 33 5 3 2 2" xfId="50516"/>
    <cellStyle name="Total 33 5 3 2 3" xfId="50517"/>
    <cellStyle name="Total 33 5 3 3" xfId="50518"/>
    <cellStyle name="Total 33 5 3 4" xfId="50519"/>
    <cellStyle name="Total 33 5 4" xfId="50520"/>
    <cellStyle name="Total 33 5 4 2" xfId="50521"/>
    <cellStyle name="Total 33 5 4 2 2" xfId="50522"/>
    <cellStyle name="Total 33 5 4 2 3" xfId="50523"/>
    <cellStyle name="Total 33 5 4 3" xfId="50524"/>
    <cellStyle name="Total 33 5 4 4" xfId="50525"/>
    <cellStyle name="Total 33 5 5" xfId="50526"/>
    <cellStyle name="Total 33 5 5 2" xfId="50527"/>
    <cellStyle name="Total 33 5 5 3" xfId="50528"/>
    <cellStyle name="Total 33 5 6" xfId="50529"/>
    <cellStyle name="Total 33 5 7" xfId="50530"/>
    <cellStyle name="Total 33 6" xfId="50531"/>
    <cellStyle name="Total 33 6 2" xfId="50532"/>
    <cellStyle name="Total 33 6 2 2" xfId="50533"/>
    <cellStyle name="Total 33 6 2 2 2" xfId="50534"/>
    <cellStyle name="Total 33 6 2 2 3" xfId="50535"/>
    <cellStyle name="Total 33 6 2 3" xfId="50536"/>
    <cellStyle name="Total 33 6 2 4" xfId="50537"/>
    <cellStyle name="Total 33 6 3" xfId="50538"/>
    <cellStyle name="Total 33 6 3 2" xfId="50539"/>
    <cellStyle name="Total 33 6 3 2 2" xfId="50540"/>
    <cellStyle name="Total 33 6 3 2 3" xfId="50541"/>
    <cellStyle name="Total 33 6 3 3" xfId="50542"/>
    <cellStyle name="Total 33 6 3 4" xfId="50543"/>
    <cellStyle name="Total 33 6 4" xfId="50544"/>
    <cellStyle name="Total 33 6 4 2" xfId="50545"/>
    <cellStyle name="Total 33 6 4 3" xfId="50546"/>
    <cellStyle name="Total 33 6 5" xfId="50547"/>
    <cellStyle name="Total 33 6 6" xfId="50548"/>
    <cellStyle name="Total 33 7" xfId="50549"/>
    <cellStyle name="Total 33 7 2" xfId="50550"/>
    <cellStyle name="Total 33 7 2 2" xfId="50551"/>
    <cellStyle name="Total 33 7 2 3" xfId="50552"/>
    <cellStyle name="Total 33 7 3" xfId="50553"/>
    <cellStyle name="Total 33 7 4" xfId="50554"/>
    <cellStyle name="Total 33 8" xfId="50555"/>
    <cellStyle name="Total 33 8 2" xfId="50556"/>
    <cellStyle name="Total 33 8 2 2" xfId="50557"/>
    <cellStyle name="Total 33 8 2 3" xfId="50558"/>
    <cellStyle name="Total 33 8 3" xfId="50559"/>
    <cellStyle name="Total 33 8 4" xfId="50560"/>
    <cellStyle name="Total 33 9" xfId="50561"/>
    <cellStyle name="Total 33 9 2" xfId="50562"/>
    <cellStyle name="Total 33 9 2 2" xfId="50563"/>
    <cellStyle name="Total 33 9 2 3" xfId="50564"/>
    <cellStyle name="Total 33 9 3" xfId="50565"/>
    <cellStyle name="Total 33 9 4" xfId="50566"/>
    <cellStyle name="Total 34" xfId="50567"/>
    <cellStyle name="Total 34 10" xfId="50568"/>
    <cellStyle name="Total 34 10 2" xfId="50569"/>
    <cellStyle name="Total 34 10 3" xfId="50570"/>
    <cellStyle name="Total 34 11" xfId="50571"/>
    <cellStyle name="Total 34 11 2" xfId="50572"/>
    <cellStyle name="Total 34 11 3" xfId="50573"/>
    <cellStyle name="Total 34 12" xfId="50574"/>
    <cellStyle name="Total 34 12 2" xfId="50575"/>
    <cellStyle name="Total 34 12 3" xfId="50576"/>
    <cellStyle name="Total 34 13" xfId="50577"/>
    <cellStyle name="Total 34 2" xfId="50578"/>
    <cellStyle name="Total 34 2 2" xfId="50579"/>
    <cellStyle name="Total 34 2 2 2" xfId="50580"/>
    <cellStyle name="Total 34 2 2 2 2" xfId="50581"/>
    <cellStyle name="Total 34 2 2 2 3" xfId="50582"/>
    <cellStyle name="Total 34 2 2 3" xfId="50583"/>
    <cellStyle name="Total 34 2 2 4" xfId="50584"/>
    <cellStyle name="Total 34 2 3" xfId="50585"/>
    <cellStyle name="Total 34 2 3 2" xfId="50586"/>
    <cellStyle name="Total 34 2 3 2 2" xfId="50587"/>
    <cellStyle name="Total 34 2 3 2 3" xfId="50588"/>
    <cellStyle name="Total 34 2 3 3" xfId="50589"/>
    <cellStyle name="Total 34 2 3 4" xfId="50590"/>
    <cellStyle name="Total 34 2 4" xfId="50591"/>
    <cellStyle name="Total 34 2 4 2" xfId="50592"/>
    <cellStyle name="Total 34 2 4 3" xfId="50593"/>
    <cellStyle name="Total 34 2 5" xfId="50594"/>
    <cellStyle name="Total 34 2 5 2" xfId="50595"/>
    <cellStyle name="Total 34 2 5 3" xfId="50596"/>
    <cellStyle name="Total 34 2 6" xfId="50597"/>
    <cellStyle name="Total 34 2 7" xfId="50598"/>
    <cellStyle name="Total 34 3" xfId="50599"/>
    <cellStyle name="Total 34 3 2" xfId="50600"/>
    <cellStyle name="Total 34 3 2 2" xfId="50601"/>
    <cellStyle name="Total 34 3 2 2 2" xfId="50602"/>
    <cellStyle name="Total 34 3 2 2 3" xfId="50603"/>
    <cellStyle name="Total 34 3 2 3" xfId="50604"/>
    <cellStyle name="Total 34 3 2 4" xfId="50605"/>
    <cellStyle name="Total 34 3 3" xfId="50606"/>
    <cellStyle name="Total 34 3 3 2" xfId="50607"/>
    <cellStyle name="Total 34 3 3 2 2" xfId="50608"/>
    <cellStyle name="Total 34 3 3 2 3" xfId="50609"/>
    <cellStyle name="Total 34 3 3 3" xfId="50610"/>
    <cellStyle name="Total 34 3 3 4" xfId="50611"/>
    <cellStyle name="Total 34 3 4" xfId="50612"/>
    <cellStyle name="Total 34 3 4 2" xfId="50613"/>
    <cellStyle name="Total 34 3 4 3" xfId="50614"/>
    <cellStyle name="Total 34 3 5" xfId="50615"/>
    <cellStyle name="Total 34 3 6" xfId="50616"/>
    <cellStyle name="Total 34 4" xfId="50617"/>
    <cellStyle name="Total 34 4 2" xfId="50618"/>
    <cellStyle name="Total 34 4 2 2" xfId="50619"/>
    <cellStyle name="Total 34 4 2 2 2" xfId="50620"/>
    <cellStyle name="Total 34 4 2 2 3" xfId="50621"/>
    <cellStyle name="Total 34 4 2 3" xfId="50622"/>
    <cellStyle name="Total 34 4 2 4" xfId="50623"/>
    <cellStyle name="Total 34 4 3" xfId="50624"/>
    <cellStyle name="Total 34 4 3 2" xfId="50625"/>
    <cellStyle name="Total 34 4 3 2 2" xfId="50626"/>
    <cellStyle name="Total 34 4 3 2 3" xfId="50627"/>
    <cellStyle name="Total 34 4 3 3" xfId="50628"/>
    <cellStyle name="Total 34 4 3 4" xfId="50629"/>
    <cellStyle name="Total 34 4 4" xfId="50630"/>
    <cellStyle name="Total 34 4 4 2" xfId="50631"/>
    <cellStyle name="Total 34 4 4 3" xfId="50632"/>
    <cellStyle name="Total 34 4 5" xfId="50633"/>
    <cellStyle name="Total 34 4 6" xfId="50634"/>
    <cellStyle name="Total 34 5" xfId="50635"/>
    <cellStyle name="Total 34 5 2" xfId="50636"/>
    <cellStyle name="Total 34 5 2 2" xfId="50637"/>
    <cellStyle name="Total 34 5 2 2 2" xfId="50638"/>
    <cellStyle name="Total 34 5 2 2 3" xfId="50639"/>
    <cellStyle name="Total 34 5 2 3" xfId="50640"/>
    <cellStyle name="Total 34 5 2 4" xfId="50641"/>
    <cellStyle name="Total 34 5 3" xfId="50642"/>
    <cellStyle name="Total 34 5 3 2" xfId="50643"/>
    <cellStyle name="Total 34 5 3 2 2" xfId="50644"/>
    <cellStyle name="Total 34 5 3 2 3" xfId="50645"/>
    <cellStyle name="Total 34 5 3 3" xfId="50646"/>
    <cellStyle name="Total 34 5 3 4" xfId="50647"/>
    <cellStyle name="Total 34 5 4" xfId="50648"/>
    <cellStyle name="Total 34 5 4 2" xfId="50649"/>
    <cellStyle name="Total 34 5 4 2 2" xfId="50650"/>
    <cellStyle name="Total 34 5 4 2 3" xfId="50651"/>
    <cellStyle name="Total 34 5 4 3" xfId="50652"/>
    <cellStyle name="Total 34 5 4 4" xfId="50653"/>
    <cellStyle name="Total 34 5 5" xfId="50654"/>
    <cellStyle name="Total 34 5 5 2" xfId="50655"/>
    <cellStyle name="Total 34 5 5 3" xfId="50656"/>
    <cellStyle name="Total 34 5 6" xfId="50657"/>
    <cellStyle name="Total 34 5 7" xfId="50658"/>
    <cellStyle name="Total 34 6" xfId="50659"/>
    <cellStyle name="Total 34 6 2" xfId="50660"/>
    <cellStyle name="Total 34 6 2 2" xfId="50661"/>
    <cellStyle name="Total 34 6 2 2 2" xfId="50662"/>
    <cellStyle name="Total 34 6 2 2 3" xfId="50663"/>
    <cellStyle name="Total 34 6 2 3" xfId="50664"/>
    <cellStyle name="Total 34 6 2 4" xfId="50665"/>
    <cellStyle name="Total 34 6 3" xfId="50666"/>
    <cellStyle name="Total 34 6 3 2" xfId="50667"/>
    <cellStyle name="Total 34 6 3 2 2" xfId="50668"/>
    <cellStyle name="Total 34 6 3 2 3" xfId="50669"/>
    <cellStyle name="Total 34 6 3 3" xfId="50670"/>
    <cellStyle name="Total 34 6 3 4" xfId="50671"/>
    <cellStyle name="Total 34 6 4" xfId="50672"/>
    <cellStyle name="Total 34 6 4 2" xfId="50673"/>
    <cellStyle name="Total 34 6 4 3" xfId="50674"/>
    <cellStyle name="Total 34 6 5" xfId="50675"/>
    <cellStyle name="Total 34 6 6" xfId="50676"/>
    <cellStyle name="Total 34 7" xfId="50677"/>
    <cellStyle name="Total 34 7 2" xfId="50678"/>
    <cellStyle name="Total 34 7 2 2" xfId="50679"/>
    <cellStyle name="Total 34 7 2 3" xfId="50680"/>
    <cellStyle name="Total 34 7 3" xfId="50681"/>
    <cellStyle name="Total 34 7 4" xfId="50682"/>
    <cellStyle name="Total 34 8" xfId="50683"/>
    <cellStyle name="Total 34 8 2" xfId="50684"/>
    <cellStyle name="Total 34 8 2 2" xfId="50685"/>
    <cellStyle name="Total 34 8 2 3" xfId="50686"/>
    <cellStyle name="Total 34 8 3" xfId="50687"/>
    <cellStyle name="Total 34 8 4" xfId="50688"/>
    <cellStyle name="Total 34 9" xfId="50689"/>
    <cellStyle name="Total 34 9 2" xfId="50690"/>
    <cellStyle name="Total 34 9 2 2" xfId="50691"/>
    <cellStyle name="Total 34 9 2 3" xfId="50692"/>
    <cellStyle name="Total 34 9 3" xfId="50693"/>
    <cellStyle name="Total 34 9 4" xfId="50694"/>
    <cellStyle name="Total 35" xfId="50695"/>
    <cellStyle name="Total 35 10" xfId="50696"/>
    <cellStyle name="Total 35 10 2" xfId="50697"/>
    <cellStyle name="Total 35 10 3" xfId="50698"/>
    <cellStyle name="Total 35 11" xfId="50699"/>
    <cellStyle name="Total 35 11 2" xfId="50700"/>
    <cellStyle name="Total 35 11 3" xfId="50701"/>
    <cellStyle name="Total 35 12" xfId="50702"/>
    <cellStyle name="Total 35 12 2" xfId="50703"/>
    <cellStyle name="Total 35 12 3" xfId="50704"/>
    <cellStyle name="Total 35 13" xfId="50705"/>
    <cellStyle name="Total 35 2" xfId="50706"/>
    <cellStyle name="Total 35 2 2" xfId="50707"/>
    <cellStyle name="Total 35 2 2 2" xfId="50708"/>
    <cellStyle name="Total 35 2 2 2 2" xfId="50709"/>
    <cellStyle name="Total 35 2 2 2 3" xfId="50710"/>
    <cellStyle name="Total 35 2 2 3" xfId="50711"/>
    <cellStyle name="Total 35 2 2 4" xfId="50712"/>
    <cellStyle name="Total 35 2 3" xfId="50713"/>
    <cellStyle name="Total 35 2 3 2" xfId="50714"/>
    <cellStyle name="Total 35 2 3 2 2" xfId="50715"/>
    <cellStyle name="Total 35 2 3 2 3" xfId="50716"/>
    <cellStyle name="Total 35 2 3 3" xfId="50717"/>
    <cellStyle name="Total 35 2 3 4" xfId="50718"/>
    <cellStyle name="Total 35 2 4" xfId="50719"/>
    <cellStyle name="Total 35 2 4 2" xfId="50720"/>
    <cellStyle name="Total 35 2 4 3" xfId="50721"/>
    <cellStyle name="Total 35 2 5" xfId="50722"/>
    <cellStyle name="Total 35 2 5 2" xfId="50723"/>
    <cellStyle name="Total 35 2 5 3" xfId="50724"/>
    <cellStyle name="Total 35 2 6" xfId="50725"/>
    <cellStyle name="Total 35 2 7" xfId="50726"/>
    <cellStyle name="Total 35 3" xfId="50727"/>
    <cellStyle name="Total 35 3 2" xfId="50728"/>
    <cellStyle name="Total 35 3 2 2" xfId="50729"/>
    <cellStyle name="Total 35 3 2 2 2" xfId="50730"/>
    <cellStyle name="Total 35 3 2 2 3" xfId="50731"/>
    <cellStyle name="Total 35 3 2 3" xfId="50732"/>
    <cellStyle name="Total 35 3 2 4" xfId="50733"/>
    <cellStyle name="Total 35 3 3" xfId="50734"/>
    <cellStyle name="Total 35 3 3 2" xfId="50735"/>
    <cellStyle name="Total 35 3 3 2 2" xfId="50736"/>
    <cellStyle name="Total 35 3 3 2 3" xfId="50737"/>
    <cellStyle name="Total 35 3 3 3" xfId="50738"/>
    <cellStyle name="Total 35 3 3 4" xfId="50739"/>
    <cellStyle name="Total 35 3 4" xfId="50740"/>
    <cellStyle name="Total 35 3 4 2" xfId="50741"/>
    <cellStyle name="Total 35 3 4 3" xfId="50742"/>
    <cellStyle name="Total 35 3 5" xfId="50743"/>
    <cellStyle name="Total 35 3 6" xfId="50744"/>
    <cellStyle name="Total 35 4" xfId="50745"/>
    <cellStyle name="Total 35 4 2" xfId="50746"/>
    <cellStyle name="Total 35 4 2 2" xfId="50747"/>
    <cellStyle name="Total 35 4 2 2 2" xfId="50748"/>
    <cellStyle name="Total 35 4 2 2 3" xfId="50749"/>
    <cellStyle name="Total 35 4 2 3" xfId="50750"/>
    <cellStyle name="Total 35 4 2 4" xfId="50751"/>
    <cellStyle name="Total 35 4 3" xfId="50752"/>
    <cellStyle name="Total 35 4 3 2" xfId="50753"/>
    <cellStyle name="Total 35 4 3 2 2" xfId="50754"/>
    <cellStyle name="Total 35 4 3 2 3" xfId="50755"/>
    <cellStyle name="Total 35 4 3 3" xfId="50756"/>
    <cellStyle name="Total 35 4 3 4" xfId="50757"/>
    <cellStyle name="Total 35 4 4" xfId="50758"/>
    <cellStyle name="Total 35 4 4 2" xfId="50759"/>
    <cellStyle name="Total 35 4 4 3" xfId="50760"/>
    <cellStyle name="Total 35 4 5" xfId="50761"/>
    <cellStyle name="Total 35 4 6" xfId="50762"/>
    <cellStyle name="Total 35 5" xfId="50763"/>
    <cellStyle name="Total 35 5 2" xfId="50764"/>
    <cellStyle name="Total 35 5 2 2" xfId="50765"/>
    <cellStyle name="Total 35 5 2 2 2" xfId="50766"/>
    <cellStyle name="Total 35 5 2 2 3" xfId="50767"/>
    <cellStyle name="Total 35 5 2 3" xfId="50768"/>
    <cellStyle name="Total 35 5 2 4" xfId="50769"/>
    <cellStyle name="Total 35 5 3" xfId="50770"/>
    <cellStyle name="Total 35 5 3 2" xfId="50771"/>
    <cellStyle name="Total 35 5 3 2 2" xfId="50772"/>
    <cellStyle name="Total 35 5 3 2 3" xfId="50773"/>
    <cellStyle name="Total 35 5 3 3" xfId="50774"/>
    <cellStyle name="Total 35 5 3 4" xfId="50775"/>
    <cellStyle name="Total 35 5 4" xfId="50776"/>
    <cellStyle name="Total 35 5 4 2" xfId="50777"/>
    <cellStyle name="Total 35 5 4 2 2" xfId="50778"/>
    <cellStyle name="Total 35 5 4 2 3" xfId="50779"/>
    <cellStyle name="Total 35 5 4 3" xfId="50780"/>
    <cellStyle name="Total 35 5 4 4" xfId="50781"/>
    <cellStyle name="Total 35 5 5" xfId="50782"/>
    <cellStyle name="Total 35 5 5 2" xfId="50783"/>
    <cellStyle name="Total 35 5 5 3" xfId="50784"/>
    <cellStyle name="Total 35 5 6" xfId="50785"/>
    <cellStyle name="Total 35 5 7" xfId="50786"/>
    <cellStyle name="Total 35 6" xfId="50787"/>
    <cellStyle name="Total 35 6 2" xfId="50788"/>
    <cellStyle name="Total 35 6 2 2" xfId="50789"/>
    <cellStyle name="Total 35 6 2 2 2" xfId="50790"/>
    <cellStyle name="Total 35 6 2 2 3" xfId="50791"/>
    <cellStyle name="Total 35 6 2 3" xfId="50792"/>
    <cellStyle name="Total 35 6 2 4" xfId="50793"/>
    <cellStyle name="Total 35 6 3" xfId="50794"/>
    <cellStyle name="Total 35 6 3 2" xfId="50795"/>
    <cellStyle name="Total 35 6 3 2 2" xfId="50796"/>
    <cellStyle name="Total 35 6 3 2 3" xfId="50797"/>
    <cellStyle name="Total 35 6 3 3" xfId="50798"/>
    <cellStyle name="Total 35 6 3 4" xfId="50799"/>
    <cellStyle name="Total 35 6 4" xfId="50800"/>
    <cellStyle name="Total 35 6 4 2" xfId="50801"/>
    <cellStyle name="Total 35 6 4 3" xfId="50802"/>
    <cellStyle name="Total 35 6 5" xfId="50803"/>
    <cellStyle name="Total 35 6 6" xfId="50804"/>
    <cellStyle name="Total 35 7" xfId="50805"/>
    <cellStyle name="Total 35 7 2" xfId="50806"/>
    <cellStyle name="Total 35 7 2 2" xfId="50807"/>
    <cellStyle name="Total 35 7 2 3" xfId="50808"/>
    <cellStyle name="Total 35 7 3" xfId="50809"/>
    <cellStyle name="Total 35 7 4" xfId="50810"/>
    <cellStyle name="Total 35 8" xfId="50811"/>
    <cellStyle name="Total 35 8 2" xfId="50812"/>
    <cellStyle name="Total 35 8 2 2" xfId="50813"/>
    <cellStyle name="Total 35 8 2 3" xfId="50814"/>
    <cellStyle name="Total 35 8 3" xfId="50815"/>
    <cellStyle name="Total 35 8 4" xfId="50816"/>
    <cellStyle name="Total 35 9" xfId="50817"/>
    <cellStyle name="Total 35 9 2" xfId="50818"/>
    <cellStyle name="Total 35 9 2 2" xfId="50819"/>
    <cellStyle name="Total 35 9 2 3" xfId="50820"/>
    <cellStyle name="Total 35 9 3" xfId="50821"/>
    <cellStyle name="Total 35 9 4" xfId="50822"/>
    <cellStyle name="Total 36" xfId="50823"/>
    <cellStyle name="Total 36 10" xfId="50824"/>
    <cellStyle name="Total 36 10 2" xfId="50825"/>
    <cellStyle name="Total 36 10 3" xfId="50826"/>
    <cellStyle name="Total 36 11" xfId="50827"/>
    <cellStyle name="Total 36 11 2" xfId="50828"/>
    <cellStyle name="Total 36 11 3" xfId="50829"/>
    <cellStyle name="Total 36 12" xfId="50830"/>
    <cellStyle name="Total 36 12 2" xfId="50831"/>
    <cellStyle name="Total 36 12 3" xfId="50832"/>
    <cellStyle name="Total 36 13" xfId="50833"/>
    <cellStyle name="Total 36 2" xfId="50834"/>
    <cellStyle name="Total 36 2 2" xfId="50835"/>
    <cellStyle name="Total 36 2 2 2" xfId="50836"/>
    <cellStyle name="Total 36 2 2 2 2" xfId="50837"/>
    <cellStyle name="Total 36 2 2 2 3" xfId="50838"/>
    <cellStyle name="Total 36 2 2 3" xfId="50839"/>
    <cellStyle name="Total 36 2 2 4" xfId="50840"/>
    <cellStyle name="Total 36 2 3" xfId="50841"/>
    <cellStyle name="Total 36 2 3 2" xfId="50842"/>
    <cellStyle name="Total 36 2 3 2 2" xfId="50843"/>
    <cellStyle name="Total 36 2 3 2 3" xfId="50844"/>
    <cellStyle name="Total 36 2 3 3" xfId="50845"/>
    <cellStyle name="Total 36 2 3 4" xfId="50846"/>
    <cellStyle name="Total 36 2 4" xfId="50847"/>
    <cellStyle name="Total 36 2 4 2" xfId="50848"/>
    <cellStyle name="Total 36 2 4 3" xfId="50849"/>
    <cellStyle name="Total 36 2 5" xfId="50850"/>
    <cellStyle name="Total 36 2 5 2" xfId="50851"/>
    <cellStyle name="Total 36 2 5 3" xfId="50852"/>
    <cellStyle name="Total 36 2 6" xfId="50853"/>
    <cellStyle name="Total 36 2 7" xfId="50854"/>
    <cellStyle name="Total 36 3" xfId="50855"/>
    <cellStyle name="Total 36 3 2" xfId="50856"/>
    <cellStyle name="Total 36 3 2 2" xfId="50857"/>
    <cellStyle name="Total 36 3 2 2 2" xfId="50858"/>
    <cellStyle name="Total 36 3 2 2 3" xfId="50859"/>
    <cellStyle name="Total 36 3 2 3" xfId="50860"/>
    <cellStyle name="Total 36 3 2 4" xfId="50861"/>
    <cellStyle name="Total 36 3 3" xfId="50862"/>
    <cellStyle name="Total 36 3 3 2" xfId="50863"/>
    <cellStyle name="Total 36 3 3 2 2" xfId="50864"/>
    <cellStyle name="Total 36 3 3 2 3" xfId="50865"/>
    <cellStyle name="Total 36 3 3 3" xfId="50866"/>
    <cellStyle name="Total 36 3 3 4" xfId="50867"/>
    <cellStyle name="Total 36 3 4" xfId="50868"/>
    <cellStyle name="Total 36 3 4 2" xfId="50869"/>
    <cellStyle name="Total 36 3 4 3" xfId="50870"/>
    <cellStyle name="Total 36 3 5" xfId="50871"/>
    <cellStyle name="Total 36 3 6" xfId="50872"/>
    <cellStyle name="Total 36 4" xfId="50873"/>
    <cellStyle name="Total 36 4 2" xfId="50874"/>
    <cellStyle name="Total 36 4 2 2" xfId="50875"/>
    <cellStyle name="Total 36 4 2 2 2" xfId="50876"/>
    <cellStyle name="Total 36 4 2 2 3" xfId="50877"/>
    <cellStyle name="Total 36 4 2 3" xfId="50878"/>
    <cellStyle name="Total 36 4 2 4" xfId="50879"/>
    <cellStyle name="Total 36 4 3" xfId="50880"/>
    <cellStyle name="Total 36 4 3 2" xfId="50881"/>
    <cellStyle name="Total 36 4 3 2 2" xfId="50882"/>
    <cellStyle name="Total 36 4 3 2 3" xfId="50883"/>
    <cellStyle name="Total 36 4 3 3" xfId="50884"/>
    <cellStyle name="Total 36 4 3 4" xfId="50885"/>
    <cellStyle name="Total 36 4 4" xfId="50886"/>
    <cellStyle name="Total 36 4 4 2" xfId="50887"/>
    <cellStyle name="Total 36 4 4 3" xfId="50888"/>
    <cellStyle name="Total 36 4 5" xfId="50889"/>
    <cellStyle name="Total 36 4 6" xfId="50890"/>
    <cellStyle name="Total 36 5" xfId="50891"/>
    <cellStyle name="Total 36 5 2" xfId="50892"/>
    <cellStyle name="Total 36 5 2 2" xfId="50893"/>
    <cellStyle name="Total 36 5 2 2 2" xfId="50894"/>
    <cellStyle name="Total 36 5 2 2 3" xfId="50895"/>
    <cellStyle name="Total 36 5 2 3" xfId="50896"/>
    <cellStyle name="Total 36 5 2 4" xfId="50897"/>
    <cellStyle name="Total 36 5 3" xfId="50898"/>
    <cellStyle name="Total 36 5 3 2" xfId="50899"/>
    <cellStyle name="Total 36 5 3 2 2" xfId="50900"/>
    <cellStyle name="Total 36 5 3 2 3" xfId="50901"/>
    <cellStyle name="Total 36 5 3 3" xfId="50902"/>
    <cellStyle name="Total 36 5 3 4" xfId="50903"/>
    <cellStyle name="Total 36 5 4" xfId="50904"/>
    <cellStyle name="Total 36 5 4 2" xfId="50905"/>
    <cellStyle name="Total 36 5 4 2 2" xfId="50906"/>
    <cellStyle name="Total 36 5 4 2 3" xfId="50907"/>
    <cellStyle name="Total 36 5 4 3" xfId="50908"/>
    <cellStyle name="Total 36 5 4 4" xfId="50909"/>
    <cellStyle name="Total 36 5 5" xfId="50910"/>
    <cellStyle name="Total 36 5 5 2" xfId="50911"/>
    <cellStyle name="Total 36 5 5 3" xfId="50912"/>
    <cellStyle name="Total 36 5 6" xfId="50913"/>
    <cellStyle name="Total 36 5 7" xfId="50914"/>
    <cellStyle name="Total 36 6" xfId="50915"/>
    <cellStyle name="Total 36 6 2" xfId="50916"/>
    <cellStyle name="Total 36 6 2 2" xfId="50917"/>
    <cellStyle name="Total 36 6 2 2 2" xfId="50918"/>
    <cellStyle name="Total 36 6 2 2 3" xfId="50919"/>
    <cellStyle name="Total 36 6 2 3" xfId="50920"/>
    <cellStyle name="Total 36 6 2 4" xfId="50921"/>
    <cellStyle name="Total 36 6 3" xfId="50922"/>
    <cellStyle name="Total 36 6 3 2" xfId="50923"/>
    <cellStyle name="Total 36 6 3 2 2" xfId="50924"/>
    <cellStyle name="Total 36 6 3 2 3" xfId="50925"/>
    <cellStyle name="Total 36 6 3 3" xfId="50926"/>
    <cellStyle name="Total 36 6 3 4" xfId="50927"/>
    <cellStyle name="Total 36 6 4" xfId="50928"/>
    <cellStyle name="Total 36 6 4 2" xfId="50929"/>
    <cellStyle name="Total 36 6 4 3" xfId="50930"/>
    <cellStyle name="Total 36 6 5" xfId="50931"/>
    <cellStyle name="Total 36 6 6" xfId="50932"/>
    <cellStyle name="Total 36 7" xfId="50933"/>
    <cellStyle name="Total 36 7 2" xfId="50934"/>
    <cellStyle name="Total 36 7 2 2" xfId="50935"/>
    <cellStyle name="Total 36 7 2 3" xfId="50936"/>
    <cellStyle name="Total 36 7 3" xfId="50937"/>
    <cellStyle name="Total 36 7 4" xfId="50938"/>
    <cellStyle name="Total 36 8" xfId="50939"/>
    <cellStyle name="Total 36 8 2" xfId="50940"/>
    <cellStyle name="Total 36 8 2 2" xfId="50941"/>
    <cellStyle name="Total 36 8 2 3" xfId="50942"/>
    <cellStyle name="Total 36 8 3" xfId="50943"/>
    <cellStyle name="Total 36 8 4" xfId="50944"/>
    <cellStyle name="Total 36 9" xfId="50945"/>
    <cellStyle name="Total 36 9 2" xfId="50946"/>
    <cellStyle name="Total 36 9 2 2" xfId="50947"/>
    <cellStyle name="Total 36 9 2 3" xfId="50948"/>
    <cellStyle name="Total 36 9 3" xfId="50949"/>
    <cellStyle name="Total 36 9 4" xfId="50950"/>
    <cellStyle name="Total 37" xfId="50951"/>
    <cellStyle name="Total 37 10" xfId="50952"/>
    <cellStyle name="Total 37 10 2" xfId="50953"/>
    <cellStyle name="Total 37 10 3" xfId="50954"/>
    <cellStyle name="Total 37 11" xfId="50955"/>
    <cellStyle name="Total 37 11 2" xfId="50956"/>
    <cellStyle name="Total 37 11 3" xfId="50957"/>
    <cellStyle name="Total 37 12" xfId="50958"/>
    <cellStyle name="Total 37 12 2" xfId="50959"/>
    <cellStyle name="Total 37 12 3" xfId="50960"/>
    <cellStyle name="Total 37 13" xfId="50961"/>
    <cellStyle name="Total 37 2" xfId="50962"/>
    <cellStyle name="Total 37 2 2" xfId="50963"/>
    <cellStyle name="Total 37 2 2 2" xfId="50964"/>
    <cellStyle name="Total 37 2 2 2 2" xfId="50965"/>
    <cellStyle name="Total 37 2 2 2 3" xfId="50966"/>
    <cellStyle name="Total 37 2 2 3" xfId="50967"/>
    <cellStyle name="Total 37 2 2 4" xfId="50968"/>
    <cellStyle name="Total 37 2 3" xfId="50969"/>
    <cellStyle name="Total 37 2 3 2" xfId="50970"/>
    <cellStyle name="Total 37 2 3 2 2" xfId="50971"/>
    <cellStyle name="Total 37 2 3 2 3" xfId="50972"/>
    <cellStyle name="Total 37 2 3 3" xfId="50973"/>
    <cellStyle name="Total 37 2 3 4" xfId="50974"/>
    <cellStyle name="Total 37 2 4" xfId="50975"/>
    <cellStyle name="Total 37 2 4 2" xfId="50976"/>
    <cellStyle name="Total 37 2 4 3" xfId="50977"/>
    <cellStyle name="Total 37 2 5" xfId="50978"/>
    <cellStyle name="Total 37 2 5 2" xfId="50979"/>
    <cellStyle name="Total 37 2 5 3" xfId="50980"/>
    <cellStyle name="Total 37 2 6" xfId="50981"/>
    <cellStyle name="Total 37 2 7" xfId="50982"/>
    <cellStyle name="Total 37 3" xfId="50983"/>
    <cellStyle name="Total 37 3 2" xfId="50984"/>
    <cellStyle name="Total 37 3 2 2" xfId="50985"/>
    <cellStyle name="Total 37 3 2 2 2" xfId="50986"/>
    <cellStyle name="Total 37 3 2 2 3" xfId="50987"/>
    <cellStyle name="Total 37 3 2 3" xfId="50988"/>
    <cellStyle name="Total 37 3 2 4" xfId="50989"/>
    <cellStyle name="Total 37 3 3" xfId="50990"/>
    <cellStyle name="Total 37 3 3 2" xfId="50991"/>
    <cellStyle name="Total 37 3 3 2 2" xfId="50992"/>
    <cellStyle name="Total 37 3 3 2 3" xfId="50993"/>
    <cellStyle name="Total 37 3 3 3" xfId="50994"/>
    <cellStyle name="Total 37 3 3 4" xfId="50995"/>
    <cellStyle name="Total 37 3 4" xfId="50996"/>
    <cellStyle name="Total 37 3 4 2" xfId="50997"/>
    <cellStyle name="Total 37 3 4 3" xfId="50998"/>
    <cellStyle name="Total 37 3 5" xfId="50999"/>
    <cellStyle name="Total 37 3 6" xfId="51000"/>
    <cellStyle name="Total 37 4" xfId="51001"/>
    <cellStyle name="Total 37 4 2" xfId="51002"/>
    <cellStyle name="Total 37 4 2 2" xfId="51003"/>
    <cellStyle name="Total 37 4 2 2 2" xfId="51004"/>
    <cellStyle name="Total 37 4 2 2 3" xfId="51005"/>
    <cellStyle name="Total 37 4 2 3" xfId="51006"/>
    <cellStyle name="Total 37 4 2 4" xfId="51007"/>
    <cellStyle name="Total 37 4 3" xfId="51008"/>
    <cellStyle name="Total 37 4 3 2" xfId="51009"/>
    <cellStyle name="Total 37 4 3 2 2" xfId="51010"/>
    <cellStyle name="Total 37 4 3 2 3" xfId="51011"/>
    <cellStyle name="Total 37 4 3 3" xfId="51012"/>
    <cellStyle name="Total 37 4 3 4" xfId="51013"/>
    <cellStyle name="Total 37 4 4" xfId="51014"/>
    <cellStyle name="Total 37 4 4 2" xfId="51015"/>
    <cellStyle name="Total 37 4 4 3" xfId="51016"/>
    <cellStyle name="Total 37 4 5" xfId="51017"/>
    <cellStyle name="Total 37 4 6" xfId="51018"/>
    <cellStyle name="Total 37 5" xfId="51019"/>
    <cellStyle name="Total 37 5 2" xfId="51020"/>
    <cellStyle name="Total 37 5 2 2" xfId="51021"/>
    <cellStyle name="Total 37 5 2 2 2" xfId="51022"/>
    <cellStyle name="Total 37 5 2 2 3" xfId="51023"/>
    <cellStyle name="Total 37 5 2 3" xfId="51024"/>
    <cellStyle name="Total 37 5 2 4" xfId="51025"/>
    <cellStyle name="Total 37 5 3" xfId="51026"/>
    <cellStyle name="Total 37 5 3 2" xfId="51027"/>
    <cellStyle name="Total 37 5 3 2 2" xfId="51028"/>
    <cellStyle name="Total 37 5 3 2 3" xfId="51029"/>
    <cellStyle name="Total 37 5 3 3" xfId="51030"/>
    <cellStyle name="Total 37 5 3 4" xfId="51031"/>
    <cellStyle name="Total 37 5 4" xfId="51032"/>
    <cellStyle name="Total 37 5 4 2" xfId="51033"/>
    <cellStyle name="Total 37 5 4 2 2" xfId="51034"/>
    <cellStyle name="Total 37 5 4 2 3" xfId="51035"/>
    <cellStyle name="Total 37 5 4 3" xfId="51036"/>
    <cellStyle name="Total 37 5 4 4" xfId="51037"/>
    <cellStyle name="Total 37 5 5" xfId="51038"/>
    <cellStyle name="Total 37 5 5 2" xfId="51039"/>
    <cellStyle name="Total 37 5 5 3" xfId="51040"/>
    <cellStyle name="Total 37 5 6" xfId="51041"/>
    <cellStyle name="Total 37 5 7" xfId="51042"/>
    <cellStyle name="Total 37 6" xfId="51043"/>
    <cellStyle name="Total 37 6 2" xfId="51044"/>
    <cellStyle name="Total 37 6 2 2" xfId="51045"/>
    <cellStyle name="Total 37 6 2 2 2" xfId="51046"/>
    <cellStyle name="Total 37 6 2 2 3" xfId="51047"/>
    <cellStyle name="Total 37 6 2 3" xfId="51048"/>
    <cellStyle name="Total 37 6 2 4" xfId="51049"/>
    <cellStyle name="Total 37 6 3" xfId="51050"/>
    <cellStyle name="Total 37 6 3 2" xfId="51051"/>
    <cellStyle name="Total 37 6 3 2 2" xfId="51052"/>
    <cellStyle name="Total 37 6 3 2 3" xfId="51053"/>
    <cellStyle name="Total 37 6 3 3" xfId="51054"/>
    <cellStyle name="Total 37 6 3 4" xfId="51055"/>
    <cellStyle name="Total 37 6 4" xfId="51056"/>
    <cellStyle name="Total 37 6 4 2" xfId="51057"/>
    <cellStyle name="Total 37 6 4 3" xfId="51058"/>
    <cellStyle name="Total 37 6 5" xfId="51059"/>
    <cellStyle name="Total 37 6 6" xfId="51060"/>
    <cellStyle name="Total 37 7" xfId="51061"/>
    <cellStyle name="Total 37 7 2" xfId="51062"/>
    <cellStyle name="Total 37 7 2 2" xfId="51063"/>
    <cellStyle name="Total 37 7 2 3" xfId="51064"/>
    <cellStyle name="Total 37 7 3" xfId="51065"/>
    <cellStyle name="Total 37 7 4" xfId="51066"/>
    <cellStyle name="Total 37 8" xfId="51067"/>
    <cellStyle name="Total 37 8 2" xfId="51068"/>
    <cellStyle name="Total 37 8 2 2" xfId="51069"/>
    <cellStyle name="Total 37 8 2 3" xfId="51070"/>
    <cellStyle name="Total 37 8 3" xfId="51071"/>
    <cellStyle name="Total 37 8 4" xfId="51072"/>
    <cellStyle name="Total 37 9" xfId="51073"/>
    <cellStyle name="Total 37 9 2" xfId="51074"/>
    <cellStyle name="Total 37 9 2 2" xfId="51075"/>
    <cellStyle name="Total 37 9 2 3" xfId="51076"/>
    <cellStyle name="Total 37 9 3" xfId="51077"/>
    <cellStyle name="Total 37 9 4" xfId="51078"/>
    <cellStyle name="Total 38" xfId="51079"/>
    <cellStyle name="Total 38 10" xfId="51080"/>
    <cellStyle name="Total 38 10 2" xfId="51081"/>
    <cellStyle name="Total 38 10 3" xfId="51082"/>
    <cellStyle name="Total 38 11" xfId="51083"/>
    <cellStyle name="Total 38 11 2" xfId="51084"/>
    <cellStyle name="Total 38 11 3" xfId="51085"/>
    <cellStyle name="Total 38 12" xfId="51086"/>
    <cellStyle name="Total 38 12 2" xfId="51087"/>
    <cellStyle name="Total 38 12 3" xfId="51088"/>
    <cellStyle name="Total 38 13" xfId="51089"/>
    <cellStyle name="Total 38 2" xfId="51090"/>
    <cellStyle name="Total 38 2 2" xfId="51091"/>
    <cellStyle name="Total 38 2 2 2" xfId="51092"/>
    <cellStyle name="Total 38 2 2 2 2" xfId="51093"/>
    <cellStyle name="Total 38 2 2 2 3" xfId="51094"/>
    <cellStyle name="Total 38 2 2 3" xfId="51095"/>
    <cellStyle name="Total 38 2 2 4" xfId="51096"/>
    <cellStyle name="Total 38 2 3" xfId="51097"/>
    <cellStyle name="Total 38 2 3 2" xfId="51098"/>
    <cellStyle name="Total 38 2 3 2 2" xfId="51099"/>
    <cellStyle name="Total 38 2 3 2 3" xfId="51100"/>
    <cellStyle name="Total 38 2 3 3" xfId="51101"/>
    <cellStyle name="Total 38 2 3 4" xfId="51102"/>
    <cellStyle name="Total 38 2 4" xfId="51103"/>
    <cellStyle name="Total 38 2 4 2" xfId="51104"/>
    <cellStyle name="Total 38 2 4 3" xfId="51105"/>
    <cellStyle name="Total 38 2 5" xfId="51106"/>
    <cellStyle name="Total 38 2 5 2" xfId="51107"/>
    <cellStyle name="Total 38 2 5 3" xfId="51108"/>
    <cellStyle name="Total 38 2 6" xfId="51109"/>
    <cellStyle name="Total 38 2 7" xfId="51110"/>
    <cellStyle name="Total 38 3" xfId="51111"/>
    <cellStyle name="Total 38 3 2" xfId="51112"/>
    <cellStyle name="Total 38 3 2 2" xfId="51113"/>
    <cellStyle name="Total 38 3 2 2 2" xfId="51114"/>
    <cellStyle name="Total 38 3 2 2 3" xfId="51115"/>
    <cellStyle name="Total 38 3 2 3" xfId="51116"/>
    <cellStyle name="Total 38 3 2 4" xfId="51117"/>
    <cellStyle name="Total 38 3 3" xfId="51118"/>
    <cellStyle name="Total 38 3 3 2" xfId="51119"/>
    <cellStyle name="Total 38 3 3 2 2" xfId="51120"/>
    <cellStyle name="Total 38 3 3 2 3" xfId="51121"/>
    <cellStyle name="Total 38 3 3 3" xfId="51122"/>
    <cellStyle name="Total 38 3 3 4" xfId="51123"/>
    <cellStyle name="Total 38 3 4" xfId="51124"/>
    <cellStyle name="Total 38 3 4 2" xfId="51125"/>
    <cellStyle name="Total 38 3 4 3" xfId="51126"/>
    <cellStyle name="Total 38 3 5" xfId="51127"/>
    <cellStyle name="Total 38 3 6" xfId="51128"/>
    <cellStyle name="Total 38 4" xfId="51129"/>
    <cellStyle name="Total 38 4 2" xfId="51130"/>
    <cellStyle name="Total 38 4 2 2" xfId="51131"/>
    <cellStyle name="Total 38 4 2 2 2" xfId="51132"/>
    <cellStyle name="Total 38 4 2 2 3" xfId="51133"/>
    <cellStyle name="Total 38 4 2 3" xfId="51134"/>
    <cellStyle name="Total 38 4 2 4" xfId="51135"/>
    <cellStyle name="Total 38 4 3" xfId="51136"/>
    <cellStyle name="Total 38 4 3 2" xfId="51137"/>
    <cellStyle name="Total 38 4 3 2 2" xfId="51138"/>
    <cellStyle name="Total 38 4 3 2 3" xfId="51139"/>
    <cellStyle name="Total 38 4 3 3" xfId="51140"/>
    <cellStyle name="Total 38 4 3 4" xfId="51141"/>
    <cellStyle name="Total 38 4 4" xfId="51142"/>
    <cellStyle name="Total 38 4 4 2" xfId="51143"/>
    <cellStyle name="Total 38 4 4 3" xfId="51144"/>
    <cellStyle name="Total 38 4 5" xfId="51145"/>
    <cellStyle name="Total 38 4 6" xfId="51146"/>
    <cellStyle name="Total 38 5" xfId="51147"/>
    <cellStyle name="Total 38 5 2" xfId="51148"/>
    <cellStyle name="Total 38 5 2 2" xfId="51149"/>
    <cellStyle name="Total 38 5 2 2 2" xfId="51150"/>
    <cellStyle name="Total 38 5 2 2 3" xfId="51151"/>
    <cellStyle name="Total 38 5 2 3" xfId="51152"/>
    <cellStyle name="Total 38 5 2 4" xfId="51153"/>
    <cellStyle name="Total 38 5 3" xfId="51154"/>
    <cellStyle name="Total 38 5 3 2" xfId="51155"/>
    <cellStyle name="Total 38 5 3 2 2" xfId="51156"/>
    <cellStyle name="Total 38 5 3 2 3" xfId="51157"/>
    <cellStyle name="Total 38 5 3 3" xfId="51158"/>
    <cellStyle name="Total 38 5 3 4" xfId="51159"/>
    <cellStyle name="Total 38 5 4" xfId="51160"/>
    <cellStyle name="Total 38 5 4 2" xfId="51161"/>
    <cellStyle name="Total 38 5 4 2 2" xfId="51162"/>
    <cellStyle name="Total 38 5 4 2 3" xfId="51163"/>
    <cellStyle name="Total 38 5 4 3" xfId="51164"/>
    <cellStyle name="Total 38 5 4 4" xfId="51165"/>
    <cellStyle name="Total 38 5 5" xfId="51166"/>
    <cellStyle name="Total 38 5 5 2" xfId="51167"/>
    <cellStyle name="Total 38 5 5 3" xfId="51168"/>
    <cellStyle name="Total 38 5 6" xfId="51169"/>
    <cellStyle name="Total 38 5 7" xfId="51170"/>
    <cellStyle name="Total 38 6" xfId="51171"/>
    <cellStyle name="Total 38 6 2" xfId="51172"/>
    <cellStyle name="Total 38 6 2 2" xfId="51173"/>
    <cellStyle name="Total 38 6 2 2 2" xfId="51174"/>
    <cellStyle name="Total 38 6 2 2 3" xfId="51175"/>
    <cellStyle name="Total 38 6 2 3" xfId="51176"/>
    <cellStyle name="Total 38 6 2 4" xfId="51177"/>
    <cellStyle name="Total 38 6 3" xfId="51178"/>
    <cellStyle name="Total 38 6 3 2" xfId="51179"/>
    <cellStyle name="Total 38 6 3 2 2" xfId="51180"/>
    <cellStyle name="Total 38 6 3 2 3" xfId="51181"/>
    <cellStyle name="Total 38 6 3 3" xfId="51182"/>
    <cellStyle name="Total 38 6 3 4" xfId="51183"/>
    <cellStyle name="Total 38 6 4" xfId="51184"/>
    <cellStyle name="Total 38 6 4 2" xfId="51185"/>
    <cellStyle name="Total 38 6 4 3" xfId="51186"/>
    <cellStyle name="Total 38 6 5" xfId="51187"/>
    <cellStyle name="Total 38 6 6" xfId="51188"/>
    <cellStyle name="Total 38 7" xfId="51189"/>
    <cellStyle name="Total 38 7 2" xfId="51190"/>
    <cellStyle name="Total 38 7 2 2" xfId="51191"/>
    <cellStyle name="Total 38 7 2 3" xfId="51192"/>
    <cellStyle name="Total 38 7 3" xfId="51193"/>
    <cellStyle name="Total 38 7 4" xfId="51194"/>
    <cellStyle name="Total 38 8" xfId="51195"/>
    <cellStyle name="Total 38 8 2" xfId="51196"/>
    <cellStyle name="Total 38 8 2 2" xfId="51197"/>
    <cellStyle name="Total 38 8 2 3" xfId="51198"/>
    <cellStyle name="Total 38 8 3" xfId="51199"/>
    <cellStyle name="Total 38 8 4" xfId="51200"/>
    <cellStyle name="Total 38 9" xfId="51201"/>
    <cellStyle name="Total 38 9 2" xfId="51202"/>
    <cellStyle name="Total 38 9 2 2" xfId="51203"/>
    <cellStyle name="Total 38 9 2 3" xfId="51204"/>
    <cellStyle name="Total 38 9 3" xfId="51205"/>
    <cellStyle name="Total 38 9 4" xfId="51206"/>
    <cellStyle name="Total 39" xfId="51207"/>
    <cellStyle name="Total 39 10" xfId="51208"/>
    <cellStyle name="Total 39 10 2" xfId="51209"/>
    <cellStyle name="Total 39 10 3" xfId="51210"/>
    <cellStyle name="Total 39 11" xfId="51211"/>
    <cellStyle name="Total 39 11 2" xfId="51212"/>
    <cellStyle name="Total 39 11 3" xfId="51213"/>
    <cellStyle name="Total 39 12" xfId="51214"/>
    <cellStyle name="Total 39 12 2" xfId="51215"/>
    <cellStyle name="Total 39 12 3" xfId="51216"/>
    <cellStyle name="Total 39 13" xfId="51217"/>
    <cellStyle name="Total 39 2" xfId="51218"/>
    <cellStyle name="Total 39 2 2" xfId="51219"/>
    <cellStyle name="Total 39 2 2 2" xfId="51220"/>
    <cellStyle name="Total 39 2 2 2 2" xfId="51221"/>
    <cellStyle name="Total 39 2 2 2 3" xfId="51222"/>
    <cellStyle name="Total 39 2 2 3" xfId="51223"/>
    <cellStyle name="Total 39 2 2 4" xfId="51224"/>
    <cellStyle name="Total 39 2 3" xfId="51225"/>
    <cellStyle name="Total 39 2 3 2" xfId="51226"/>
    <cellStyle name="Total 39 2 3 2 2" xfId="51227"/>
    <cellStyle name="Total 39 2 3 2 3" xfId="51228"/>
    <cellStyle name="Total 39 2 3 3" xfId="51229"/>
    <cellStyle name="Total 39 2 3 4" xfId="51230"/>
    <cellStyle name="Total 39 2 4" xfId="51231"/>
    <cellStyle name="Total 39 2 4 2" xfId="51232"/>
    <cellStyle name="Total 39 2 4 3" xfId="51233"/>
    <cellStyle name="Total 39 2 5" xfId="51234"/>
    <cellStyle name="Total 39 2 5 2" xfId="51235"/>
    <cellStyle name="Total 39 2 5 3" xfId="51236"/>
    <cellStyle name="Total 39 2 6" xfId="51237"/>
    <cellStyle name="Total 39 2 7" xfId="51238"/>
    <cellStyle name="Total 39 3" xfId="51239"/>
    <cellStyle name="Total 39 3 2" xfId="51240"/>
    <cellStyle name="Total 39 3 2 2" xfId="51241"/>
    <cellStyle name="Total 39 3 2 2 2" xfId="51242"/>
    <cellStyle name="Total 39 3 2 2 3" xfId="51243"/>
    <cellStyle name="Total 39 3 2 3" xfId="51244"/>
    <cellStyle name="Total 39 3 2 4" xfId="51245"/>
    <cellStyle name="Total 39 3 3" xfId="51246"/>
    <cellStyle name="Total 39 3 3 2" xfId="51247"/>
    <cellStyle name="Total 39 3 3 2 2" xfId="51248"/>
    <cellStyle name="Total 39 3 3 2 3" xfId="51249"/>
    <cellStyle name="Total 39 3 3 3" xfId="51250"/>
    <cellStyle name="Total 39 3 3 4" xfId="51251"/>
    <cellStyle name="Total 39 3 4" xfId="51252"/>
    <cellStyle name="Total 39 3 4 2" xfId="51253"/>
    <cellStyle name="Total 39 3 4 3" xfId="51254"/>
    <cellStyle name="Total 39 3 5" xfId="51255"/>
    <cellStyle name="Total 39 3 6" xfId="51256"/>
    <cellStyle name="Total 39 4" xfId="51257"/>
    <cellStyle name="Total 39 4 2" xfId="51258"/>
    <cellStyle name="Total 39 4 2 2" xfId="51259"/>
    <cellStyle name="Total 39 4 2 2 2" xfId="51260"/>
    <cellStyle name="Total 39 4 2 2 3" xfId="51261"/>
    <cellStyle name="Total 39 4 2 3" xfId="51262"/>
    <cellStyle name="Total 39 4 2 4" xfId="51263"/>
    <cellStyle name="Total 39 4 3" xfId="51264"/>
    <cellStyle name="Total 39 4 3 2" xfId="51265"/>
    <cellStyle name="Total 39 4 3 2 2" xfId="51266"/>
    <cellStyle name="Total 39 4 3 2 3" xfId="51267"/>
    <cellStyle name="Total 39 4 3 3" xfId="51268"/>
    <cellStyle name="Total 39 4 3 4" xfId="51269"/>
    <cellStyle name="Total 39 4 4" xfId="51270"/>
    <cellStyle name="Total 39 4 4 2" xfId="51271"/>
    <cellStyle name="Total 39 4 4 3" xfId="51272"/>
    <cellStyle name="Total 39 4 5" xfId="51273"/>
    <cellStyle name="Total 39 4 6" xfId="51274"/>
    <cellStyle name="Total 39 5" xfId="51275"/>
    <cellStyle name="Total 39 5 2" xfId="51276"/>
    <cellStyle name="Total 39 5 2 2" xfId="51277"/>
    <cellStyle name="Total 39 5 2 2 2" xfId="51278"/>
    <cellStyle name="Total 39 5 2 2 3" xfId="51279"/>
    <cellStyle name="Total 39 5 2 3" xfId="51280"/>
    <cellStyle name="Total 39 5 2 4" xfId="51281"/>
    <cellStyle name="Total 39 5 3" xfId="51282"/>
    <cellStyle name="Total 39 5 3 2" xfId="51283"/>
    <cellStyle name="Total 39 5 3 2 2" xfId="51284"/>
    <cellStyle name="Total 39 5 3 2 3" xfId="51285"/>
    <cellStyle name="Total 39 5 3 3" xfId="51286"/>
    <cellStyle name="Total 39 5 3 4" xfId="51287"/>
    <cellStyle name="Total 39 5 4" xfId="51288"/>
    <cellStyle name="Total 39 5 4 2" xfId="51289"/>
    <cellStyle name="Total 39 5 4 2 2" xfId="51290"/>
    <cellStyle name="Total 39 5 4 2 3" xfId="51291"/>
    <cellStyle name="Total 39 5 4 3" xfId="51292"/>
    <cellStyle name="Total 39 5 4 4" xfId="51293"/>
    <cellStyle name="Total 39 5 5" xfId="51294"/>
    <cellStyle name="Total 39 5 5 2" xfId="51295"/>
    <cellStyle name="Total 39 5 5 3" xfId="51296"/>
    <cellStyle name="Total 39 5 6" xfId="51297"/>
    <cellStyle name="Total 39 5 7" xfId="51298"/>
    <cellStyle name="Total 39 6" xfId="51299"/>
    <cellStyle name="Total 39 6 2" xfId="51300"/>
    <cellStyle name="Total 39 6 2 2" xfId="51301"/>
    <cellStyle name="Total 39 6 2 2 2" xfId="51302"/>
    <cellStyle name="Total 39 6 2 2 3" xfId="51303"/>
    <cellStyle name="Total 39 6 2 3" xfId="51304"/>
    <cellStyle name="Total 39 6 2 4" xfId="51305"/>
    <cellStyle name="Total 39 6 3" xfId="51306"/>
    <cellStyle name="Total 39 6 3 2" xfId="51307"/>
    <cellStyle name="Total 39 6 3 2 2" xfId="51308"/>
    <cellStyle name="Total 39 6 3 2 3" xfId="51309"/>
    <cellStyle name="Total 39 6 3 3" xfId="51310"/>
    <cellStyle name="Total 39 6 3 4" xfId="51311"/>
    <cellStyle name="Total 39 6 4" xfId="51312"/>
    <cellStyle name="Total 39 6 4 2" xfId="51313"/>
    <cellStyle name="Total 39 6 4 3" xfId="51314"/>
    <cellStyle name="Total 39 6 5" xfId="51315"/>
    <cellStyle name="Total 39 6 6" xfId="51316"/>
    <cellStyle name="Total 39 7" xfId="51317"/>
    <cellStyle name="Total 39 7 2" xfId="51318"/>
    <cellStyle name="Total 39 7 2 2" xfId="51319"/>
    <cellStyle name="Total 39 7 2 3" xfId="51320"/>
    <cellStyle name="Total 39 7 3" xfId="51321"/>
    <cellStyle name="Total 39 7 4" xfId="51322"/>
    <cellStyle name="Total 39 8" xfId="51323"/>
    <cellStyle name="Total 39 8 2" xfId="51324"/>
    <cellStyle name="Total 39 8 2 2" xfId="51325"/>
    <cellStyle name="Total 39 8 2 3" xfId="51326"/>
    <cellStyle name="Total 39 8 3" xfId="51327"/>
    <cellStyle name="Total 39 8 4" xfId="51328"/>
    <cellStyle name="Total 39 9" xfId="51329"/>
    <cellStyle name="Total 39 9 2" xfId="51330"/>
    <cellStyle name="Total 39 9 2 2" xfId="51331"/>
    <cellStyle name="Total 39 9 2 3" xfId="51332"/>
    <cellStyle name="Total 39 9 3" xfId="51333"/>
    <cellStyle name="Total 39 9 4" xfId="51334"/>
    <cellStyle name="Total 4" xfId="51335"/>
    <cellStyle name="Total 4 10" xfId="51336"/>
    <cellStyle name="Total 4 10 2" xfId="51337"/>
    <cellStyle name="Total 4 10 2 2" xfId="51338"/>
    <cellStyle name="Total 4 10 2 3" xfId="51339"/>
    <cellStyle name="Total 4 10 3" xfId="51340"/>
    <cellStyle name="Total 4 10 4" xfId="51341"/>
    <cellStyle name="Total 4 11" xfId="51342"/>
    <cellStyle name="Total 4 11 2" xfId="51343"/>
    <cellStyle name="Total 4 11 3" xfId="51344"/>
    <cellStyle name="Total 4 12" xfId="51345"/>
    <cellStyle name="Total 4 12 2" xfId="51346"/>
    <cellStyle name="Total 4 12 3" xfId="51347"/>
    <cellStyle name="Total 4 13" xfId="51348"/>
    <cellStyle name="Total 4 13 2" xfId="51349"/>
    <cellStyle name="Total 4 13 3" xfId="51350"/>
    <cellStyle name="Total 4 14" xfId="51351"/>
    <cellStyle name="Total 4 2" xfId="51352"/>
    <cellStyle name="Total 4 2 10" xfId="51353"/>
    <cellStyle name="Total 4 2 10 2" xfId="51354"/>
    <cellStyle name="Total 4 2 10 3" xfId="51355"/>
    <cellStyle name="Total 4 2 11" xfId="51356"/>
    <cellStyle name="Total 4 2 12" xfId="51357"/>
    <cellStyle name="Total 4 2 2" xfId="51358"/>
    <cellStyle name="Total 4 2 2 2" xfId="51359"/>
    <cellStyle name="Total 4 2 2 2 2" xfId="51360"/>
    <cellStyle name="Total 4 2 2 2 2 2" xfId="51361"/>
    <cellStyle name="Total 4 2 2 2 2 3" xfId="51362"/>
    <cellStyle name="Total 4 2 2 2 3" xfId="51363"/>
    <cellStyle name="Total 4 2 2 2 4" xfId="51364"/>
    <cellStyle name="Total 4 2 2 3" xfId="51365"/>
    <cellStyle name="Total 4 2 2 3 2" xfId="51366"/>
    <cellStyle name="Total 4 2 2 3 2 2" xfId="51367"/>
    <cellStyle name="Total 4 2 2 3 2 3" xfId="51368"/>
    <cellStyle name="Total 4 2 2 3 3" xfId="51369"/>
    <cellStyle name="Total 4 2 2 3 4" xfId="51370"/>
    <cellStyle name="Total 4 2 2 4" xfId="51371"/>
    <cellStyle name="Total 4 2 2 4 2" xfId="51372"/>
    <cellStyle name="Total 4 2 2 4 3" xfId="51373"/>
    <cellStyle name="Total 4 2 2 5" xfId="51374"/>
    <cellStyle name="Total 4 2 2 6" xfId="51375"/>
    <cellStyle name="Total 4 2 3" xfId="51376"/>
    <cellStyle name="Total 4 2 3 2" xfId="51377"/>
    <cellStyle name="Total 4 2 3 2 2" xfId="51378"/>
    <cellStyle name="Total 4 2 3 2 2 2" xfId="51379"/>
    <cellStyle name="Total 4 2 3 2 2 3" xfId="51380"/>
    <cellStyle name="Total 4 2 3 2 3" xfId="51381"/>
    <cellStyle name="Total 4 2 3 2 4" xfId="51382"/>
    <cellStyle name="Total 4 2 3 3" xfId="51383"/>
    <cellStyle name="Total 4 2 3 3 2" xfId="51384"/>
    <cellStyle name="Total 4 2 3 3 2 2" xfId="51385"/>
    <cellStyle name="Total 4 2 3 3 2 3" xfId="51386"/>
    <cellStyle name="Total 4 2 3 3 3" xfId="51387"/>
    <cellStyle name="Total 4 2 3 3 4" xfId="51388"/>
    <cellStyle name="Total 4 2 3 4" xfId="51389"/>
    <cellStyle name="Total 4 2 3 4 2" xfId="51390"/>
    <cellStyle name="Total 4 2 3 4 3" xfId="51391"/>
    <cellStyle name="Total 4 2 3 5" xfId="51392"/>
    <cellStyle name="Total 4 2 3 6" xfId="51393"/>
    <cellStyle name="Total 4 2 4" xfId="51394"/>
    <cellStyle name="Total 4 2 4 2" xfId="51395"/>
    <cellStyle name="Total 4 2 4 2 2" xfId="51396"/>
    <cellStyle name="Total 4 2 4 2 2 2" xfId="51397"/>
    <cellStyle name="Total 4 2 4 2 2 3" xfId="51398"/>
    <cellStyle name="Total 4 2 4 2 3" xfId="51399"/>
    <cellStyle name="Total 4 2 4 2 4" xfId="51400"/>
    <cellStyle name="Total 4 2 4 3" xfId="51401"/>
    <cellStyle name="Total 4 2 4 3 2" xfId="51402"/>
    <cellStyle name="Total 4 2 4 3 2 2" xfId="51403"/>
    <cellStyle name="Total 4 2 4 3 2 3" xfId="51404"/>
    <cellStyle name="Total 4 2 4 3 3" xfId="51405"/>
    <cellStyle name="Total 4 2 4 3 4" xfId="51406"/>
    <cellStyle name="Total 4 2 4 4" xfId="51407"/>
    <cellStyle name="Total 4 2 4 4 2" xfId="51408"/>
    <cellStyle name="Total 4 2 4 4 2 2" xfId="51409"/>
    <cellStyle name="Total 4 2 4 4 2 3" xfId="51410"/>
    <cellStyle name="Total 4 2 4 4 3" xfId="51411"/>
    <cellStyle name="Total 4 2 4 4 4" xfId="51412"/>
    <cellStyle name="Total 4 2 4 5" xfId="51413"/>
    <cellStyle name="Total 4 2 4 5 2" xfId="51414"/>
    <cellStyle name="Total 4 2 4 5 3" xfId="51415"/>
    <cellStyle name="Total 4 2 4 6" xfId="51416"/>
    <cellStyle name="Total 4 2 4 7" xfId="51417"/>
    <cellStyle name="Total 4 2 5" xfId="51418"/>
    <cellStyle name="Total 4 2 5 2" xfId="51419"/>
    <cellStyle name="Total 4 2 5 2 2" xfId="51420"/>
    <cellStyle name="Total 4 2 5 2 2 2" xfId="51421"/>
    <cellStyle name="Total 4 2 5 2 2 3" xfId="51422"/>
    <cellStyle name="Total 4 2 5 2 3" xfId="51423"/>
    <cellStyle name="Total 4 2 5 2 4" xfId="51424"/>
    <cellStyle name="Total 4 2 5 3" xfId="51425"/>
    <cellStyle name="Total 4 2 5 3 2" xfId="51426"/>
    <cellStyle name="Total 4 2 5 3 2 2" xfId="51427"/>
    <cellStyle name="Total 4 2 5 3 2 3" xfId="51428"/>
    <cellStyle name="Total 4 2 5 3 3" xfId="51429"/>
    <cellStyle name="Total 4 2 5 3 4" xfId="51430"/>
    <cellStyle name="Total 4 2 5 4" xfId="51431"/>
    <cellStyle name="Total 4 2 5 4 2" xfId="51432"/>
    <cellStyle name="Total 4 2 5 4 3" xfId="51433"/>
    <cellStyle name="Total 4 2 5 5" xfId="51434"/>
    <cellStyle name="Total 4 2 5 6" xfId="51435"/>
    <cellStyle name="Total 4 2 6" xfId="51436"/>
    <cellStyle name="Total 4 2 6 2" xfId="51437"/>
    <cellStyle name="Total 4 2 6 2 2" xfId="51438"/>
    <cellStyle name="Total 4 2 6 2 3" xfId="51439"/>
    <cellStyle name="Total 4 2 6 3" xfId="51440"/>
    <cellStyle name="Total 4 2 6 4" xfId="51441"/>
    <cellStyle name="Total 4 2 7" xfId="51442"/>
    <cellStyle name="Total 4 2 7 2" xfId="51443"/>
    <cellStyle name="Total 4 2 7 2 2" xfId="51444"/>
    <cellStyle name="Total 4 2 7 2 3" xfId="51445"/>
    <cellStyle name="Total 4 2 7 3" xfId="51446"/>
    <cellStyle name="Total 4 2 7 4" xfId="51447"/>
    <cellStyle name="Total 4 2 8" xfId="51448"/>
    <cellStyle name="Total 4 2 8 2" xfId="51449"/>
    <cellStyle name="Total 4 2 8 2 2" xfId="51450"/>
    <cellStyle name="Total 4 2 8 2 3" xfId="51451"/>
    <cellStyle name="Total 4 2 8 3" xfId="51452"/>
    <cellStyle name="Total 4 2 8 4" xfId="51453"/>
    <cellStyle name="Total 4 2 9" xfId="51454"/>
    <cellStyle name="Total 4 2 9 2" xfId="51455"/>
    <cellStyle name="Total 4 2 9 3" xfId="51456"/>
    <cellStyle name="Total 4 3" xfId="51457"/>
    <cellStyle name="Total 4 3 2" xfId="51458"/>
    <cellStyle name="Total 4 3 2 2" xfId="51459"/>
    <cellStyle name="Total 4 3 2 2 2" xfId="51460"/>
    <cellStyle name="Total 4 3 2 2 3" xfId="51461"/>
    <cellStyle name="Total 4 3 2 3" xfId="51462"/>
    <cellStyle name="Total 4 3 2 4" xfId="51463"/>
    <cellStyle name="Total 4 3 3" xfId="51464"/>
    <cellStyle name="Total 4 3 3 2" xfId="51465"/>
    <cellStyle name="Total 4 3 3 2 2" xfId="51466"/>
    <cellStyle name="Total 4 3 3 2 3" xfId="51467"/>
    <cellStyle name="Total 4 3 3 3" xfId="51468"/>
    <cellStyle name="Total 4 3 3 4" xfId="51469"/>
    <cellStyle name="Total 4 3 4" xfId="51470"/>
    <cellStyle name="Total 4 3 4 2" xfId="51471"/>
    <cellStyle name="Total 4 3 4 3" xfId="51472"/>
    <cellStyle name="Total 4 3 5" xfId="51473"/>
    <cellStyle name="Total 4 3 5 2" xfId="51474"/>
    <cellStyle name="Total 4 3 5 3" xfId="51475"/>
    <cellStyle name="Total 4 3 6" xfId="51476"/>
    <cellStyle name="Total 4 3 7" xfId="51477"/>
    <cellStyle name="Total 4 4" xfId="51478"/>
    <cellStyle name="Total 4 4 2" xfId="51479"/>
    <cellStyle name="Total 4 4 2 2" xfId="51480"/>
    <cellStyle name="Total 4 4 2 2 2" xfId="51481"/>
    <cellStyle name="Total 4 4 2 2 3" xfId="51482"/>
    <cellStyle name="Total 4 4 2 3" xfId="51483"/>
    <cellStyle name="Total 4 4 2 4" xfId="51484"/>
    <cellStyle name="Total 4 4 3" xfId="51485"/>
    <cellStyle name="Total 4 4 3 2" xfId="51486"/>
    <cellStyle name="Total 4 4 3 2 2" xfId="51487"/>
    <cellStyle name="Total 4 4 3 2 3" xfId="51488"/>
    <cellStyle name="Total 4 4 3 3" xfId="51489"/>
    <cellStyle name="Total 4 4 3 4" xfId="51490"/>
    <cellStyle name="Total 4 4 4" xfId="51491"/>
    <cellStyle name="Total 4 4 4 2" xfId="51492"/>
    <cellStyle name="Total 4 4 4 3" xfId="51493"/>
    <cellStyle name="Total 4 4 5" xfId="51494"/>
    <cellStyle name="Total 4 4 6" xfId="51495"/>
    <cellStyle name="Total 4 5" xfId="51496"/>
    <cellStyle name="Total 4 5 2" xfId="51497"/>
    <cellStyle name="Total 4 5 2 2" xfId="51498"/>
    <cellStyle name="Total 4 5 2 2 2" xfId="51499"/>
    <cellStyle name="Total 4 5 2 2 3" xfId="51500"/>
    <cellStyle name="Total 4 5 2 3" xfId="51501"/>
    <cellStyle name="Total 4 5 2 4" xfId="51502"/>
    <cellStyle name="Total 4 5 3" xfId="51503"/>
    <cellStyle name="Total 4 5 3 2" xfId="51504"/>
    <cellStyle name="Total 4 5 3 2 2" xfId="51505"/>
    <cellStyle name="Total 4 5 3 2 3" xfId="51506"/>
    <cellStyle name="Total 4 5 3 3" xfId="51507"/>
    <cellStyle name="Total 4 5 3 4" xfId="51508"/>
    <cellStyle name="Total 4 5 4" xfId="51509"/>
    <cellStyle name="Total 4 5 4 2" xfId="51510"/>
    <cellStyle name="Total 4 5 4 3" xfId="51511"/>
    <cellStyle name="Total 4 5 5" xfId="51512"/>
    <cellStyle name="Total 4 5 6" xfId="51513"/>
    <cellStyle name="Total 4 6" xfId="51514"/>
    <cellStyle name="Total 4 6 2" xfId="51515"/>
    <cellStyle name="Total 4 6 2 2" xfId="51516"/>
    <cellStyle name="Total 4 6 2 2 2" xfId="51517"/>
    <cellStyle name="Total 4 6 2 2 3" xfId="51518"/>
    <cellStyle name="Total 4 6 2 3" xfId="51519"/>
    <cellStyle name="Total 4 6 2 4" xfId="51520"/>
    <cellStyle name="Total 4 6 3" xfId="51521"/>
    <cellStyle name="Total 4 6 3 2" xfId="51522"/>
    <cellStyle name="Total 4 6 3 2 2" xfId="51523"/>
    <cellStyle name="Total 4 6 3 2 3" xfId="51524"/>
    <cellStyle name="Total 4 6 3 3" xfId="51525"/>
    <cellStyle name="Total 4 6 3 4" xfId="51526"/>
    <cellStyle name="Total 4 6 4" xfId="51527"/>
    <cellStyle name="Total 4 6 4 2" xfId="51528"/>
    <cellStyle name="Total 4 6 4 2 2" xfId="51529"/>
    <cellStyle name="Total 4 6 4 2 3" xfId="51530"/>
    <cellStyle name="Total 4 6 4 3" xfId="51531"/>
    <cellStyle name="Total 4 6 4 4" xfId="51532"/>
    <cellStyle name="Total 4 6 5" xfId="51533"/>
    <cellStyle name="Total 4 6 5 2" xfId="51534"/>
    <cellStyle name="Total 4 6 5 3" xfId="51535"/>
    <cellStyle name="Total 4 6 6" xfId="51536"/>
    <cellStyle name="Total 4 6 7" xfId="51537"/>
    <cellStyle name="Total 4 7" xfId="51538"/>
    <cellStyle name="Total 4 7 2" xfId="51539"/>
    <cellStyle name="Total 4 7 2 2" xfId="51540"/>
    <cellStyle name="Total 4 7 2 2 2" xfId="51541"/>
    <cellStyle name="Total 4 7 2 2 3" xfId="51542"/>
    <cellStyle name="Total 4 7 2 3" xfId="51543"/>
    <cellStyle name="Total 4 7 2 4" xfId="51544"/>
    <cellStyle name="Total 4 7 3" xfId="51545"/>
    <cellStyle name="Total 4 7 3 2" xfId="51546"/>
    <cellStyle name="Total 4 7 3 2 2" xfId="51547"/>
    <cellStyle name="Total 4 7 3 2 3" xfId="51548"/>
    <cellStyle name="Total 4 7 3 3" xfId="51549"/>
    <cellStyle name="Total 4 7 3 4" xfId="51550"/>
    <cellStyle name="Total 4 7 4" xfId="51551"/>
    <cellStyle name="Total 4 7 4 2" xfId="51552"/>
    <cellStyle name="Total 4 7 4 3" xfId="51553"/>
    <cellStyle name="Total 4 7 5" xfId="51554"/>
    <cellStyle name="Total 4 7 6" xfId="51555"/>
    <cellStyle name="Total 4 8" xfId="51556"/>
    <cellStyle name="Total 4 8 2" xfId="51557"/>
    <cellStyle name="Total 4 8 2 2" xfId="51558"/>
    <cellStyle name="Total 4 8 2 3" xfId="51559"/>
    <cellStyle name="Total 4 8 3" xfId="51560"/>
    <cellStyle name="Total 4 8 4" xfId="51561"/>
    <cellStyle name="Total 4 9" xfId="51562"/>
    <cellStyle name="Total 4 9 2" xfId="51563"/>
    <cellStyle name="Total 4 9 2 2" xfId="51564"/>
    <cellStyle name="Total 4 9 2 3" xfId="51565"/>
    <cellStyle name="Total 4 9 3" xfId="51566"/>
    <cellStyle name="Total 4 9 4" xfId="51567"/>
    <cellStyle name="Total 40" xfId="51568"/>
    <cellStyle name="Total 40 10" xfId="51569"/>
    <cellStyle name="Total 40 10 2" xfId="51570"/>
    <cellStyle name="Total 40 10 3" xfId="51571"/>
    <cellStyle name="Total 40 11" xfId="51572"/>
    <cellStyle name="Total 40 11 2" xfId="51573"/>
    <cellStyle name="Total 40 11 3" xfId="51574"/>
    <cellStyle name="Total 40 12" xfId="51575"/>
    <cellStyle name="Total 40 12 2" xfId="51576"/>
    <cellStyle name="Total 40 12 3" xfId="51577"/>
    <cellStyle name="Total 40 13" xfId="51578"/>
    <cellStyle name="Total 40 2" xfId="51579"/>
    <cellStyle name="Total 40 2 2" xfId="51580"/>
    <cellStyle name="Total 40 2 2 2" xfId="51581"/>
    <cellStyle name="Total 40 2 2 2 2" xfId="51582"/>
    <cellStyle name="Total 40 2 2 2 3" xfId="51583"/>
    <cellStyle name="Total 40 2 2 3" xfId="51584"/>
    <cellStyle name="Total 40 2 2 4" xfId="51585"/>
    <cellStyle name="Total 40 2 3" xfId="51586"/>
    <cellStyle name="Total 40 2 3 2" xfId="51587"/>
    <cellStyle name="Total 40 2 3 2 2" xfId="51588"/>
    <cellStyle name="Total 40 2 3 2 3" xfId="51589"/>
    <cellStyle name="Total 40 2 3 3" xfId="51590"/>
    <cellStyle name="Total 40 2 3 4" xfId="51591"/>
    <cellStyle name="Total 40 2 4" xfId="51592"/>
    <cellStyle name="Total 40 2 4 2" xfId="51593"/>
    <cellStyle name="Total 40 2 4 3" xfId="51594"/>
    <cellStyle name="Total 40 2 5" xfId="51595"/>
    <cellStyle name="Total 40 2 5 2" xfId="51596"/>
    <cellStyle name="Total 40 2 5 3" xfId="51597"/>
    <cellStyle name="Total 40 2 6" xfId="51598"/>
    <cellStyle name="Total 40 2 7" xfId="51599"/>
    <cellStyle name="Total 40 3" xfId="51600"/>
    <cellStyle name="Total 40 3 2" xfId="51601"/>
    <cellStyle name="Total 40 3 2 2" xfId="51602"/>
    <cellStyle name="Total 40 3 2 2 2" xfId="51603"/>
    <cellStyle name="Total 40 3 2 2 3" xfId="51604"/>
    <cellStyle name="Total 40 3 2 3" xfId="51605"/>
    <cellStyle name="Total 40 3 2 4" xfId="51606"/>
    <cellStyle name="Total 40 3 3" xfId="51607"/>
    <cellStyle name="Total 40 3 3 2" xfId="51608"/>
    <cellStyle name="Total 40 3 3 2 2" xfId="51609"/>
    <cellStyle name="Total 40 3 3 2 3" xfId="51610"/>
    <cellStyle name="Total 40 3 3 3" xfId="51611"/>
    <cellStyle name="Total 40 3 3 4" xfId="51612"/>
    <cellStyle name="Total 40 3 4" xfId="51613"/>
    <cellStyle name="Total 40 3 4 2" xfId="51614"/>
    <cellStyle name="Total 40 3 4 3" xfId="51615"/>
    <cellStyle name="Total 40 3 5" xfId="51616"/>
    <cellStyle name="Total 40 3 6" xfId="51617"/>
    <cellStyle name="Total 40 4" xfId="51618"/>
    <cellStyle name="Total 40 4 2" xfId="51619"/>
    <cellStyle name="Total 40 4 2 2" xfId="51620"/>
    <cellStyle name="Total 40 4 2 2 2" xfId="51621"/>
    <cellStyle name="Total 40 4 2 2 3" xfId="51622"/>
    <cellStyle name="Total 40 4 2 3" xfId="51623"/>
    <cellStyle name="Total 40 4 2 4" xfId="51624"/>
    <cellStyle name="Total 40 4 3" xfId="51625"/>
    <cellStyle name="Total 40 4 3 2" xfId="51626"/>
    <cellStyle name="Total 40 4 3 2 2" xfId="51627"/>
    <cellStyle name="Total 40 4 3 2 3" xfId="51628"/>
    <cellStyle name="Total 40 4 3 3" xfId="51629"/>
    <cellStyle name="Total 40 4 3 4" xfId="51630"/>
    <cellStyle name="Total 40 4 4" xfId="51631"/>
    <cellStyle name="Total 40 4 4 2" xfId="51632"/>
    <cellStyle name="Total 40 4 4 3" xfId="51633"/>
    <cellStyle name="Total 40 4 5" xfId="51634"/>
    <cellStyle name="Total 40 4 6" xfId="51635"/>
    <cellStyle name="Total 40 5" xfId="51636"/>
    <cellStyle name="Total 40 5 2" xfId="51637"/>
    <cellStyle name="Total 40 5 2 2" xfId="51638"/>
    <cellStyle name="Total 40 5 2 2 2" xfId="51639"/>
    <cellStyle name="Total 40 5 2 2 3" xfId="51640"/>
    <cellStyle name="Total 40 5 2 3" xfId="51641"/>
    <cellStyle name="Total 40 5 2 4" xfId="51642"/>
    <cellStyle name="Total 40 5 3" xfId="51643"/>
    <cellStyle name="Total 40 5 3 2" xfId="51644"/>
    <cellStyle name="Total 40 5 3 2 2" xfId="51645"/>
    <cellStyle name="Total 40 5 3 2 3" xfId="51646"/>
    <cellStyle name="Total 40 5 3 3" xfId="51647"/>
    <cellStyle name="Total 40 5 3 4" xfId="51648"/>
    <cellStyle name="Total 40 5 4" xfId="51649"/>
    <cellStyle name="Total 40 5 4 2" xfId="51650"/>
    <cellStyle name="Total 40 5 4 2 2" xfId="51651"/>
    <cellStyle name="Total 40 5 4 2 3" xfId="51652"/>
    <cellStyle name="Total 40 5 4 3" xfId="51653"/>
    <cellStyle name="Total 40 5 4 4" xfId="51654"/>
    <cellStyle name="Total 40 5 5" xfId="51655"/>
    <cellStyle name="Total 40 5 5 2" xfId="51656"/>
    <cellStyle name="Total 40 5 5 3" xfId="51657"/>
    <cellStyle name="Total 40 5 6" xfId="51658"/>
    <cellStyle name="Total 40 5 7" xfId="51659"/>
    <cellStyle name="Total 40 6" xfId="51660"/>
    <cellStyle name="Total 40 6 2" xfId="51661"/>
    <cellStyle name="Total 40 6 2 2" xfId="51662"/>
    <cellStyle name="Total 40 6 2 2 2" xfId="51663"/>
    <cellStyle name="Total 40 6 2 2 3" xfId="51664"/>
    <cellStyle name="Total 40 6 2 3" xfId="51665"/>
    <cellStyle name="Total 40 6 2 4" xfId="51666"/>
    <cellStyle name="Total 40 6 3" xfId="51667"/>
    <cellStyle name="Total 40 6 3 2" xfId="51668"/>
    <cellStyle name="Total 40 6 3 2 2" xfId="51669"/>
    <cellStyle name="Total 40 6 3 2 3" xfId="51670"/>
    <cellStyle name="Total 40 6 3 3" xfId="51671"/>
    <cellStyle name="Total 40 6 3 4" xfId="51672"/>
    <cellStyle name="Total 40 6 4" xfId="51673"/>
    <cellStyle name="Total 40 6 4 2" xfId="51674"/>
    <cellStyle name="Total 40 6 4 3" xfId="51675"/>
    <cellStyle name="Total 40 6 5" xfId="51676"/>
    <cellStyle name="Total 40 6 6" xfId="51677"/>
    <cellStyle name="Total 40 7" xfId="51678"/>
    <cellStyle name="Total 40 7 2" xfId="51679"/>
    <cellStyle name="Total 40 7 2 2" xfId="51680"/>
    <cellStyle name="Total 40 7 2 3" xfId="51681"/>
    <cellStyle name="Total 40 7 3" xfId="51682"/>
    <cellStyle name="Total 40 7 4" xfId="51683"/>
    <cellStyle name="Total 40 8" xfId="51684"/>
    <cellStyle name="Total 40 8 2" xfId="51685"/>
    <cellStyle name="Total 40 8 2 2" xfId="51686"/>
    <cellStyle name="Total 40 8 2 3" xfId="51687"/>
    <cellStyle name="Total 40 8 3" xfId="51688"/>
    <cellStyle name="Total 40 8 4" xfId="51689"/>
    <cellStyle name="Total 40 9" xfId="51690"/>
    <cellStyle name="Total 40 9 2" xfId="51691"/>
    <cellStyle name="Total 40 9 2 2" xfId="51692"/>
    <cellStyle name="Total 40 9 2 3" xfId="51693"/>
    <cellStyle name="Total 40 9 3" xfId="51694"/>
    <cellStyle name="Total 40 9 4" xfId="51695"/>
    <cellStyle name="Total 41" xfId="51696"/>
    <cellStyle name="Total 41 10" xfId="51697"/>
    <cellStyle name="Total 41 10 2" xfId="51698"/>
    <cellStyle name="Total 41 10 3" xfId="51699"/>
    <cellStyle name="Total 41 11" xfId="51700"/>
    <cellStyle name="Total 41 11 2" xfId="51701"/>
    <cellStyle name="Total 41 11 3" xfId="51702"/>
    <cellStyle name="Total 41 12" xfId="51703"/>
    <cellStyle name="Total 41 12 2" xfId="51704"/>
    <cellStyle name="Total 41 12 3" xfId="51705"/>
    <cellStyle name="Total 41 13" xfId="51706"/>
    <cellStyle name="Total 41 2" xfId="51707"/>
    <cellStyle name="Total 41 2 2" xfId="51708"/>
    <cellStyle name="Total 41 2 2 2" xfId="51709"/>
    <cellStyle name="Total 41 2 2 2 2" xfId="51710"/>
    <cellStyle name="Total 41 2 2 2 3" xfId="51711"/>
    <cellStyle name="Total 41 2 2 3" xfId="51712"/>
    <cellStyle name="Total 41 2 2 4" xfId="51713"/>
    <cellStyle name="Total 41 2 3" xfId="51714"/>
    <cellStyle name="Total 41 2 3 2" xfId="51715"/>
    <cellStyle name="Total 41 2 3 2 2" xfId="51716"/>
    <cellStyle name="Total 41 2 3 2 3" xfId="51717"/>
    <cellStyle name="Total 41 2 3 3" xfId="51718"/>
    <cellStyle name="Total 41 2 3 4" xfId="51719"/>
    <cellStyle name="Total 41 2 4" xfId="51720"/>
    <cellStyle name="Total 41 2 4 2" xfId="51721"/>
    <cellStyle name="Total 41 2 4 3" xfId="51722"/>
    <cellStyle name="Total 41 2 5" xfId="51723"/>
    <cellStyle name="Total 41 2 5 2" xfId="51724"/>
    <cellStyle name="Total 41 2 5 3" xfId="51725"/>
    <cellStyle name="Total 41 2 6" xfId="51726"/>
    <cellStyle name="Total 41 2 7" xfId="51727"/>
    <cellStyle name="Total 41 3" xfId="51728"/>
    <cellStyle name="Total 41 3 2" xfId="51729"/>
    <cellStyle name="Total 41 3 2 2" xfId="51730"/>
    <cellStyle name="Total 41 3 2 2 2" xfId="51731"/>
    <cellStyle name="Total 41 3 2 2 3" xfId="51732"/>
    <cellStyle name="Total 41 3 2 3" xfId="51733"/>
    <cellStyle name="Total 41 3 2 4" xfId="51734"/>
    <cellStyle name="Total 41 3 3" xfId="51735"/>
    <cellStyle name="Total 41 3 3 2" xfId="51736"/>
    <cellStyle name="Total 41 3 3 2 2" xfId="51737"/>
    <cellStyle name="Total 41 3 3 2 3" xfId="51738"/>
    <cellStyle name="Total 41 3 3 3" xfId="51739"/>
    <cellStyle name="Total 41 3 3 4" xfId="51740"/>
    <cellStyle name="Total 41 3 4" xfId="51741"/>
    <cellStyle name="Total 41 3 4 2" xfId="51742"/>
    <cellStyle name="Total 41 3 4 3" xfId="51743"/>
    <cellStyle name="Total 41 3 5" xfId="51744"/>
    <cellStyle name="Total 41 3 6" xfId="51745"/>
    <cellStyle name="Total 41 4" xfId="51746"/>
    <cellStyle name="Total 41 4 2" xfId="51747"/>
    <cellStyle name="Total 41 4 2 2" xfId="51748"/>
    <cellStyle name="Total 41 4 2 2 2" xfId="51749"/>
    <cellStyle name="Total 41 4 2 2 3" xfId="51750"/>
    <cellStyle name="Total 41 4 2 3" xfId="51751"/>
    <cellStyle name="Total 41 4 2 4" xfId="51752"/>
    <cellStyle name="Total 41 4 3" xfId="51753"/>
    <cellStyle name="Total 41 4 3 2" xfId="51754"/>
    <cellStyle name="Total 41 4 3 2 2" xfId="51755"/>
    <cellStyle name="Total 41 4 3 2 3" xfId="51756"/>
    <cellStyle name="Total 41 4 3 3" xfId="51757"/>
    <cellStyle name="Total 41 4 3 4" xfId="51758"/>
    <cellStyle name="Total 41 4 4" xfId="51759"/>
    <cellStyle name="Total 41 4 4 2" xfId="51760"/>
    <cellStyle name="Total 41 4 4 3" xfId="51761"/>
    <cellStyle name="Total 41 4 5" xfId="51762"/>
    <cellStyle name="Total 41 4 6" xfId="51763"/>
    <cellStyle name="Total 41 5" xfId="51764"/>
    <cellStyle name="Total 41 5 2" xfId="51765"/>
    <cellStyle name="Total 41 5 2 2" xfId="51766"/>
    <cellStyle name="Total 41 5 2 2 2" xfId="51767"/>
    <cellStyle name="Total 41 5 2 2 3" xfId="51768"/>
    <cellStyle name="Total 41 5 2 3" xfId="51769"/>
    <cellStyle name="Total 41 5 2 4" xfId="51770"/>
    <cellStyle name="Total 41 5 3" xfId="51771"/>
    <cellStyle name="Total 41 5 3 2" xfId="51772"/>
    <cellStyle name="Total 41 5 3 2 2" xfId="51773"/>
    <cellStyle name="Total 41 5 3 2 3" xfId="51774"/>
    <cellStyle name="Total 41 5 3 3" xfId="51775"/>
    <cellStyle name="Total 41 5 3 4" xfId="51776"/>
    <cellStyle name="Total 41 5 4" xfId="51777"/>
    <cellStyle name="Total 41 5 4 2" xfId="51778"/>
    <cellStyle name="Total 41 5 4 2 2" xfId="51779"/>
    <cellStyle name="Total 41 5 4 2 3" xfId="51780"/>
    <cellStyle name="Total 41 5 4 3" xfId="51781"/>
    <cellStyle name="Total 41 5 4 4" xfId="51782"/>
    <cellStyle name="Total 41 5 5" xfId="51783"/>
    <cellStyle name="Total 41 5 5 2" xfId="51784"/>
    <cellStyle name="Total 41 5 5 3" xfId="51785"/>
    <cellStyle name="Total 41 5 6" xfId="51786"/>
    <cellStyle name="Total 41 5 7" xfId="51787"/>
    <cellStyle name="Total 41 6" xfId="51788"/>
    <cellStyle name="Total 41 6 2" xfId="51789"/>
    <cellStyle name="Total 41 6 2 2" xfId="51790"/>
    <cellStyle name="Total 41 6 2 2 2" xfId="51791"/>
    <cellStyle name="Total 41 6 2 2 3" xfId="51792"/>
    <cellStyle name="Total 41 6 2 3" xfId="51793"/>
    <cellStyle name="Total 41 6 2 4" xfId="51794"/>
    <cellStyle name="Total 41 6 3" xfId="51795"/>
    <cellStyle name="Total 41 6 3 2" xfId="51796"/>
    <cellStyle name="Total 41 6 3 2 2" xfId="51797"/>
    <cellStyle name="Total 41 6 3 2 3" xfId="51798"/>
    <cellStyle name="Total 41 6 3 3" xfId="51799"/>
    <cellStyle name="Total 41 6 3 4" xfId="51800"/>
    <cellStyle name="Total 41 6 4" xfId="51801"/>
    <cellStyle name="Total 41 6 4 2" xfId="51802"/>
    <cellStyle name="Total 41 6 4 3" xfId="51803"/>
    <cellStyle name="Total 41 6 5" xfId="51804"/>
    <cellStyle name="Total 41 6 6" xfId="51805"/>
    <cellStyle name="Total 41 7" xfId="51806"/>
    <cellStyle name="Total 41 7 2" xfId="51807"/>
    <cellStyle name="Total 41 7 2 2" xfId="51808"/>
    <cellStyle name="Total 41 7 2 3" xfId="51809"/>
    <cellStyle name="Total 41 7 3" xfId="51810"/>
    <cellStyle name="Total 41 7 4" xfId="51811"/>
    <cellStyle name="Total 41 8" xfId="51812"/>
    <cellStyle name="Total 41 8 2" xfId="51813"/>
    <cellStyle name="Total 41 8 2 2" xfId="51814"/>
    <cellStyle name="Total 41 8 2 3" xfId="51815"/>
    <cellStyle name="Total 41 8 3" xfId="51816"/>
    <cellStyle name="Total 41 8 4" xfId="51817"/>
    <cellStyle name="Total 41 9" xfId="51818"/>
    <cellStyle name="Total 41 9 2" xfId="51819"/>
    <cellStyle name="Total 41 9 2 2" xfId="51820"/>
    <cellStyle name="Total 41 9 2 3" xfId="51821"/>
    <cellStyle name="Total 41 9 3" xfId="51822"/>
    <cellStyle name="Total 41 9 4" xfId="51823"/>
    <cellStyle name="Total 42" xfId="51824"/>
    <cellStyle name="Total 42 10" xfId="51825"/>
    <cellStyle name="Total 42 10 2" xfId="51826"/>
    <cellStyle name="Total 42 10 3" xfId="51827"/>
    <cellStyle name="Total 42 11" xfId="51828"/>
    <cellStyle name="Total 42 11 2" xfId="51829"/>
    <cellStyle name="Total 42 11 3" xfId="51830"/>
    <cellStyle name="Total 42 12" xfId="51831"/>
    <cellStyle name="Total 42 12 2" xfId="51832"/>
    <cellStyle name="Total 42 12 3" xfId="51833"/>
    <cellStyle name="Total 42 13" xfId="51834"/>
    <cellStyle name="Total 42 2" xfId="51835"/>
    <cellStyle name="Total 42 2 2" xfId="51836"/>
    <cellStyle name="Total 42 2 2 2" xfId="51837"/>
    <cellStyle name="Total 42 2 2 2 2" xfId="51838"/>
    <cellStyle name="Total 42 2 2 2 3" xfId="51839"/>
    <cellStyle name="Total 42 2 2 3" xfId="51840"/>
    <cellStyle name="Total 42 2 2 4" xfId="51841"/>
    <cellStyle name="Total 42 2 3" xfId="51842"/>
    <cellStyle name="Total 42 2 3 2" xfId="51843"/>
    <cellStyle name="Total 42 2 3 2 2" xfId="51844"/>
    <cellStyle name="Total 42 2 3 2 3" xfId="51845"/>
    <cellStyle name="Total 42 2 3 3" xfId="51846"/>
    <cellStyle name="Total 42 2 3 4" xfId="51847"/>
    <cellStyle name="Total 42 2 4" xfId="51848"/>
    <cellStyle name="Total 42 2 4 2" xfId="51849"/>
    <cellStyle name="Total 42 2 4 3" xfId="51850"/>
    <cellStyle name="Total 42 2 5" xfId="51851"/>
    <cellStyle name="Total 42 2 5 2" xfId="51852"/>
    <cellStyle name="Total 42 2 5 3" xfId="51853"/>
    <cellStyle name="Total 42 2 6" xfId="51854"/>
    <cellStyle name="Total 42 2 7" xfId="51855"/>
    <cellStyle name="Total 42 3" xfId="51856"/>
    <cellStyle name="Total 42 3 2" xfId="51857"/>
    <cellStyle name="Total 42 3 2 2" xfId="51858"/>
    <cellStyle name="Total 42 3 2 2 2" xfId="51859"/>
    <cellStyle name="Total 42 3 2 2 3" xfId="51860"/>
    <cellStyle name="Total 42 3 2 3" xfId="51861"/>
    <cellStyle name="Total 42 3 2 4" xfId="51862"/>
    <cellStyle name="Total 42 3 3" xfId="51863"/>
    <cellStyle name="Total 42 3 3 2" xfId="51864"/>
    <cellStyle name="Total 42 3 3 2 2" xfId="51865"/>
    <cellStyle name="Total 42 3 3 2 3" xfId="51866"/>
    <cellStyle name="Total 42 3 3 3" xfId="51867"/>
    <cellStyle name="Total 42 3 3 4" xfId="51868"/>
    <cellStyle name="Total 42 3 4" xfId="51869"/>
    <cellStyle name="Total 42 3 4 2" xfId="51870"/>
    <cellStyle name="Total 42 3 4 3" xfId="51871"/>
    <cellStyle name="Total 42 3 5" xfId="51872"/>
    <cellStyle name="Total 42 3 6" xfId="51873"/>
    <cellStyle name="Total 42 4" xfId="51874"/>
    <cellStyle name="Total 42 4 2" xfId="51875"/>
    <cellStyle name="Total 42 4 2 2" xfId="51876"/>
    <cellStyle name="Total 42 4 2 2 2" xfId="51877"/>
    <cellStyle name="Total 42 4 2 2 3" xfId="51878"/>
    <cellStyle name="Total 42 4 2 3" xfId="51879"/>
    <cellStyle name="Total 42 4 2 4" xfId="51880"/>
    <cellStyle name="Total 42 4 3" xfId="51881"/>
    <cellStyle name="Total 42 4 3 2" xfId="51882"/>
    <cellStyle name="Total 42 4 3 2 2" xfId="51883"/>
    <cellStyle name="Total 42 4 3 2 3" xfId="51884"/>
    <cellStyle name="Total 42 4 3 3" xfId="51885"/>
    <cellStyle name="Total 42 4 3 4" xfId="51886"/>
    <cellStyle name="Total 42 4 4" xfId="51887"/>
    <cellStyle name="Total 42 4 4 2" xfId="51888"/>
    <cellStyle name="Total 42 4 4 3" xfId="51889"/>
    <cellStyle name="Total 42 4 5" xfId="51890"/>
    <cellStyle name="Total 42 4 6" xfId="51891"/>
    <cellStyle name="Total 42 5" xfId="51892"/>
    <cellStyle name="Total 42 5 2" xfId="51893"/>
    <cellStyle name="Total 42 5 2 2" xfId="51894"/>
    <cellStyle name="Total 42 5 2 2 2" xfId="51895"/>
    <cellStyle name="Total 42 5 2 2 3" xfId="51896"/>
    <cellStyle name="Total 42 5 2 3" xfId="51897"/>
    <cellStyle name="Total 42 5 2 4" xfId="51898"/>
    <cellStyle name="Total 42 5 3" xfId="51899"/>
    <cellStyle name="Total 42 5 3 2" xfId="51900"/>
    <cellStyle name="Total 42 5 3 2 2" xfId="51901"/>
    <cellStyle name="Total 42 5 3 2 3" xfId="51902"/>
    <cellStyle name="Total 42 5 3 3" xfId="51903"/>
    <cellStyle name="Total 42 5 3 4" xfId="51904"/>
    <cellStyle name="Total 42 5 4" xfId="51905"/>
    <cellStyle name="Total 42 5 4 2" xfId="51906"/>
    <cellStyle name="Total 42 5 4 2 2" xfId="51907"/>
    <cellStyle name="Total 42 5 4 2 3" xfId="51908"/>
    <cellStyle name="Total 42 5 4 3" xfId="51909"/>
    <cellStyle name="Total 42 5 4 4" xfId="51910"/>
    <cellStyle name="Total 42 5 5" xfId="51911"/>
    <cellStyle name="Total 42 5 5 2" xfId="51912"/>
    <cellStyle name="Total 42 5 5 3" xfId="51913"/>
    <cellStyle name="Total 42 5 6" xfId="51914"/>
    <cellStyle name="Total 42 5 7" xfId="51915"/>
    <cellStyle name="Total 42 6" xfId="51916"/>
    <cellStyle name="Total 42 6 2" xfId="51917"/>
    <cellStyle name="Total 42 6 2 2" xfId="51918"/>
    <cellStyle name="Total 42 6 2 2 2" xfId="51919"/>
    <cellStyle name="Total 42 6 2 2 3" xfId="51920"/>
    <cellStyle name="Total 42 6 2 3" xfId="51921"/>
    <cellStyle name="Total 42 6 2 4" xfId="51922"/>
    <cellStyle name="Total 42 6 3" xfId="51923"/>
    <cellStyle name="Total 42 6 3 2" xfId="51924"/>
    <cellStyle name="Total 42 6 3 2 2" xfId="51925"/>
    <cellStyle name="Total 42 6 3 2 3" xfId="51926"/>
    <cellStyle name="Total 42 6 3 3" xfId="51927"/>
    <cellStyle name="Total 42 6 3 4" xfId="51928"/>
    <cellStyle name="Total 42 6 4" xfId="51929"/>
    <cellStyle name="Total 42 6 4 2" xfId="51930"/>
    <cellStyle name="Total 42 6 4 3" xfId="51931"/>
    <cellStyle name="Total 42 6 5" xfId="51932"/>
    <cellStyle name="Total 42 6 6" xfId="51933"/>
    <cellStyle name="Total 42 7" xfId="51934"/>
    <cellStyle name="Total 42 7 2" xfId="51935"/>
    <cellStyle name="Total 42 7 2 2" xfId="51936"/>
    <cellStyle name="Total 42 7 2 3" xfId="51937"/>
    <cellStyle name="Total 42 7 3" xfId="51938"/>
    <cellStyle name="Total 42 7 4" xfId="51939"/>
    <cellStyle name="Total 42 8" xfId="51940"/>
    <cellStyle name="Total 42 8 2" xfId="51941"/>
    <cellStyle name="Total 42 8 2 2" xfId="51942"/>
    <cellStyle name="Total 42 8 2 3" xfId="51943"/>
    <cellStyle name="Total 42 8 3" xfId="51944"/>
    <cellStyle name="Total 42 8 4" xfId="51945"/>
    <cellStyle name="Total 42 9" xfId="51946"/>
    <cellStyle name="Total 42 9 2" xfId="51947"/>
    <cellStyle name="Total 42 9 2 2" xfId="51948"/>
    <cellStyle name="Total 42 9 2 3" xfId="51949"/>
    <cellStyle name="Total 42 9 3" xfId="51950"/>
    <cellStyle name="Total 42 9 4" xfId="51951"/>
    <cellStyle name="Total 5" xfId="51952"/>
    <cellStyle name="Total 5 10" xfId="51953"/>
    <cellStyle name="Total 5 10 2" xfId="51954"/>
    <cellStyle name="Total 5 10 2 2" xfId="51955"/>
    <cellStyle name="Total 5 10 2 3" xfId="51956"/>
    <cellStyle name="Total 5 10 3" xfId="51957"/>
    <cellStyle name="Total 5 10 4" xfId="51958"/>
    <cellStyle name="Total 5 11" xfId="51959"/>
    <cellStyle name="Total 5 11 2" xfId="51960"/>
    <cellStyle name="Total 5 11 3" xfId="51961"/>
    <cellStyle name="Total 5 12" xfId="51962"/>
    <cellStyle name="Total 5 12 2" xfId="51963"/>
    <cellStyle name="Total 5 12 3" xfId="51964"/>
    <cellStyle name="Total 5 13" xfId="51965"/>
    <cellStyle name="Total 5 13 2" xfId="51966"/>
    <cellStyle name="Total 5 13 3" xfId="51967"/>
    <cellStyle name="Total 5 14" xfId="51968"/>
    <cellStyle name="Total 5 2" xfId="51969"/>
    <cellStyle name="Total 5 2 10" xfId="51970"/>
    <cellStyle name="Total 5 2 10 2" xfId="51971"/>
    <cellStyle name="Total 5 2 10 3" xfId="51972"/>
    <cellStyle name="Total 5 2 11" xfId="51973"/>
    <cellStyle name="Total 5 2 12" xfId="51974"/>
    <cellStyle name="Total 5 2 2" xfId="51975"/>
    <cellStyle name="Total 5 2 2 2" xfId="51976"/>
    <cellStyle name="Total 5 2 2 2 2" xfId="51977"/>
    <cellStyle name="Total 5 2 2 2 2 2" xfId="51978"/>
    <cellStyle name="Total 5 2 2 2 2 3" xfId="51979"/>
    <cellStyle name="Total 5 2 2 2 3" xfId="51980"/>
    <cellStyle name="Total 5 2 2 2 4" xfId="51981"/>
    <cellStyle name="Total 5 2 2 3" xfId="51982"/>
    <cellStyle name="Total 5 2 2 3 2" xfId="51983"/>
    <cellStyle name="Total 5 2 2 3 2 2" xfId="51984"/>
    <cellStyle name="Total 5 2 2 3 2 3" xfId="51985"/>
    <cellStyle name="Total 5 2 2 3 3" xfId="51986"/>
    <cellStyle name="Total 5 2 2 3 4" xfId="51987"/>
    <cellStyle name="Total 5 2 2 4" xfId="51988"/>
    <cellStyle name="Total 5 2 2 4 2" xfId="51989"/>
    <cellStyle name="Total 5 2 2 4 3" xfId="51990"/>
    <cellStyle name="Total 5 2 2 5" xfId="51991"/>
    <cellStyle name="Total 5 2 2 6" xfId="51992"/>
    <cellStyle name="Total 5 2 3" xfId="51993"/>
    <cellStyle name="Total 5 2 3 2" xfId="51994"/>
    <cellStyle name="Total 5 2 3 2 2" xfId="51995"/>
    <cellStyle name="Total 5 2 3 2 2 2" xfId="51996"/>
    <cellStyle name="Total 5 2 3 2 2 3" xfId="51997"/>
    <cellStyle name="Total 5 2 3 2 3" xfId="51998"/>
    <cellStyle name="Total 5 2 3 2 4" xfId="51999"/>
    <cellStyle name="Total 5 2 3 3" xfId="52000"/>
    <cellStyle name="Total 5 2 3 3 2" xfId="52001"/>
    <cellStyle name="Total 5 2 3 3 2 2" xfId="52002"/>
    <cellStyle name="Total 5 2 3 3 2 3" xfId="52003"/>
    <cellStyle name="Total 5 2 3 3 3" xfId="52004"/>
    <cellStyle name="Total 5 2 3 3 4" xfId="52005"/>
    <cellStyle name="Total 5 2 3 4" xfId="52006"/>
    <cellStyle name="Total 5 2 3 4 2" xfId="52007"/>
    <cellStyle name="Total 5 2 3 4 3" xfId="52008"/>
    <cellStyle name="Total 5 2 3 5" xfId="52009"/>
    <cellStyle name="Total 5 2 3 6" xfId="52010"/>
    <cellStyle name="Total 5 2 4" xfId="52011"/>
    <cellStyle name="Total 5 2 4 2" xfId="52012"/>
    <cellStyle name="Total 5 2 4 2 2" xfId="52013"/>
    <cellStyle name="Total 5 2 4 2 2 2" xfId="52014"/>
    <cellStyle name="Total 5 2 4 2 2 3" xfId="52015"/>
    <cellStyle name="Total 5 2 4 2 3" xfId="52016"/>
    <cellStyle name="Total 5 2 4 2 4" xfId="52017"/>
    <cellStyle name="Total 5 2 4 3" xfId="52018"/>
    <cellStyle name="Total 5 2 4 3 2" xfId="52019"/>
    <cellStyle name="Total 5 2 4 3 2 2" xfId="52020"/>
    <cellStyle name="Total 5 2 4 3 2 3" xfId="52021"/>
    <cellStyle name="Total 5 2 4 3 3" xfId="52022"/>
    <cellStyle name="Total 5 2 4 3 4" xfId="52023"/>
    <cellStyle name="Total 5 2 4 4" xfId="52024"/>
    <cellStyle name="Total 5 2 4 4 2" xfId="52025"/>
    <cellStyle name="Total 5 2 4 4 2 2" xfId="52026"/>
    <cellStyle name="Total 5 2 4 4 2 3" xfId="52027"/>
    <cellStyle name="Total 5 2 4 4 3" xfId="52028"/>
    <cellStyle name="Total 5 2 4 4 4" xfId="52029"/>
    <cellStyle name="Total 5 2 4 5" xfId="52030"/>
    <cellStyle name="Total 5 2 4 5 2" xfId="52031"/>
    <cellStyle name="Total 5 2 4 5 3" xfId="52032"/>
    <cellStyle name="Total 5 2 4 6" xfId="52033"/>
    <cellStyle name="Total 5 2 4 7" xfId="52034"/>
    <cellStyle name="Total 5 2 5" xfId="52035"/>
    <cellStyle name="Total 5 2 5 2" xfId="52036"/>
    <cellStyle name="Total 5 2 5 2 2" xfId="52037"/>
    <cellStyle name="Total 5 2 5 2 2 2" xfId="52038"/>
    <cellStyle name="Total 5 2 5 2 2 3" xfId="52039"/>
    <cellStyle name="Total 5 2 5 2 3" xfId="52040"/>
    <cellStyle name="Total 5 2 5 2 4" xfId="52041"/>
    <cellStyle name="Total 5 2 5 3" xfId="52042"/>
    <cellStyle name="Total 5 2 5 3 2" xfId="52043"/>
    <cellStyle name="Total 5 2 5 3 2 2" xfId="52044"/>
    <cellStyle name="Total 5 2 5 3 2 3" xfId="52045"/>
    <cellStyle name="Total 5 2 5 3 3" xfId="52046"/>
    <cellStyle name="Total 5 2 5 3 4" xfId="52047"/>
    <cellStyle name="Total 5 2 5 4" xfId="52048"/>
    <cellStyle name="Total 5 2 5 4 2" xfId="52049"/>
    <cellStyle name="Total 5 2 5 4 3" xfId="52050"/>
    <cellStyle name="Total 5 2 5 5" xfId="52051"/>
    <cellStyle name="Total 5 2 5 6" xfId="52052"/>
    <cellStyle name="Total 5 2 6" xfId="52053"/>
    <cellStyle name="Total 5 2 6 2" xfId="52054"/>
    <cellStyle name="Total 5 2 6 2 2" xfId="52055"/>
    <cellStyle name="Total 5 2 6 2 3" xfId="52056"/>
    <cellStyle name="Total 5 2 6 3" xfId="52057"/>
    <cellStyle name="Total 5 2 6 4" xfId="52058"/>
    <cellStyle name="Total 5 2 7" xfId="52059"/>
    <cellStyle name="Total 5 2 7 2" xfId="52060"/>
    <cellStyle name="Total 5 2 7 2 2" xfId="52061"/>
    <cellStyle name="Total 5 2 7 2 3" xfId="52062"/>
    <cellStyle name="Total 5 2 7 3" xfId="52063"/>
    <cellStyle name="Total 5 2 7 4" xfId="52064"/>
    <cellStyle name="Total 5 2 8" xfId="52065"/>
    <cellStyle name="Total 5 2 8 2" xfId="52066"/>
    <cellStyle name="Total 5 2 8 2 2" xfId="52067"/>
    <cellStyle name="Total 5 2 8 2 3" xfId="52068"/>
    <cellStyle name="Total 5 2 8 3" xfId="52069"/>
    <cellStyle name="Total 5 2 8 4" xfId="52070"/>
    <cellStyle name="Total 5 2 9" xfId="52071"/>
    <cellStyle name="Total 5 2 9 2" xfId="52072"/>
    <cellStyle name="Total 5 2 9 3" xfId="52073"/>
    <cellStyle name="Total 5 3" xfId="52074"/>
    <cellStyle name="Total 5 3 2" xfId="52075"/>
    <cellStyle name="Total 5 3 2 2" xfId="52076"/>
    <cellStyle name="Total 5 3 2 2 2" xfId="52077"/>
    <cellStyle name="Total 5 3 2 2 3" xfId="52078"/>
    <cellStyle name="Total 5 3 2 3" xfId="52079"/>
    <cellStyle name="Total 5 3 2 4" xfId="52080"/>
    <cellStyle name="Total 5 3 3" xfId="52081"/>
    <cellStyle name="Total 5 3 3 2" xfId="52082"/>
    <cellStyle name="Total 5 3 3 2 2" xfId="52083"/>
    <cellStyle name="Total 5 3 3 2 3" xfId="52084"/>
    <cellStyle name="Total 5 3 3 3" xfId="52085"/>
    <cellStyle name="Total 5 3 3 4" xfId="52086"/>
    <cellStyle name="Total 5 3 4" xfId="52087"/>
    <cellStyle name="Total 5 3 4 2" xfId="52088"/>
    <cellStyle name="Total 5 3 4 3" xfId="52089"/>
    <cellStyle name="Total 5 3 5" xfId="52090"/>
    <cellStyle name="Total 5 3 5 2" xfId="52091"/>
    <cellStyle name="Total 5 3 5 3" xfId="52092"/>
    <cellStyle name="Total 5 3 6" xfId="52093"/>
    <cellStyle name="Total 5 3 7" xfId="52094"/>
    <cellStyle name="Total 5 4" xfId="52095"/>
    <cellStyle name="Total 5 4 2" xfId="52096"/>
    <cellStyle name="Total 5 4 2 2" xfId="52097"/>
    <cellStyle name="Total 5 4 2 2 2" xfId="52098"/>
    <cellStyle name="Total 5 4 2 2 3" xfId="52099"/>
    <cellStyle name="Total 5 4 2 3" xfId="52100"/>
    <cellStyle name="Total 5 4 2 4" xfId="52101"/>
    <cellStyle name="Total 5 4 3" xfId="52102"/>
    <cellStyle name="Total 5 4 3 2" xfId="52103"/>
    <cellStyle name="Total 5 4 3 2 2" xfId="52104"/>
    <cellStyle name="Total 5 4 3 2 3" xfId="52105"/>
    <cellStyle name="Total 5 4 3 3" xfId="52106"/>
    <cellStyle name="Total 5 4 3 4" xfId="52107"/>
    <cellStyle name="Total 5 4 4" xfId="52108"/>
    <cellStyle name="Total 5 4 4 2" xfId="52109"/>
    <cellStyle name="Total 5 4 4 3" xfId="52110"/>
    <cellStyle name="Total 5 4 5" xfId="52111"/>
    <cellStyle name="Total 5 4 6" xfId="52112"/>
    <cellStyle name="Total 5 5" xfId="52113"/>
    <cellStyle name="Total 5 5 2" xfId="52114"/>
    <cellStyle name="Total 5 5 2 2" xfId="52115"/>
    <cellStyle name="Total 5 5 2 2 2" xfId="52116"/>
    <cellStyle name="Total 5 5 2 2 3" xfId="52117"/>
    <cellStyle name="Total 5 5 2 3" xfId="52118"/>
    <cellStyle name="Total 5 5 2 4" xfId="52119"/>
    <cellStyle name="Total 5 5 3" xfId="52120"/>
    <cellStyle name="Total 5 5 3 2" xfId="52121"/>
    <cellStyle name="Total 5 5 3 2 2" xfId="52122"/>
    <cellStyle name="Total 5 5 3 2 3" xfId="52123"/>
    <cellStyle name="Total 5 5 3 3" xfId="52124"/>
    <cellStyle name="Total 5 5 3 4" xfId="52125"/>
    <cellStyle name="Total 5 5 4" xfId="52126"/>
    <cellStyle name="Total 5 5 4 2" xfId="52127"/>
    <cellStyle name="Total 5 5 4 3" xfId="52128"/>
    <cellStyle name="Total 5 5 5" xfId="52129"/>
    <cellStyle name="Total 5 5 6" xfId="52130"/>
    <cellStyle name="Total 5 6" xfId="52131"/>
    <cellStyle name="Total 5 6 2" xfId="52132"/>
    <cellStyle name="Total 5 6 2 2" xfId="52133"/>
    <cellStyle name="Total 5 6 2 2 2" xfId="52134"/>
    <cellStyle name="Total 5 6 2 2 3" xfId="52135"/>
    <cellStyle name="Total 5 6 2 3" xfId="52136"/>
    <cellStyle name="Total 5 6 2 4" xfId="52137"/>
    <cellStyle name="Total 5 6 3" xfId="52138"/>
    <cellStyle name="Total 5 6 3 2" xfId="52139"/>
    <cellStyle name="Total 5 6 3 2 2" xfId="52140"/>
    <cellStyle name="Total 5 6 3 2 3" xfId="52141"/>
    <cellStyle name="Total 5 6 3 3" xfId="52142"/>
    <cellStyle name="Total 5 6 3 4" xfId="52143"/>
    <cellStyle name="Total 5 6 4" xfId="52144"/>
    <cellStyle name="Total 5 6 4 2" xfId="52145"/>
    <cellStyle name="Total 5 6 4 2 2" xfId="52146"/>
    <cellStyle name="Total 5 6 4 2 3" xfId="52147"/>
    <cellStyle name="Total 5 6 4 3" xfId="52148"/>
    <cellStyle name="Total 5 6 4 4" xfId="52149"/>
    <cellStyle name="Total 5 6 5" xfId="52150"/>
    <cellStyle name="Total 5 6 5 2" xfId="52151"/>
    <cellStyle name="Total 5 6 5 3" xfId="52152"/>
    <cellStyle name="Total 5 6 6" xfId="52153"/>
    <cellStyle name="Total 5 6 7" xfId="52154"/>
    <cellStyle name="Total 5 7" xfId="52155"/>
    <cellStyle name="Total 5 7 2" xfId="52156"/>
    <cellStyle name="Total 5 7 2 2" xfId="52157"/>
    <cellStyle name="Total 5 7 2 2 2" xfId="52158"/>
    <cellStyle name="Total 5 7 2 2 3" xfId="52159"/>
    <cellStyle name="Total 5 7 2 3" xfId="52160"/>
    <cellStyle name="Total 5 7 2 4" xfId="52161"/>
    <cellStyle name="Total 5 7 3" xfId="52162"/>
    <cellStyle name="Total 5 7 3 2" xfId="52163"/>
    <cellStyle name="Total 5 7 3 2 2" xfId="52164"/>
    <cellStyle name="Total 5 7 3 2 3" xfId="52165"/>
    <cellStyle name="Total 5 7 3 3" xfId="52166"/>
    <cellStyle name="Total 5 7 3 4" xfId="52167"/>
    <cellStyle name="Total 5 7 4" xfId="52168"/>
    <cellStyle name="Total 5 7 4 2" xfId="52169"/>
    <cellStyle name="Total 5 7 4 3" xfId="52170"/>
    <cellStyle name="Total 5 7 5" xfId="52171"/>
    <cellStyle name="Total 5 7 6" xfId="52172"/>
    <cellStyle name="Total 5 8" xfId="52173"/>
    <cellStyle name="Total 5 8 2" xfId="52174"/>
    <cellStyle name="Total 5 8 2 2" xfId="52175"/>
    <cellStyle name="Total 5 8 2 3" xfId="52176"/>
    <cellStyle name="Total 5 8 3" xfId="52177"/>
    <cellStyle name="Total 5 8 4" xfId="52178"/>
    <cellStyle name="Total 5 9" xfId="52179"/>
    <cellStyle name="Total 5 9 2" xfId="52180"/>
    <cellStyle name="Total 5 9 2 2" xfId="52181"/>
    <cellStyle name="Total 5 9 2 3" xfId="52182"/>
    <cellStyle name="Total 5 9 3" xfId="52183"/>
    <cellStyle name="Total 5 9 4" xfId="52184"/>
    <cellStyle name="Total 6" xfId="52185"/>
    <cellStyle name="Total 6 10" xfId="52186"/>
    <cellStyle name="Total 6 10 2" xfId="52187"/>
    <cellStyle name="Total 6 10 2 2" xfId="52188"/>
    <cellStyle name="Total 6 10 2 3" xfId="52189"/>
    <cellStyle name="Total 6 10 3" xfId="52190"/>
    <cellStyle name="Total 6 10 4" xfId="52191"/>
    <cellStyle name="Total 6 11" xfId="52192"/>
    <cellStyle name="Total 6 11 2" xfId="52193"/>
    <cellStyle name="Total 6 11 3" xfId="52194"/>
    <cellStyle name="Total 6 12" xfId="52195"/>
    <cellStyle name="Total 6 12 2" xfId="52196"/>
    <cellStyle name="Total 6 12 3" xfId="52197"/>
    <cellStyle name="Total 6 13" xfId="52198"/>
    <cellStyle name="Total 6 13 2" xfId="52199"/>
    <cellStyle name="Total 6 13 3" xfId="52200"/>
    <cellStyle name="Total 6 14" xfId="52201"/>
    <cellStyle name="Total 6 2" xfId="52202"/>
    <cellStyle name="Total 6 2 10" xfId="52203"/>
    <cellStyle name="Total 6 2 10 2" xfId="52204"/>
    <cellStyle name="Total 6 2 10 3" xfId="52205"/>
    <cellStyle name="Total 6 2 11" xfId="52206"/>
    <cellStyle name="Total 6 2 12" xfId="52207"/>
    <cellStyle name="Total 6 2 2" xfId="52208"/>
    <cellStyle name="Total 6 2 2 2" xfId="52209"/>
    <cellStyle name="Total 6 2 2 2 2" xfId="52210"/>
    <cellStyle name="Total 6 2 2 2 2 2" xfId="52211"/>
    <cellStyle name="Total 6 2 2 2 2 3" xfId="52212"/>
    <cellStyle name="Total 6 2 2 2 3" xfId="52213"/>
    <cellStyle name="Total 6 2 2 2 4" xfId="52214"/>
    <cellStyle name="Total 6 2 2 3" xfId="52215"/>
    <cellStyle name="Total 6 2 2 3 2" xfId="52216"/>
    <cellStyle name="Total 6 2 2 3 2 2" xfId="52217"/>
    <cellStyle name="Total 6 2 2 3 2 3" xfId="52218"/>
    <cellStyle name="Total 6 2 2 3 3" xfId="52219"/>
    <cellStyle name="Total 6 2 2 3 4" xfId="52220"/>
    <cellStyle name="Total 6 2 2 4" xfId="52221"/>
    <cellStyle name="Total 6 2 2 4 2" xfId="52222"/>
    <cellStyle name="Total 6 2 2 4 3" xfId="52223"/>
    <cellStyle name="Total 6 2 2 5" xfId="52224"/>
    <cellStyle name="Total 6 2 2 6" xfId="52225"/>
    <cellStyle name="Total 6 2 3" xfId="52226"/>
    <cellStyle name="Total 6 2 3 2" xfId="52227"/>
    <cellStyle name="Total 6 2 3 2 2" xfId="52228"/>
    <cellStyle name="Total 6 2 3 2 2 2" xfId="52229"/>
    <cellStyle name="Total 6 2 3 2 2 3" xfId="52230"/>
    <cellStyle name="Total 6 2 3 2 3" xfId="52231"/>
    <cellStyle name="Total 6 2 3 2 4" xfId="52232"/>
    <cellStyle name="Total 6 2 3 3" xfId="52233"/>
    <cellStyle name="Total 6 2 3 3 2" xfId="52234"/>
    <cellStyle name="Total 6 2 3 3 2 2" xfId="52235"/>
    <cellStyle name="Total 6 2 3 3 2 3" xfId="52236"/>
    <cellStyle name="Total 6 2 3 3 3" xfId="52237"/>
    <cellStyle name="Total 6 2 3 3 4" xfId="52238"/>
    <cellStyle name="Total 6 2 3 4" xfId="52239"/>
    <cellStyle name="Total 6 2 3 4 2" xfId="52240"/>
    <cellStyle name="Total 6 2 3 4 3" xfId="52241"/>
    <cellStyle name="Total 6 2 3 5" xfId="52242"/>
    <cellStyle name="Total 6 2 3 6" xfId="52243"/>
    <cellStyle name="Total 6 2 4" xfId="52244"/>
    <cellStyle name="Total 6 2 4 2" xfId="52245"/>
    <cellStyle name="Total 6 2 4 2 2" xfId="52246"/>
    <cellStyle name="Total 6 2 4 2 2 2" xfId="52247"/>
    <cellStyle name="Total 6 2 4 2 2 3" xfId="52248"/>
    <cellStyle name="Total 6 2 4 2 3" xfId="52249"/>
    <cellStyle name="Total 6 2 4 2 4" xfId="52250"/>
    <cellStyle name="Total 6 2 4 3" xfId="52251"/>
    <cellStyle name="Total 6 2 4 3 2" xfId="52252"/>
    <cellStyle name="Total 6 2 4 3 2 2" xfId="52253"/>
    <cellStyle name="Total 6 2 4 3 2 3" xfId="52254"/>
    <cellStyle name="Total 6 2 4 3 3" xfId="52255"/>
    <cellStyle name="Total 6 2 4 3 4" xfId="52256"/>
    <cellStyle name="Total 6 2 4 4" xfId="52257"/>
    <cellStyle name="Total 6 2 4 4 2" xfId="52258"/>
    <cellStyle name="Total 6 2 4 4 2 2" xfId="52259"/>
    <cellStyle name="Total 6 2 4 4 2 3" xfId="52260"/>
    <cellStyle name="Total 6 2 4 4 3" xfId="52261"/>
    <cellStyle name="Total 6 2 4 4 4" xfId="52262"/>
    <cellStyle name="Total 6 2 4 5" xfId="52263"/>
    <cellStyle name="Total 6 2 4 5 2" xfId="52264"/>
    <cellStyle name="Total 6 2 4 5 3" xfId="52265"/>
    <cellStyle name="Total 6 2 4 6" xfId="52266"/>
    <cellStyle name="Total 6 2 4 7" xfId="52267"/>
    <cellStyle name="Total 6 2 5" xfId="52268"/>
    <cellStyle name="Total 6 2 5 2" xfId="52269"/>
    <cellStyle name="Total 6 2 5 2 2" xfId="52270"/>
    <cellStyle name="Total 6 2 5 2 2 2" xfId="52271"/>
    <cellStyle name="Total 6 2 5 2 2 3" xfId="52272"/>
    <cellStyle name="Total 6 2 5 2 3" xfId="52273"/>
    <cellStyle name="Total 6 2 5 2 4" xfId="52274"/>
    <cellStyle name="Total 6 2 5 3" xfId="52275"/>
    <cellStyle name="Total 6 2 5 3 2" xfId="52276"/>
    <cellStyle name="Total 6 2 5 3 2 2" xfId="52277"/>
    <cellStyle name="Total 6 2 5 3 2 3" xfId="52278"/>
    <cellStyle name="Total 6 2 5 3 3" xfId="52279"/>
    <cellStyle name="Total 6 2 5 3 4" xfId="52280"/>
    <cellStyle name="Total 6 2 5 4" xfId="52281"/>
    <cellStyle name="Total 6 2 5 4 2" xfId="52282"/>
    <cellStyle name="Total 6 2 5 4 3" xfId="52283"/>
    <cellStyle name="Total 6 2 5 5" xfId="52284"/>
    <cellStyle name="Total 6 2 5 6" xfId="52285"/>
    <cellStyle name="Total 6 2 6" xfId="52286"/>
    <cellStyle name="Total 6 2 6 2" xfId="52287"/>
    <cellStyle name="Total 6 2 6 2 2" xfId="52288"/>
    <cellStyle name="Total 6 2 6 2 3" xfId="52289"/>
    <cellStyle name="Total 6 2 6 3" xfId="52290"/>
    <cellStyle name="Total 6 2 6 4" xfId="52291"/>
    <cellStyle name="Total 6 2 7" xfId="52292"/>
    <cellStyle name="Total 6 2 7 2" xfId="52293"/>
    <cellStyle name="Total 6 2 7 2 2" xfId="52294"/>
    <cellStyle name="Total 6 2 7 2 3" xfId="52295"/>
    <cellStyle name="Total 6 2 7 3" xfId="52296"/>
    <cellStyle name="Total 6 2 7 4" xfId="52297"/>
    <cellStyle name="Total 6 2 8" xfId="52298"/>
    <cellStyle name="Total 6 2 8 2" xfId="52299"/>
    <cellStyle name="Total 6 2 8 2 2" xfId="52300"/>
    <cellStyle name="Total 6 2 8 2 3" xfId="52301"/>
    <cellStyle name="Total 6 2 8 3" xfId="52302"/>
    <cellStyle name="Total 6 2 8 4" xfId="52303"/>
    <cellStyle name="Total 6 2 9" xfId="52304"/>
    <cellStyle name="Total 6 2 9 2" xfId="52305"/>
    <cellStyle name="Total 6 2 9 3" xfId="52306"/>
    <cellStyle name="Total 6 3" xfId="52307"/>
    <cellStyle name="Total 6 3 2" xfId="52308"/>
    <cellStyle name="Total 6 3 2 2" xfId="52309"/>
    <cellStyle name="Total 6 3 2 2 2" xfId="52310"/>
    <cellStyle name="Total 6 3 2 2 3" xfId="52311"/>
    <cellStyle name="Total 6 3 2 3" xfId="52312"/>
    <cellStyle name="Total 6 3 2 4" xfId="52313"/>
    <cellStyle name="Total 6 3 3" xfId="52314"/>
    <cellStyle name="Total 6 3 3 2" xfId="52315"/>
    <cellStyle name="Total 6 3 3 2 2" xfId="52316"/>
    <cellStyle name="Total 6 3 3 2 3" xfId="52317"/>
    <cellStyle name="Total 6 3 3 3" xfId="52318"/>
    <cellStyle name="Total 6 3 3 4" xfId="52319"/>
    <cellStyle name="Total 6 3 4" xfId="52320"/>
    <cellStyle name="Total 6 3 4 2" xfId="52321"/>
    <cellStyle name="Total 6 3 4 3" xfId="52322"/>
    <cellStyle name="Total 6 3 5" xfId="52323"/>
    <cellStyle name="Total 6 3 5 2" xfId="52324"/>
    <cellStyle name="Total 6 3 5 3" xfId="52325"/>
    <cellStyle name="Total 6 3 6" xfId="52326"/>
    <cellStyle name="Total 6 3 7" xfId="52327"/>
    <cellStyle name="Total 6 4" xfId="52328"/>
    <cellStyle name="Total 6 4 2" xfId="52329"/>
    <cellStyle name="Total 6 4 2 2" xfId="52330"/>
    <cellStyle name="Total 6 4 2 2 2" xfId="52331"/>
    <cellStyle name="Total 6 4 2 2 3" xfId="52332"/>
    <cellStyle name="Total 6 4 2 3" xfId="52333"/>
    <cellStyle name="Total 6 4 2 4" xfId="52334"/>
    <cellStyle name="Total 6 4 3" xfId="52335"/>
    <cellStyle name="Total 6 4 3 2" xfId="52336"/>
    <cellStyle name="Total 6 4 3 2 2" xfId="52337"/>
    <cellStyle name="Total 6 4 3 2 3" xfId="52338"/>
    <cellStyle name="Total 6 4 3 3" xfId="52339"/>
    <cellStyle name="Total 6 4 3 4" xfId="52340"/>
    <cellStyle name="Total 6 4 4" xfId="52341"/>
    <cellStyle name="Total 6 4 4 2" xfId="52342"/>
    <cellStyle name="Total 6 4 4 3" xfId="52343"/>
    <cellStyle name="Total 6 4 5" xfId="52344"/>
    <cellStyle name="Total 6 4 6" xfId="52345"/>
    <cellStyle name="Total 6 5" xfId="52346"/>
    <cellStyle name="Total 6 5 2" xfId="52347"/>
    <cellStyle name="Total 6 5 2 2" xfId="52348"/>
    <cellStyle name="Total 6 5 2 2 2" xfId="52349"/>
    <cellStyle name="Total 6 5 2 2 3" xfId="52350"/>
    <cellStyle name="Total 6 5 2 3" xfId="52351"/>
    <cellStyle name="Total 6 5 2 4" xfId="52352"/>
    <cellStyle name="Total 6 5 3" xfId="52353"/>
    <cellStyle name="Total 6 5 3 2" xfId="52354"/>
    <cellStyle name="Total 6 5 3 2 2" xfId="52355"/>
    <cellStyle name="Total 6 5 3 2 3" xfId="52356"/>
    <cellStyle name="Total 6 5 3 3" xfId="52357"/>
    <cellStyle name="Total 6 5 3 4" xfId="52358"/>
    <cellStyle name="Total 6 5 4" xfId="52359"/>
    <cellStyle name="Total 6 5 4 2" xfId="52360"/>
    <cellStyle name="Total 6 5 4 3" xfId="52361"/>
    <cellStyle name="Total 6 5 5" xfId="52362"/>
    <cellStyle name="Total 6 5 6" xfId="52363"/>
    <cellStyle name="Total 6 6" xfId="52364"/>
    <cellStyle name="Total 6 6 2" xfId="52365"/>
    <cellStyle name="Total 6 6 2 2" xfId="52366"/>
    <cellStyle name="Total 6 6 2 2 2" xfId="52367"/>
    <cellStyle name="Total 6 6 2 2 3" xfId="52368"/>
    <cellStyle name="Total 6 6 2 3" xfId="52369"/>
    <cellStyle name="Total 6 6 2 4" xfId="52370"/>
    <cellStyle name="Total 6 6 3" xfId="52371"/>
    <cellStyle name="Total 6 6 3 2" xfId="52372"/>
    <cellStyle name="Total 6 6 3 2 2" xfId="52373"/>
    <cellStyle name="Total 6 6 3 2 3" xfId="52374"/>
    <cellStyle name="Total 6 6 3 3" xfId="52375"/>
    <cellStyle name="Total 6 6 3 4" xfId="52376"/>
    <cellStyle name="Total 6 6 4" xfId="52377"/>
    <cellStyle name="Total 6 6 4 2" xfId="52378"/>
    <cellStyle name="Total 6 6 4 2 2" xfId="52379"/>
    <cellStyle name="Total 6 6 4 2 3" xfId="52380"/>
    <cellStyle name="Total 6 6 4 3" xfId="52381"/>
    <cellStyle name="Total 6 6 4 4" xfId="52382"/>
    <cellStyle name="Total 6 6 5" xfId="52383"/>
    <cellStyle name="Total 6 6 5 2" xfId="52384"/>
    <cellStyle name="Total 6 6 5 3" xfId="52385"/>
    <cellStyle name="Total 6 6 6" xfId="52386"/>
    <cellStyle name="Total 6 6 7" xfId="52387"/>
    <cellStyle name="Total 6 7" xfId="52388"/>
    <cellStyle name="Total 6 7 2" xfId="52389"/>
    <cellStyle name="Total 6 7 2 2" xfId="52390"/>
    <cellStyle name="Total 6 7 2 2 2" xfId="52391"/>
    <cellStyle name="Total 6 7 2 2 3" xfId="52392"/>
    <cellStyle name="Total 6 7 2 3" xfId="52393"/>
    <cellStyle name="Total 6 7 2 4" xfId="52394"/>
    <cellStyle name="Total 6 7 3" xfId="52395"/>
    <cellStyle name="Total 6 7 3 2" xfId="52396"/>
    <cellStyle name="Total 6 7 3 2 2" xfId="52397"/>
    <cellStyle name="Total 6 7 3 2 3" xfId="52398"/>
    <cellStyle name="Total 6 7 3 3" xfId="52399"/>
    <cellStyle name="Total 6 7 3 4" xfId="52400"/>
    <cellStyle name="Total 6 7 4" xfId="52401"/>
    <cellStyle name="Total 6 7 4 2" xfId="52402"/>
    <cellStyle name="Total 6 7 4 3" xfId="52403"/>
    <cellStyle name="Total 6 7 5" xfId="52404"/>
    <cellStyle name="Total 6 7 6" xfId="52405"/>
    <cellStyle name="Total 6 8" xfId="52406"/>
    <cellStyle name="Total 6 8 2" xfId="52407"/>
    <cellStyle name="Total 6 8 2 2" xfId="52408"/>
    <cellStyle name="Total 6 8 2 3" xfId="52409"/>
    <cellStyle name="Total 6 8 3" xfId="52410"/>
    <cellStyle name="Total 6 8 4" xfId="52411"/>
    <cellStyle name="Total 6 9" xfId="52412"/>
    <cellStyle name="Total 6 9 2" xfId="52413"/>
    <cellStyle name="Total 6 9 2 2" xfId="52414"/>
    <cellStyle name="Total 6 9 2 3" xfId="52415"/>
    <cellStyle name="Total 6 9 3" xfId="52416"/>
    <cellStyle name="Total 6 9 4" xfId="52417"/>
    <cellStyle name="Total 7" xfId="52418"/>
    <cellStyle name="Total 7 10" xfId="52419"/>
    <cellStyle name="Total 7 10 2" xfId="52420"/>
    <cellStyle name="Total 7 10 3" xfId="52421"/>
    <cellStyle name="Total 7 11" xfId="52422"/>
    <cellStyle name="Total 7 11 2" xfId="52423"/>
    <cellStyle name="Total 7 11 3" xfId="52424"/>
    <cellStyle name="Total 7 12" xfId="52425"/>
    <cellStyle name="Total 7 12 2" xfId="52426"/>
    <cellStyle name="Total 7 12 3" xfId="52427"/>
    <cellStyle name="Total 7 13" xfId="52428"/>
    <cellStyle name="Total 7 2" xfId="52429"/>
    <cellStyle name="Total 7 2 2" xfId="52430"/>
    <cellStyle name="Total 7 2 2 2" xfId="52431"/>
    <cellStyle name="Total 7 2 2 2 2" xfId="52432"/>
    <cellStyle name="Total 7 2 2 2 3" xfId="52433"/>
    <cellStyle name="Total 7 2 2 3" xfId="52434"/>
    <cellStyle name="Total 7 2 2 4" xfId="52435"/>
    <cellStyle name="Total 7 2 3" xfId="52436"/>
    <cellStyle name="Total 7 2 3 2" xfId="52437"/>
    <cellStyle name="Total 7 2 3 2 2" xfId="52438"/>
    <cellStyle name="Total 7 2 3 2 3" xfId="52439"/>
    <cellStyle name="Total 7 2 3 3" xfId="52440"/>
    <cellStyle name="Total 7 2 3 4" xfId="52441"/>
    <cellStyle name="Total 7 2 4" xfId="52442"/>
    <cellStyle name="Total 7 2 4 2" xfId="52443"/>
    <cellStyle name="Total 7 2 4 3" xfId="52444"/>
    <cellStyle name="Total 7 2 5" xfId="52445"/>
    <cellStyle name="Total 7 2 5 2" xfId="52446"/>
    <cellStyle name="Total 7 2 5 3" xfId="52447"/>
    <cellStyle name="Total 7 2 6" xfId="52448"/>
    <cellStyle name="Total 7 2 7" xfId="52449"/>
    <cellStyle name="Total 7 3" xfId="52450"/>
    <cellStyle name="Total 7 3 2" xfId="52451"/>
    <cellStyle name="Total 7 3 2 2" xfId="52452"/>
    <cellStyle name="Total 7 3 2 2 2" xfId="52453"/>
    <cellStyle name="Total 7 3 2 2 3" xfId="52454"/>
    <cellStyle name="Total 7 3 2 3" xfId="52455"/>
    <cellStyle name="Total 7 3 2 4" xfId="52456"/>
    <cellStyle name="Total 7 3 3" xfId="52457"/>
    <cellStyle name="Total 7 3 3 2" xfId="52458"/>
    <cellStyle name="Total 7 3 3 2 2" xfId="52459"/>
    <cellStyle name="Total 7 3 3 2 3" xfId="52460"/>
    <cellStyle name="Total 7 3 3 3" xfId="52461"/>
    <cellStyle name="Total 7 3 3 4" xfId="52462"/>
    <cellStyle name="Total 7 3 4" xfId="52463"/>
    <cellStyle name="Total 7 3 4 2" xfId="52464"/>
    <cellStyle name="Total 7 3 4 3" xfId="52465"/>
    <cellStyle name="Total 7 3 5" xfId="52466"/>
    <cellStyle name="Total 7 3 6" xfId="52467"/>
    <cellStyle name="Total 7 4" xfId="52468"/>
    <cellStyle name="Total 7 4 2" xfId="52469"/>
    <cellStyle name="Total 7 4 2 2" xfId="52470"/>
    <cellStyle name="Total 7 4 2 2 2" xfId="52471"/>
    <cellStyle name="Total 7 4 2 2 3" xfId="52472"/>
    <cellStyle name="Total 7 4 2 3" xfId="52473"/>
    <cellStyle name="Total 7 4 2 4" xfId="52474"/>
    <cellStyle name="Total 7 4 3" xfId="52475"/>
    <cellStyle name="Total 7 4 3 2" xfId="52476"/>
    <cellStyle name="Total 7 4 3 2 2" xfId="52477"/>
    <cellStyle name="Total 7 4 3 2 3" xfId="52478"/>
    <cellStyle name="Total 7 4 3 3" xfId="52479"/>
    <cellStyle name="Total 7 4 3 4" xfId="52480"/>
    <cellStyle name="Total 7 4 4" xfId="52481"/>
    <cellStyle name="Total 7 4 4 2" xfId="52482"/>
    <cellStyle name="Total 7 4 4 3" xfId="52483"/>
    <cellStyle name="Total 7 4 5" xfId="52484"/>
    <cellStyle name="Total 7 4 6" xfId="52485"/>
    <cellStyle name="Total 7 5" xfId="52486"/>
    <cellStyle name="Total 7 5 2" xfId="52487"/>
    <cellStyle name="Total 7 5 2 2" xfId="52488"/>
    <cellStyle name="Total 7 5 2 2 2" xfId="52489"/>
    <cellStyle name="Total 7 5 2 2 3" xfId="52490"/>
    <cellStyle name="Total 7 5 2 3" xfId="52491"/>
    <cellStyle name="Total 7 5 2 4" xfId="52492"/>
    <cellStyle name="Total 7 5 3" xfId="52493"/>
    <cellStyle name="Total 7 5 3 2" xfId="52494"/>
    <cellStyle name="Total 7 5 3 2 2" xfId="52495"/>
    <cellStyle name="Total 7 5 3 2 3" xfId="52496"/>
    <cellStyle name="Total 7 5 3 3" xfId="52497"/>
    <cellStyle name="Total 7 5 3 4" xfId="52498"/>
    <cellStyle name="Total 7 5 4" xfId="52499"/>
    <cellStyle name="Total 7 5 4 2" xfId="52500"/>
    <cellStyle name="Total 7 5 4 2 2" xfId="52501"/>
    <cellStyle name="Total 7 5 4 2 3" xfId="52502"/>
    <cellStyle name="Total 7 5 4 3" xfId="52503"/>
    <cellStyle name="Total 7 5 4 4" xfId="52504"/>
    <cellStyle name="Total 7 5 5" xfId="52505"/>
    <cellStyle name="Total 7 5 5 2" xfId="52506"/>
    <cellStyle name="Total 7 5 5 3" xfId="52507"/>
    <cellStyle name="Total 7 5 6" xfId="52508"/>
    <cellStyle name="Total 7 5 7" xfId="52509"/>
    <cellStyle name="Total 7 6" xfId="52510"/>
    <cellStyle name="Total 7 6 2" xfId="52511"/>
    <cellStyle name="Total 7 6 2 2" xfId="52512"/>
    <cellStyle name="Total 7 6 2 2 2" xfId="52513"/>
    <cellStyle name="Total 7 6 2 2 3" xfId="52514"/>
    <cellStyle name="Total 7 6 2 3" xfId="52515"/>
    <cellStyle name="Total 7 6 2 4" xfId="52516"/>
    <cellStyle name="Total 7 6 3" xfId="52517"/>
    <cellStyle name="Total 7 6 3 2" xfId="52518"/>
    <cellStyle name="Total 7 6 3 2 2" xfId="52519"/>
    <cellStyle name="Total 7 6 3 2 3" xfId="52520"/>
    <cellStyle name="Total 7 6 3 3" xfId="52521"/>
    <cellStyle name="Total 7 6 3 4" xfId="52522"/>
    <cellStyle name="Total 7 6 4" xfId="52523"/>
    <cellStyle name="Total 7 6 4 2" xfId="52524"/>
    <cellStyle name="Total 7 6 4 3" xfId="52525"/>
    <cellStyle name="Total 7 6 5" xfId="52526"/>
    <cellStyle name="Total 7 6 6" xfId="52527"/>
    <cellStyle name="Total 7 7" xfId="52528"/>
    <cellStyle name="Total 7 7 2" xfId="52529"/>
    <cellStyle name="Total 7 7 2 2" xfId="52530"/>
    <cellStyle name="Total 7 7 2 3" xfId="52531"/>
    <cellStyle name="Total 7 7 3" xfId="52532"/>
    <cellStyle name="Total 7 7 4" xfId="52533"/>
    <cellStyle name="Total 7 8" xfId="52534"/>
    <cellStyle name="Total 7 8 2" xfId="52535"/>
    <cellStyle name="Total 7 8 2 2" xfId="52536"/>
    <cellStyle name="Total 7 8 2 3" xfId="52537"/>
    <cellStyle name="Total 7 8 3" xfId="52538"/>
    <cellStyle name="Total 7 8 4" xfId="52539"/>
    <cellStyle name="Total 7 9" xfId="52540"/>
    <cellStyle name="Total 7 9 2" xfId="52541"/>
    <cellStyle name="Total 7 9 2 2" xfId="52542"/>
    <cellStyle name="Total 7 9 2 3" xfId="52543"/>
    <cellStyle name="Total 7 9 3" xfId="52544"/>
    <cellStyle name="Total 7 9 4" xfId="52545"/>
    <cellStyle name="Total 8" xfId="52546"/>
    <cellStyle name="Total 8 10" xfId="52547"/>
    <cellStyle name="Total 8 10 2" xfId="52548"/>
    <cellStyle name="Total 8 10 3" xfId="52549"/>
    <cellStyle name="Total 8 11" xfId="52550"/>
    <cellStyle name="Total 8 11 2" xfId="52551"/>
    <cellStyle name="Total 8 11 3" xfId="52552"/>
    <cellStyle name="Total 8 12" xfId="52553"/>
    <cellStyle name="Total 8 12 2" xfId="52554"/>
    <cellStyle name="Total 8 12 3" xfId="52555"/>
    <cellStyle name="Total 8 13" xfId="52556"/>
    <cellStyle name="Total 8 2" xfId="52557"/>
    <cellStyle name="Total 8 2 2" xfId="52558"/>
    <cellStyle name="Total 8 2 2 2" xfId="52559"/>
    <cellStyle name="Total 8 2 2 2 2" xfId="52560"/>
    <cellStyle name="Total 8 2 2 2 3" xfId="52561"/>
    <cellStyle name="Total 8 2 2 3" xfId="52562"/>
    <cellStyle name="Total 8 2 2 4" xfId="52563"/>
    <cellStyle name="Total 8 2 3" xfId="52564"/>
    <cellStyle name="Total 8 2 3 2" xfId="52565"/>
    <cellStyle name="Total 8 2 3 2 2" xfId="52566"/>
    <cellStyle name="Total 8 2 3 2 3" xfId="52567"/>
    <cellStyle name="Total 8 2 3 3" xfId="52568"/>
    <cellStyle name="Total 8 2 3 4" xfId="52569"/>
    <cellStyle name="Total 8 2 4" xfId="52570"/>
    <cellStyle name="Total 8 2 4 2" xfId="52571"/>
    <cellStyle name="Total 8 2 4 3" xfId="52572"/>
    <cellStyle name="Total 8 2 5" xfId="52573"/>
    <cellStyle name="Total 8 2 5 2" xfId="52574"/>
    <cellStyle name="Total 8 2 5 3" xfId="52575"/>
    <cellStyle name="Total 8 2 6" xfId="52576"/>
    <cellStyle name="Total 8 2 7" xfId="52577"/>
    <cellStyle name="Total 8 3" xfId="52578"/>
    <cellStyle name="Total 8 3 2" xfId="52579"/>
    <cellStyle name="Total 8 3 2 2" xfId="52580"/>
    <cellStyle name="Total 8 3 2 2 2" xfId="52581"/>
    <cellStyle name="Total 8 3 2 2 3" xfId="52582"/>
    <cellStyle name="Total 8 3 2 3" xfId="52583"/>
    <cellStyle name="Total 8 3 2 4" xfId="52584"/>
    <cellStyle name="Total 8 3 3" xfId="52585"/>
    <cellStyle name="Total 8 3 3 2" xfId="52586"/>
    <cellStyle name="Total 8 3 3 2 2" xfId="52587"/>
    <cellStyle name="Total 8 3 3 2 3" xfId="52588"/>
    <cellStyle name="Total 8 3 3 3" xfId="52589"/>
    <cellStyle name="Total 8 3 3 4" xfId="52590"/>
    <cellStyle name="Total 8 3 4" xfId="52591"/>
    <cellStyle name="Total 8 3 4 2" xfId="52592"/>
    <cellStyle name="Total 8 3 4 3" xfId="52593"/>
    <cellStyle name="Total 8 3 5" xfId="52594"/>
    <cellStyle name="Total 8 3 6" xfId="52595"/>
    <cellStyle name="Total 8 4" xfId="52596"/>
    <cellStyle name="Total 8 4 2" xfId="52597"/>
    <cellStyle name="Total 8 4 2 2" xfId="52598"/>
    <cellStyle name="Total 8 4 2 2 2" xfId="52599"/>
    <cellStyle name="Total 8 4 2 2 3" xfId="52600"/>
    <cellStyle name="Total 8 4 2 3" xfId="52601"/>
    <cellStyle name="Total 8 4 2 4" xfId="52602"/>
    <cellStyle name="Total 8 4 3" xfId="52603"/>
    <cellStyle name="Total 8 4 3 2" xfId="52604"/>
    <cellStyle name="Total 8 4 3 2 2" xfId="52605"/>
    <cellStyle name="Total 8 4 3 2 3" xfId="52606"/>
    <cellStyle name="Total 8 4 3 3" xfId="52607"/>
    <cellStyle name="Total 8 4 3 4" xfId="52608"/>
    <cellStyle name="Total 8 4 4" xfId="52609"/>
    <cellStyle name="Total 8 4 4 2" xfId="52610"/>
    <cellStyle name="Total 8 4 4 3" xfId="52611"/>
    <cellStyle name="Total 8 4 5" xfId="52612"/>
    <cellStyle name="Total 8 4 6" xfId="52613"/>
    <cellStyle name="Total 8 5" xfId="52614"/>
    <cellStyle name="Total 8 5 2" xfId="52615"/>
    <cellStyle name="Total 8 5 2 2" xfId="52616"/>
    <cellStyle name="Total 8 5 2 2 2" xfId="52617"/>
    <cellStyle name="Total 8 5 2 2 3" xfId="52618"/>
    <cellStyle name="Total 8 5 2 3" xfId="52619"/>
    <cellStyle name="Total 8 5 2 4" xfId="52620"/>
    <cellStyle name="Total 8 5 3" xfId="52621"/>
    <cellStyle name="Total 8 5 3 2" xfId="52622"/>
    <cellStyle name="Total 8 5 3 2 2" xfId="52623"/>
    <cellStyle name="Total 8 5 3 2 3" xfId="52624"/>
    <cellStyle name="Total 8 5 3 3" xfId="52625"/>
    <cellStyle name="Total 8 5 3 4" xfId="52626"/>
    <cellStyle name="Total 8 5 4" xfId="52627"/>
    <cellStyle name="Total 8 5 4 2" xfId="52628"/>
    <cellStyle name="Total 8 5 4 2 2" xfId="52629"/>
    <cellStyle name="Total 8 5 4 2 3" xfId="52630"/>
    <cellStyle name="Total 8 5 4 3" xfId="52631"/>
    <cellStyle name="Total 8 5 4 4" xfId="52632"/>
    <cellStyle name="Total 8 5 5" xfId="52633"/>
    <cellStyle name="Total 8 5 5 2" xfId="52634"/>
    <cellStyle name="Total 8 5 5 3" xfId="52635"/>
    <cellStyle name="Total 8 5 6" xfId="52636"/>
    <cellStyle name="Total 8 5 7" xfId="52637"/>
    <cellStyle name="Total 8 6" xfId="52638"/>
    <cellStyle name="Total 8 6 2" xfId="52639"/>
    <cellStyle name="Total 8 6 2 2" xfId="52640"/>
    <cellStyle name="Total 8 6 2 2 2" xfId="52641"/>
    <cellStyle name="Total 8 6 2 2 3" xfId="52642"/>
    <cellStyle name="Total 8 6 2 3" xfId="52643"/>
    <cellStyle name="Total 8 6 2 4" xfId="52644"/>
    <cellStyle name="Total 8 6 3" xfId="52645"/>
    <cellStyle name="Total 8 6 3 2" xfId="52646"/>
    <cellStyle name="Total 8 6 3 2 2" xfId="52647"/>
    <cellStyle name="Total 8 6 3 2 3" xfId="52648"/>
    <cellStyle name="Total 8 6 3 3" xfId="52649"/>
    <cellStyle name="Total 8 6 3 4" xfId="52650"/>
    <cellStyle name="Total 8 6 4" xfId="52651"/>
    <cellStyle name="Total 8 6 4 2" xfId="52652"/>
    <cellStyle name="Total 8 6 4 3" xfId="52653"/>
    <cellStyle name="Total 8 6 5" xfId="52654"/>
    <cellStyle name="Total 8 6 6" xfId="52655"/>
    <cellStyle name="Total 8 7" xfId="52656"/>
    <cellStyle name="Total 8 7 2" xfId="52657"/>
    <cellStyle name="Total 8 7 2 2" xfId="52658"/>
    <cellStyle name="Total 8 7 2 3" xfId="52659"/>
    <cellStyle name="Total 8 7 3" xfId="52660"/>
    <cellStyle name="Total 8 7 4" xfId="52661"/>
    <cellStyle name="Total 8 8" xfId="52662"/>
    <cellStyle name="Total 8 8 2" xfId="52663"/>
    <cellStyle name="Total 8 8 2 2" xfId="52664"/>
    <cellStyle name="Total 8 8 2 3" xfId="52665"/>
    <cellStyle name="Total 8 8 3" xfId="52666"/>
    <cellStyle name="Total 8 8 4" xfId="52667"/>
    <cellStyle name="Total 8 9" xfId="52668"/>
    <cellStyle name="Total 8 9 2" xfId="52669"/>
    <cellStyle name="Total 8 9 2 2" xfId="52670"/>
    <cellStyle name="Total 8 9 2 3" xfId="52671"/>
    <cellStyle name="Total 8 9 3" xfId="52672"/>
    <cellStyle name="Total 8 9 4" xfId="52673"/>
    <cellStyle name="Total 9" xfId="52674"/>
    <cellStyle name="Total 9 10" xfId="52675"/>
    <cellStyle name="Total 9 10 2" xfId="52676"/>
    <cellStyle name="Total 9 10 3" xfId="52677"/>
    <cellStyle name="Total 9 11" xfId="52678"/>
    <cellStyle name="Total 9 11 2" xfId="52679"/>
    <cellStyle name="Total 9 11 3" xfId="52680"/>
    <cellStyle name="Total 9 12" xfId="52681"/>
    <cellStyle name="Total 9 12 2" xfId="52682"/>
    <cellStyle name="Total 9 12 3" xfId="52683"/>
    <cellStyle name="Total 9 13" xfId="52684"/>
    <cellStyle name="Total 9 2" xfId="52685"/>
    <cellStyle name="Total 9 2 2" xfId="52686"/>
    <cellStyle name="Total 9 2 2 2" xfId="52687"/>
    <cellStyle name="Total 9 2 2 2 2" xfId="52688"/>
    <cellStyle name="Total 9 2 2 2 3" xfId="52689"/>
    <cellStyle name="Total 9 2 2 3" xfId="52690"/>
    <cellStyle name="Total 9 2 2 4" xfId="52691"/>
    <cellStyle name="Total 9 2 3" xfId="52692"/>
    <cellStyle name="Total 9 2 3 2" xfId="52693"/>
    <cellStyle name="Total 9 2 3 2 2" xfId="52694"/>
    <cellStyle name="Total 9 2 3 2 3" xfId="52695"/>
    <cellStyle name="Total 9 2 3 3" xfId="52696"/>
    <cellStyle name="Total 9 2 3 4" xfId="52697"/>
    <cellStyle name="Total 9 2 4" xfId="52698"/>
    <cellStyle name="Total 9 2 4 2" xfId="52699"/>
    <cellStyle name="Total 9 2 4 3" xfId="52700"/>
    <cellStyle name="Total 9 2 5" xfId="52701"/>
    <cellStyle name="Total 9 2 5 2" xfId="52702"/>
    <cellStyle name="Total 9 2 5 3" xfId="52703"/>
    <cellStyle name="Total 9 2 6" xfId="52704"/>
    <cellStyle name="Total 9 2 7" xfId="52705"/>
    <cellStyle name="Total 9 3" xfId="52706"/>
    <cellStyle name="Total 9 3 2" xfId="52707"/>
    <cellStyle name="Total 9 3 2 2" xfId="52708"/>
    <cellStyle name="Total 9 3 2 2 2" xfId="52709"/>
    <cellStyle name="Total 9 3 2 2 3" xfId="52710"/>
    <cellStyle name="Total 9 3 2 3" xfId="52711"/>
    <cellStyle name="Total 9 3 2 4" xfId="52712"/>
    <cellStyle name="Total 9 3 3" xfId="52713"/>
    <cellStyle name="Total 9 3 3 2" xfId="52714"/>
    <cellStyle name="Total 9 3 3 2 2" xfId="52715"/>
    <cellStyle name="Total 9 3 3 2 3" xfId="52716"/>
    <cellStyle name="Total 9 3 3 3" xfId="52717"/>
    <cellStyle name="Total 9 3 3 4" xfId="52718"/>
    <cellStyle name="Total 9 3 4" xfId="52719"/>
    <cellStyle name="Total 9 3 4 2" xfId="52720"/>
    <cellStyle name="Total 9 3 4 3" xfId="52721"/>
    <cellStyle name="Total 9 3 5" xfId="52722"/>
    <cellStyle name="Total 9 3 6" xfId="52723"/>
    <cellStyle name="Total 9 4" xfId="52724"/>
    <cellStyle name="Total 9 4 2" xfId="52725"/>
    <cellStyle name="Total 9 4 2 2" xfId="52726"/>
    <cellStyle name="Total 9 4 2 2 2" xfId="52727"/>
    <cellStyle name="Total 9 4 2 2 3" xfId="52728"/>
    <cellStyle name="Total 9 4 2 3" xfId="52729"/>
    <cellStyle name="Total 9 4 2 4" xfId="52730"/>
    <cellStyle name="Total 9 4 3" xfId="52731"/>
    <cellStyle name="Total 9 4 3 2" xfId="52732"/>
    <cellStyle name="Total 9 4 3 2 2" xfId="52733"/>
    <cellStyle name="Total 9 4 3 2 3" xfId="52734"/>
    <cellStyle name="Total 9 4 3 3" xfId="52735"/>
    <cellStyle name="Total 9 4 3 4" xfId="52736"/>
    <cellStyle name="Total 9 4 4" xfId="52737"/>
    <cellStyle name="Total 9 4 4 2" xfId="52738"/>
    <cellStyle name="Total 9 4 4 3" xfId="52739"/>
    <cellStyle name="Total 9 4 5" xfId="52740"/>
    <cellStyle name="Total 9 4 6" xfId="52741"/>
    <cellStyle name="Total 9 5" xfId="52742"/>
    <cellStyle name="Total 9 5 2" xfId="52743"/>
    <cellStyle name="Total 9 5 2 2" xfId="52744"/>
    <cellStyle name="Total 9 5 2 2 2" xfId="52745"/>
    <cellStyle name="Total 9 5 2 2 3" xfId="52746"/>
    <cellStyle name="Total 9 5 2 3" xfId="52747"/>
    <cellStyle name="Total 9 5 2 4" xfId="52748"/>
    <cellStyle name="Total 9 5 3" xfId="52749"/>
    <cellStyle name="Total 9 5 3 2" xfId="52750"/>
    <cellStyle name="Total 9 5 3 2 2" xfId="52751"/>
    <cellStyle name="Total 9 5 3 2 3" xfId="52752"/>
    <cellStyle name="Total 9 5 3 3" xfId="52753"/>
    <cellStyle name="Total 9 5 3 4" xfId="52754"/>
    <cellStyle name="Total 9 5 4" xfId="52755"/>
    <cellStyle name="Total 9 5 4 2" xfId="52756"/>
    <cellStyle name="Total 9 5 4 2 2" xfId="52757"/>
    <cellStyle name="Total 9 5 4 2 3" xfId="52758"/>
    <cellStyle name="Total 9 5 4 3" xfId="52759"/>
    <cellStyle name="Total 9 5 4 4" xfId="52760"/>
    <cellStyle name="Total 9 5 5" xfId="52761"/>
    <cellStyle name="Total 9 5 5 2" xfId="52762"/>
    <cellStyle name="Total 9 5 5 3" xfId="52763"/>
    <cellStyle name="Total 9 5 6" xfId="52764"/>
    <cellStyle name="Total 9 5 7" xfId="52765"/>
    <cellStyle name="Total 9 6" xfId="52766"/>
    <cellStyle name="Total 9 6 2" xfId="52767"/>
    <cellStyle name="Total 9 6 2 2" xfId="52768"/>
    <cellStyle name="Total 9 6 2 2 2" xfId="52769"/>
    <cellStyle name="Total 9 6 2 2 3" xfId="52770"/>
    <cellStyle name="Total 9 6 2 3" xfId="52771"/>
    <cellStyle name="Total 9 6 2 4" xfId="52772"/>
    <cellStyle name="Total 9 6 3" xfId="52773"/>
    <cellStyle name="Total 9 6 3 2" xfId="52774"/>
    <cellStyle name="Total 9 6 3 2 2" xfId="52775"/>
    <cellStyle name="Total 9 6 3 2 3" xfId="52776"/>
    <cellStyle name="Total 9 6 3 3" xfId="52777"/>
    <cellStyle name="Total 9 6 3 4" xfId="52778"/>
    <cellStyle name="Total 9 6 4" xfId="52779"/>
    <cellStyle name="Total 9 6 4 2" xfId="52780"/>
    <cellStyle name="Total 9 6 4 3" xfId="52781"/>
    <cellStyle name="Total 9 6 5" xfId="52782"/>
    <cellStyle name="Total 9 6 6" xfId="52783"/>
    <cellStyle name="Total 9 7" xfId="52784"/>
    <cellStyle name="Total 9 7 2" xfId="52785"/>
    <cellStyle name="Total 9 7 2 2" xfId="52786"/>
    <cellStyle name="Total 9 7 2 3" xfId="52787"/>
    <cellStyle name="Total 9 7 3" xfId="52788"/>
    <cellStyle name="Total 9 7 4" xfId="52789"/>
    <cellStyle name="Total 9 8" xfId="52790"/>
    <cellStyle name="Total 9 8 2" xfId="52791"/>
    <cellStyle name="Total 9 8 2 2" xfId="52792"/>
    <cellStyle name="Total 9 8 2 3" xfId="52793"/>
    <cellStyle name="Total 9 8 3" xfId="52794"/>
    <cellStyle name="Total 9 8 4" xfId="52795"/>
    <cellStyle name="Total 9 9" xfId="52796"/>
    <cellStyle name="Total 9 9 2" xfId="52797"/>
    <cellStyle name="Total 9 9 2 2" xfId="52798"/>
    <cellStyle name="Total 9 9 2 3" xfId="52799"/>
    <cellStyle name="Total 9 9 3" xfId="52800"/>
    <cellStyle name="Total 9 9 4" xfId="52801"/>
    <cellStyle name="Überschrift" xfId="52802"/>
    <cellStyle name="Überschrift 1" xfId="52803"/>
    <cellStyle name="Überschrift 1 10" xfId="52804"/>
    <cellStyle name="Überschrift 1 10 2" xfId="52805"/>
    <cellStyle name="Überschrift 1 10 3" xfId="52806"/>
    <cellStyle name="Überschrift 1 11" xfId="52807"/>
    <cellStyle name="Überschrift 1 11 2" xfId="52808"/>
    <cellStyle name="Überschrift 1 11 3" xfId="52809"/>
    <cellStyle name="Überschrift 1 12" xfId="52810"/>
    <cellStyle name="Überschrift 1 12 2" xfId="52811"/>
    <cellStyle name="Überschrift 1 12 3" xfId="52812"/>
    <cellStyle name="Überschrift 1 13" xfId="52813"/>
    <cellStyle name="Überschrift 1 2" xfId="52814"/>
    <cellStyle name="Überschrift 1 2 2" xfId="52815"/>
    <cellStyle name="Überschrift 1 2 2 2" xfId="52816"/>
    <cellStyle name="Überschrift 1 2 2 2 2" xfId="52817"/>
    <cellStyle name="Überschrift 1 2 2 2 3" xfId="52818"/>
    <cellStyle name="Überschrift 1 2 2 3" xfId="52819"/>
    <cellStyle name="Überschrift 1 2 2 4" xfId="52820"/>
    <cellStyle name="Überschrift 1 2 3" xfId="52821"/>
    <cellStyle name="Überschrift 1 2 3 2" xfId="52822"/>
    <cellStyle name="Überschrift 1 2 3 2 2" xfId="52823"/>
    <cellStyle name="Überschrift 1 2 3 2 3" xfId="52824"/>
    <cellStyle name="Überschrift 1 2 3 3" xfId="52825"/>
    <cellStyle name="Überschrift 1 2 3 4" xfId="52826"/>
    <cellStyle name="Überschrift 1 2 4" xfId="52827"/>
    <cellStyle name="Überschrift 1 2 4 2" xfId="52828"/>
    <cellStyle name="Überschrift 1 2 4 3" xfId="52829"/>
    <cellStyle name="Überschrift 1 2 5" xfId="52830"/>
    <cellStyle name="Überschrift 1 2 5 2" xfId="52831"/>
    <cellStyle name="Überschrift 1 2 5 3" xfId="52832"/>
    <cellStyle name="Überschrift 1 2 6" xfId="52833"/>
    <cellStyle name="Überschrift 1 2 7" xfId="52834"/>
    <cellStyle name="Überschrift 1 3" xfId="52835"/>
    <cellStyle name="Überschrift 1 3 2" xfId="52836"/>
    <cellStyle name="Überschrift 1 3 2 2" xfId="52837"/>
    <cellStyle name="Überschrift 1 3 2 2 2" xfId="52838"/>
    <cellStyle name="Überschrift 1 3 2 2 3" xfId="52839"/>
    <cellStyle name="Überschrift 1 3 2 3" xfId="52840"/>
    <cellStyle name="Überschrift 1 3 2 4" xfId="52841"/>
    <cellStyle name="Überschrift 1 3 3" xfId="52842"/>
    <cellStyle name="Überschrift 1 3 3 2" xfId="52843"/>
    <cellStyle name="Überschrift 1 3 3 2 2" xfId="52844"/>
    <cellStyle name="Überschrift 1 3 3 2 3" xfId="52845"/>
    <cellStyle name="Überschrift 1 3 3 3" xfId="52846"/>
    <cellStyle name="Überschrift 1 3 3 4" xfId="52847"/>
    <cellStyle name="Überschrift 1 3 4" xfId="52848"/>
    <cellStyle name="Überschrift 1 3 4 2" xfId="52849"/>
    <cellStyle name="Überschrift 1 3 4 3" xfId="52850"/>
    <cellStyle name="Überschrift 1 3 5" xfId="52851"/>
    <cellStyle name="Überschrift 1 3 6" xfId="52852"/>
    <cellStyle name="Überschrift 1 4" xfId="52853"/>
    <cellStyle name="Überschrift 1 4 2" xfId="52854"/>
    <cellStyle name="Überschrift 1 4 2 2" xfId="52855"/>
    <cellStyle name="Überschrift 1 4 2 2 2" xfId="52856"/>
    <cellStyle name="Überschrift 1 4 2 2 3" xfId="52857"/>
    <cellStyle name="Überschrift 1 4 2 3" xfId="52858"/>
    <cellStyle name="Überschrift 1 4 2 4" xfId="52859"/>
    <cellStyle name="Überschrift 1 4 3" xfId="52860"/>
    <cellStyle name="Überschrift 1 4 3 2" xfId="52861"/>
    <cellStyle name="Überschrift 1 4 3 2 2" xfId="52862"/>
    <cellStyle name="Überschrift 1 4 3 2 3" xfId="52863"/>
    <cellStyle name="Überschrift 1 4 3 3" xfId="52864"/>
    <cellStyle name="Überschrift 1 4 3 4" xfId="52865"/>
    <cellStyle name="Überschrift 1 4 4" xfId="52866"/>
    <cellStyle name="Überschrift 1 4 4 2" xfId="52867"/>
    <cellStyle name="Überschrift 1 4 4 3" xfId="52868"/>
    <cellStyle name="Überschrift 1 4 5" xfId="52869"/>
    <cellStyle name="Überschrift 1 4 6" xfId="52870"/>
    <cellStyle name="Überschrift 1 5" xfId="52871"/>
    <cellStyle name="Überschrift 1 5 2" xfId="52872"/>
    <cellStyle name="Überschrift 1 5 2 2" xfId="52873"/>
    <cellStyle name="Überschrift 1 5 2 2 2" xfId="52874"/>
    <cellStyle name="Überschrift 1 5 2 2 3" xfId="52875"/>
    <cellStyle name="Überschrift 1 5 2 3" xfId="52876"/>
    <cellStyle name="Überschrift 1 5 2 4" xfId="52877"/>
    <cellStyle name="Überschrift 1 5 3" xfId="52878"/>
    <cellStyle name="Überschrift 1 5 3 2" xfId="52879"/>
    <cellStyle name="Überschrift 1 5 3 2 2" xfId="52880"/>
    <cellStyle name="Überschrift 1 5 3 2 3" xfId="52881"/>
    <cellStyle name="Überschrift 1 5 3 3" xfId="52882"/>
    <cellStyle name="Überschrift 1 5 3 4" xfId="52883"/>
    <cellStyle name="Überschrift 1 5 4" xfId="52884"/>
    <cellStyle name="Überschrift 1 5 4 2" xfId="52885"/>
    <cellStyle name="Überschrift 1 5 4 2 2" xfId="52886"/>
    <cellStyle name="Überschrift 1 5 4 2 3" xfId="52887"/>
    <cellStyle name="Überschrift 1 5 4 3" xfId="52888"/>
    <cellStyle name="Überschrift 1 5 4 4" xfId="52889"/>
    <cellStyle name="Überschrift 1 5 5" xfId="52890"/>
    <cellStyle name="Überschrift 1 5 5 2" xfId="52891"/>
    <cellStyle name="Überschrift 1 5 5 3" xfId="52892"/>
    <cellStyle name="Überschrift 1 5 6" xfId="52893"/>
    <cellStyle name="Überschrift 1 5 7" xfId="52894"/>
    <cellStyle name="Überschrift 1 6" xfId="52895"/>
    <cellStyle name="Überschrift 1 6 2" xfId="52896"/>
    <cellStyle name="Überschrift 1 6 2 2" xfId="52897"/>
    <cellStyle name="Überschrift 1 6 2 2 2" xfId="52898"/>
    <cellStyle name="Überschrift 1 6 2 2 3" xfId="52899"/>
    <cellStyle name="Überschrift 1 6 2 3" xfId="52900"/>
    <cellStyle name="Überschrift 1 6 2 4" xfId="52901"/>
    <cellStyle name="Überschrift 1 6 3" xfId="52902"/>
    <cellStyle name="Überschrift 1 6 3 2" xfId="52903"/>
    <cellStyle name="Überschrift 1 6 3 2 2" xfId="52904"/>
    <cellStyle name="Überschrift 1 6 3 2 3" xfId="52905"/>
    <cellStyle name="Überschrift 1 6 3 3" xfId="52906"/>
    <cellStyle name="Überschrift 1 6 3 4" xfId="52907"/>
    <cellStyle name="Überschrift 1 6 4" xfId="52908"/>
    <cellStyle name="Überschrift 1 6 4 2" xfId="52909"/>
    <cellStyle name="Überschrift 1 6 4 3" xfId="52910"/>
    <cellStyle name="Überschrift 1 6 5" xfId="52911"/>
    <cellStyle name="Überschrift 1 6 6" xfId="52912"/>
    <cellStyle name="Überschrift 1 7" xfId="52913"/>
    <cellStyle name="Überschrift 1 7 2" xfId="52914"/>
    <cellStyle name="Überschrift 1 7 2 2" xfId="52915"/>
    <cellStyle name="Überschrift 1 7 2 3" xfId="52916"/>
    <cellStyle name="Überschrift 1 7 3" xfId="52917"/>
    <cellStyle name="Überschrift 1 7 4" xfId="52918"/>
    <cellStyle name="Überschrift 1 8" xfId="52919"/>
    <cellStyle name="Überschrift 1 8 2" xfId="52920"/>
    <cellStyle name="Überschrift 1 8 2 2" xfId="52921"/>
    <cellStyle name="Überschrift 1 8 2 3" xfId="52922"/>
    <cellStyle name="Überschrift 1 8 3" xfId="52923"/>
    <cellStyle name="Überschrift 1 8 4" xfId="52924"/>
    <cellStyle name="Überschrift 1 9" xfId="52925"/>
    <cellStyle name="Überschrift 1 9 2" xfId="52926"/>
    <cellStyle name="Überschrift 1 9 2 2" xfId="52927"/>
    <cellStyle name="Überschrift 1 9 2 3" xfId="52928"/>
    <cellStyle name="Überschrift 1 9 3" xfId="52929"/>
    <cellStyle name="Überschrift 1 9 4" xfId="52930"/>
    <cellStyle name="Überschrift 10" xfId="52931"/>
    <cellStyle name="Überschrift 10 2" xfId="52932"/>
    <cellStyle name="Überschrift 10 2 2" xfId="52933"/>
    <cellStyle name="Überschrift 10 2 3" xfId="52934"/>
    <cellStyle name="Überschrift 10 3" xfId="52935"/>
    <cellStyle name="Überschrift 10 4" xfId="52936"/>
    <cellStyle name="Überschrift 11" xfId="52937"/>
    <cellStyle name="Überschrift 11 2" xfId="52938"/>
    <cellStyle name="Überschrift 11 2 2" xfId="52939"/>
    <cellStyle name="Überschrift 11 2 3" xfId="52940"/>
    <cellStyle name="Überschrift 11 3" xfId="52941"/>
    <cellStyle name="Überschrift 11 4" xfId="52942"/>
    <cellStyle name="Überschrift 12" xfId="52943"/>
    <cellStyle name="Überschrift 12 2" xfId="52944"/>
    <cellStyle name="Überschrift 12 2 2" xfId="52945"/>
    <cellStyle name="Überschrift 12 2 3" xfId="52946"/>
    <cellStyle name="Überschrift 12 3" xfId="52947"/>
    <cellStyle name="Überschrift 12 4" xfId="52948"/>
    <cellStyle name="Überschrift 13" xfId="52949"/>
    <cellStyle name="Überschrift 13 2" xfId="52950"/>
    <cellStyle name="Überschrift 13 3" xfId="52951"/>
    <cellStyle name="Überschrift 14" xfId="52952"/>
    <cellStyle name="Überschrift 14 2" xfId="52953"/>
    <cellStyle name="Überschrift 14 3" xfId="52954"/>
    <cellStyle name="Überschrift 15" xfId="52955"/>
    <cellStyle name="Überschrift 15 2" xfId="52956"/>
    <cellStyle name="Überschrift 15 3" xfId="52957"/>
    <cellStyle name="Überschrift 16" xfId="52958"/>
    <cellStyle name="Überschrift 2" xfId="52959"/>
    <cellStyle name="Überschrift 2 10" xfId="52960"/>
    <cellStyle name="Überschrift 2 10 2" xfId="52961"/>
    <cellStyle name="Überschrift 2 10 3" xfId="52962"/>
    <cellStyle name="Überschrift 2 11" xfId="52963"/>
    <cellStyle name="Überschrift 2 11 2" xfId="52964"/>
    <cellStyle name="Überschrift 2 11 3" xfId="52965"/>
    <cellStyle name="Überschrift 2 12" xfId="52966"/>
    <cellStyle name="Überschrift 2 12 2" xfId="52967"/>
    <cellStyle name="Überschrift 2 12 3" xfId="52968"/>
    <cellStyle name="Überschrift 2 13" xfId="52969"/>
    <cellStyle name="Überschrift 2 2" xfId="52970"/>
    <cellStyle name="Überschrift 2 2 2" xfId="52971"/>
    <cellStyle name="Überschrift 2 2 2 2" xfId="52972"/>
    <cellStyle name="Überschrift 2 2 2 2 2" xfId="52973"/>
    <cellStyle name="Überschrift 2 2 2 2 3" xfId="52974"/>
    <cellStyle name="Überschrift 2 2 2 3" xfId="52975"/>
    <cellStyle name="Überschrift 2 2 2 4" xfId="52976"/>
    <cellStyle name="Überschrift 2 2 3" xfId="52977"/>
    <cellStyle name="Überschrift 2 2 3 2" xfId="52978"/>
    <cellStyle name="Überschrift 2 2 3 2 2" xfId="52979"/>
    <cellStyle name="Überschrift 2 2 3 2 3" xfId="52980"/>
    <cellStyle name="Überschrift 2 2 3 3" xfId="52981"/>
    <cellStyle name="Überschrift 2 2 3 4" xfId="52982"/>
    <cellStyle name="Überschrift 2 2 4" xfId="52983"/>
    <cellStyle name="Überschrift 2 2 4 2" xfId="52984"/>
    <cellStyle name="Überschrift 2 2 4 3" xfId="52985"/>
    <cellStyle name="Überschrift 2 2 5" xfId="52986"/>
    <cellStyle name="Überschrift 2 2 5 2" xfId="52987"/>
    <cellStyle name="Überschrift 2 2 5 3" xfId="52988"/>
    <cellStyle name="Überschrift 2 2 6" xfId="52989"/>
    <cellStyle name="Überschrift 2 2 7" xfId="52990"/>
    <cellStyle name="Überschrift 2 3" xfId="52991"/>
    <cellStyle name="Überschrift 2 3 2" xfId="52992"/>
    <cellStyle name="Überschrift 2 3 2 2" xfId="52993"/>
    <cellStyle name="Überschrift 2 3 2 2 2" xfId="52994"/>
    <cellStyle name="Überschrift 2 3 2 2 3" xfId="52995"/>
    <cellStyle name="Überschrift 2 3 2 3" xfId="52996"/>
    <cellStyle name="Überschrift 2 3 2 4" xfId="52997"/>
    <cellStyle name="Überschrift 2 3 3" xfId="52998"/>
    <cellStyle name="Überschrift 2 3 3 2" xfId="52999"/>
    <cellStyle name="Überschrift 2 3 3 2 2" xfId="53000"/>
    <cellStyle name="Überschrift 2 3 3 2 3" xfId="53001"/>
    <cellStyle name="Überschrift 2 3 3 3" xfId="53002"/>
    <cellStyle name="Überschrift 2 3 3 4" xfId="53003"/>
    <cellStyle name="Überschrift 2 3 4" xfId="53004"/>
    <cellStyle name="Überschrift 2 3 4 2" xfId="53005"/>
    <cellStyle name="Überschrift 2 3 4 3" xfId="53006"/>
    <cellStyle name="Überschrift 2 3 5" xfId="53007"/>
    <cellStyle name="Überschrift 2 3 6" xfId="53008"/>
    <cellStyle name="Überschrift 2 4" xfId="53009"/>
    <cellStyle name="Überschrift 2 4 2" xfId="53010"/>
    <cellStyle name="Überschrift 2 4 2 2" xfId="53011"/>
    <cellStyle name="Überschrift 2 4 2 2 2" xfId="53012"/>
    <cellStyle name="Überschrift 2 4 2 2 3" xfId="53013"/>
    <cellStyle name="Überschrift 2 4 2 3" xfId="53014"/>
    <cellStyle name="Überschrift 2 4 2 4" xfId="53015"/>
    <cellStyle name="Überschrift 2 4 3" xfId="53016"/>
    <cellStyle name="Überschrift 2 4 3 2" xfId="53017"/>
    <cellStyle name="Überschrift 2 4 3 2 2" xfId="53018"/>
    <cellStyle name="Überschrift 2 4 3 2 3" xfId="53019"/>
    <cellStyle name="Überschrift 2 4 3 3" xfId="53020"/>
    <cellStyle name="Überschrift 2 4 3 4" xfId="53021"/>
    <cellStyle name="Überschrift 2 4 4" xfId="53022"/>
    <cellStyle name="Überschrift 2 4 4 2" xfId="53023"/>
    <cellStyle name="Überschrift 2 4 4 3" xfId="53024"/>
    <cellStyle name="Überschrift 2 4 5" xfId="53025"/>
    <cellStyle name="Überschrift 2 4 6" xfId="53026"/>
    <cellStyle name="Überschrift 2 5" xfId="53027"/>
    <cellStyle name="Überschrift 2 5 2" xfId="53028"/>
    <cellStyle name="Überschrift 2 5 2 2" xfId="53029"/>
    <cellStyle name="Überschrift 2 5 2 2 2" xfId="53030"/>
    <cellStyle name="Überschrift 2 5 2 2 3" xfId="53031"/>
    <cellStyle name="Überschrift 2 5 2 3" xfId="53032"/>
    <cellStyle name="Überschrift 2 5 2 4" xfId="53033"/>
    <cellStyle name="Überschrift 2 5 3" xfId="53034"/>
    <cellStyle name="Überschrift 2 5 3 2" xfId="53035"/>
    <cellStyle name="Überschrift 2 5 3 2 2" xfId="53036"/>
    <cellStyle name="Überschrift 2 5 3 2 3" xfId="53037"/>
    <cellStyle name="Überschrift 2 5 3 3" xfId="53038"/>
    <cellStyle name="Überschrift 2 5 3 4" xfId="53039"/>
    <cellStyle name="Überschrift 2 5 4" xfId="53040"/>
    <cellStyle name="Überschrift 2 5 4 2" xfId="53041"/>
    <cellStyle name="Überschrift 2 5 4 2 2" xfId="53042"/>
    <cellStyle name="Überschrift 2 5 4 2 3" xfId="53043"/>
    <cellStyle name="Überschrift 2 5 4 3" xfId="53044"/>
    <cellStyle name="Überschrift 2 5 4 4" xfId="53045"/>
    <cellStyle name="Überschrift 2 5 5" xfId="53046"/>
    <cellStyle name="Überschrift 2 5 5 2" xfId="53047"/>
    <cellStyle name="Überschrift 2 5 5 3" xfId="53048"/>
    <cellStyle name="Überschrift 2 5 6" xfId="53049"/>
    <cellStyle name="Überschrift 2 5 7" xfId="53050"/>
    <cellStyle name="Überschrift 2 6" xfId="53051"/>
    <cellStyle name="Überschrift 2 6 2" xfId="53052"/>
    <cellStyle name="Überschrift 2 6 2 2" xfId="53053"/>
    <cellStyle name="Überschrift 2 6 2 2 2" xfId="53054"/>
    <cellStyle name="Überschrift 2 6 2 2 3" xfId="53055"/>
    <cellStyle name="Überschrift 2 6 2 3" xfId="53056"/>
    <cellStyle name="Überschrift 2 6 2 4" xfId="53057"/>
    <cellStyle name="Überschrift 2 6 3" xfId="53058"/>
    <cellStyle name="Überschrift 2 6 3 2" xfId="53059"/>
    <cellStyle name="Überschrift 2 6 3 2 2" xfId="53060"/>
    <cellStyle name="Überschrift 2 6 3 2 3" xfId="53061"/>
    <cellStyle name="Überschrift 2 6 3 3" xfId="53062"/>
    <cellStyle name="Überschrift 2 6 3 4" xfId="53063"/>
    <cellStyle name="Überschrift 2 6 4" xfId="53064"/>
    <cellStyle name="Überschrift 2 6 4 2" xfId="53065"/>
    <cellStyle name="Überschrift 2 6 4 3" xfId="53066"/>
    <cellStyle name="Überschrift 2 6 5" xfId="53067"/>
    <cellStyle name="Überschrift 2 6 6" xfId="53068"/>
    <cellStyle name="Überschrift 2 7" xfId="53069"/>
    <cellStyle name="Überschrift 2 7 2" xfId="53070"/>
    <cellStyle name="Überschrift 2 7 2 2" xfId="53071"/>
    <cellStyle name="Überschrift 2 7 2 3" xfId="53072"/>
    <cellStyle name="Überschrift 2 7 3" xfId="53073"/>
    <cellStyle name="Überschrift 2 7 4" xfId="53074"/>
    <cellStyle name="Überschrift 2 8" xfId="53075"/>
    <cellStyle name="Überschrift 2 8 2" xfId="53076"/>
    <cellStyle name="Überschrift 2 8 2 2" xfId="53077"/>
    <cellStyle name="Überschrift 2 8 2 3" xfId="53078"/>
    <cellStyle name="Überschrift 2 8 3" xfId="53079"/>
    <cellStyle name="Überschrift 2 8 4" xfId="53080"/>
    <cellStyle name="Überschrift 2 9" xfId="53081"/>
    <cellStyle name="Überschrift 2 9 2" xfId="53082"/>
    <cellStyle name="Überschrift 2 9 2 2" xfId="53083"/>
    <cellStyle name="Überschrift 2 9 2 3" xfId="53084"/>
    <cellStyle name="Überschrift 2 9 3" xfId="53085"/>
    <cellStyle name="Überschrift 2 9 4" xfId="53086"/>
    <cellStyle name="Überschrift 3" xfId="53087"/>
    <cellStyle name="Überschrift 3 10" xfId="53088"/>
    <cellStyle name="Überschrift 3 10 2" xfId="53089"/>
    <cellStyle name="Überschrift 3 10 3" xfId="53090"/>
    <cellStyle name="Überschrift 3 11" xfId="53091"/>
    <cellStyle name="Überschrift 3 11 2" xfId="53092"/>
    <cellStyle name="Überschrift 3 11 3" xfId="53093"/>
    <cellStyle name="Überschrift 3 12" xfId="53094"/>
    <cellStyle name="Überschrift 3 12 2" xfId="53095"/>
    <cellStyle name="Überschrift 3 12 3" xfId="53096"/>
    <cellStyle name="Überschrift 3 13" xfId="53097"/>
    <cellStyle name="Überschrift 3 2" xfId="53098"/>
    <cellStyle name="Überschrift 3 2 2" xfId="53099"/>
    <cellStyle name="Überschrift 3 2 2 2" xfId="53100"/>
    <cellStyle name="Überschrift 3 2 2 2 2" xfId="53101"/>
    <cellStyle name="Überschrift 3 2 2 2 3" xfId="53102"/>
    <cellStyle name="Überschrift 3 2 2 3" xfId="53103"/>
    <cellStyle name="Überschrift 3 2 2 4" xfId="53104"/>
    <cellStyle name="Überschrift 3 2 3" xfId="53105"/>
    <cellStyle name="Überschrift 3 2 3 2" xfId="53106"/>
    <cellStyle name="Überschrift 3 2 3 2 2" xfId="53107"/>
    <cellStyle name="Überschrift 3 2 3 2 3" xfId="53108"/>
    <cellStyle name="Überschrift 3 2 3 3" xfId="53109"/>
    <cellStyle name="Überschrift 3 2 3 4" xfId="53110"/>
    <cellStyle name="Überschrift 3 2 4" xfId="53111"/>
    <cellStyle name="Überschrift 3 2 4 2" xfId="53112"/>
    <cellStyle name="Überschrift 3 2 4 3" xfId="53113"/>
    <cellStyle name="Überschrift 3 2 5" xfId="53114"/>
    <cellStyle name="Überschrift 3 2 5 2" xfId="53115"/>
    <cellStyle name="Überschrift 3 2 5 3" xfId="53116"/>
    <cellStyle name="Überschrift 3 2 6" xfId="53117"/>
    <cellStyle name="Überschrift 3 2 7" xfId="53118"/>
    <cellStyle name="Überschrift 3 3" xfId="53119"/>
    <cellStyle name="Überschrift 3 3 2" xfId="53120"/>
    <cellStyle name="Überschrift 3 3 2 2" xfId="53121"/>
    <cellStyle name="Überschrift 3 3 2 2 2" xfId="53122"/>
    <cellStyle name="Überschrift 3 3 2 2 3" xfId="53123"/>
    <cellStyle name="Überschrift 3 3 2 3" xfId="53124"/>
    <cellStyle name="Überschrift 3 3 2 4" xfId="53125"/>
    <cellStyle name="Überschrift 3 3 3" xfId="53126"/>
    <cellStyle name="Überschrift 3 3 3 2" xfId="53127"/>
    <cellStyle name="Überschrift 3 3 3 2 2" xfId="53128"/>
    <cellStyle name="Überschrift 3 3 3 2 3" xfId="53129"/>
    <cellStyle name="Überschrift 3 3 3 3" xfId="53130"/>
    <cellStyle name="Überschrift 3 3 3 4" xfId="53131"/>
    <cellStyle name="Überschrift 3 3 4" xfId="53132"/>
    <cellStyle name="Überschrift 3 3 4 2" xfId="53133"/>
    <cellStyle name="Überschrift 3 3 4 3" xfId="53134"/>
    <cellStyle name="Überschrift 3 3 5" xfId="53135"/>
    <cellStyle name="Überschrift 3 3 6" xfId="53136"/>
    <cellStyle name="Überschrift 3 4" xfId="53137"/>
    <cellStyle name="Überschrift 3 4 2" xfId="53138"/>
    <cellStyle name="Überschrift 3 4 2 2" xfId="53139"/>
    <cellStyle name="Überschrift 3 4 2 2 2" xfId="53140"/>
    <cellStyle name="Überschrift 3 4 2 2 3" xfId="53141"/>
    <cellStyle name="Überschrift 3 4 2 3" xfId="53142"/>
    <cellStyle name="Überschrift 3 4 2 4" xfId="53143"/>
    <cellStyle name="Überschrift 3 4 3" xfId="53144"/>
    <cellStyle name="Überschrift 3 4 3 2" xfId="53145"/>
    <cellStyle name="Überschrift 3 4 3 2 2" xfId="53146"/>
    <cellStyle name="Überschrift 3 4 3 2 3" xfId="53147"/>
    <cellStyle name="Überschrift 3 4 3 3" xfId="53148"/>
    <cellStyle name="Überschrift 3 4 3 4" xfId="53149"/>
    <cellStyle name="Überschrift 3 4 4" xfId="53150"/>
    <cellStyle name="Überschrift 3 4 4 2" xfId="53151"/>
    <cellStyle name="Überschrift 3 4 4 3" xfId="53152"/>
    <cellStyle name="Überschrift 3 4 5" xfId="53153"/>
    <cellStyle name="Überschrift 3 4 6" xfId="53154"/>
    <cellStyle name="Überschrift 3 5" xfId="53155"/>
    <cellStyle name="Überschrift 3 5 2" xfId="53156"/>
    <cellStyle name="Überschrift 3 5 2 2" xfId="53157"/>
    <cellStyle name="Überschrift 3 5 2 2 2" xfId="53158"/>
    <cellStyle name="Überschrift 3 5 2 2 3" xfId="53159"/>
    <cellStyle name="Überschrift 3 5 2 3" xfId="53160"/>
    <cellStyle name="Überschrift 3 5 2 4" xfId="53161"/>
    <cellStyle name="Überschrift 3 5 3" xfId="53162"/>
    <cellStyle name="Überschrift 3 5 3 2" xfId="53163"/>
    <cellStyle name="Überschrift 3 5 3 2 2" xfId="53164"/>
    <cellStyle name="Überschrift 3 5 3 2 3" xfId="53165"/>
    <cellStyle name="Überschrift 3 5 3 3" xfId="53166"/>
    <cellStyle name="Überschrift 3 5 3 4" xfId="53167"/>
    <cellStyle name="Überschrift 3 5 4" xfId="53168"/>
    <cellStyle name="Überschrift 3 5 4 2" xfId="53169"/>
    <cellStyle name="Überschrift 3 5 4 2 2" xfId="53170"/>
    <cellStyle name="Überschrift 3 5 4 2 3" xfId="53171"/>
    <cellStyle name="Überschrift 3 5 4 3" xfId="53172"/>
    <cellStyle name="Überschrift 3 5 4 4" xfId="53173"/>
    <cellStyle name="Überschrift 3 5 5" xfId="53174"/>
    <cellStyle name="Überschrift 3 5 5 2" xfId="53175"/>
    <cellStyle name="Überschrift 3 5 5 3" xfId="53176"/>
    <cellStyle name="Überschrift 3 5 6" xfId="53177"/>
    <cellStyle name="Überschrift 3 5 7" xfId="53178"/>
    <cellStyle name="Überschrift 3 6" xfId="53179"/>
    <cellStyle name="Überschrift 3 6 2" xfId="53180"/>
    <cellStyle name="Überschrift 3 6 2 2" xfId="53181"/>
    <cellStyle name="Überschrift 3 6 2 2 2" xfId="53182"/>
    <cellStyle name="Überschrift 3 6 2 2 3" xfId="53183"/>
    <cellStyle name="Überschrift 3 6 2 3" xfId="53184"/>
    <cellStyle name="Überschrift 3 6 2 4" xfId="53185"/>
    <cellStyle name="Überschrift 3 6 3" xfId="53186"/>
    <cellStyle name="Überschrift 3 6 3 2" xfId="53187"/>
    <cellStyle name="Überschrift 3 6 3 2 2" xfId="53188"/>
    <cellStyle name="Überschrift 3 6 3 2 3" xfId="53189"/>
    <cellStyle name="Überschrift 3 6 3 3" xfId="53190"/>
    <cellStyle name="Überschrift 3 6 3 4" xfId="53191"/>
    <cellStyle name="Überschrift 3 6 4" xfId="53192"/>
    <cellStyle name="Überschrift 3 6 4 2" xfId="53193"/>
    <cellStyle name="Überschrift 3 6 4 3" xfId="53194"/>
    <cellStyle name="Überschrift 3 6 5" xfId="53195"/>
    <cellStyle name="Überschrift 3 6 6" xfId="53196"/>
    <cellStyle name="Überschrift 3 7" xfId="53197"/>
    <cellStyle name="Überschrift 3 7 2" xfId="53198"/>
    <cellStyle name="Überschrift 3 7 2 2" xfId="53199"/>
    <cellStyle name="Überschrift 3 7 2 3" xfId="53200"/>
    <cellStyle name="Überschrift 3 7 3" xfId="53201"/>
    <cellStyle name="Überschrift 3 7 4" xfId="53202"/>
    <cellStyle name="Überschrift 3 8" xfId="53203"/>
    <cellStyle name="Überschrift 3 8 2" xfId="53204"/>
    <cellStyle name="Überschrift 3 8 2 2" xfId="53205"/>
    <cellStyle name="Überschrift 3 8 2 3" xfId="53206"/>
    <cellStyle name="Überschrift 3 8 3" xfId="53207"/>
    <cellStyle name="Überschrift 3 8 4" xfId="53208"/>
    <cellStyle name="Überschrift 3 9" xfId="53209"/>
    <cellStyle name="Überschrift 3 9 2" xfId="53210"/>
    <cellStyle name="Überschrift 3 9 2 2" xfId="53211"/>
    <cellStyle name="Überschrift 3 9 2 3" xfId="53212"/>
    <cellStyle name="Überschrift 3 9 3" xfId="53213"/>
    <cellStyle name="Überschrift 3 9 4" xfId="53214"/>
    <cellStyle name="Überschrift 4" xfId="53215"/>
    <cellStyle name="Überschrift 4 10" xfId="53216"/>
    <cellStyle name="Überschrift 4 10 2" xfId="53217"/>
    <cellStyle name="Überschrift 4 10 3" xfId="53218"/>
    <cellStyle name="Überschrift 4 11" xfId="53219"/>
    <cellStyle name="Überschrift 4 11 2" xfId="53220"/>
    <cellStyle name="Überschrift 4 11 3" xfId="53221"/>
    <cellStyle name="Überschrift 4 12" xfId="53222"/>
    <cellStyle name="Überschrift 4 12 2" xfId="53223"/>
    <cellStyle name="Überschrift 4 12 3" xfId="53224"/>
    <cellStyle name="Überschrift 4 13" xfId="53225"/>
    <cellStyle name="Überschrift 4 2" xfId="53226"/>
    <cellStyle name="Überschrift 4 2 2" xfId="53227"/>
    <cellStyle name="Überschrift 4 2 2 2" xfId="53228"/>
    <cellStyle name="Überschrift 4 2 2 2 2" xfId="53229"/>
    <cellStyle name="Überschrift 4 2 2 2 3" xfId="53230"/>
    <cellStyle name="Überschrift 4 2 2 3" xfId="53231"/>
    <cellStyle name="Überschrift 4 2 2 4" xfId="53232"/>
    <cellStyle name="Überschrift 4 2 3" xfId="53233"/>
    <cellStyle name="Überschrift 4 2 3 2" xfId="53234"/>
    <cellStyle name="Überschrift 4 2 3 2 2" xfId="53235"/>
    <cellStyle name="Überschrift 4 2 3 2 3" xfId="53236"/>
    <cellStyle name="Überschrift 4 2 3 3" xfId="53237"/>
    <cellStyle name="Überschrift 4 2 3 4" xfId="53238"/>
    <cellStyle name="Überschrift 4 2 4" xfId="53239"/>
    <cellStyle name="Überschrift 4 2 4 2" xfId="53240"/>
    <cellStyle name="Überschrift 4 2 4 3" xfId="53241"/>
    <cellStyle name="Überschrift 4 2 5" xfId="53242"/>
    <cellStyle name="Überschrift 4 2 5 2" xfId="53243"/>
    <cellStyle name="Überschrift 4 2 5 3" xfId="53244"/>
    <cellStyle name="Überschrift 4 2 6" xfId="53245"/>
    <cellStyle name="Überschrift 4 2 7" xfId="53246"/>
    <cellStyle name="Überschrift 4 3" xfId="53247"/>
    <cellStyle name="Überschrift 4 3 2" xfId="53248"/>
    <cellStyle name="Überschrift 4 3 2 2" xfId="53249"/>
    <cellStyle name="Überschrift 4 3 2 2 2" xfId="53250"/>
    <cellStyle name="Überschrift 4 3 2 2 3" xfId="53251"/>
    <cellStyle name="Überschrift 4 3 2 3" xfId="53252"/>
    <cellStyle name="Überschrift 4 3 2 4" xfId="53253"/>
    <cellStyle name="Überschrift 4 3 3" xfId="53254"/>
    <cellStyle name="Überschrift 4 3 3 2" xfId="53255"/>
    <cellStyle name="Überschrift 4 3 3 2 2" xfId="53256"/>
    <cellStyle name="Überschrift 4 3 3 2 3" xfId="53257"/>
    <cellStyle name="Überschrift 4 3 3 3" xfId="53258"/>
    <cellStyle name="Überschrift 4 3 3 4" xfId="53259"/>
    <cellStyle name="Überschrift 4 3 4" xfId="53260"/>
    <cellStyle name="Überschrift 4 3 4 2" xfId="53261"/>
    <cellStyle name="Überschrift 4 3 4 3" xfId="53262"/>
    <cellStyle name="Überschrift 4 3 5" xfId="53263"/>
    <cellStyle name="Überschrift 4 3 6" xfId="53264"/>
    <cellStyle name="Überschrift 4 4" xfId="53265"/>
    <cellStyle name="Überschrift 4 4 2" xfId="53266"/>
    <cellStyle name="Überschrift 4 4 2 2" xfId="53267"/>
    <cellStyle name="Überschrift 4 4 2 2 2" xfId="53268"/>
    <cellStyle name="Überschrift 4 4 2 2 3" xfId="53269"/>
    <cellStyle name="Überschrift 4 4 2 3" xfId="53270"/>
    <cellStyle name="Überschrift 4 4 2 4" xfId="53271"/>
    <cellStyle name="Überschrift 4 4 3" xfId="53272"/>
    <cellStyle name="Überschrift 4 4 3 2" xfId="53273"/>
    <cellStyle name="Überschrift 4 4 3 2 2" xfId="53274"/>
    <cellStyle name="Überschrift 4 4 3 2 3" xfId="53275"/>
    <cellStyle name="Überschrift 4 4 3 3" xfId="53276"/>
    <cellStyle name="Überschrift 4 4 3 4" xfId="53277"/>
    <cellStyle name="Überschrift 4 4 4" xfId="53278"/>
    <cellStyle name="Überschrift 4 4 4 2" xfId="53279"/>
    <cellStyle name="Überschrift 4 4 4 3" xfId="53280"/>
    <cellStyle name="Überschrift 4 4 5" xfId="53281"/>
    <cellStyle name="Überschrift 4 4 6" xfId="53282"/>
    <cellStyle name="Überschrift 4 5" xfId="53283"/>
    <cellStyle name="Überschrift 4 5 2" xfId="53284"/>
    <cellStyle name="Überschrift 4 5 2 2" xfId="53285"/>
    <cellStyle name="Überschrift 4 5 2 2 2" xfId="53286"/>
    <cellStyle name="Überschrift 4 5 2 2 3" xfId="53287"/>
    <cellStyle name="Überschrift 4 5 2 3" xfId="53288"/>
    <cellStyle name="Überschrift 4 5 2 4" xfId="53289"/>
    <cellStyle name="Überschrift 4 5 3" xfId="53290"/>
    <cellStyle name="Überschrift 4 5 3 2" xfId="53291"/>
    <cellStyle name="Überschrift 4 5 3 2 2" xfId="53292"/>
    <cellStyle name="Überschrift 4 5 3 2 3" xfId="53293"/>
    <cellStyle name="Überschrift 4 5 3 3" xfId="53294"/>
    <cellStyle name="Überschrift 4 5 3 4" xfId="53295"/>
    <cellStyle name="Überschrift 4 5 4" xfId="53296"/>
    <cellStyle name="Überschrift 4 5 4 2" xfId="53297"/>
    <cellStyle name="Überschrift 4 5 4 2 2" xfId="53298"/>
    <cellStyle name="Überschrift 4 5 4 2 3" xfId="53299"/>
    <cellStyle name="Überschrift 4 5 4 3" xfId="53300"/>
    <cellStyle name="Überschrift 4 5 4 4" xfId="53301"/>
    <cellStyle name="Überschrift 4 5 5" xfId="53302"/>
    <cellStyle name="Überschrift 4 5 5 2" xfId="53303"/>
    <cellStyle name="Überschrift 4 5 5 3" xfId="53304"/>
    <cellStyle name="Überschrift 4 5 6" xfId="53305"/>
    <cellStyle name="Überschrift 4 5 7" xfId="53306"/>
    <cellStyle name="Überschrift 4 6" xfId="53307"/>
    <cellStyle name="Überschrift 4 6 2" xfId="53308"/>
    <cellStyle name="Überschrift 4 6 2 2" xfId="53309"/>
    <cellStyle name="Überschrift 4 6 2 2 2" xfId="53310"/>
    <cellStyle name="Überschrift 4 6 2 2 3" xfId="53311"/>
    <cellStyle name="Überschrift 4 6 2 3" xfId="53312"/>
    <cellStyle name="Überschrift 4 6 2 4" xfId="53313"/>
    <cellStyle name="Überschrift 4 6 3" xfId="53314"/>
    <cellStyle name="Überschrift 4 6 3 2" xfId="53315"/>
    <cellStyle name="Überschrift 4 6 3 2 2" xfId="53316"/>
    <cellStyle name="Überschrift 4 6 3 2 3" xfId="53317"/>
    <cellStyle name="Überschrift 4 6 3 3" xfId="53318"/>
    <cellStyle name="Überschrift 4 6 3 4" xfId="53319"/>
    <cellStyle name="Überschrift 4 6 4" xfId="53320"/>
    <cellStyle name="Überschrift 4 6 4 2" xfId="53321"/>
    <cellStyle name="Überschrift 4 6 4 3" xfId="53322"/>
    <cellStyle name="Überschrift 4 6 5" xfId="53323"/>
    <cellStyle name="Überschrift 4 6 6" xfId="53324"/>
    <cellStyle name="Überschrift 4 7" xfId="53325"/>
    <cellStyle name="Überschrift 4 7 2" xfId="53326"/>
    <cellStyle name="Überschrift 4 7 2 2" xfId="53327"/>
    <cellStyle name="Überschrift 4 7 2 3" xfId="53328"/>
    <cellStyle name="Überschrift 4 7 3" xfId="53329"/>
    <cellStyle name="Überschrift 4 7 4" xfId="53330"/>
    <cellStyle name="Überschrift 4 8" xfId="53331"/>
    <cellStyle name="Überschrift 4 8 2" xfId="53332"/>
    <cellStyle name="Überschrift 4 8 2 2" xfId="53333"/>
    <cellStyle name="Überschrift 4 8 2 3" xfId="53334"/>
    <cellStyle name="Überschrift 4 8 3" xfId="53335"/>
    <cellStyle name="Überschrift 4 8 4" xfId="53336"/>
    <cellStyle name="Überschrift 4 9" xfId="53337"/>
    <cellStyle name="Überschrift 4 9 2" xfId="53338"/>
    <cellStyle name="Überschrift 4 9 2 2" xfId="53339"/>
    <cellStyle name="Überschrift 4 9 2 3" xfId="53340"/>
    <cellStyle name="Überschrift 4 9 3" xfId="53341"/>
    <cellStyle name="Überschrift 4 9 4" xfId="53342"/>
    <cellStyle name="Überschrift 5" xfId="53343"/>
    <cellStyle name="Überschrift 5 2" xfId="53344"/>
    <cellStyle name="Überschrift 5 2 2" xfId="53345"/>
    <cellStyle name="Überschrift 5 2 2 2" xfId="53346"/>
    <cellStyle name="Überschrift 5 2 2 3" xfId="53347"/>
    <cellStyle name="Überschrift 5 2 3" xfId="53348"/>
    <cellStyle name="Überschrift 5 2 4" xfId="53349"/>
    <cellStyle name="Überschrift 5 3" xfId="53350"/>
    <cellStyle name="Überschrift 5 3 2" xfId="53351"/>
    <cellStyle name="Überschrift 5 3 2 2" xfId="53352"/>
    <cellStyle name="Überschrift 5 3 2 3" xfId="53353"/>
    <cellStyle name="Überschrift 5 3 3" xfId="53354"/>
    <cellStyle name="Überschrift 5 3 4" xfId="53355"/>
    <cellStyle name="Überschrift 5 4" xfId="53356"/>
    <cellStyle name="Überschrift 5 4 2" xfId="53357"/>
    <cellStyle name="Überschrift 5 4 3" xfId="53358"/>
    <cellStyle name="Überschrift 5 5" xfId="53359"/>
    <cellStyle name="Überschrift 5 5 2" xfId="53360"/>
    <cellStyle name="Überschrift 5 5 3" xfId="53361"/>
    <cellStyle name="Überschrift 5 6" xfId="53362"/>
    <cellStyle name="Überschrift 5 7" xfId="53363"/>
    <cellStyle name="Überschrift 6" xfId="53364"/>
    <cellStyle name="Überschrift 6 2" xfId="53365"/>
    <cellStyle name="Überschrift 6 2 2" xfId="53366"/>
    <cellStyle name="Überschrift 6 2 2 2" xfId="53367"/>
    <cellStyle name="Überschrift 6 2 2 3" xfId="53368"/>
    <cellStyle name="Überschrift 6 2 3" xfId="53369"/>
    <cellStyle name="Überschrift 6 2 4" xfId="53370"/>
    <cellStyle name="Überschrift 6 3" xfId="53371"/>
    <cellStyle name="Überschrift 6 3 2" xfId="53372"/>
    <cellStyle name="Überschrift 6 3 2 2" xfId="53373"/>
    <cellStyle name="Überschrift 6 3 2 3" xfId="53374"/>
    <cellStyle name="Überschrift 6 3 3" xfId="53375"/>
    <cellStyle name="Überschrift 6 3 4" xfId="53376"/>
    <cellStyle name="Überschrift 6 4" xfId="53377"/>
    <cellStyle name="Überschrift 6 4 2" xfId="53378"/>
    <cellStyle name="Überschrift 6 4 3" xfId="53379"/>
    <cellStyle name="Überschrift 6 5" xfId="53380"/>
    <cellStyle name="Überschrift 6 6" xfId="53381"/>
    <cellStyle name="Überschrift 7" xfId="53382"/>
    <cellStyle name="Überschrift 7 2" xfId="53383"/>
    <cellStyle name="Überschrift 7 2 2" xfId="53384"/>
    <cellStyle name="Überschrift 7 2 2 2" xfId="53385"/>
    <cellStyle name="Überschrift 7 2 2 3" xfId="53386"/>
    <cellStyle name="Überschrift 7 2 3" xfId="53387"/>
    <cellStyle name="Überschrift 7 2 4" xfId="53388"/>
    <cellStyle name="Überschrift 7 3" xfId="53389"/>
    <cellStyle name="Überschrift 7 3 2" xfId="53390"/>
    <cellStyle name="Überschrift 7 3 2 2" xfId="53391"/>
    <cellStyle name="Überschrift 7 3 2 3" xfId="53392"/>
    <cellStyle name="Überschrift 7 3 3" xfId="53393"/>
    <cellStyle name="Überschrift 7 3 4" xfId="53394"/>
    <cellStyle name="Überschrift 7 4" xfId="53395"/>
    <cellStyle name="Überschrift 7 4 2" xfId="53396"/>
    <cellStyle name="Überschrift 7 4 3" xfId="53397"/>
    <cellStyle name="Überschrift 7 5" xfId="53398"/>
    <cellStyle name="Überschrift 7 6" xfId="53399"/>
    <cellStyle name="Überschrift 8" xfId="53400"/>
    <cellStyle name="Überschrift 8 2" xfId="53401"/>
    <cellStyle name="Überschrift 8 2 2" xfId="53402"/>
    <cellStyle name="Überschrift 8 2 2 2" xfId="53403"/>
    <cellStyle name="Überschrift 8 2 2 3" xfId="53404"/>
    <cellStyle name="Überschrift 8 2 3" xfId="53405"/>
    <cellStyle name="Überschrift 8 2 4" xfId="53406"/>
    <cellStyle name="Überschrift 8 3" xfId="53407"/>
    <cellStyle name="Überschrift 8 3 2" xfId="53408"/>
    <cellStyle name="Überschrift 8 3 2 2" xfId="53409"/>
    <cellStyle name="Überschrift 8 3 2 3" xfId="53410"/>
    <cellStyle name="Überschrift 8 3 3" xfId="53411"/>
    <cellStyle name="Überschrift 8 3 4" xfId="53412"/>
    <cellStyle name="Überschrift 8 4" xfId="53413"/>
    <cellStyle name="Überschrift 8 4 2" xfId="53414"/>
    <cellStyle name="Überschrift 8 4 2 2" xfId="53415"/>
    <cellStyle name="Überschrift 8 4 2 3" xfId="53416"/>
    <cellStyle name="Überschrift 8 4 3" xfId="53417"/>
    <cellStyle name="Überschrift 8 4 4" xfId="53418"/>
    <cellStyle name="Überschrift 8 5" xfId="53419"/>
    <cellStyle name="Überschrift 8 5 2" xfId="53420"/>
    <cellStyle name="Überschrift 8 5 3" xfId="53421"/>
    <cellStyle name="Überschrift 8 6" xfId="53422"/>
    <cellStyle name="Überschrift 8 7" xfId="53423"/>
    <cellStyle name="Überschrift 9" xfId="53424"/>
    <cellStyle name="Überschrift 9 2" xfId="53425"/>
    <cellStyle name="Überschrift 9 2 2" xfId="53426"/>
    <cellStyle name="Überschrift 9 2 2 2" xfId="53427"/>
    <cellStyle name="Überschrift 9 2 2 3" xfId="53428"/>
    <cellStyle name="Überschrift 9 2 3" xfId="53429"/>
    <cellStyle name="Überschrift 9 2 4" xfId="53430"/>
    <cellStyle name="Überschrift 9 3" xfId="53431"/>
    <cellStyle name="Überschrift 9 3 2" xfId="53432"/>
    <cellStyle name="Überschrift 9 3 2 2" xfId="53433"/>
    <cellStyle name="Überschrift 9 3 2 3" xfId="53434"/>
    <cellStyle name="Überschrift 9 3 3" xfId="53435"/>
    <cellStyle name="Überschrift 9 3 4" xfId="53436"/>
    <cellStyle name="Überschrift 9 4" xfId="53437"/>
    <cellStyle name="Überschrift 9 4 2" xfId="53438"/>
    <cellStyle name="Überschrift 9 4 3" xfId="53439"/>
    <cellStyle name="Überschrift 9 5" xfId="53440"/>
    <cellStyle name="Überschrift 9 6" xfId="53441"/>
    <cellStyle name="Valuutta_Layo9704" xfId="53442"/>
    <cellStyle name="Verknüpfte Zelle" xfId="53443"/>
    <cellStyle name="Verknüpfte Zelle 10" xfId="53444"/>
    <cellStyle name="Verknüpfte Zelle 10 2" xfId="53445"/>
    <cellStyle name="Verknüpfte Zelle 10 3" xfId="53446"/>
    <cellStyle name="Verknüpfte Zelle 11" xfId="53447"/>
    <cellStyle name="Verknüpfte Zelle 11 2" xfId="53448"/>
    <cellStyle name="Verknüpfte Zelle 11 3" xfId="53449"/>
    <cellStyle name="Verknüpfte Zelle 12" xfId="53450"/>
    <cellStyle name="Verknüpfte Zelle 12 2" xfId="53451"/>
    <cellStyle name="Verknüpfte Zelle 12 3" xfId="53452"/>
    <cellStyle name="Verknüpfte Zelle 13" xfId="53453"/>
    <cellStyle name="Verknüpfte Zelle 2" xfId="53454"/>
    <cellStyle name="Verknüpfte Zelle 2 2" xfId="53455"/>
    <cellStyle name="Verknüpfte Zelle 2 2 2" xfId="53456"/>
    <cellStyle name="Verknüpfte Zelle 2 2 2 2" xfId="53457"/>
    <cellStyle name="Verknüpfte Zelle 2 2 2 3" xfId="53458"/>
    <cellStyle name="Verknüpfte Zelle 2 2 3" xfId="53459"/>
    <cellStyle name="Verknüpfte Zelle 2 2 4" xfId="53460"/>
    <cellStyle name="Verknüpfte Zelle 2 3" xfId="53461"/>
    <cellStyle name="Verknüpfte Zelle 2 3 2" xfId="53462"/>
    <cellStyle name="Verknüpfte Zelle 2 3 2 2" xfId="53463"/>
    <cellStyle name="Verknüpfte Zelle 2 3 2 3" xfId="53464"/>
    <cellStyle name="Verknüpfte Zelle 2 3 3" xfId="53465"/>
    <cellStyle name="Verknüpfte Zelle 2 3 4" xfId="53466"/>
    <cellStyle name="Verknüpfte Zelle 2 4" xfId="53467"/>
    <cellStyle name="Verknüpfte Zelle 2 4 2" xfId="53468"/>
    <cellStyle name="Verknüpfte Zelle 2 4 3" xfId="53469"/>
    <cellStyle name="Verknüpfte Zelle 2 5" xfId="53470"/>
    <cellStyle name="Verknüpfte Zelle 2 5 2" xfId="53471"/>
    <cellStyle name="Verknüpfte Zelle 2 5 3" xfId="53472"/>
    <cellStyle name="Verknüpfte Zelle 2 6" xfId="53473"/>
    <cellStyle name="Verknüpfte Zelle 2 7" xfId="53474"/>
    <cellStyle name="Verknüpfte Zelle 3" xfId="53475"/>
    <cellStyle name="Verknüpfte Zelle 3 2" xfId="53476"/>
    <cellStyle name="Verknüpfte Zelle 3 2 2" xfId="53477"/>
    <cellStyle name="Verknüpfte Zelle 3 2 2 2" xfId="53478"/>
    <cellStyle name="Verknüpfte Zelle 3 2 2 3" xfId="53479"/>
    <cellStyle name="Verknüpfte Zelle 3 2 3" xfId="53480"/>
    <cellStyle name="Verknüpfte Zelle 3 2 4" xfId="53481"/>
    <cellStyle name="Verknüpfte Zelle 3 3" xfId="53482"/>
    <cellStyle name="Verknüpfte Zelle 3 3 2" xfId="53483"/>
    <cellStyle name="Verknüpfte Zelle 3 3 2 2" xfId="53484"/>
    <cellStyle name="Verknüpfte Zelle 3 3 2 3" xfId="53485"/>
    <cellStyle name="Verknüpfte Zelle 3 3 3" xfId="53486"/>
    <cellStyle name="Verknüpfte Zelle 3 3 4" xfId="53487"/>
    <cellStyle name="Verknüpfte Zelle 3 4" xfId="53488"/>
    <cellStyle name="Verknüpfte Zelle 3 4 2" xfId="53489"/>
    <cellStyle name="Verknüpfte Zelle 3 4 3" xfId="53490"/>
    <cellStyle name="Verknüpfte Zelle 3 5" xfId="53491"/>
    <cellStyle name="Verknüpfte Zelle 3 6" xfId="53492"/>
    <cellStyle name="Verknüpfte Zelle 4" xfId="53493"/>
    <cellStyle name="Verknüpfte Zelle 4 2" xfId="53494"/>
    <cellStyle name="Verknüpfte Zelle 4 2 2" xfId="53495"/>
    <cellStyle name="Verknüpfte Zelle 4 2 2 2" xfId="53496"/>
    <cellStyle name="Verknüpfte Zelle 4 2 2 3" xfId="53497"/>
    <cellStyle name="Verknüpfte Zelle 4 2 3" xfId="53498"/>
    <cellStyle name="Verknüpfte Zelle 4 2 4" xfId="53499"/>
    <cellStyle name="Verknüpfte Zelle 4 3" xfId="53500"/>
    <cellStyle name="Verknüpfte Zelle 4 3 2" xfId="53501"/>
    <cellStyle name="Verknüpfte Zelle 4 3 2 2" xfId="53502"/>
    <cellStyle name="Verknüpfte Zelle 4 3 2 3" xfId="53503"/>
    <cellStyle name="Verknüpfte Zelle 4 3 3" xfId="53504"/>
    <cellStyle name="Verknüpfte Zelle 4 3 4" xfId="53505"/>
    <cellStyle name="Verknüpfte Zelle 4 4" xfId="53506"/>
    <cellStyle name="Verknüpfte Zelle 4 4 2" xfId="53507"/>
    <cellStyle name="Verknüpfte Zelle 4 4 3" xfId="53508"/>
    <cellStyle name="Verknüpfte Zelle 4 5" xfId="53509"/>
    <cellStyle name="Verknüpfte Zelle 4 6" xfId="53510"/>
    <cellStyle name="Verknüpfte Zelle 5" xfId="53511"/>
    <cellStyle name="Verknüpfte Zelle 5 2" xfId="53512"/>
    <cellStyle name="Verknüpfte Zelle 5 2 2" xfId="53513"/>
    <cellStyle name="Verknüpfte Zelle 5 2 2 2" xfId="53514"/>
    <cellStyle name="Verknüpfte Zelle 5 2 2 3" xfId="53515"/>
    <cellStyle name="Verknüpfte Zelle 5 2 3" xfId="53516"/>
    <cellStyle name="Verknüpfte Zelle 5 2 4" xfId="53517"/>
    <cellStyle name="Verknüpfte Zelle 5 3" xfId="53518"/>
    <cellStyle name="Verknüpfte Zelle 5 3 2" xfId="53519"/>
    <cellStyle name="Verknüpfte Zelle 5 3 2 2" xfId="53520"/>
    <cellStyle name="Verknüpfte Zelle 5 3 2 3" xfId="53521"/>
    <cellStyle name="Verknüpfte Zelle 5 3 3" xfId="53522"/>
    <cellStyle name="Verknüpfte Zelle 5 3 4" xfId="53523"/>
    <cellStyle name="Verknüpfte Zelle 5 4" xfId="53524"/>
    <cellStyle name="Verknüpfte Zelle 5 4 2" xfId="53525"/>
    <cellStyle name="Verknüpfte Zelle 5 4 2 2" xfId="53526"/>
    <cellStyle name="Verknüpfte Zelle 5 4 2 3" xfId="53527"/>
    <cellStyle name="Verknüpfte Zelle 5 4 3" xfId="53528"/>
    <cellStyle name="Verknüpfte Zelle 5 4 4" xfId="53529"/>
    <cellStyle name="Verknüpfte Zelle 5 5" xfId="53530"/>
    <cellStyle name="Verknüpfte Zelle 5 5 2" xfId="53531"/>
    <cellStyle name="Verknüpfte Zelle 5 5 3" xfId="53532"/>
    <cellStyle name="Verknüpfte Zelle 5 6" xfId="53533"/>
    <cellStyle name="Verknüpfte Zelle 5 7" xfId="53534"/>
    <cellStyle name="Verknüpfte Zelle 6" xfId="53535"/>
    <cellStyle name="Verknüpfte Zelle 6 2" xfId="53536"/>
    <cellStyle name="Verknüpfte Zelle 6 2 2" xfId="53537"/>
    <cellStyle name="Verknüpfte Zelle 6 2 2 2" xfId="53538"/>
    <cellStyle name="Verknüpfte Zelle 6 2 2 3" xfId="53539"/>
    <cellStyle name="Verknüpfte Zelle 6 2 3" xfId="53540"/>
    <cellStyle name="Verknüpfte Zelle 6 2 4" xfId="53541"/>
    <cellStyle name="Verknüpfte Zelle 6 3" xfId="53542"/>
    <cellStyle name="Verknüpfte Zelle 6 3 2" xfId="53543"/>
    <cellStyle name="Verknüpfte Zelle 6 3 2 2" xfId="53544"/>
    <cellStyle name="Verknüpfte Zelle 6 3 2 3" xfId="53545"/>
    <cellStyle name="Verknüpfte Zelle 6 3 3" xfId="53546"/>
    <cellStyle name="Verknüpfte Zelle 6 3 4" xfId="53547"/>
    <cellStyle name="Verknüpfte Zelle 6 4" xfId="53548"/>
    <cellStyle name="Verknüpfte Zelle 6 4 2" xfId="53549"/>
    <cellStyle name="Verknüpfte Zelle 6 4 3" xfId="53550"/>
    <cellStyle name="Verknüpfte Zelle 6 5" xfId="53551"/>
    <cellStyle name="Verknüpfte Zelle 6 6" xfId="53552"/>
    <cellStyle name="Verknüpfte Zelle 7" xfId="53553"/>
    <cellStyle name="Verknüpfte Zelle 7 2" xfId="53554"/>
    <cellStyle name="Verknüpfte Zelle 7 2 2" xfId="53555"/>
    <cellStyle name="Verknüpfte Zelle 7 2 3" xfId="53556"/>
    <cellStyle name="Verknüpfte Zelle 7 3" xfId="53557"/>
    <cellStyle name="Verknüpfte Zelle 7 4" xfId="53558"/>
    <cellStyle name="Verknüpfte Zelle 8" xfId="53559"/>
    <cellStyle name="Verknüpfte Zelle 8 2" xfId="53560"/>
    <cellStyle name="Verknüpfte Zelle 8 2 2" xfId="53561"/>
    <cellStyle name="Verknüpfte Zelle 8 2 3" xfId="53562"/>
    <cellStyle name="Verknüpfte Zelle 8 3" xfId="53563"/>
    <cellStyle name="Verknüpfte Zelle 8 4" xfId="53564"/>
    <cellStyle name="Verknüpfte Zelle 9" xfId="53565"/>
    <cellStyle name="Verknüpfte Zelle 9 2" xfId="53566"/>
    <cellStyle name="Verknüpfte Zelle 9 2 2" xfId="53567"/>
    <cellStyle name="Verknüpfte Zelle 9 2 3" xfId="53568"/>
    <cellStyle name="Verknüpfte Zelle 9 3" xfId="53569"/>
    <cellStyle name="Verknüpfte Zelle 9 4" xfId="53570"/>
    <cellStyle name="Warnender Text" xfId="53571"/>
    <cellStyle name="Warnender Text 10" xfId="53572"/>
    <cellStyle name="Warnender Text 10 2" xfId="53573"/>
    <cellStyle name="Warnender Text 10 3" xfId="53574"/>
    <cellStyle name="Warnender Text 11" xfId="53575"/>
    <cellStyle name="Warnender Text 11 2" xfId="53576"/>
    <cellStyle name="Warnender Text 11 3" xfId="53577"/>
    <cellStyle name="Warnender Text 12" xfId="53578"/>
    <cellStyle name="Warnender Text 12 2" xfId="53579"/>
    <cellStyle name="Warnender Text 12 3" xfId="53580"/>
    <cellStyle name="Warnender Text 13" xfId="53581"/>
    <cellStyle name="Warnender Text 2" xfId="53582"/>
    <cellStyle name="Warnender Text 2 2" xfId="53583"/>
    <cellStyle name="Warnender Text 2 2 2" xfId="53584"/>
    <cellStyle name="Warnender Text 2 2 2 2" xfId="53585"/>
    <cellStyle name="Warnender Text 2 2 2 3" xfId="53586"/>
    <cellStyle name="Warnender Text 2 2 3" xfId="53587"/>
    <cellStyle name="Warnender Text 2 2 4" xfId="53588"/>
    <cellStyle name="Warnender Text 2 3" xfId="53589"/>
    <cellStyle name="Warnender Text 2 3 2" xfId="53590"/>
    <cellStyle name="Warnender Text 2 3 2 2" xfId="53591"/>
    <cellStyle name="Warnender Text 2 3 2 3" xfId="53592"/>
    <cellStyle name="Warnender Text 2 3 3" xfId="53593"/>
    <cellStyle name="Warnender Text 2 3 4" xfId="53594"/>
    <cellStyle name="Warnender Text 2 4" xfId="53595"/>
    <cellStyle name="Warnender Text 2 4 2" xfId="53596"/>
    <cellStyle name="Warnender Text 2 4 3" xfId="53597"/>
    <cellStyle name="Warnender Text 2 5" xfId="53598"/>
    <cellStyle name="Warnender Text 2 5 2" xfId="53599"/>
    <cellStyle name="Warnender Text 2 5 3" xfId="53600"/>
    <cellStyle name="Warnender Text 2 6" xfId="53601"/>
    <cellStyle name="Warnender Text 2 7" xfId="53602"/>
    <cellStyle name="Warnender Text 3" xfId="53603"/>
    <cellStyle name="Warnender Text 3 2" xfId="53604"/>
    <cellStyle name="Warnender Text 3 2 2" xfId="53605"/>
    <cellStyle name="Warnender Text 3 2 2 2" xfId="53606"/>
    <cellStyle name="Warnender Text 3 2 2 3" xfId="53607"/>
    <cellStyle name="Warnender Text 3 2 3" xfId="53608"/>
    <cellStyle name="Warnender Text 3 2 4" xfId="53609"/>
    <cellStyle name="Warnender Text 3 3" xfId="53610"/>
    <cellStyle name="Warnender Text 3 3 2" xfId="53611"/>
    <cellStyle name="Warnender Text 3 3 2 2" xfId="53612"/>
    <cellStyle name="Warnender Text 3 3 2 3" xfId="53613"/>
    <cellStyle name="Warnender Text 3 3 3" xfId="53614"/>
    <cellStyle name="Warnender Text 3 3 4" xfId="53615"/>
    <cellStyle name="Warnender Text 3 4" xfId="53616"/>
    <cellStyle name="Warnender Text 3 4 2" xfId="53617"/>
    <cellStyle name="Warnender Text 3 4 3" xfId="53618"/>
    <cellStyle name="Warnender Text 3 5" xfId="53619"/>
    <cellStyle name="Warnender Text 3 6" xfId="53620"/>
    <cellStyle name="Warnender Text 4" xfId="53621"/>
    <cellStyle name="Warnender Text 4 2" xfId="53622"/>
    <cellStyle name="Warnender Text 4 2 2" xfId="53623"/>
    <cellStyle name="Warnender Text 4 2 2 2" xfId="53624"/>
    <cellStyle name="Warnender Text 4 2 2 3" xfId="53625"/>
    <cellStyle name="Warnender Text 4 2 3" xfId="53626"/>
    <cellStyle name="Warnender Text 4 2 4" xfId="53627"/>
    <cellStyle name="Warnender Text 4 3" xfId="53628"/>
    <cellStyle name="Warnender Text 4 3 2" xfId="53629"/>
    <cellStyle name="Warnender Text 4 3 2 2" xfId="53630"/>
    <cellStyle name="Warnender Text 4 3 2 3" xfId="53631"/>
    <cellStyle name="Warnender Text 4 3 3" xfId="53632"/>
    <cellStyle name="Warnender Text 4 3 4" xfId="53633"/>
    <cellStyle name="Warnender Text 4 4" xfId="53634"/>
    <cellStyle name="Warnender Text 4 4 2" xfId="53635"/>
    <cellStyle name="Warnender Text 4 4 3" xfId="53636"/>
    <cellStyle name="Warnender Text 4 5" xfId="53637"/>
    <cellStyle name="Warnender Text 4 6" xfId="53638"/>
    <cellStyle name="Warnender Text 5" xfId="53639"/>
    <cellStyle name="Warnender Text 5 2" xfId="53640"/>
    <cellStyle name="Warnender Text 5 2 2" xfId="53641"/>
    <cellStyle name="Warnender Text 5 2 2 2" xfId="53642"/>
    <cellStyle name="Warnender Text 5 2 2 3" xfId="53643"/>
    <cellStyle name="Warnender Text 5 2 3" xfId="53644"/>
    <cellStyle name="Warnender Text 5 2 4" xfId="53645"/>
    <cellStyle name="Warnender Text 5 3" xfId="53646"/>
    <cellStyle name="Warnender Text 5 3 2" xfId="53647"/>
    <cellStyle name="Warnender Text 5 3 2 2" xfId="53648"/>
    <cellStyle name="Warnender Text 5 3 2 3" xfId="53649"/>
    <cellStyle name="Warnender Text 5 3 3" xfId="53650"/>
    <cellStyle name="Warnender Text 5 3 4" xfId="53651"/>
    <cellStyle name="Warnender Text 5 4" xfId="53652"/>
    <cellStyle name="Warnender Text 5 4 2" xfId="53653"/>
    <cellStyle name="Warnender Text 5 4 2 2" xfId="53654"/>
    <cellStyle name="Warnender Text 5 4 2 3" xfId="53655"/>
    <cellStyle name="Warnender Text 5 4 3" xfId="53656"/>
    <cellStyle name="Warnender Text 5 4 4" xfId="53657"/>
    <cellStyle name="Warnender Text 5 5" xfId="53658"/>
    <cellStyle name="Warnender Text 5 5 2" xfId="53659"/>
    <cellStyle name="Warnender Text 5 5 3" xfId="53660"/>
    <cellStyle name="Warnender Text 5 6" xfId="53661"/>
    <cellStyle name="Warnender Text 5 7" xfId="53662"/>
    <cellStyle name="Warnender Text 6" xfId="53663"/>
    <cellStyle name="Warnender Text 6 2" xfId="53664"/>
    <cellStyle name="Warnender Text 6 2 2" xfId="53665"/>
    <cellStyle name="Warnender Text 6 2 2 2" xfId="53666"/>
    <cellStyle name="Warnender Text 6 2 2 3" xfId="53667"/>
    <cellStyle name="Warnender Text 6 2 3" xfId="53668"/>
    <cellStyle name="Warnender Text 6 2 4" xfId="53669"/>
    <cellStyle name="Warnender Text 6 3" xfId="53670"/>
    <cellStyle name="Warnender Text 6 3 2" xfId="53671"/>
    <cellStyle name="Warnender Text 6 3 2 2" xfId="53672"/>
    <cellStyle name="Warnender Text 6 3 2 3" xfId="53673"/>
    <cellStyle name="Warnender Text 6 3 3" xfId="53674"/>
    <cellStyle name="Warnender Text 6 3 4" xfId="53675"/>
    <cellStyle name="Warnender Text 6 4" xfId="53676"/>
    <cellStyle name="Warnender Text 6 4 2" xfId="53677"/>
    <cellStyle name="Warnender Text 6 4 3" xfId="53678"/>
    <cellStyle name="Warnender Text 6 5" xfId="53679"/>
    <cellStyle name="Warnender Text 6 6" xfId="53680"/>
    <cellStyle name="Warnender Text 7" xfId="53681"/>
    <cellStyle name="Warnender Text 7 2" xfId="53682"/>
    <cellStyle name="Warnender Text 7 2 2" xfId="53683"/>
    <cellStyle name="Warnender Text 7 2 3" xfId="53684"/>
    <cellStyle name="Warnender Text 7 3" xfId="53685"/>
    <cellStyle name="Warnender Text 7 4" xfId="53686"/>
    <cellStyle name="Warnender Text 8" xfId="53687"/>
    <cellStyle name="Warnender Text 8 2" xfId="53688"/>
    <cellStyle name="Warnender Text 8 2 2" xfId="53689"/>
    <cellStyle name="Warnender Text 8 2 3" xfId="53690"/>
    <cellStyle name="Warnender Text 8 3" xfId="53691"/>
    <cellStyle name="Warnender Text 8 4" xfId="53692"/>
    <cellStyle name="Warnender Text 9" xfId="53693"/>
    <cellStyle name="Warnender Text 9 2" xfId="53694"/>
    <cellStyle name="Warnender Text 9 2 2" xfId="53695"/>
    <cellStyle name="Warnender Text 9 2 3" xfId="53696"/>
    <cellStyle name="Warnender Text 9 3" xfId="53697"/>
    <cellStyle name="Warnender Text 9 4" xfId="53698"/>
    <cellStyle name="Warning Text 10" xfId="53699"/>
    <cellStyle name="Warning Text 10 10" xfId="53700"/>
    <cellStyle name="Warning Text 10 10 2" xfId="53701"/>
    <cellStyle name="Warning Text 10 10 3" xfId="53702"/>
    <cellStyle name="Warning Text 10 11" xfId="53703"/>
    <cellStyle name="Warning Text 10 11 2" xfId="53704"/>
    <cellStyle name="Warning Text 10 11 3" xfId="53705"/>
    <cellStyle name="Warning Text 10 12" xfId="53706"/>
    <cellStyle name="Warning Text 10 12 2" xfId="53707"/>
    <cellStyle name="Warning Text 10 12 3" xfId="53708"/>
    <cellStyle name="Warning Text 10 13" xfId="53709"/>
    <cellStyle name="Warning Text 10 2" xfId="53710"/>
    <cellStyle name="Warning Text 10 2 2" xfId="53711"/>
    <cellStyle name="Warning Text 10 2 2 2" xfId="53712"/>
    <cellStyle name="Warning Text 10 2 2 2 2" xfId="53713"/>
    <cellStyle name="Warning Text 10 2 2 2 3" xfId="53714"/>
    <cellStyle name="Warning Text 10 2 2 3" xfId="53715"/>
    <cellStyle name="Warning Text 10 2 2 4" xfId="53716"/>
    <cellStyle name="Warning Text 10 2 3" xfId="53717"/>
    <cellStyle name="Warning Text 10 2 3 2" xfId="53718"/>
    <cellStyle name="Warning Text 10 2 3 2 2" xfId="53719"/>
    <cellStyle name="Warning Text 10 2 3 2 3" xfId="53720"/>
    <cellStyle name="Warning Text 10 2 3 3" xfId="53721"/>
    <cellStyle name="Warning Text 10 2 3 4" xfId="53722"/>
    <cellStyle name="Warning Text 10 2 4" xfId="53723"/>
    <cellStyle name="Warning Text 10 2 4 2" xfId="53724"/>
    <cellStyle name="Warning Text 10 2 4 3" xfId="53725"/>
    <cellStyle name="Warning Text 10 2 5" xfId="53726"/>
    <cellStyle name="Warning Text 10 2 5 2" xfId="53727"/>
    <cellStyle name="Warning Text 10 2 5 3" xfId="53728"/>
    <cellStyle name="Warning Text 10 2 6" xfId="53729"/>
    <cellStyle name="Warning Text 10 2 7" xfId="53730"/>
    <cellStyle name="Warning Text 10 3" xfId="53731"/>
    <cellStyle name="Warning Text 10 3 2" xfId="53732"/>
    <cellStyle name="Warning Text 10 3 2 2" xfId="53733"/>
    <cellStyle name="Warning Text 10 3 2 2 2" xfId="53734"/>
    <cellStyle name="Warning Text 10 3 2 2 3" xfId="53735"/>
    <cellStyle name="Warning Text 10 3 2 3" xfId="53736"/>
    <cellStyle name="Warning Text 10 3 2 4" xfId="53737"/>
    <cellStyle name="Warning Text 10 3 3" xfId="53738"/>
    <cellStyle name="Warning Text 10 3 3 2" xfId="53739"/>
    <cellStyle name="Warning Text 10 3 3 2 2" xfId="53740"/>
    <cellStyle name="Warning Text 10 3 3 2 3" xfId="53741"/>
    <cellStyle name="Warning Text 10 3 3 3" xfId="53742"/>
    <cellStyle name="Warning Text 10 3 3 4" xfId="53743"/>
    <cellStyle name="Warning Text 10 3 4" xfId="53744"/>
    <cellStyle name="Warning Text 10 3 4 2" xfId="53745"/>
    <cellStyle name="Warning Text 10 3 4 3" xfId="53746"/>
    <cellStyle name="Warning Text 10 3 5" xfId="53747"/>
    <cellStyle name="Warning Text 10 3 6" xfId="53748"/>
    <cellStyle name="Warning Text 10 4" xfId="53749"/>
    <cellStyle name="Warning Text 10 4 2" xfId="53750"/>
    <cellStyle name="Warning Text 10 4 2 2" xfId="53751"/>
    <cellStyle name="Warning Text 10 4 2 2 2" xfId="53752"/>
    <cellStyle name="Warning Text 10 4 2 2 3" xfId="53753"/>
    <cellStyle name="Warning Text 10 4 2 3" xfId="53754"/>
    <cellStyle name="Warning Text 10 4 2 4" xfId="53755"/>
    <cellStyle name="Warning Text 10 4 3" xfId="53756"/>
    <cellStyle name="Warning Text 10 4 3 2" xfId="53757"/>
    <cellStyle name="Warning Text 10 4 3 2 2" xfId="53758"/>
    <cellStyle name="Warning Text 10 4 3 2 3" xfId="53759"/>
    <cellStyle name="Warning Text 10 4 3 3" xfId="53760"/>
    <cellStyle name="Warning Text 10 4 3 4" xfId="53761"/>
    <cellStyle name="Warning Text 10 4 4" xfId="53762"/>
    <cellStyle name="Warning Text 10 4 4 2" xfId="53763"/>
    <cellStyle name="Warning Text 10 4 4 3" xfId="53764"/>
    <cellStyle name="Warning Text 10 4 5" xfId="53765"/>
    <cellStyle name="Warning Text 10 4 6" xfId="53766"/>
    <cellStyle name="Warning Text 10 5" xfId="53767"/>
    <cellStyle name="Warning Text 10 5 2" xfId="53768"/>
    <cellStyle name="Warning Text 10 5 2 2" xfId="53769"/>
    <cellStyle name="Warning Text 10 5 2 2 2" xfId="53770"/>
    <cellStyle name="Warning Text 10 5 2 2 3" xfId="53771"/>
    <cellStyle name="Warning Text 10 5 2 3" xfId="53772"/>
    <cellStyle name="Warning Text 10 5 2 4" xfId="53773"/>
    <cellStyle name="Warning Text 10 5 3" xfId="53774"/>
    <cellStyle name="Warning Text 10 5 3 2" xfId="53775"/>
    <cellStyle name="Warning Text 10 5 3 2 2" xfId="53776"/>
    <cellStyle name="Warning Text 10 5 3 2 3" xfId="53777"/>
    <cellStyle name="Warning Text 10 5 3 3" xfId="53778"/>
    <cellStyle name="Warning Text 10 5 3 4" xfId="53779"/>
    <cellStyle name="Warning Text 10 5 4" xfId="53780"/>
    <cellStyle name="Warning Text 10 5 4 2" xfId="53781"/>
    <cellStyle name="Warning Text 10 5 4 2 2" xfId="53782"/>
    <cellStyle name="Warning Text 10 5 4 2 3" xfId="53783"/>
    <cellStyle name="Warning Text 10 5 4 3" xfId="53784"/>
    <cellStyle name="Warning Text 10 5 4 4" xfId="53785"/>
    <cellStyle name="Warning Text 10 5 5" xfId="53786"/>
    <cellStyle name="Warning Text 10 5 5 2" xfId="53787"/>
    <cellStyle name="Warning Text 10 5 5 3" xfId="53788"/>
    <cellStyle name="Warning Text 10 5 6" xfId="53789"/>
    <cellStyle name="Warning Text 10 5 7" xfId="53790"/>
    <cellStyle name="Warning Text 10 6" xfId="53791"/>
    <cellStyle name="Warning Text 10 6 2" xfId="53792"/>
    <cellStyle name="Warning Text 10 6 2 2" xfId="53793"/>
    <cellStyle name="Warning Text 10 6 2 2 2" xfId="53794"/>
    <cellStyle name="Warning Text 10 6 2 2 3" xfId="53795"/>
    <cellStyle name="Warning Text 10 6 2 3" xfId="53796"/>
    <cellStyle name="Warning Text 10 6 2 4" xfId="53797"/>
    <cellStyle name="Warning Text 10 6 3" xfId="53798"/>
    <cellStyle name="Warning Text 10 6 3 2" xfId="53799"/>
    <cellStyle name="Warning Text 10 6 3 2 2" xfId="53800"/>
    <cellStyle name="Warning Text 10 6 3 2 3" xfId="53801"/>
    <cellStyle name="Warning Text 10 6 3 3" xfId="53802"/>
    <cellStyle name="Warning Text 10 6 3 4" xfId="53803"/>
    <cellStyle name="Warning Text 10 6 4" xfId="53804"/>
    <cellStyle name="Warning Text 10 6 4 2" xfId="53805"/>
    <cellStyle name="Warning Text 10 6 4 3" xfId="53806"/>
    <cellStyle name="Warning Text 10 6 5" xfId="53807"/>
    <cellStyle name="Warning Text 10 6 6" xfId="53808"/>
    <cellStyle name="Warning Text 10 7" xfId="53809"/>
    <cellStyle name="Warning Text 10 7 2" xfId="53810"/>
    <cellStyle name="Warning Text 10 7 2 2" xfId="53811"/>
    <cellStyle name="Warning Text 10 7 2 3" xfId="53812"/>
    <cellStyle name="Warning Text 10 7 3" xfId="53813"/>
    <cellStyle name="Warning Text 10 7 4" xfId="53814"/>
    <cellStyle name="Warning Text 10 8" xfId="53815"/>
    <cellStyle name="Warning Text 10 8 2" xfId="53816"/>
    <cellStyle name="Warning Text 10 8 2 2" xfId="53817"/>
    <cellStyle name="Warning Text 10 8 2 3" xfId="53818"/>
    <cellStyle name="Warning Text 10 8 3" xfId="53819"/>
    <cellStyle name="Warning Text 10 8 4" xfId="53820"/>
    <cellStyle name="Warning Text 10 9" xfId="53821"/>
    <cellStyle name="Warning Text 10 9 2" xfId="53822"/>
    <cellStyle name="Warning Text 10 9 2 2" xfId="53823"/>
    <cellStyle name="Warning Text 10 9 2 3" xfId="53824"/>
    <cellStyle name="Warning Text 10 9 3" xfId="53825"/>
    <cellStyle name="Warning Text 10 9 4" xfId="53826"/>
    <cellStyle name="Warning Text 11" xfId="53827"/>
    <cellStyle name="Warning Text 11 10" xfId="53828"/>
    <cellStyle name="Warning Text 11 10 2" xfId="53829"/>
    <cellStyle name="Warning Text 11 10 3" xfId="53830"/>
    <cellStyle name="Warning Text 11 11" xfId="53831"/>
    <cellStyle name="Warning Text 11 11 2" xfId="53832"/>
    <cellStyle name="Warning Text 11 11 3" xfId="53833"/>
    <cellStyle name="Warning Text 11 12" xfId="53834"/>
    <cellStyle name="Warning Text 11 12 2" xfId="53835"/>
    <cellStyle name="Warning Text 11 12 3" xfId="53836"/>
    <cellStyle name="Warning Text 11 13" xfId="53837"/>
    <cellStyle name="Warning Text 11 2" xfId="53838"/>
    <cellStyle name="Warning Text 11 2 2" xfId="53839"/>
    <cellStyle name="Warning Text 11 2 2 2" xfId="53840"/>
    <cellStyle name="Warning Text 11 2 2 2 2" xfId="53841"/>
    <cellStyle name="Warning Text 11 2 2 2 3" xfId="53842"/>
    <cellStyle name="Warning Text 11 2 2 3" xfId="53843"/>
    <cellStyle name="Warning Text 11 2 2 4" xfId="53844"/>
    <cellStyle name="Warning Text 11 2 3" xfId="53845"/>
    <cellStyle name="Warning Text 11 2 3 2" xfId="53846"/>
    <cellStyle name="Warning Text 11 2 3 2 2" xfId="53847"/>
    <cellStyle name="Warning Text 11 2 3 2 3" xfId="53848"/>
    <cellStyle name="Warning Text 11 2 3 3" xfId="53849"/>
    <cellStyle name="Warning Text 11 2 3 4" xfId="53850"/>
    <cellStyle name="Warning Text 11 2 4" xfId="53851"/>
    <cellStyle name="Warning Text 11 2 4 2" xfId="53852"/>
    <cellStyle name="Warning Text 11 2 4 3" xfId="53853"/>
    <cellStyle name="Warning Text 11 2 5" xfId="53854"/>
    <cellStyle name="Warning Text 11 2 5 2" xfId="53855"/>
    <cellStyle name="Warning Text 11 2 5 3" xfId="53856"/>
    <cellStyle name="Warning Text 11 2 6" xfId="53857"/>
    <cellStyle name="Warning Text 11 2 7" xfId="53858"/>
    <cellStyle name="Warning Text 11 3" xfId="53859"/>
    <cellStyle name="Warning Text 11 3 2" xfId="53860"/>
    <cellStyle name="Warning Text 11 3 2 2" xfId="53861"/>
    <cellStyle name="Warning Text 11 3 2 2 2" xfId="53862"/>
    <cellStyle name="Warning Text 11 3 2 2 3" xfId="53863"/>
    <cellStyle name="Warning Text 11 3 2 3" xfId="53864"/>
    <cellStyle name="Warning Text 11 3 2 4" xfId="53865"/>
    <cellStyle name="Warning Text 11 3 3" xfId="53866"/>
    <cellStyle name="Warning Text 11 3 3 2" xfId="53867"/>
    <cellStyle name="Warning Text 11 3 3 2 2" xfId="53868"/>
    <cellStyle name="Warning Text 11 3 3 2 3" xfId="53869"/>
    <cellStyle name="Warning Text 11 3 3 3" xfId="53870"/>
    <cellStyle name="Warning Text 11 3 3 4" xfId="53871"/>
    <cellStyle name="Warning Text 11 3 4" xfId="53872"/>
    <cellStyle name="Warning Text 11 3 4 2" xfId="53873"/>
    <cellStyle name="Warning Text 11 3 4 3" xfId="53874"/>
    <cellStyle name="Warning Text 11 3 5" xfId="53875"/>
    <cellStyle name="Warning Text 11 3 6" xfId="53876"/>
    <cellStyle name="Warning Text 11 4" xfId="53877"/>
    <cellStyle name="Warning Text 11 4 2" xfId="53878"/>
    <cellStyle name="Warning Text 11 4 2 2" xfId="53879"/>
    <cellStyle name="Warning Text 11 4 2 2 2" xfId="53880"/>
    <cellStyle name="Warning Text 11 4 2 2 3" xfId="53881"/>
    <cellStyle name="Warning Text 11 4 2 3" xfId="53882"/>
    <cellStyle name="Warning Text 11 4 2 4" xfId="53883"/>
    <cellStyle name="Warning Text 11 4 3" xfId="53884"/>
    <cellStyle name="Warning Text 11 4 3 2" xfId="53885"/>
    <cellStyle name="Warning Text 11 4 3 2 2" xfId="53886"/>
    <cellStyle name="Warning Text 11 4 3 2 3" xfId="53887"/>
    <cellStyle name="Warning Text 11 4 3 3" xfId="53888"/>
    <cellStyle name="Warning Text 11 4 3 4" xfId="53889"/>
    <cellStyle name="Warning Text 11 4 4" xfId="53890"/>
    <cellStyle name="Warning Text 11 4 4 2" xfId="53891"/>
    <cellStyle name="Warning Text 11 4 4 3" xfId="53892"/>
    <cellStyle name="Warning Text 11 4 5" xfId="53893"/>
    <cellStyle name="Warning Text 11 4 6" xfId="53894"/>
    <cellStyle name="Warning Text 11 5" xfId="53895"/>
    <cellStyle name="Warning Text 11 5 2" xfId="53896"/>
    <cellStyle name="Warning Text 11 5 2 2" xfId="53897"/>
    <cellStyle name="Warning Text 11 5 2 2 2" xfId="53898"/>
    <cellStyle name="Warning Text 11 5 2 2 3" xfId="53899"/>
    <cellStyle name="Warning Text 11 5 2 3" xfId="53900"/>
    <cellStyle name="Warning Text 11 5 2 4" xfId="53901"/>
    <cellStyle name="Warning Text 11 5 3" xfId="53902"/>
    <cellStyle name="Warning Text 11 5 3 2" xfId="53903"/>
    <cellStyle name="Warning Text 11 5 3 2 2" xfId="53904"/>
    <cellStyle name="Warning Text 11 5 3 2 3" xfId="53905"/>
    <cellStyle name="Warning Text 11 5 3 3" xfId="53906"/>
    <cellStyle name="Warning Text 11 5 3 4" xfId="53907"/>
    <cellStyle name="Warning Text 11 5 4" xfId="53908"/>
    <cellStyle name="Warning Text 11 5 4 2" xfId="53909"/>
    <cellStyle name="Warning Text 11 5 4 2 2" xfId="53910"/>
    <cellStyle name="Warning Text 11 5 4 2 3" xfId="53911"/>
    <cellStyle name="Warning Text 11 5 4 3" xfId="53912"/>
    <cellStyle name="Warning Text 11 5 4 4" xfId="53913"/>
    <cellStyle name="Warning Text 11 5 5" xfId="53914"/>
    <cellStyle name="Warning Text 11 5 5 2" xfId="53915"/>
    <cellStyle name="Warning Text 11 5 5 3" xfId="53916"/>
    <cellStyle name="Warning Text 11 5 6" xfId="53917"/>
    <cellStyle name="Warning Text 11 5 7" xfId="53918"/>
    <cellStyle name="Warning Text 11 6" xfId="53919"/>
    <cellStyle name="Warning Text 11 6 2" xfId="53920"/>
    <cellStyle name="Warning Text 11 6 2 2" xfId="53921"/>
    <cellStyle name="Warning Text 11 6 2 2 2" xfId="53922"/>
    <cellStyle name="Warning Text 11 6 2 2 3" xfId="53923"/>
    <cellStyle name="Warning Text 11 6 2 3" xfId="53924"/>
    <cellStyle name="Warning Text 11 6 2 4" xfId="53925"/>
    <cellStyle name="Warning Text 11 6 3" xfId="53926"/>
    <cellStyle name="Warning Text 11 6 3 2" xfId="53927"/>
    <cellStyle name="Warning Text 11 6 3 2 2" xfId="53928"/>
    <cellStyle name="Warning Text 11 6 3 2 3" xfId="53929"/>
    <cellStyle name="Warning Text 11 6 3 3" xfId="53930"/>
    <cellStyle name="Warning Text 11 6 3 4" xfId="53931"/>
    <cellStyle name="Warning Text 11 6 4" xfId="53932"/>
    <cellStyle name="Warning Text 11 6 4 2" xfId="53933"/>
    <cellStyle name="Warning Text 11 6 4 3" xfId="53934"/>
    <cellStyle name="Warning Text 11 6 5" xfId="53935"/>
    <cellStyle name="Warning Text 11 6 6" xfId="53936"/>
    <cellStyle name="Warning Text 11 7" xfId="53937"/>
    <cellStyle name="Warning Text 11 7 2" xfId="53938"/>
    <cellStyle name="Warning Text 11 7 2 2" xfId="53939"/>
    <cellStyle name="Warning Text 11 7 2 3" xfId="53940"/>
    <cellStyle name="Warning Text 11 7 3" xfId="53941"/>
    <cellStyle name="Warning Text 11 7 4" xfId="53942"/>
    <cellStyle name="Warning Text 11 8" xfId="53943"/>
    <cellStyle name="Warning Text 11 8 2" xfId="53944"/>
    <cellStyle name="Warning Text 11 8 2 2" xfId="53945"/>
    <cellStyle name="Warning Text 11 8 2 3" xfId="53946"/>
    <cellStyle name="Warning Text 11 8 3" xfId="53947"/>
    <cellStyle name="Warning Text 11 8 4" xfId="53948"/>
    <cellStyle name="Warning Text 11 9" xfId="53949"/>
    <cellStyle name="Warning Text 11 9 2" xfId="53950"/>
    <cellStyle name="Warning Text 11 9 2 2" xfId="53951"/>
    <cellStyle name="Warning Text 11 9 2 3" xfId="53952"/>
    <cellStyle name="Warning Text 11 9 3" xfId="53953"/>
    <cellStyle name="Warning Text 11 9 4" xfId="53954"/>
    <cellStyle name="Warning Text 12" xfId="53955"/>
    <cellStyle name="Warning Text 12 10" xfId="53956"/>
    <cellStyle name="Warning Text 12 10 2" xfId="53957"/>
    <cellStyle name="Warning Text 12 10 3" xfId="53958"/>
    <cellStyle name="Warning Text 12 11" xfId="53959"/>
    <cellStyle name="Warning Text 12 11 2" xfId="53960"/>
    <cellStyle name="Warning Text 12 11 3" xfId="53961"/>
    <cellStyle name="Warning Text 12 12" xfId="53962"/>
    <cellStyle name="Warning Text 12 12 2" xfId="53963"/>
    <cellStyle name="Warning Text 12 12 3" xfId="53964"/>
    <cellStyle name="Warning Text 12 13" xfId="53965"/>
    <cellStyle name="Warning Text 12 2" xfId="53966"/>
    <cellStyle name="Warning Text 12 2 2" xfId="53967"/>
    <cellStyle name="Warning Text 12 2 2 2" xfId="53968"/>
    <cellStyle name="Warning Text 12 2 2 2 2" xfId="53969"/>
    <cellStyle name="Warning Text 12 2 2 2 3" xfId="53970"/>
    <cellStyle name="Warning Text 12 2 2 3" xfId="53971"/>
    <cellStyle name="Warning Text 12 2 2 4" xfId="53972"/>
    <cellStyle name="Warning Text 12 2 3" xfId="53973"/>
    <cellStyle name="Warning Text 12 2 3 2" xfId="53974"/>
    <cellStyle name="Warning Text 12 2 3 2 2" xfId="53975"/>
    <cellStyle name="Warning Text 12 2 3 2 3" xfId="53976"/>
    <cellStyle name="Warning Text 12 2 3 3" xfId="53977"/>
    <cellStyle name="Warning Text 12 2 3 4" xfId="53978"/>
    <cellStyle name="Warning Text 12 2 4" xfId="53979"/>
    <cellStyle name="Warning Text 12 2 4 2" xfId="53980"/>
    <cellStyle name="Warning Text 12 2 4 3" xfId="53981"/>
    <cellStyle name="Warning Text 12 2 5" xfId="53982"/>
    <cellStyle name="Warning Text 12 2 5 2" xfId="53983"/>
    <cellStyle name="Warning Text 12 2 5 3" xfId="53984"/>
    <cellStyle name="Warning Text 12 2 6" xfId="53985"/>
    <cellStyle name="Warning Text 12 2 7" xfId="53986"/>
    <cellStyle name="Warning Text 12 3" xfId="53987"/>
    <cellStyle name="Warning Text 12 3 2" xfId="53988"/>
    <cellStyle name="Warning Text 12 3 2 2" xfId="53989"/>
    <cellStyle name="Warning Text 12 3 2 2 2" xfId="53990"/>
    <cellStyle name="Warning Text 12 3 2 2 3" xfId="53991"/>
    <cellStyle name="Warning Text 12 3 2 3" xfId="53992"/>
    <cellStyle name="Warning Text 12 3 2 4" xfId="53993"/>
    <cellStyle name="Warning Text 12 3 3" xfId="53994"/>
    <cellStyle name="Warning Text 12 3 3 2" xfId="53995"/>
    <cellStyle name="Warning Text 12 3 3 2 2" xfId="53996"/>
    <cellStyle name="Warning Text 12 3 3 2 3" xfId="53997"/>
    <cellStyle name="Warning Text 12 3 3 3" xfId="53998"/>
    <cellStyle name="Warning Text 12 3 3 4" xfId="53999"/>
    <cellStyle name="Warning Text 12 3 4" xfId="54000"/>
    <cellStyle name="Warning Text 12 3 4 2" xfId="54001"/>
    <cellStyle name="Warning Text 12 3 4 3" xfId="54002"/>
    <cellStyle name="Warning Text 12 3 5" xfId="54003"/>
    <cellStyle name="Warning Text 12 3 6" xfId="54004"/>
    <cellStyle name="Warning Text 12 4" xfId="54005"/>
    <cellStyle name="Warning Text 12 4 2" xfId="54006"/>
    <cellStyle name="Warning Text 12 4 2 2" xfId="54007"/>
    <cellStyle name="Warning Text 12 4 2 2 2" xfId="54008"/>
    <cellStyle name="Warning Text 12 4 2 2 3" xfId="54009"/>
    <cellStyle name="Warning Text 12 4 2 3" xfId="54010"/>
    <cellStyle name="Warning Text 12 4 2 4" xfId="54011"/>
    <cellStyle name="Warning Text 12 4 3" xfId="54012"/>
    <cellStyle name="Warning Text 12 4 3 2" xfId="54013"/>
    <cellStyle name="Warning Text 12 4 3 2 2" xfId="54014"/>
    <cellStyle name="Warning Text 12 4 3 2 3" xfId="54015"/>
    <cellStyle name="Warning Text 12 4 3 3" xfId="54016"/>
    <cellStyle name="Warning Text 12 4 3 4" xfId="54017"/>
    <cellStyle name="Warning Text 12 4 4" xfId="54018"/>
    <cellStyle name="Warning Text 12 4 4 2" xfId="54019"/>
    <cellStyle name="Warning Text 12 4 4 3" xfId="54020"/>
    <cellStyle name="Warning Text 12 4 5" xfId="54021"/>
    <cellStyle name="Warning Text 12 4 6" xfId="54022"/>
    <cellStyle name="Warning Text 12 5" xfId="54023"/>
    <cellStyle name="Warning Text 12 5 2" xfId="54024"/>
    <cellStyle name="Warning Text 12 5 2 2" xfId="54025"/>
    <cellStyle name="Warning Text 12 5 2 2 2" xfId="54026"/>
    <cellStyle name="Warning Text 12 5 2 2 3" xfId="54027"/>
    <cellStyle name="Warning Text 12 5 2 3" xfId="54028"/>
    <cellStyle name="Warning Text 12 5 2 4" xfId="54029"/>
    <cellStyle name="Warning Text 12 5 3" xfId="54030"/>
    <cellStyle name="Warning Text 12 5 3 2" xfId="54031"/>
    <cellStyle name="Warning Text 12 5 3 2 2" xfId="54032"/>
    <cellStyle name="Warning Text 12 5 3 2 3" xfId="54033"/>
    <cellStyle name="Warning Text 12 5 3 3" xfId="54034"/>
    <cellStyle name="Warning Text 12 5 3 4" xfId="54035"/>
    <cellStyle name="Warning Text 12 5 4" xfId="54036"/>
    <cellStyle name="Warning Text 12 5 4 2" xfId="54037"/>
    <cellStyle name="Warning Text 12 5 4 2 2" xfId="54038"/>
    <cellStyle name="Warning Text 12 5 4 2 3" xfId="54039"/>
    <cellStyle name="Warning Text 12 5 4 3" xfId="54040"/>
    <cellStyle name="Warning Text 12 5 4 4" xfId="54041"/>
    <cellStyle name="Warning Text 12 5 5" xfId="54042"/>
    <cellStyle name="Warning Text 12 5 5 2" xfId="54043"/>
    <cellStyle name="Warning Text 12 5 5 3" xfId="54044"/>
    <cellStyle name="Warning Text 12 5 6" xfId="54045"/>
    <cellStyle name="Warning Text 12 5 7" xfId="54046"/>
    <cellStyle name="Warning Text 12 6" xfId="54047"/>
    <cellStyle name="Warning Text 12 6 2" xfId="54048"/>
    <cellStyle name="Warning Text 12 6 2 2" xfId="54049"/>
    <cellStyle name="Warning Text 12 6 2 2 2" xfId="54050"/>
    <cellStyle name="Warning Text 12 6 2 2 3" xfId="54051"/>
    <cellStyle name="Warning Text 12 6 2 3" xfId="54052"/>
    <cellStyle name="Warning Text 12 6 2 4" xfId="54053"/>
    <cellStyle name="Warning Text 12 6 3" xfId="54054"/>
    <cellStyle name="Warning Text 12 6 3 2" xfId="54055"/>
    <cellStyle name="Warning Text 12 6 3 2 2" xfId="54056"/>
    <cellStyle name="Warning Text 12 6 3 2 3" xfId="54057"/>
    <cellStyle name="Warning Text 12 6 3 3" xfId="54058"/>
    <cellStyle name="Warning Text 12 6 3 4" xfId="54059"/>
    <cellStyle name="Warning Text 12 6 4" xfId="54060"/>
    <cellStyle name="Warning Text 12 6 4 2" xfId="54061"/>
    <cellStyle name="Warning Text 12 6 4 3" xfId="54062"/>
    <cellStyle name="Warning Text 12 6 5" xfId="54063"/>
    <cellStyle name="Warning Text 12 6 6" xfId="54064"/>
    <cellStyle name="Warning Text 12 7" xfId="54065"/>
    <cellStyle name="Warning Text 12 7 2" xfId="54066"/>
    <cellStyle name="Warning Text 12 7 2 2" xfId="54067"/>
    <cellStyle name="Warning Text 12 7 2 3" xfId="54068"/>
    <cellStyle name="Warning Text 12 7 3" xfId="54069"/>
    <cellStyle name="Warning Text 12 7 4" xfId="54070"/>
    <cellStyle name="Warning Text 12 8" xfId="54071"/>
    <cellStyle name="Warning Text 12 8 2" xfId="54072"/>
    <cellStyle name="Warning Text 12 8 2 2" xfId="54073"/>
    <cellStyle name="Warning Text 12 8 2 3" xfId="54074"/>
    <cellStyle name="Warning Text 12 8 3" xfId="54075"/>
    <cellStyle name="Warning Text 12 8 4" xfId="54076"/>
    <cellStyle name="Warning Text 12 9" xfId="54077"/>
    <cellStyle name="Warning Text 12 9 2" xfId="54078"/>
    <cellStyle name="Warning Text 12 9 2 2" xfId="54079"/>
    <cellStyle name="Warning Text 12 9 2 3" xfId="54080"/>
    <cellStyle name="Warning Text 12 9 3" xfId="54081"/>
    <cellStyle name="Warning Text 12 9 4" xfId="54082"/>
    <cellStyle name="Warning Text 13" xfId="54083"/>
    <cellStyle name="Warning Text 13 10" xfId="54084"/>
    <cellStyle name="Warning Text 13 10 2" xfId="54085"/>
    <cellStyle name="Warning Text 13 10 3" xfId="54086"/>
    <cellStyle name="Warning Text 13 11" xfId="54087"/>
    <cellStyle name="Warning Text 13 11 2" xfId="54088"/>
    <cellStyle name="Warning Text 13 11 3" xfId="54089"/>
    <cellStyle name="Warning Text 13 12" xfId="54090"/>
    <cellStyle name="Warning Text 13 12 2" xfId="54091"/>
    <cellStyle name="Warning Text 13 12 3" xfId="54092"/>
    <cellStyle name="Warning Text 13 13" xfId="54093"/>
    <cellStyle name="Warning Text 13 2" xfId="54094"/>
    <cellStyle name="Warning Text 13 2 2" xfId="54095"/>
    <cellStyle name="Warning Text 13 2 2 2" xfId="54096"/>
    <cellStyle name="Warning Text 13 2 2 2 2" xfId="54097"/>
    <cellStyle name="Warning Text 13 2 2 2 3" xfId="54098"/>
    <cellStyle name="Warning Text 13 2 2 3" xfId="54099"/>
    <cellStyle name="Warning Text 13 2 2 4" xfId="54100"/>
    <cellStyle name="Warning Text 13 2 3" xfId="54101"/>
    <cellStyle name="Warning Text 13 2 3 2" xfId="54102"/>
    <cellStyle name="Warning Text 13 2 3 2 2" xfId="54103"/>
    <cellStyle name="Warning Text 13 2 3 2 3" xfId="54104"/>
    <cellStyle name="Warning Text 13 2 3 3" xfId="54105"/>
    <cellStyle name="Warning Text 13 2 3 4" xfId="54106"/>
    <cellStyle name="Warning Text 13 2 4" xfId="54107"/>
    <cellStyle name="Warning Text 13 2 4 2" xfId="54108"/>
    <cellStyle name="Warning Text 13 2 4 3" xfId="54109"/>
    <cellStyle name="Warning Text 13 2 5" xfId="54110"/>
    <cellStyle name="Warning Text 13 2 5 2" xfId="54111"/>
    <cellStyle name="Warning Text 13 2 5 3" xfId="54112"/>
    <cellStyle name="Warning Text 13 2 6" xfId="54113"/>
    <cellStyle name="Warning Text 13 2 7" xfId="54114"/>
    <cellStyle name="Warning Text 13 3" xfId="54115"/>
    <cellStyle name="Warning Text 13 3 2" xfId="54116"/>
    <cellStyle name="Warning Text 13 3 2 2" xfId="54117"/>
    <cellStyle name="Warning Text 13 3 2 2 2" xfId="54118"/>
    <cellStyle name="Warning Text 13 3 2 2 3" xfId="54119"/>
    <cellStyle name="Warning Text 13 3 2 3" xfId="54120"/>
    <cellStyle name="Warning Text 13 3 2 4" xfId="54121"/>
    <cellStyle name="Warning Text 13 3 3" xfId="54122"/>
    <cellStyle name="Warning Text 13 3 3 2" xfId="54123"/>
    <cellStyle name="Warning Text 13 3 3 2 2" xfId="54124"/>
    <cellStyle name="Warning Text 13 3 3 2 3" xfId="54125"/>
    <cellStyle name="Warning Text 13 3 3 3" xfId="54126"/>
    <cellStyle name="Warning Text 13 3 3 4" xfId="54127"/>
    <cellStyle name="Warning Text 13 3 4" xfId="54128"/>
    <cellStyle name="Warning Text 13 3 4 2" xfId="54129"/>
    <cellStyle name="Warning Text 13 3 4 3" xfId="54130"/>
    <cellStyle name="Warning Text 13 3 5" xfId="54131"/>
    <cellStyle name="Warning Text 13 3 6" xfId="54132"/>
    <cellStyle name="Warning Text 13 4" xfId="54133"/>
    <cellStyle name="Warning Text 13 4 2" xfId="54134"/>
    <cellStyle name="Warning Text 13 4 2 2" xfId="54135"/>
    <cellStyle name="Warning Text 13 4 2 2 2" xfId="54136"/>
    <cellStyle name="Warning Text 13 4 2 2 3" xfId="54137"/>
    <cellStyle name="Warning Text 13 4 2 3" xfId="54138"/>
    <cellStyle name="Warning Text 13 4 2 4" xfId="54139"/>
    <cellStyle name="Warning Text 13 4 3" xfId="54140"/>
    <cellStyle name="Warning Text 13 4 3 2" xfId="54141"/>
    <cellStyle name="Warning Text 13 4 3 2 2" xfId="54142"/>
    <cellStyle name="Warning Text 13 4 3 2 3" xfId="54143"/>
    <cellStyle name="Warning Text 13 4 3 3" xfId="54144"/>
    <cellStyle name="Warning Text 13 4 3 4" xfId="54145"/>
    <cellStyle name="Warning Text 13 4 4" xfId="54146"/>
    <cellStyle name="Warning Text 13 4 4 2" xfId="54147"/>
    <cellStyle name="Warning Text 13 4 4 3" xfId="54148"/>
    <cellStyle name="Warning Text 13 4 5" xfId="54149"/>
    <cellStyle name="Warning Text 13 4 6" xfId="54150"/>
    <cellStyle name="Warning Text 13 5" xfId="54151"/>
    <cellStyle name="Warning Text 13 5 2" xfId="54152"/>
    <cellStyle name="Warning Text 13 5 2 2" xfId="54153"/>
    <cellStyle name="Warning Text 13 5 2 2 2" xfId="54154"/>
    <cellStyle name="Warning Text 13 5 2 2 3" xfId="54155"/>
    <cellStyle name="Warning Text 13 5 2 3" xfId="54156"/>
    <cellStyle name="Warning Text 13 5 2 4" xfId="54157"/>
    <cellStyle name="Warning Text 13 5 3" xfId="54158"/>
    <cellStyle name="Warning Text 13 5 3 2" xfId="54159"/>
    <cellStyle name="Warning Text 13 5 3 2 2" xfId="54160"/>
    <cellStyle name="Warning Text 13 5 3 2 3" xfId="54161"/>
    <cellStyle name="Warning Text 13 5 3 3" xfId="54162"/>
    <cellStyle name="Warning Text 13 5 3 4" xfId="54163"/>
    <cellStyle name="Warning Text 13 5 4" xfId="54164"/>
    <cellStyle name="Warning Text 13 5 4 2" xfId="54165"/>
    <cellStyle name="Warning Text 13 5 4 2 2" xfId="54166"/>
    <cellStyle name="Warning Text 13 5 4 2 3" xfId="54167"/>
    <cellStyle name="Warning Text 13 5 4 3" xfId="54168"/>
    <cellStyle name="Warning Text 13 5 4 4" xfId="54169"/>
    <cellStyle name="Warning Text 13 5 5" xfId="54170"/>
    <cellStyle name="Warning Text 13 5 5 2" xfId="54171"/>
    <cellStyle name="Warning Text 13 5 5 3" xfId="54172"/>
    <cellStyle name="Warning Text 13 5 6" xfId="54173"/>
    <cellStyle name="Warning Text 13 5 7" xfId="54174"/>
    <cellStyle name="Warning Text 13 6" xfId="54175"/>
    <cellStyle name="Warning Text 13 6 2" xfId="54176"/>
    <cellStyle name="Warning Text 13 6 2 2" xfId="54177"/>
    <cellStyle name="Warning Text 13 6 2 2 2" xfId="54178"/>
    <cellStyle name="Warning Text 13 6 2 2 3" xfId="54179"/>
    <cellStyle name="Warning Text 13 6 2 3" xfId="54180"/>
    <cellStyle name="Warning Text 13 6 2 4" xfId="54181"/>
    <cellStyle name="Warning Text 13 6 3" xfId="54182"/>
    <cellStyle name="Warning Text 13 6 3 2" xfId="54183"/>
    <cellStyle name="Warning Text 13 6 3 2 2" xfId="54184"/>
    <cellStyle name="Warning Text 13 6 3 2 3" xfId="54185"/>
    <cellStyle name="Warning Text 13 6 3 3" xfId="54186"/>
    <cellStyle name="Warning Text 13 6 3 4" xfId="54187"/>
    <cellStyle name="Warning Text 13 6 4" xfId="54188"/>
    <cellStyle name="Warning Text 13 6 4 2" xfId="54189"/>
    <cellStyle name="Warning Text 13 6 4 3" xfId="54190"/>
    <cellStyle name="Warning Text 13 6 5" xfId="54191"/>
    <cellStyle name="Warning Text 13 6 6" xfId="54192"/>
    <cellStyle name="Warning Text 13 7" xfId="54193"/>
    <cellStyle name="Warning Text 13 7 2" xfId="54194"/>
    <cellStyle name="Warning Text 13 7 2 2" xfId="54195"/>
    <cellStyle name="Warning Text 13 7 2 3" xfId="54196"/>
    <cellStyle name="Warning Text 13 7 3" xfId="54197"/>
    <cellStyle name="Warning Text 13 7 4" xfId="54198"/>
    <cellStyle name="Warning Text 13 8" xfId="54199"/>
    <cellStyle name="Warning Text 13 8 2" xfId="54200"/>
    <cellStyle name="Warning Text 13 8 2 2" xfId="54201"/>
    <cellStyle name="Warning Text 13 8 2 3" xfId="54202"/>
    <cellStyle name="Warning Text 13 8 3" xfId="54203"/>
    <cellStyle name="Warning Text 13 8 4" xfId="54204"/>
    <cellStyle name="Warning Text 13 9" xfId="54205"/>
    <cellStyle name="Warning Text 13 9 2" xfId="54206"/>
    <cellStyle name="Warning Text 13 9 2 2" xfId="54207"/>
    <cellStyle name="Warning Text 13 9 2 3" xfId="54208"/>
    <cellStyle name="Warning Text 13 9 3" xfId="54209"/>
    <cellStyle name="Warning Text 13 9 4" xfId="54210"/>
    <cellStyle name="Warning Text 14" xfId="54211"/>
    <cellStyle name="Warning Text 14 10" xfId="54212"/>
    <cellStyle name="Warning Text 14 10 2" xfId="54213"/>
    <cellStyle name="Warning Text 14 10 3" xfId="54214"/>
    <cellStyle name="Warning Text 14 11" xfId="54215"/>
    <cellStyle name="Warning Text 14 11 2" xfId="54216"/>
    <cellStyle name="Warning Text 14 11 3" xfId="54217"/>
    <cellStyle name="Warning Text 14 12" xfId="54218"/>
    <cellStyle name="Warning Text 14 12 2" xfId="54219"/>
    <cellStyle name="Warning Text 14 12 3" xfId="54220"/>
    <cellStyle name="Warning Text 14 13" xfId="54221"/>
    <cellStyle name="Warning Text 14 2" xfId="54222"/>
    <cellStyle name="Warning Text 14 2 2" xfId="54223"/>
    <cellStyle name="Warning Text 14 2 2 2" xfId="54224"/>
    <cellStyle name="Warning Text 14 2 2 2 2" xfId="54225"/>
    <cellStyle name="Warning Text 14 2 2 2 3" xfId="54226"/>
    <cellStyle name="Warning Text 14 2 2 3" xfId="54227"/>
    <cellStyle name="Warning Text 14 2 2 4" xfId="54228"/>
    <cellStyle name="Warning Text 14 2 3" xfId="54229"/>
    <cellStyle name="Warning Text 14 2 3 2" xfId="54230"/>
    <cellStyle name="Warning Text 14 2 3 2 2" xfId="54231"/>
    <cellStyle name="Warning Text 14 2 3 2 3" xfId="54232"/>
    <cellStyle name="Warning Text 14 2 3 3" xfId="54233"/>
    <cellStyle name="Warning Text 14 2 3 4" xfId="54234"/>
    <cellStyle name="Warning Text 14 2 4" xfId="54235"/>
    <cellStyle name="Warning Text 14 2 4 2" xfId="54236"/>
    <cellStyle name="Warning Text 14 2 4 3" xfId="54237"/>
    <cellStyle name="Warning Text 14 2 5" xfId="54238"/>
    <cellStyle name="Warning Text 14 2 5 2" xfId="54239"/>
    <cellStyle name="Warning Text 14 2 5 3" xfId="54240"/>
    <cellStyle name="Warning Text 14 2 6" xfId="54241"/>
    <cellStyle name="Warning Text 14 2 7" xfId="54242"/>
    <cellStyle name="Warning Text 14 3" xfId="54243"/>
    <cellStyle name="Warning Text 14 3 2" xfId="54244"/>
    <cellStyle name="Warning Text 14 3 2 2" xfId="54245"/>
    <cellStyle name="Warning Text 14 3 2 2 2" xfId="54246"/>
    <cellStyle name="Warning Text 14 3 2 2 3" xfId="54247"/>
    <cellStyle name="Warning Text 14 3 2 3" xfId="54248"/>
    <cellStyle name="Warning Text 14 3 2 4" xfId="54249"/>
    <cellStyle name="Warning Text 14 3 3" xfId="54250"/>
    <cellStyle name="Warning Text 14 3 3 2" xfId="54251"/>
    <cellStyle name="Warning Text 14 3 3 2 2" xfId="54252"/>
    <cellStyle name="Warning Text 14 3 3 2 3" xfId="54253"/>
    <cellStyle name="Warning Text 14 3 3 3" xfId="54254"/>
    <cellStyle name="Warning Text 14 3 3 4" xfId="54255"/>
    <cellStyle name="Warning Text 14 3 4" xfId="54256"/>
    <cellStyle name="Warning Text 14 3 4 2" xfId="54257"/>
    <cellStyle name="Warning Text 14 3 4 3" xfId="54258"/>
    <cellStyle name="Warning Text 14 3 5" xfId="54259"/>
    <cellStyle name="Warning Text 14 3 6" xfId="54260"/>
    <cellStyle name="Warning Text 14 4" xfId="54261"/>
    <cellStyle name="Warning Text 14 4 2" xfId="54262"/>
    <cellStyle name="Warning Text 14 4 2 2" xfId="54263"/>
    <cellStyle name="Warning Text 14 4 2 2 2" xfId="54264"/>
    <cellStyle name="Warning Text 14 4 2 2 3" xfId="54265"/>
    <cellStyle name="Warning Text 14 4 2 3" xfId="54266"/>
    <cellStyle name="Warning Text 14 4 2 4" xfId="54267"/>
    <cellStyle name="Warning Text 14 4 3" xfId="54268"/>
    <cellStyle name="Warning Text 14 4 3 2" xfId="54269"/>
    <cellStyle name="Warning Text 14 4 3 2 2" xfId="54270"/>
    <cellStyle name="Warning Text 14 4 3 2 3" xfId="54271"/>
    <cellStyle name="Warning Text 14 4 3 3" xfId="54272"/>
    <cellStyle name="Warning Text 14 4 3 4" xfId="54273"/>
    <cellStyle name="Warning Text 14 4 4" xfId="54274"/>
    <cellStyle name="Warning Text 14 4 4 2" xfId="54275"/>
    <cellStyle name="Warning Text 14 4 4 3" xfId="54276"/>
    <cellStyle name="Warning Text 14 4 5" xfId="54277"/>
    <cellStyle name="Warning Text 14 4 6" xfId="54278"/>
    <cellStyle name="Warning Text 14 5" xfId="54279"/>
    <cellStyle name="Warning Text 14 5 2" xfId="54280"/>
    <cellStyle name="Warning Text 14 5 2 2" xfId="54281"/>
    <cellStyle name="Warning Text 14 5 2 2 2" xfId="54282"/>
    <cellStyle name="Warning Text 14 5 2 2 3" xfId="54283"/>
    <cellStyle name="Warning Text 14 5 2 3" xfId="54284"/>
    <cellStyle name="Warning Text 14 5 2 4" xfId="54285"/>
    <cellStyle name="Warning Text 14 5 3" xfId="54286"/>
    <cellStyle name="Warning Text 14 5 3 2" xfId="54287"/>
    <cellStyle name="Warning Text 14 5 3 2 2" xfId="54288"/>
    <cellStyle name="Warning Text 14 5 3 2 3" xfId="54289"/>
    <cellStyle name="Warning Text 14 5 3 3" xfId="54290"/>
    <cellStyle name="Warning Text 14 5 3 4" xfId="54291"/>
    <cellStyle name="Warning Text 14 5 4" xfId="54292"/>
    <cellStyle name="Warning Text 14 5 4 2" xfId="54293"/>
    <cellStyle name="Warning Text 14 5 4 2 2" xfId="54294"/>
    <cellStyle name="Warning Text 14 5 4 2 3" xfId="54295"/>
    <cellStyle name="Warning Text 14 5 4 3" xfId="54296"/>
    <cellStyle name="Warning Text 14 5 4 4" xfId="54297"/>
    <cellStyle name="Warning Text 14 5 5" xfId="54298"/>
    <cellStyle name="Warning Text 14 5 5 2" xfId="54299"/>
    <cellStyle name="Warning Text 14 5 5 3" xfId="54300"/>
    <cellStyle name="Warning Text 14 5 6" xfId="54301"/>
    <cellStyle name="Warning Text 14 5 7" xfId="54302"/>
    <cellStyle name="Warning Text 14 6" xfId="54303"/>
    <cellStyle name="Warning Text 14 6 2" xfId="54304"/>
    <cellStyle name="Warning Text 14 6 2 2" xfId="54305"/>
    <cellStyle name="Warning Text 14 6 2 2 2" xfId="54306"/>
    <cellStyle name="Warning Text 14 6 2 2 3" xfId="54307"/>
    <cellStyle name="Warning Text 14 6 2 3" xfId="54308"/>
    <cellStyle name="Warning Text 14 6 2 4" xfId="54309"/>
    <cellStyle name="Warning Text 14 6 3" xfId="54310"/>
    <cellStyle name="Warning Text 14 6 3 2" xfId="54311"/>
    <cellStyle name="Warning Text 14 6 3 2 2" xfId="54312"/>
    <cellStyle name="Warning Text 14 6 3 2 3" xfId="54313"/>
    <cellStyle name="Warning Text 14 6 3 3" xfId="54314"/>
    <cellStyle name="Warning Text 14 6 3 4" xfId="54315"/>
    <cellStyle name="Warning Text 14 6 4" xfId="54316"/>
    <cellStyle name="Warning Text 14 6 4 2" xfId="54317"/>
    <cellStyle name="Warning Text 14 6 4 3" xfId="54318"/>
    <cellStyle name="Warning Text 14 6 5" xfId="54319"/>
    <cellStyle name="Warning Text 14 6 6" xfId="54320"/>
    <cellStyle name="Warning Text 14 7" xfId="54321"/>
    <cellStyle name="Warning Text 14 7 2" xfId="54322"/>
    <cellStyle name="Warning Text 14 7 2 2" xfId="54323"/>
    <cellStyle name="Warning Text 14 7 2 3" xfId="54324"/>
    <cellStyle name="Warning Text 14 7 3" xfId="54325"/>
    <cellStyle name="Warning Text 14 7 4" xfId="54326"/>
    <cellStyle name="Warning Text 14 8" xfId="54327"/>
    <cellStyle name="Warning Text 14 8 2" xfId="54328"/>
    <cellStyle name="Warning Text 14 8 2 2" xfId="54329"/>
    <cellStyle name="Warning Text 14 8 2 3" xfId="54330"/>
    <cellStyle name="Warning Text 14 8 3" xfId="54331"/>
    <cellStyle name="Warning Text 14 8 4" xfId="54332"/>
    <cellStyle name="Warning Text 14 9" xfId="54333"/>
    <cellStyle name="Warning Text 14 9 2" xfId="54334"/>
    <cellStyle name="Warning Text 14 9 2 2" xfId="54335"/>
    <cellStyle name="Warning Text 14 9 2 3" xfId="54336"/>
    <cellStyle name="Warning Text 14 9 3" xfId="54337"/>
    <cellStyle name="Warning Text 14 9 4" xfId="54338"/>
    <cellStyle name="Warning Text 15" xfId="54339"/>
    <cellStyle name="Warning Text 15 10" xfId="54340"/>
    <cellStyle name="Warning Text 15 10 2" xfId="54341"/>
    <cellStyle name="Warning Text 15 10 3" xfId="54342"/>
    <cellStyle name="Warning Text 15 11" xfId="54343"/>
    <cellStyle name="Warning Text 15 11 2" xfId="54344"/>
    <cellStyle name="Warning Text 15 11 3" xfId="54345"/>
    <cellStyle name="Warning Text 15 12" xfId="54346"/>
    <cellStyle name="Warning Text 15 12 2" xfId="54347"/>
    <cellStyle name="Warning Text 15 12 3" xfId="54348"/>
    <cellStyle name="Warning Text 15 13" xfId="54349"/>
    <cellStyle name="Warning Text 15 2" xfId="54350"/>
    <cellStyle name="Warning Text 15 2 2" xfId="54351"/>
    <cellStyle name="Warning Text 15 2 2 2" xfId="54352"/>
    <cellStyle name="Warning Text 15 2 2 2 2" xfId="54353"/>
    <cellStyle name="Warning Text 15 2 2 2 3" xfId="54354"/>
    <cellStyle name="Warning Text 15 2 2 3" xfId="54355"/>
    <cellStyle name="Warning Text 15 2 2 4" xfId="54356"/>
    <cellStyle name="Warning Text 15 2 3" xfId="54357"/>
    <cellStyle name="Warning Text 15 2 3 2" xfId="54358"/>
    <cellStyle name="Warning Text 15 2 3 2 2" xfId="54359"/>
    <cellStyle name="Warning Text 15 2 3 2 3" xfId="54360"/>
    <cellStyle name="Warning Text 15 2 3 3" xfId="54361"/>
    <cellStyle name="Warning Text 15 2 3 4" xfId="54362"/>
    <cellStyle name="Warning Text 15 2 4" xfId="54363"/>
    <cellStyle name="Warning Text 15 2 4 2" xfId="54364"/>
    <cellStyle name="Warning Text 15 2 4 3" xfId="54365"/>
    <cellStyle name="Warning Text 15 2 5" xfId="54366"/>
    <cellStyle name="Warning Text 15 2 5 2" xfId="54367"/>
    <cellStyle name="Warning Text 15 2 5 3" xfId="54368"/>
    <cellStyle name="Warning Text 15 2 6" xfId="54369"/>
    <cellStyle name="Warning Text 15 2 7" xfId="54370"/>
    <cellStyle name="Warning Text 15 3" xfId="54371"/>
    <cellStyle name="Warning Text 15 3 2" xfId="54372"/>
    <cellStyle name="Warning Text 15 3 2 2" xfId="54373"/>
    <cellStyle name="Warning Text 15 3 2 2 2" xfId="54374"/>
    <cellStyle name="Warning Text 15 3 2 2 3" xfId="54375"/>
    <cellStyle name="Warning Text 15 3 2 3" xfId="54376"/>
    <cellStyle name="Warning Text 15 3 2 4" xfId="54377"/>
    <cellStyle name="Warning Text 15 3 3" xfId="54378"/>
    <cellStyle name="Warning Text 15 3 3 2" xfId="54379"/>
    <cellStyle name="Warning Text 15 3 3 2 2" xfId="54380"/>
    <cellStyle name="Warning Text 15 3 3 2 3" xfId="54381"/>
    <cellStyle name="Warning Text 15 3 3 3" xfId="54382"/>
    <cellStyle name="Warning Text 15 3 3 4" xfId="54383"/>
    <cellStyle name="Warning Text 15 3 4" xfId="54384"/>
    <cellStyle name="Warning Text 15 3 4 2" xfId="54385"/>
    <cellStyle name="Warning Text 15 3 4 3" xfId="54386"/>
    <cellStyle name="Warning Text 15 3 5" xfId="54387"/>
    <cellStyle name="Warning Text 15 3 6" xfId="54388"/>
    <cellStyle name="Warning Text 15 4" xfId="54389"/>
    <cellStyle name="Warning Text 15 4 2" xfId="54390"/>
    <cellStyle name="Warning Text 15 4 2 2" xfId="54391"/>
    <cellStyle name="Warning Text 15 4 2 2 2" xfId="54392"/>
    <cellStyle name="Warning Text 15 4 2 2 3" xfId="54393"/>
    <cellStyle name="Warning Text 15 4 2 3" xfId="54394"/>
    <cellStyle name="Warning Text 15 4 2 4" xfId="54395"/>
    <cellStyle name="Warning Text 15 4 3" xfId="54396"/>
    <cellStyle name="Warning Text 15 4 3 2" xfId="54397"/>
    <cellStyle name="Warning Text 15 4 3 2 2" xfId="54398"/>
    <cellStyle name="Warning Text 15 4 3 2 3" xfId="54399"/>
    <cellStyle name="Warning Text 15 4 3 3" xfId="54400"/>
    <cellStyle name="Warning Text 15 4 3 4" xfId="54401"/>
    <cellStyle name="Warning Text 15 4 4" xfId="54402"/>
    <cellStyle name="Warning Text 15 4 4 2" xfId="54403"/>
    <cellStyle name="Warning Text 15 4 4 3" xfId="54404"/>
    <cellStyle name="Warning Text 15 4 5" xfId="54405"/>
    <cellStyle name="Warning Text 15 4 6" xfId="54406"/>
    <cellStyle name="Warning Text 15 5" xfId="54407"/>
    <cellStyle name="Warning Text 15 5 2" xfId="54408"/>
    <cellStyle name="Warning Text 15 5 2 2" xfId="54409"/>
    <cellStyle name="Warning Text 15 5 2 2 2" xfId="54410"/>
    <cellStyle name="Warning Text 15 5 2 2 3" xfId="54411"/>
    <cellStyle name="Warning Text 15 5 2 3" xfId="54412"/>
    <cellStyle name="Warning Text 15 5 2 4" xfId="54413"/>
    <cellStyle name="Warning Text 15 5 3" xfId="54414"/>
    <cellStyle name="Warning Text 15 5 3 2" xfId="54415"/>
    <cellStyle name="Warning Text 15 5 3 2 2" xfId="54416"/>
    <cellStyle name="Warning Text 15 5 3 2 3" xfId="54417"/>
    <cellStyle name="Warning Text 15 5 3 3" xfId="54418"/>
    <cellStyle name="Warning Text 15 5 3 4" xfId="54419"/>
    <cellStyle name="Warning Text 15 5 4" xfId="54420"/>
    <cellStyle name="Warning Text 15 5 4 2" xfId="54421"/>
    <cellStyle name="Warning Text 15 5 4 2 2" xfId="54422"/>
    <cellStyle name="Warning Text 15 5 4 2 3" xfId="54423"/>
    <cellStyle name="Warning Text 15 5 4 3" xfId="54424"/>
    <cellStyle name="Warning Text 15 5 4 4" xfId="54425"/>
    <cellStyle name="Warning Text 15 5 5" xfId="54426"/>
    <cellStyle name="Warning Text 15 5 5 2" xfId="54427"/>
    <cellStyle name="Warning Text 15 5 5 3" xfId="54428"/>
    <cellStyle name="Warning Text 15 5 6" xfId="54429"/>
    <cellStyle name="Warning Text 15 5 7" xfId="54430"/>
    <cellStyle name="Warning Text 15 6" xfId="54431"/>
    <cellStyle name="Warning Text 15 6 2" xfId="54432"/>
    <cellStyle name="Warning Text 15 6 2 2" xfId="54433"/>
    <cellStyle name="Warning Text 15 6 2 2 2" xfId="54434"/>
    <cellStyle name="Warning Text 15 6 2 2 3" xfId="54435"/>
    <cellStyle name="Warning Text 15 6 2 3" xfId="54436"/>
    <cellStyle name="Warning Text 15 6 2 4" xfId="54437"/>
    <cellStyle name="Warning Text 15 6 3" xfId="54438"/>
    <cellStyle name="Warning Text 15 6 3 2" xfId="54439"/>
    <cellStyle name="Warning Text 15 6 3 2 2" xfId="54440"/>
    <cellStyle name="Warning Text 15 6 3 2 3" xfId="54441"/>
    <cellStyle name="Warning Text 15 6 3 3" xfId="54442"/>
    <cellStyle name="Warning Text 15 6 3 4" xfId="54443"/>
    <cellStyle name="Warning Text 15 6 4" xfId="54444"/>
    <cellStyle name="Warning Text 15 6 4 2" xfId="54445"/>
    <cellStyle name="Warning Text 15 6 4 3" xfId="54446"/>
    <cellStyle name="Warning Text 15 6 5" xfId="54447"/>
    <cellStyle name="Warning Text 15 6 6" xfId="54448"/>
    <cellStyle name="Warning Text 15 7" xfId="54449"/>
    <cellStyle name="Warning Text 15 7 2" xfId="54450"/>
    <cellStyle name="Warning Text 15 7 2 2" xfId="54451"/>
    <cellStyle name="Warning Text 15 7 2 3" xfId="54452"/>
    <cellStyle name="Warning Text 15 7 3" xfId="54453"/>
    <cellStyle name="Warning Text 15 7 4" xfId="54454"/>
    <cellStyle name="Warning Text 15 8" xfId="54455"/>
    <cellStyle name="Warning Text 15 8 2" xfId="54456"/>
    <cellStyle name="Warning Text 15 8 2 2" xfId="54457"/>
    <cellStyle name="Warning Text 15 8 2 3" xfId="54458"/>
    <cellStyle name="Warning Text 15 8 3" xfId="54459"/>
    <cellStyle name="Warning Text 15 8 4" xfId="54460"/>
    <cellStyle name="Warning Text 15 9" xfId="54461"/>
    <cellStyle name="Warning Text 15 9 2" xfId="54462"/>
    <cellStyle name="Warning Text 15 9 2 2" xfId="54463"/>
    <cellStyle name="Warning Text 15 9 2 3" xfId="54464"/>
    <cellStyle name="Warning Text 15 9 3" xfId="54465"/>
    <cellStyle name="Warning Text 15 9 4" xfId="54466"/>
    <cellStyle name="Warning Text 16" xfId="54467"/>
    <cellStyle name="Warning Text 16 10" xfId="54468"/>
    <cellStyle name="Warning Text 16 10 2" xfId="54469"/>
    <cellStyle name="Warning Text 16 10 3" xfId="54470"/>
    <cellStyle name="Warning Text 16 11" xfId="54471"/>
    <cellStyle name="Warning Text 16 11 2" xfId="54472"/>
    <cellStyle name="Warning Text 16 11 3" xfId="54473"/>
    <cellStyle name="Warning Text 16 12" xfId="54474"/>
    <cellStyle name="Warning Text 16 12 2" xfId="54475"/>
    <cellStyle name="Warning Text 16 12 3" xfId="54476"/>
    <cellStyle name="Warning Text 16 13" xfId="54477"/>
    <cellStyle name="Warning Text 16 2" xfId="54478"/>
    <cellStyle name="Warning Text 16 2 2" xfId="54479"/>
    <cellStyle name="Warning Text 16 2 2 2" xfId="54480"/>
    <cellStyle name="Warning Text 16 2 2 2 2" xfId="54481"/>
    <cellStyle name="Warning Text 16 2 2 2 3" xfId="54482"/>
    <cellStyle name="Warning Text 16 2 2 3" xfId="54483"/>
    <cellStyle name="Warning Text 16 2 2 4" xfId="54484"/>
    <cellStyle name="Warning Text 16 2 3" xfId="54485"/>
    <cellStyle name="Warning Text 16 2 3 2" xfId="54486"/>
    <cellStyle name="Warning Text 16 2 3 2 2" xfId="54487"/>
    <cellStyle name="Warning Text 16 2 3 2 3" xfId="54488"/>
    <cellStyle name="Warning Text 16 2 3 3" xfId="54489"/>
    <cellStyle name="Warning Text 16 2 3 4" xfId="54490"/>
    <cellStyle name="Warning Text 16 2 4" xfId="54491"/>
    <cellStyle name="Warning Text 16 2 4 2" xfId="54492"/>
    <cellStyle name="Warning Text 16 2 4 3" xfId="54493"/>
    <cellStyle name="Warning Text 16 2 5" xfId="54494"/>
    <cellStyle name="Warning Text 16 2 5 2" xfId="54495"/>
    <cellStyle name="Warning Text 16 2 5 3" xfId="54496"/>
    <cellStyle name="Warning Text 16 2 6" xfId="54497"/>
    <cellStyle name="Warning Text 16 2 7" xfId="54498"/>
    <cellStyle name="Warning Text 16 3" xfId="54499"/>
    <cellStyle name="Warning Text 16 3 2" xfId="54500"/>
    <cellStyle name="Warning Text 16 3 2 2" xfId="54501"/>
    <cellStyle name="Warning Text 16 3 2 2 2" xfId="54502"/>
    <cellStyle name="Warning Text 16 3 2 2 3" xfId="54503"/>
    <cellStyle name="Warning Text 16 3 2 3" xfId="54504"/>
    <cellStyle name="Warning Text 16 3 2 4" xfId="54505"/>
    <cellStyle name="Warning Text 16 3 3" xfId="54506"/>
    <cellStyle name="Warning Text 16 3 3 2" xfId="54507"/>
    <cellStyle name="Warning Text 16 3 3 2 2" xfId="54508"/>
    <cellStyle name="Warning Text 16 3 3 2 3" xfId="54509"/>
    <cellStyle name="Warning Text 16 3 3 3" xfId="54510"/>
    <cellStyle name="Warning Text 16 3 3 4" xfId="54511"/>
    <cellStyle name="Warning Text 16 3 4" xfId="54512"/>
    <cellStyle name="Warning Text 16 3 4 2" xfId="54513"/>
    <cellStyle name="Warning Text 16 3 4 3" xfId="54514"/>
    <cellStyle name="Warning Text 16 3 5" xfId="54515"/>
    <cellStyle name="Warning Text 16 3 6" xfId="54516"/>
    <cellStyle name="Warning Text 16 4" xfId="54517"/>
    <cellStyle name="Warning Text 16 4 2" xfId="54518"/>
    <cellStyle name="Warning Text 16 4 2 2" xfId="54519"/>
    <cellStyle name="Warning Text 16 4 2 2 2" xfId="54520"/>
    <cellStyle name="Warning Text 16 4 2 2 3" xfId="54521"/>
    <cellStyle name="Warning Text 16 4 2 3" xfId="54522"/>
    <cellStyle name="Warning Text 16 4 2 4" xfId="54523"/>
    <cellStyle name="Warning Text 16 4 3" xfId="54524"/>
    <cellStyle name="Warning Text 16 4 3 2" xfId="54525"/>
    <cellStyle name="Warning Text 16 4 3 2 2" xfId="54526"/>
    <cellStyle name="Warning Text 16 4 3 2 3" xfId="54527"/>
    <cellStyle name="Warning Text 16 4 3 3" xfId="54528"/>
    <cellStyle name="Warning Text 16 4 3 4" xfId="54529"/>
    <cellStyle name="Warning Text 16 4 4" xfId="54530"/>
    <cellStyle name="Warning Text 16 4 4 2" xfId="54531"/>
    <cellStyle name="Warning Text 16 4 4 3" xfId="54532"/>
    <cellStyle name="Warning Text 16 4 5" xfId="54533"/>
    <cellStyle name="Warning Text 16 4 6" xfId="54534"/>
    <cellStyle name="Warning Text 16 5" xfId="54535"/>
    <cellStyle name="Warning Text 16 5 2" xfId="54536"/>
    <cellStyle name="Warning Text 16 5 2 2" xfId="54537"/>
    <cellStyle name="Warning Text 16 5 2 2 2" xfId="54538"/>
    <cellStyle name="Warning Text 16 5 2 2 3" xfId="54539"/>
    <cellStyle name="Warning Text 16 5 2 3" xfId="54540"/>
    <cellStyle name="Warning Text 16 5 2 4" xfId="54541"/>
    <cellStyle name="Warning Text 16 5 3" xfId="54542"/>
    <cellStyle name="Warning Text 16 5 3 2" xfId="54543"/>
    <cellStyle name="Warning Text 16 5 3 2 2" xfId="54544"/>
    <cellStyle name="Warning Text 16 5 3 2 3" xfId="54545"/>
    <cellStyle name="Warning Text 16 5 3 3" xfId="54546"/>
    <cellStyle name="Warning Text 16 5 3 4" xfId="54547"/>
    <cellStyle name="Warning Text 16 5 4" xfId="54548"/>
    <cellStyle name="Warning Text 16 5 4 2" xfId="54549"/>
    <cellStyle name="Warning Text 16 5 4 2 2" xfId="54550"/>
    <cellStyle name="Warning Text 16 5 4 2 3" xfId="54551"/>
    <cellStyle name="Warning Text 16 5 4 3" xfId="54552"/>
    <cellStyle name="Warning Text 16 5 4 4" xfId="54553"/>
    <cellStyle name="Warning Text 16 5 5" xfId="54554"/>
    <cellStyle name="Warning Text 16 5 5 2" xfId="54555"/>
    <cellStyle name="Warning Text 16 5 5 3" xfId="54556"/>
    <cellStyle name="Warning Text 16 5 6" xfId="54557"/>
    <cellStyle name="Warning Text 16 5 7" xfId="54558"/>
    <cellStyle name="Warning Text 16 6" xfId="54559"/>
    <cellStyle name="Warning Text 16 6 2" xfId="54560"/>
    <cellStyle name="Warning Text 16 6 2 2" xfId="54561"/>
    <cellStyle name="Warning Text 16 6 2 2 2" xfId="54562"/>
    <cellStyle name="Warning Text 16 6 2 2 3" xfId="54563"/>
    <cellStyle name="Warning Text 16 6 2 3" xfId="54564"/>
    <cellStyle name="Warning Text 16 6 2 4" xfId="54565"/>
    <cellStyle name="Warning Text 16 6 3" xfId="54566"/>
    <cellStyle name="Warning Text 16 6 3 2" xfId="54567"/>
    <cellStyle name="Warning Text 16 6 3 2 2" xfId="54568"/>
    <cellStyle name="Warning Text 16 6 3 2 3" xfId="54569"/>
    <cellStyle name="Warning Text 16 6 3 3" xfId="54570"/>
    <cellStyle name="Warning Text 16 6 3 4" xfId="54571"/>
    <cellStyle name="Warning Text 16 6 4" xfId="54572"/>
    <cellStyle name="Warning Text 16 6 4 2" xfId="54573"/>
    <cellStyle name="Warning Text 16 6 4 3" xfId="54574"/>
    <cellStyle name="Warning Text 16 6 5" xfId="54575"/>
    <cellStyle name="Warning Text 16 6 6" xfId="54576"/>
    <cellStyle name="Warning Text 16 7" xfId="54577"/>
    <cellStyle name="Warning Text 16 7 2" xfId="54578"/>
    <cellStyle name="Warning Text 16 7 2 2" xfId="54579"/>
    <cellStyle name="Warning Text 16 7 2 3" xfId="54580"/>
    <cellStyle name="Warning Text 16 7 3" xfId="54581"/>
    <cellStyle name="Warning Text 16 7 4" xfId="54582"/>
    <cellStyle name="Warning Text 16 8" xfId="54583"/>
    <cellStyle name="Warning Text 16 8 2" xfId="54584"/>
    <cellStyle name="Warning Text 16 8 2 2" xfId="54585"/>
    <cellStyle name="Warning Text 16 8 2 3" xfId="54586"/>
    <cellStyle name="Warning Text 16 8 3" xfId="54587"/>
    <cellStyle name="Warning Text 16 8 4" xfId="54588"/>
    <cellStyle name="Warning Text 16 9" xfId="54589"/>
    <cellStyle name="Warning Text 16 9 2" xfId="54590"/>
    <cellStyle name="Warning Text 16 9 2 2" xfId="54591"/>
    <cellStyle name="Warning Text 16 9 2 3" xfId="54592"/>
    <cellStyle name="Warning Text 16 9 3" xfId="54593"/>
    <cellStyle name="Warning Text 16 9 4" xfId="54594"/>
    <cellStyle name="Warning Text 17" xfId="54595"/>
    <cellStyle name="Warning Text 17 10" xfId="54596"/>
    <cellStyle name="Warning Text 17 10 2" xfId="54597"/>
    <cellStyle name="Warning Text 17 10 3" xfId="54598"/>
    <cellStyle name="Warning Text 17 11" xfId="54599"/>
    <cellStyle name="Warning Text 17 11 2" xfId="54600"/>
    <cellStyle name="Warning Text 17 11 3" xfId="54601"/>
    <cellStyle name="Warning Text 17 12" xfId="54602"/>
    <cellStyle name="Warning Text 17 12 2" xfId="54603"/>
    <cellStyle name="Warning Text 17 12 3" xfId="54604"/>
    <cellStyle name="Warning Text 17 13" xfId="54605"/>
    <cellStyle name="Warning Text 17 2" xfId="54606"/>
    <cellStyle name="Warning Text 17 2 2" xfId="54607"/>
    <cellStyle name="Warning Text 17 2 2 2" xfId="54608"/>
    <cellStyle name="Warning Text 17 2 2 2 2" xfId="54609"/>
    <cellStyle name="Warning Text 17 2 2 2 3" xfId="54610"/>
    <cellStyle name="Warning Text 17 2 2 3" xfId="54611"/>
    <cellStyle name="Warning Text 17 2 2 4" xfId="54612"/>
    <cellStyle name="Warning Text 17 2 3" xfId="54613"/>
    <cellStyle name="Warning Text 17 2 3 2" xfId="54614"/>
    <cellStyle name="Warning Text 17 2 3 2 2" xfId="54615"/>
    <cellStyle name="Warning Text 17 2 3 2 3" xfId="54616"/>
    <cellStyle name="Warning Text 17 2 3 3" xfId="54617"/>
    <cellStyle name="Warning Text 17 2 3 4" xfId="54618"/>
    <cellStyle name="Warning Text 17 2 4" xfId="54619"/>
    <cellStyle name="Warning Text 17 2 4 2" xfId="54620"/>
    <cellStyle name="Warning Text 17 2 4 3" xfId="54621"/>
    <cellStyle name="Warning Text 17 2 5" xfId="54622"/>
    <cellStyle name="Warning Text 17 2 5 2" xfId="54623"/>
    <cellStyle name="Warning Text 17 2 5 3" xfId="54624"/>
    <cellStyle name="Warning Text 17 2 6" xfId="54625"/>
    <cellStyle name="Warning Text 17 2 7" xfId="54626"/>
    <cellStyle name="Warning Text 17 3" xfId="54627"/>
    <cellStyle name="Warning Text 17 3 2" xfId="54628"/>
    <cellStyle name="Warning Text 17 3 2 2" xfId="54629"/>
    <cellStyle name="Warning Text 17 3 2 2 2" xfId="54630"/>
    <cellStyle name="Warning Text 17 3 2 2 3" xfId="54631"/>
    <cellStyle name="Warning Text 17 3 2 3" xfId="54632"/>
    <cellStyle name="Warning Text 17 3 2 4" xfId="54633"/>
    <cellStyle name="Warning Text 17 3 3" xfId="54634"/>
    <cellStyle name="Warning Text 17 3 3 2" xfId="54635"/>
    <cellStyle name="Warning Text 17 3 3 2 2" xfId="54636"/>
    <cellStyle name="Warning Text 17 3 3 2 3" xfId="54637"/>
    <cellStyle name="Warning Text 17 3 3 3" xfId="54638"/>
    <cellStyle name="Warning Text 17 3 3 4" xfId="54639"/>
    <cellStyle name="Warning Text 17 3 4" xfId="54640"/>
    <cellStyle name="Warning Text 17 3 4 2" xfId="54641"/>
    <cellStyle name="Warning Text 17 3 4 3" xfId="54642"/>
    <cellStyle name="Warning Text 17 3 5" xfId="54643"/>
    <cellStyle name="Warning Text 17 3 6" xfId="54644"/>
    <cellStyle name="Warning Text 17 4" xfId="54645"/>
    <cellStyle name="Warning Text 17 4 2" xfId="54646"/>
    <cellStyle name="Warning Text 17 4 2 2" xfId="54647"/>
    <cellStyle name="Warning Text 17 4 2 2 2" xfId="54648"/>
    <cellStyle name="Warning Text 17 4 2 2 3" xfId="54649"/>
    <cellStyle name="Warning Text 17 4 2 3" xfId="54650"/>
    <cellStyle name="Warning Text 17 4 2 4" xfId="54651"/>
    <cellStyle name="Warning Text 17 4 3" xfId="54652"/>
    <cellStyle name="Warning Text 17 4 3 2" xfId="54653"/>
    <cellStyle name="Warning Text 17 4 3 2 2" xfId="54654"/>
    <cellStyle name="Warning Text 17 4 3 2 3" xfId="54655"/>
    <cellStyle name="Warning Text 17 4 3 3" xfId="54656"/>
    <cellStyle name="Warning Text 17 4 3 4" xfId="54657"/>
    <cellStyle name="Warning Text 17 4 4" xfId="54658"/>
    <cellStyle name="Warning Text 17 4 4 2" xfId="54659"/>
    <cellStyle name="Warning Text 17 4 4 3" xfId="54660"/>
    <cellStyle name="Warning Text 17 4 5" xfId="54661"/>
    <cellStyle name="Warning Text 17 4 6" xfId="54662"/>
    <cellStyle name="Warning Text 17 5" xfId="54663"/>
    <cellStyle name="Warning Text 17 5 2" xfId="54664"/>
    <cellStyle name="Warning Text 17 5 2 2" xfId="54665"/>
    <cellStyle name="Warning Text 17 5 2 2 2" xfId="54666"/>
    <cellStyle name="Warning Text 17 5 2 2 3" xfId="54667"/>
    <cellStyle name="Warning Text 17 5 2 3" xfId="54668"/>
    <cellStyle name="Warning Text 17 5 2 4" xfId="54669"/>
    <cellStyle name="Warning Text 17 5 3" xfId="54670"/>
    <cellStyle name="Warning Text 17 5 3 2" xfId="54671"/>
    <cellStyle name="Warning Text 17 5 3 2 2" xfId="54672"/>
    <cellStyle name="Warning Text 17 5 3 2 3" xfId="54673"/>
    <cellStyle name="Warning Text 17 5 3 3" xfId="54674"/>
    <cellStyle name="Warning Text 17 5 3 4" xfId="54675"/>
    <cellStyle name="Warning Text 17 5 4" xfId="54676"/>
    <cellStyle name="Warning Text 17 5 4 2" xfId="54677"/>
    <cellStyle name="Warning Text 17 5 4 2 2" xfId="54678"/>
    <cellStyle name="Warning Text 17 5 4 2 3" xfId="54679"/>
    <cellStyle name="Warning Text 17 5 4 3" xfId="54680"/>
    <cellStyle name="Warning Text 17 5 4 4" xfId="54681"/>
    <cellStyle name="Warning Text 17 5 5" xfId="54682"/>
    <cellStyle name="Warning Text 17 5 5 2" xfId="54683"/>
    <cellStyle name="Warning Text 17 5 5 3" xfId="54684"/>
    <cellStyle name="Warning Text 17 5 6" xfId="54685"/>
    <cellStyle name="Warning Text 17 5 7" xfId="54686"/>
    <cellStyle name="Warning Text 17 6" xfId="54687"/>
    <cellStyle name="Warning Text 17 6 2" xfId="54688"/>
    <cellStyle name="Warning Text 17 6 2 2" xfId="54689"/>
    <cellStyle name="Warning Text 17 6 2 2 2" xfId="54690"/>
    <cellStyle name="Warning Text 17 6 2 2 3" xfId="54691"/>
    <cellStyle name="Warning Text 17 6 2 3" xfId="54692"/>
    <cellStyle name="Warning Text 17 6 2 4" xfId="54693"/>
    <cellStyle name="Warning Text 17 6 3" xfId="54694"/>
    <cellStyle name="Warning Text 17 6 3 2" xfId="54695"/>
    <cellStyle name="Warning Text 17 6 3 2 2" xfId="54696"/>
    <cellStyle name="Warning Text 17 6 3 2 3" xfId="54697"/>
    <cellStyle name="Warning Text 17 6 3 3" xfId="54698"/>
    <cellStyle name="Warning Text 17 6 3 4" xfId="54699"/>
    <cellStyle name="Warning Text 17 6 4" xfId="54700"/>
    <cellStyle name="Warning Text 17 6 4 2" xfId="54701"/>
    <cellStyle name="Warning Text 17 6 4 3" xfId="54702"/>
    <cellStyle name="Warning Text 17 6 5" xfId="54703"/>
    <cellStyle name="Warning Text 17 6 6" xfId="54704"/>
    <cellStyle name="Warning Text 17 7" xfId="54705"/>
    <cellStyle name="Warning Text 17 7 2" xfId="54706"/>
    <cellStyle name="Warning Text 17 7 2 2" xfId="54707"/>
    <cellStyle name="Warning Text 17 7 2 3" xfId="54708"/>
    <cellStyle name="Warning Text 17 7 3" xfId="54709"/>
    <cellStyle name="Warning Text 17 7 4" xfId="54710"/>
    <cellStyle name="Warning Text 17 8" xfId="54711"/>
    <cellStyle name="Warning Text 17 8 2" xfId="54712"/>
    <cellStyle name="Warning Text 17 8 2 2" xfId="54713"/>
    <cellStyle name="Warning Text 17 8 2 3" xfId="54714"/>
    <cellStyle name="Warning Text 17 8 3" xfId="54715"/>
    <cellStyle name="Warning Text 17 8 4" xfId="54716"/>
    <cellStyle name="Warning Text 17 9" xfId="54717"/>
    <cellStyle name="Warning Text 17 9 2" xfId="54718"/>
    <cellStyle name="Warning Text 17 9 2 2" xfId="54719"/>
    <cellStyle name="Warning Text 17 9 2 3" xfId="54720"/>
    <cellStyle name="Warning Text 17 9 3" xfId="54721"/>
    <cellStyle name="Warning Text 17 9 4" xfId="54722"/>
    <cellStyle name="Warning Text 18" xfId="54723"/>
    <cellStyle name="Warning Text 18 10" xfId="54724"/>
    <cellStyle name="Warning Text 18 10 2" xfId="54725"/>
    <cellStyle name="Warning Text 18 10 3" xfId="54726"/>
    <cellStyle name="Warning Text 18 11" xfId="54727"/>
    <cellStyle name="Warning Text 18 11 2" xfId="54728"/>
    <cellStyle name="Warning Text 18 11 3" xfId="54729"/>
    <cellStyle name="Warning Text 18 12" xfId="54730"/>
    <cellStyle name="Warning Text 18 12 2" xfId="54731"/>
    <cellStyle name="Warning Text 18 12 3" xfId="54732"/>
    <cellStyle name="Warning Text 18 13" xfId="54733"/>
    <cellStyle name="Warning Text 18 2" xfId="54734"/>
    <cellStyle name="Warning Text 18 2 2" xfId="54735"/>
    <cellStyle name="Warning Text 18 2 2 2" xfId="54736"/>
    <cellStyle name="Warning Text 18 2 2 2 2" xfId="54737"/>
    <cellStyle name="Warning Text 18 2 2 2 3" xfId="54738"/>
    <cellStyle name="Warning Text 18 2 2 3" xfId="54739"/>
    <cellStyle name="Warning Text 18 2 2 4" xfId="54740"/>
    <cellStyle name="Warning Text 18 2 3" xfId="54741"/>
    <cellStyle name="Warning Text 18 2 3 2" xfId="54742"/>
    <cellStyle name="Warning Text 18 2 3 2 2" xfId="54743"/>
    <cellStyle name="Warning Text 18 2 3 2 3" xfId="54744"/>
    <cellStyle name="Warning Text 18 2 3 3" xfId="54745"/>
    <cellStyle name="Warning Text 18 2 3 4" xfId="54746"/>
    <cellStyle name="Warning Text 18 2 4" xfId="54747"/>
    <cellStyle name="Warning Text 18 2 4 2" xfId="54748"/>
    <cellStyle name="Warning Text 18 2 4 3" xfId="54749"/>
    <cellStyle name="Warning Text 18 2 5" xfId="54750"/>
    <cellStyle name="Warning Text 18 2 5 2" xfId="54751"/>
    <cellStyle name="Warning Text 18 2 5 3" xfId="54752"/>
    <cellStyle name="Warning Text 18 2 6" xfId="54753"/>
    <cellStyle name="Warning Text 18 2 7" xfId="54754"/>
    <cellStyle name="Warning Text 18 3" xfId="54755"/>
    <cellStyle name="Warning Text 18 3 2" xfId="54756"/>
    <cellStyle name="Warning Text 18 3 2 2" xfId="54757"/>
    <cellStyle name="Warning Text 18 3 2 2 2" xfId="54758"/>
    <cellStyle name="Warning Text 18 3 2 2 3" xfId="54759"/>
    <cellStyle name="Warning Text 18 3 2 3" xfId="54760"/>
    <cellStyle name="Warning Text 18 3 2 4" xfId="54761"/>
    <cellStyle name="Warning Text 18 3 3" xfId="54762"/>
    <cellStyle name="Warning Text 18 3 3 2" xfId="54763"/>
    <cellStyle name="Warning Text 18 3 3 2 2" xfId="54764"/>
    <cellStyle name="Warning Text 18 3 3 2 3" xfId="54765"/>
    <cellStyle name="Warning Text 18 3 3 3" xfId="54766"/>
    <cellStyle name="Warning Text 18 3 3 4" xfId="54767"/>
    <cellStyle name="Warning Text 18 3 4" xfId="54768"/>
    <cellStyle name="Warning Text 18 3 4 2" xfId="54769"/>
    <cellStyle name="Warning Text 18 3 4 3" xfId="54770"/>
    <cellStyle name="Warning Text 18 3 5" xfId="54771"/>
    <cellStyle name="Warning Text 18 3 6" xfId="54772"/>
    <cellStyle name="Warning Text 18 4" xfId="54773"/>
    <cellStyle name="Warning Text 18 4 2" xfId="54774"/>
    <cellStyle name="Warning Text 18 4 2 2" xfId="54775"/>
    <cellStyle name="Warning Text 18 4 2 2 2" xfId="54776"/>
    <cellStyle name="Warning Text 18 4 2 2 3" xfId="54777"/>
    <cellStyle name="Warning Text 18 4 2 3" xfId="54778"/>
    <cellStyle name="Warning Text 18 4 2 4" xfId="54779"/>
    <cellStyle name="Warning Text 18 4 3" xfId="54780"/>
    <cellStyle name="Warning Text 18 4 3 2" xfId="54781"/>
    <cellStyle name="Warning Text 18 4 3 2 2" xfId="54782"/>
    <cellStyle name="Warning Text 18 4 3 2 3" xfId="54783"/>
    <cellStyle name="Warning Text 18 4 3 3" xfId="54784"/>
    <cellStyle name="Warning Text 18 4 3 4" xfId="54785"/>
    <cellStyle name="Warning Text 18 4 4" xfId="54786"/>
    <cellStyle name="Warning Text 18 4 4 2" xfId="54787"/>
    <cellStyle name="Warning Text 18 4 4 3" xfId="54788"/>
    <cellStyle name="Warning Text 18 4 5" xfId="54789"/>
    <cellStyle name="Warning Text 18 4 6" xfId="54790"/>
    <cellStyle name="Warning Text 18 5" xfId="54791"/>
    <cellStyle name="Warning Text 18 5 2" xfId="54792"/>
    <cellStyle name="Warning Text 18 5 2 2" xfId="54793"/>
    <cellStyle name="Warning Text 18 5 2 2 2" xfId="54794"/>
    <cellStyle name="Warning Text 18 5 2 2 3" xfId="54795"/>
    <cellStyle name="Warning Text 18 5 2 3" xfId="54796"/>
    <cellStyle name="Warning Text 18 5 2 4" xfId="54797"/>
    <cellStyle name="Warning Text 18 5 3" xfId="54798"/>
    <cellStyle name="Warning Text 18 5 3 2" xfId="54799"/>
    <cellStyle name="Warning Text 18 5 3 2 2" xfId="54800"/>
    <cellStyle name="Warning Text 18 5 3 2 3" xfId="54801"/>
    <cellStyle name="Warning Text 18 5 3 3" xfId="54802"/>
    <cellStyle name="Warning Text 18 5 3 4" xfId="54803"/>
    <cellStyle name="Warning Text 18 5 4" xfId="54804"/>
    <cellStyle name="Warning Text 18 5 4 2" xfId="54805"/>
    <cellStyle name="Warning Text 18 5 4 2 2" xfId="54806"/>
    <cellStyle name="Warning Text 18 5 4 2 3" xfId="54807"/>
    <cellStyle name="Warning Text 18 5 4 3" xfId="54808"/>
    <cellStyle name="Warning Text 18 5 4 4" xfId="54809"/>
    <cellStyle name="Warning Text 18 5 5" xfId="54810"/>
    <cellStyle name="Warning Text 18 5 5 2" xfId="54811"/>
    <cellStyle name="Warning Text 18 5 5 3" xfId="54812"/>
    <cellStyle name="Warning Text 18 5 6" xfId="54813"/>
    <cellStyle name="Warning Text 18 5 7" xfId="54814"/>
    <cellStyle name="Warning Text 18 6" xfId="54815"/>
    <cellStyle name="Warning Text 18 6 2" xfId="54816"/>
    <cellStyle name="Warning Text 18 6 2 2" xfId="54817"/>
    <cellStyle name="Warning Text 18 6 2 2 2" xfId="54818"/>
    <cellStyle name="Warning Text 18 6 2 2 3" xfId="54819"/>
    <cellStyle name="Warning Text 18 6 2 3" xfId="54820"/>
    <cellStyle name="Warning Text 18 6 2 4" xfId="54821"/>
    <cellStyle name="Warning Text 18 6 3" xfId="54822"/>
    <cellStyle name="Warning Text 18 6 3 2" xfId="54823"/>
    <cellStyle name="Warning Text 18 6 3 2 2" xfId="54824"/>
    <cellStyle name="Warning Text 18 6 3 2 3" xfId="54825"/>
    <cellStyle name="Warning Text 18 6 3 3" xfId="54826"/>
    <cellStyle name="Warning Text 18 6 3 4" xfId="54827"/>
    <cellStyle name="Warning Text 18 6 4" xfId="54828"/>
    <cellStyle name="Warning Text 18 6 4 2" xfId="54829"/>
    <cellStyle name="Warning Text 18 6 4 3" xfId="54830"/>
    <cellStyle name="Warning Text 18 6 5" xfId="54831"/>
    <cellStyle name="Warning Text 18 6 6" xfId="54832"/>
    <cellStyle name="Warning Text 18 7" xfId="54833"/>
    <cellStyle name="Warning Text 18 7 2" xfId="54834"/>
    <cellStyle name="Warning Text 18 7 2 2" xfId="54835"/>
    <cellStyle name="Warning Text 18 7 2 3" xfId="54836"/>
    <cellStyle name="Warning Text 18 7 3" xfId="54837"/>
    <cellStyle name="Warning Text 18 7 4" xfId="54838"/>
    <cellStyle name="Warning Text 18 8" xfId="54839"/>
    <cellStyle name="Warning Text 18 8 2" xfId="54840"/>
    <cellStyle name="Warning Text 18 8 2 2" xfId="54841"/>
    <cellStyle name="Warning Text 18 8 2 3" xfId="54842"/>
    <cellStyle name="Warning Text 18 8 3" xfId="54843"/>
    <cellStyle name="Warning Text 18 8 4" xfId="54844"/>
    <cellStyle name="Warning Text 18 9" xfId="54845"/>
    <cellStyle name="Warning Text 18 9 2" xfId="54846"/>
    <cellStyle name="Warning Text 18 9 2 2" xfId="54847"/>
    <cellStyle name="Warning Text 18 9 2 3" xfId="54848"/>
    <cellStyle name="Warning Text 18 9 3" xfId="54849"/>
    <cellStyle name="Warning Text 18 9 4" xfId="54850"/>
    <cellStyle name="Warning Text 19" xfId="54851"/>
    <cellStyle name="Warning Text 19 10" xfId="54852"/>
    <cellStyle name="Warning Text 19 10 2" xfId="54853"/>
    <cellStyle name="Warning Text 19 10 3" xfId="54854"/>
    <cellStyle name="Warning Text 19 11" xfId="54855"/>
    <cellStyle name="Warning Text 19 11 2" xfId="54856"/>
    <cellStyle name="Warning Text 19 11 3" xfId="54857"/>
    <cellStyle name="Warning Text 19 12" xfId="54858"/>
    <cellStyle name="Warning Text 19 12 2" xfId="54859"/>
    <cellStyle name="Warning Text 19 12 3" xfId="54860"/>
    <cellStyle name="Warning Text 19 13" xfId="54861"/>
    <cellStyle name="Warning Text 19 2" xfId="54862"/>
    <cellStyle name="Warning Text 19 2 2" xfId="54863"/>
    <cellStyle name="Warning Text 19 2 2 2" xfId="54864"/>
    <cellStyle name="Warning Text 19 2 2 2 2" xfId="54865"/>
    <cellStyle name="Warning Text 19 2 2 2 3" xfId="54866"/>
    <cellStyle name="Warning Text 19 2 2 3" xfId="54867"/>
    <cellStyle name="Warning Text 19 2 2 4" xfId="54868"/>
    <cellStyle name="Warning Text 19 2 3" xfId="54869"/>
    <cellStyle name="Warning Text 19 2 3 2" xfId="54870"/>
    <cellStyle name="Warning Text 19 2 3 2 2" xfId="54871"/>
    <cellStyle name="Warning Text 19 2 3 2 3" xfId="54872"/>
    <cellStyle name="Warning Text 19 2 3 3" xfId="54873"/>
    <cellStyle name="Warning Text 19 2 3 4" xfId="54874"/>
    <cellStyle name="Warning Text 19 2 4" xfId="54875"/>
    <cellStyle name="Warning Text 19 2 4 2" xfId="54876"/>
    <cellStyle name="Warning Text 19 2 4 3" xfId="54877"/>
    <cellStyle name="Warning Text 19 2 5" xfId="54878"/>
    <cellStyle name="Warning Text 19 2 5 2" xfId="54879"/>
    <cellStyle name="Warning Text 19 2 5 3" xfId="54880"/>
    <cellStyle name="Warning Text 19 2 6" xfId="54881"/>
    <cellStyle name="Warning Text 19 2 7" xfId="54882"/>
    <cellStyle name="Warning Text 19 3" xfId="54883"/>
    <cellStyle name="Warning Text 19 3 2" xfId="54884"/>
    <cellStyle name="Warning Text 19 3 2 2" xfId="54885"/>
    <cellStyle name="Warning Text 19 3 2 2 2" xfId="54886"/>
    <cellStyle name="Warning Text 19 3 2 2 3" xfId="54887"/>
    <cellStyle name="Warning Text 19 3 2 3" xfId="54888"/>
    <cellStyle name="Warning Text 19 3 2 4" xfId="54889"/>
    <cellStyle name="Warning Text 19 3 3" xfId="54890"/>
    <cellStyle name="Warning Text 19 3 3 2" xfId="54891"/>
    <cellStyle name="Warning Text 19 3 3 2 2" xfId="54892"/>
    <cellStyle name="Warning Text 19 3 3 2 3" xfId="54893"/>
    <cellStyle name="Warning Text 19 3 3 3" xfId="54894"/>
    <cellStyle name="Warning Text 19 3 3 4" xfId="54895"/>
    <cellStyle name="Warning Text 19 3 4" xfId="54896"/>
    <cellStyle name="Warning Text 19 3 4 2" xfId="54897"/>
    <cellStyle name="Warning Text 19 3 4 3" xfId="54898"/>
    <cellStyle name="Warning Text 19 3 5" xfId="54899"/>
    <cellStyle name="Warning Text 19 3 6" xfId="54900"/>
    <cellStyle name="Warning Text 19 4" xfId="54901"/>
    <cellStyle name="Warning Text 19 4 2" xfId="54902"/>
    <cellStyle name="Warning Text 19 4 2 2" xfId="54903"/>
    <cellStyle name="Warning Text 19 4 2 2 2" xfId="54904"/>
    <cellStyle name="Warning Text 19 4 2 2 3" xfId="54905"/>
    <cellStyle name="Warning Text 19 4 2 3" xfId="54906"/>
    <cellStyle name="Warning Text 19 4 2 4" xfId="54907"/>
    <cellStyle name="Warning Text 19 4 3" xfId="54908"/>
    <cellStyle name="Warning Text 19 4 3 2" xfId="54909"/>
    <cellStyle name="Warning Text 19 4 3 2 2" xfId="54910"/>
    <cellStyle name="Warning Text 19 4 3 2 3" xfId="54911"/>
    <cellStyle name="Warning Text 19 4 3 3" xfId="54912"/>
    <cellStyle name="Warning Text 19 4 3 4" xfId="54913"/>
    <cellStyle name="Warning Text 19 4 4" xfId="54914"/>
    <cellStyle name="Warning Text 19 4 4 2" xfId="54915"/>
    <cellStyle name="Warning Text 19 4 4 3" xfId="54916"/>
    <cellStyle name="Warning Text 19 4 5" xfId="54917"/>
    <cellStyle name="Warning Text 19 4 6" xfId="54918"/>
    <cellStyle name="Warning Text 19 5" xfId="54919"/>
    <cellStyle name="Warning Text 19 5 2" xfId="54920"/>
    <cellStyle name="Warning Text 19 5 2 2" xfId="54921"/>
    <cellStyle name="Warning Text 19 5 2 2 2" xfId="54922"/>
    <cellStyle name="Warning Text 19 5 2 2 3" xfId="54923"/>
    <cellStyle name="Warning Text 19 5 2 3" xfId="54924"/>
    <cellStyle name="Warning Text 19 5 2 4" xfId="54925"/>
    <cellStyle name="Warning Text 19 5 3" xfId="54926"/>
    <cellStyle name="Warning Text 19 5 3 2" xfId="54927"/>
    <cellStyle name="Warning Text 19 5 3 2 2" xfId="54928"/>
    <cellStyle name="Warning Text 19 5 3 2 3" xfId="54929"/>
    <cellStyle name="Warning Text 19 5 3 3" xfId="54930"/>
    <cellStyle name="Warning Text 19 5 3 4" xfId="54931"/>
    <cellStyle name="Warning Text 19 5 4" xfId="54932"/>
    <cellStyle name="Warning Text 19 5 4 2" xfId="54933"/>
    <cellStyle name="Warning Text 19 5 4 2 2" xfId="54934"/>
    <cellStyle name="Warning Text 19 5 4 2 3" xfId="54935"/>
    <cellStyle name="Warning Text 19 5 4 3" xfId="54936"/>
    <cellStyle name="Warning Text 19 5 4 4" xfId="54937"/>
    <cellStyle name="Warning Text 19 5 5" xfId="54938"/>
    <cellStyle name="Warning Text 19 5 5 2" xfId="54939"/>
    <cellStyle name="Warning Text 19 5 5 3" xfId="54940"/>
    <cellStyle name="Warning Text 19 5 6" xfId="54941"/>
    <cellStyle name="Warning Text 19 5 7" xfId="54942"/>
    <cellStyle name="Warning Text 19 6" xfId="54943"/>
    <cellStyle name="Warning Text 19 6 2" xfId="54944"/>
    <cellStyle name="Warning Text 19 6 2 2" xfId="54945"/>
    <cellStyle name="Warning Text 19 6 2 2 2" xfId="54946"/>
    <cellStyle name="Warning Text 19 6 2 2 3" xfId="54947"/>
    <cellStyle name="Warning Text 19 6 2 3" xfId="54948"/>
    <cellStyle name="Warning Text 19 6 2 4" xfId="54949"/>
    <cellStyle name="Warning Text 19 6 3" xfId="54950"/>
    <cellStyle name="Warning Text 19 6 3 2" xfId="54951"/>
    <cellStyle name="Warning Text 19 6 3 2 2" xfId="54952"/>
    <cellStyle name="Warning Text 19 6 3 2 3" xfId="54953"/>
    <cellStyle name="Warning Text 19 6 3 3" xfId="54954"/>
    <cellStyle name="Warning Text 19 6 3 4" xfId="54955"/>
    <cellStyle name="Warning Text 19 6 4" xfId="54956"/>
    <cellStyle name="Warning Text 19 6 4 2" xfId="54957"/>
    <cellStyle name="Warning Text 19 6 4 3" xfId="54958"/>
    <cellStyle name="Warning Text 19 6 5" xfId="54959"/>
    <cellStyle name="Warning Text 19 6 6" xfId="54960"/>
    <cellStyle name="Warning Text 19 7" xfId="54961"/>
    <cellStyle name="Warning Text 19 7 2" xfId="54962"/>
    <cellStyle name="Warning Text 19 7 2 2" xfId="54963"/>
    <cellStyle name="Warning Text 19 7 2 3" xfId="54964"/>
    <cellStyle name="Warning Text 19 7 3" xfId="54965"/>
    <cellStyle name="Warning Text 19 7 4" xfId="54966"/>
    <cellStyle name="Warning Text 19 8" xfId="54967"/>
    <cellStyle name="Warning Text 19 8 2" xfId="54968"/>
    <cellStyle name="Warning Text 19 8 2 2" xfId="54969"/>
    <cellStyle name="Warning Text 19 8 2 3" xfId="54970"/>
    <cellStyle name="Warning Text 19 8 3" xfId="54971"/>
    <cellStyle name="Warning Text 19 8 4" xfId="54972"/>
    <cellStyle name="Warning Text 19 9" xfId="54973"/>
    <cellStyle name="Warning Text 19 9 2" xfId="54974"/>
    <cellStyle name="Warning Text 19 9 2 2" xfId="54975"/>
    <cellStyle name="Warning Text 19 9 2 3" xfId="54976"/>
    <cellStyle name="Warning Text 19 9 3" xfId="54977"/>
    <cellStyle name="Warning Text 19 9 4" xfId="54978"/>
    <cellStyle name="Warning Text 2" xfId="54979"/>
    <cellStyle name="Warning Text 2 10" xfId="54980"/>
    <cellStyle name="Warning Text 2 10 10" xfId="54981"/>
    <cellStyle name="Warning Text 2 10 10 2" xfId="54982"/>
    <cellStyle name="Warning Text 2 10 10 3" xfId="54983"/>
    <cellStyle name="Warning Text 2 10 11" xfId="54984"/>
    <cellStyle name="Warning Text 2 10 11 2" xfId="54985"/>
    <cellStyle name="Warning Text 2 10 11 3" xfId="54986"/>
    <cellStyle name="Warning Text 2 10 12" xfId="54987"/>
    <cellStyle name="Warning Text 2 10 2" xfId="54988"/>
    <cellStyle name="Warning Text 2 10 2 2" xfId="54989"/>
    <cellStyle name="Warning Text 2 10 2 2 2" xfId="54990"/>
    <cellStyle name="Warning Text 2 10 2 2 2 2" xfId="54991"/>
    <cellStyle name="Warning Text 2 10 2 2 2 3" xfId="54992"/>
    <cellStyle name="Warning Text 2 10 2 2 3" xfId="54993"/>
    <cellStyle name="Warning Text 2 10 2 2 4" xfId="54994"/>
    <cellStyle name="Warning Text 2 10 2 3" xfId="54995"/>
    <cellStyle name="Warning Text 2 10 2 3 2" xfId="54996"/>
    <cellStyle name="Warning Text 2 10 2 3 2 2" xfId="54997"/>
    <cellStyle name="Warning Text 2 10 2 3 2 3" xfId="54998"/>
    <cellStyle name="Warning Text 2 10 2 3 3" xfId="54999"/>
    <cellStyle name="Warning Text 2 10 2 3 4" xfId="55000"/>
    <cellStyle name="Warning Text 2 10 2 4" xfId="55001"/>
    <cellStyle name="Warning Text 2 10 2 4 2" xfId="55002"/>
    <cellStyle name="Warning Text 2 10 2 4 3" xfId="55003"/>
    <cellStyle name="Warning Text 2 10 2 5" xfId="55004"/>
    <cellStyle name="Warning Text 2 10 2 6" xfId="55005"/>
    <cellStyle name="Warning Text 2 10 3" xfId="55006"/>
    <cellStyle name="Warning Text 2 10 3 2" xfId="55007"/>
    <cellStyle name="Warning Text 2 10 3 2 2" xfId="55008"/>
    <cellStyle name="Warning Text 2 10 3 2 2 2" xfId="55009"/>
    <cellStyle name="Warning Text 2 10 3 2 2 3" xfId="55010"/>
    <cellStyle name="Warning Text 2 10 3 2 3" xfId="55011"/>
    <cellStyle name="Warning Text 2 10 3 2 4" xfId="55012"/>
    <cellStyle name="Warning Text 2 10 3 3" xfId="55013"/>
    <cellStyle name="Warning Text 2 10 3 3 2" xfId="55014"/>
    <cellStyle name="Warning Text 2 10 3 3 2 2" xfId="55015"/>
    <cellStyle name="Warning Text 2 10 3 3 2 3" xfId="55016"/>
    <cellStyle name="Warning Text 2 10 3 3 3" xfId="55017"/>
    <cellStyle name="Warning Text 2 10 3 3 4" xfId="55018"/>
    <cellStyle name="Warning Text 2 10 3 4" xfId="55019"/>
    <cellStyle name="Warning Text 2 10 3 4 2" xfId="55020"/>
    <cellStyle name="Warning Text 2 10 3 4 3" xfId="55021"/>
    <cellStyle name="Warning Text 2 10 3 5" xfId="55022"/>
    <cellStyle name="Warning Text 2 10 3 6" xfId="55023"/>
    <cellStyle name="Warning Text 2 10 4" xfId="55024"/>
    <cellStyle name="Warning Text 2 10 4 2" xfId="55025"/>
    <cellStyle name="Warning Text 2 10 4 2 2" xfId="55026"/>
    <cellStyle name="Warning Text 2 10 4 2 2 2" xfId="55027"/>
    <cellStyle name="Warning Text 2 10 4 2 2 3" xfId="55028"/>
    <cellStyle name="Warning Text 2 10 4 2 3" xfId="55029"/>
    <cellStyle name="Warning Text 2 10 4 2 4" xfId="55030"/>
    <cellStyle name="Warning Text 2 10 4 3" xfId="55031"/>
    <cellStyle name="Warning Text 2 10 4 3 2" xfId="55032"/>
    <cellStyle name="Warning Text 2 10 4 3 2 2" xfId="55033"/>
    <cellStyle name="Warning Text 2 10 4 3 2 3" xfId="55034"/>
    <cellStyle name="Warning Text 2 10 4 3 3" xfId="55035"/>
    <cellStyle name="Warning Text 2 10 4 3 4" xfId="55036"/>
    <cellStyle name="Warning Text 2 10 4 4" xfId="55037"/>
    <cellStyle name="Warning Text 2 10 4 4 2" xfId="55038"/>
    <cellStyle name="Warning Text 2 10 4 4 2 2" xfId="55039"/>
    <cellStyle name="Warning Text 2 10 4 4 2 3" xfId="55040"/>
    <cellStyle name="Warning Text 2 10 4 4 3" xfId="55041"/>
    <cellStyle name="Warning Text 2 10 4 4 4" xfId="55042"/>
    <cellStyle name="Warning Text 2 10 4 5" xfId="55043"/>
    <cellStyle name="Warning Text 2 10 4 5 2" xfId="55044"/>
    <cellStyle name="Warning Text 2 10 4 5 3" xfId="55045"/>
    <cellStyle name="Warning Text 2 10 4 6" xfId="55046"/>
    <cellStyle name="Warning Text 2 10 4 7" xfId="55047"/>
    <cellStyle name="Warning Text 2 10 5" xfId="55048"/>
    <cellStyle name="Warning Text 2 10 5 2" xfId="55049"/>
    <cellStyle name="Warning Text 2 10 5 2 2" xfId="55050"/>
    <cellStyle name="Warning Text 2 10 5 2 2 2" xfId="55051"/>
    <cellStyle name="Warning Text 2 10 5 2 2 3" xfId="55052"/>
    <cellStyle name="Warning Text 2 10 5 2 3" xfId="55053"/>
    <cellStyle name="Warning Text 2 10 5 2 4" xfId="55054"/>
    <cellStyle name="Warning Text 2 10 5 3" xfId="55055"/>
    <cellStyle name="Warning Text 2 10 5 3 2" xfId="55056"/>
    <cellStyle name="Warning Text 2 10 5 3 2 2" xfId="55057"/>
    <cellStyle name="Warning Text 2 10 5 3 2 3" xfId="55058"/>
    <cellStyle name="Warning Text 2 10 5 3 3" xfId="55059"/>
    <cellStyle name="Warning Text 2 10 5 3 4" xfId="55060"/>
    <cellStyle name="Warning Text 2 10 5 4" xfId="55061"/>
    <cellStyle name="Warning Text 2 10 5 4 2" xfId="55062"/>
    <cellStyle name="Warning Text 2 10 5 4 3" xfId="55063"/>
    <cellStyle name="Warning Text 2 10 5 5" xfId="55064"/>
    <cellStyle name="Warning Text 2 10 5 6" xfId="55065"/>
    <cellStyle name="Warning Text 2 10 6" xfId="55066"/>
    <cellStyle name="Warning Text 2 10 6 2" xfId="55067"/>
    <cellStyle name="Warning Text 2 10 6 2 2" xfId="55068"/>
    <cellStyle name="Warning Text 2 10 6 2 3" xfId="55069"/>
    <cellStyle name="Warning Text 2 10 6 3" xfId="55070"/>
    <cellStyle name="Warning Text 2 10 6 4" xfId="55071"/>
    <cellStyle name="Warning Text 2 10 7" xfId="55072"/>
    <cellStyle name="Warning Text 2 10 7 2" xfId="55073"/>
    <cellStyle name="Warning Text 2 10 7 2 2" xfId="55074"/>
    <cellStyle name="Warning Text 2 10 7 2 3" xfId="55075"/>
    <cellStyle name="Warning Text 2 10 7 3" xfId="55076"/>
    <cellStyle name="Warning Text 2 10 7 4" xfId="55077"/>
    <cellStyle name="Warning Text 2 10 8" xfId="55078"/>
    <cellStyle name="Warning Text 2 10 8 2" xfId="55079"/>
    <cellStyle name="Warning Text 2 10 8 2 2" xfId="55080"/>
    <cellStyle name="Warning Text 2 10 8 2 3" xfId="55081"/>
    <cellStyle name="Warning Text 2 10 8 3" xfId="55082"/>
    <cellStyle name="Warning Text 2 10 8 4" xfId="55083"/>
    <cellStyle name="Warning Text 2 10 9" xfId="55084"/>
    <cellStyle name="Warning Text 2 10 9 2" xfId="55085"/>
    <cellStyle name="Warning Text 2 10 9 3" xfId="55086"/>
    <cellStyle name="Warning Text 2 11" xfId="55087"/>
    <cellStyle name="Warning Text 2 11 2" xfId="55088"/>
    <cellStyle name="Warning Text 2 11 2 2" xfId="55089"/>
    <cellStyle name="Warning Text 2 11 2 2 2" xfId="55090"/>
    <cellStyle name="Warning Text 2 11 2 2 3" xfId="55091"/>
    <cellStyle name="Warning Text 2 11 2 3" xfId="55092"/>
    <cellStyle name="Warning Text 2 11 2 4" xfId="55093"/>
    <cellStyle name="Warning Text 2 11 3" xfId="55094"/>
    <cellStyle name="Warning Text 2 11 3 2" xfId="55095"/>
    <cellStyle name="Warning Text 2 11 3 2 2" xfId="55096"/>
    <cellStyle name="Warning Text 2 11 3 2 3" xfId="55097"/>
    <cellStyle name="Warning Text 2 11 3 3" xfId="55098"/>
    <cellStyle name="Warning Text 2 11 3 4" xfId="55099"/>
    <cellStyle name="Warning Text 2 11 4" xfId="55100"/>
    <cellStyle name="Warning Text 2 11 4 2" xfId="55101"/>
    <cellStyle name="Warning Text 2 11 4 3" xfId="55102"/>
    <cellStyle name="Warning Text 2 11 5" xfId="55103"/>
    <cellStyle name="Warning Text 2 11 5 2" xfId="55104"/>
    <cellStyle name="Warning Text 2 11 5 3" xfId="55105"/>
    <cellStyle name="Warning Text 2 11 6" xfId="55106"/>
    <cellStyle name="Warning Text 2 11 7" xfId="55107"/>
    <cellStyle name="Warning Text 2 12" xfId="55108"/>
    <cellStyle name="Warning Text 2 12 2" xfId="55109"/>
    <cellStyle name="Warning Text 2 12 2 2" xfId="55110"/>
    <cellStyle name="Warning Text 2 12 2 2 2" xfId="55111"/>
    <cellStyle name="Warning Text 2 12 2 2 3" xfId="55112"/>
    <cellStyle name="Warning Text 2 12 2 3" xfId="55113"/>
    <cellStyle name="Warning Text 2 12 2 4" xfId="55114"/>
    <cellStyle name="Warning Text 2 12 3" xfId="55115"/>
    <cellStyle name="Warning Text 2 12 3 2" xfId="55116"/>
    <cellStyle name="Warning Text 2 12 3 2 2" xfId="55117"/>
    <cellStyle name="Warning Text 2 12 3 2 3" xfId="55118"/>
    <cellStyle name="Warning Text 2 12 3 3" xfId="55119"/>
    <cellStyle name="Warning Text 2 12 3 4" xfId="55120"/>
    <cellStyle name="Warning Text 2 12 4" xfId="55121"/>
    <cellStyle name="Warning Text 2 12 4 2" xfId="55122"/>
    <cellStyle name="Warning Text 2 12 4 3" xfId="55123"/>
    <cellStyle name="Warning Text 2 12 5" xfId="55124"/>
    <cellStyle name="Warning Text 2 12 6" xfId="55125"/>
    <cellStyle name="Warning Text 2 13" xfId="55126"/>
    <cellStyle name="Warning Text 2 13 2" xfId="55127"/>
    <cellStyle name="Warning Text 2 13 2 2" xfId="55128"/>
    <cellStyle name="Warning Text 2 13 2 2 2" xfId="55129"/>
    <cellStyle name="Warning Text 2 13 2 2 3" xfId="55130"/>
    <cellStyle name="Warning Text 2 13 2 3" xfId="55131"/>
    <cellStyle name="Warning Text 2 13 2 4" xfId="55132"/>
    <cellStyle name="Warning Text 2 13 3" xfId="55133"/>
    <cellStyle name="Warning Text 2 13 3 2" xfId="55134"/>
    <cellStyle name="Warning Text 2 13 3 2 2" xfId="55135"/>
    <cellStyle name="Warning Text 2 13 3 2 3" xfId="55136"/>
    <cellStyle name="Warning Text 2 13 3 3" xfId="55137"/>
    <cellStyle name="Warning Text 2 13 3 4" xfId="55138"/>
    <cellStyle name="Warning Text 2 13 4" xfId="55139"/>
    <cellStyle name="Warning Text 2 13 4 2" xfId="55140"/>
    <cellStyle name="Warning Text 2 13 4 3" xfId="55141"/>
    <cellStyle name="Warning Text 2 13 5" xfId="55142"/>
    <cellStyle name="Warning Text 2 13 6" xfId="55143"/>
    <cellStyle name="Warning Text 2 14" xfId="55144"/>
    <cellStyle name="Warning Text 2 14 2" xfId="55145"/>
    <cellStyle name="Warning Text 2 14 2 2" xfId="55146"/>
    <cellStyle name="Warning Text 2 14 2 2 2" xfId="55147"/>
    <cellStyle name="Warning Text 2 14 2 2 3" xfId="55148"/>
    <cellStyle name="Warning Text 2 14 2 3" xfId="55149"/>
    <cellStyle name="Warning Text 2 14 2 4" xfId="55150"/>
    <cellStyle name="Warning Text 2 14 3" xfId="55151"/>
    <cellStyle name="Warning Text 2 14 3 2" xfId="55152"/>
    <cellStyle name="Warning Text 2 14 3 2 2" xfId="55153"/>
    <cellStyle name="Warning Text 2 14 3 2 3" xfId="55154"/>
    <cellStyle name="Warning Text 2 14 3 3" xfId="55155"/>
    <cellStyle name="Warning Text 2 14 3 4" xfId="55156"/>
    <cellStyle name="Warning Text 2 14 4" xfId="55157"/>
    <cellStyle name="Warning Text 2 14 4 2" xfId="55158"/>
    <cellStyle name="Warning Text 2 14 4 2 2" xfId="55159"/>
    <cellStyle name="Warning Text 2 14 4 2 3" xfId="55160"/>
    <cellStyle name="Warning Text 2 14 4 3" xfId="55161"/>
    <cellStyle name="Warning Text 2 14 4 4" xfId="55162"/>
    <cellStyle name="Warning Text 2 14 5" xfId="55163"/>
    <cellStyle name="Warning Text 2 14 5 2" xfId="55164"/>
    <cellStyle name="Warning Text 2 14 5 3" xfId="55165"/>
    <cellStyle name="Warning Text 2 14 6" xfId="55166"/>
    <cellStyle name="Warning Text 2 14 7" xfId="55167"/>
    <cellStyle name="Warning Text 2 15" xfId="55168"/>
    <cellStyle name="Warning Text 2 15 2" xfId="55169"/>
    <cellStyle name="Warning Text 2 15 2 2" xfId="55170"/>
    <cellStyle name="Warning Text 2 15 2 2 2" xfId="55171"/>
    <cellStyle name="Warning Text 2 15 2 2 3" xfId="55172"/>
    <cellStyle name="Warning Text 2 15 2 3" xfId="55173"/>
    <cellStyle name="Warning Text 2 15 2 4" xfId="55174"/>
    <cellStyle name="Warning Text 2 15 3" xfId="55175"/>
    <cellStyle name="Warning Text 2 15 3 2" xfId="55176"/>
    <cellStyle name="Warning Text 2 15 3 2 2" xfId="55177"/>
    <cellStyle name="Warning Text 2 15 3 2 3" xfId="55178"/>
    <cellStyle name="Warning Text 2 15 3 3" xfId="55179"/>
    <cellStyle name="Warning Text 2 15 3 4" xfId="55180"/>
    <cellStyle name="Warning Text 2 15 4" xfId="55181"/>
    <cellStyle name="Warning Text 2 15 4 2" xfId="55182"/>
    <cellStyle name="Warning Text 2 15 4 3" xfId="55183"/>
    <cellStyle name="Warning Text 2 15 5" xfId="55184"/>
    <cellStyle name="Warning Text 2 15 6" xfId="55185"/>
    <cellStyle name="Warning Text 2 16" xfId="55186"/>
    <cellStyle name="Warning Text 2 16 2" xfId="55187"/>
    <cellStyle name="Warning Text 2 16 2 2" xfId="55188"/>
    <cellStyle name="Warning Text 2 16 2 3" xfId="55189"/>
    <cellStyle name="Warning Text 2 16 3" xfId="55190"/>
    <cellStyle name="Warning Text 2 16 4" xfId="55191"/>
    <cellStyle name="Warning Text 2 17" xfId="55192"/>
    <cellStyle name="Warning Text 2 17 2" xfId="55193"/>
    <cellStyle name="Warning Text 2 17 2 2" xfId="55194"/>
    <cellStyle name="Warning Text 2 17 2 3" xfId="55195"/>
    <cellStyle name="Warning Text 2 17 3" xfId="55196"/>
    <cellStyle name="Warning Text 2 17 4" xfId="55197"/>
    <cellStyle name="Warning Text 2 18" xfId="55198"/>
    <cellStyle name="Warning Text 2 18 2" xfId="55199"/>
    <cellStyle name="Warning Text 2 18 2 2" xfId="55200"/>
    <cellStyle name="Warning Text 2 18 2 3" xfId="55201"/>
    <cellStyle name="Warning Text 2 18 3" xfId="55202"/>
    <cellStyle name="Warning Text 2 18 4" xfId="55203"/>
    <cellStyle name="Warning Text 2 19" xfId="55204"/>
    <cellStyle name="Warning Text 2 19 2" xfId="55205"/>
    <cellStyle name="Warning Text 2 19 3" xfId="55206"/>
    <cellStyle name="Warning Text 2 2" xfId="55207"/>
    <cellStyle name="Warning Text 2 2 10" xfId="55208"/>
    <cellStyle name="Warning Text 2 2 10 2" xfId="55209"/>
    <cellStyle name="Warning Text 2 2 10 3" xfId="55210"/>
    <cellStyle name="Warning Text 2 2 11" xfId="55211"/>
    <cellStyle name="Warning Text 2 2 11 2" xfId="55212"/>
    <cellStyle name="Warning Text 2 2 11 3" xfId="55213"/>
    <cellStyle name="Warning Text 2 2 12" xfId="55214"/>
    <cellStyle name="Warning Text 2 2 2" xfId="55215"/>
    <cellStyle name="Warning Text 2 2 2 2" xfId="55216"/>
    <cellStyle name="Warning Text 2 2 2 2 2" xfId="55217"/>
    <cellStyle name="Warning Text 2 2 2 2 2 2" xfId="55218"/>
    <cellStyle name="Warning Text 2 2 2 2 2 3" xfId="55219"/>
    <cellStyle name="Warning Text 2 2 2 2 3" xfId="55220"/>
    <cellStyle name="Warning Text 2 2 2 2 4" xfId="55221"/>
    <cellStyle name="Warning Text 2 2 2 3" xfId="55222"/>
    <cellStyle name="Warning Text 2 2 2 3 2" xfId="55223"/>
    <cellStyle name="Warning Text 2 2 2 3 2 2" xfId="55224"/>
    <cellStyle name="Warning Text 2 2 2 3 2 3" xfId="55225"/>
    <cellStyle name="Warning Text 2 2 2 3 3" xfId="55226"/>
    <cellStyle name="Warning Text 2 2 2 3 4" xfId="55227"/>
    <cellStyle name="Warning Text 2 2 2 4" xfId="55228"/>
    <cellStyle name="Warning Text 2 2 2 4 2" xfId="55229"/>
    <cellStyle name="Warning Text 2 2 2 4 3" xfId="55230"/>
    <cellStyle name="Warning Text 2 2 2 5" xfId="55231"/>
    <cellStyle name="Warning Text 2 2 2 6" xfId="55232"/>
    <cellStyle name="Warning Text 2 2 3" xfId="55233"/>
    <cellStyle name="Warning Text 2 2 3 2" xfId="55234"/>
    <cellStyle name="Warning Text 2 2 3 2 2" xfId="55235"/>
    <cellStyle name="Warning Text 2 2 3 2 2 2" xfId="55236"/>
    <cellStyle name="Warning Text 2 2 3 2 2 3" xfId="55237"/>
    <cellStyle name="Warning Text 2 2 3 2 3" xfId="55238"/>
    <cellStyle name="Warning Text 2 2 3 2 4" xfId="55239"/>
    <cellStyle name="Warning Text 2 2 3 3" xfId="55240"/>
    <cellStyle name="Warning Text 2 2 3 3 2" xfId="55241"/>
    <cellStyle name="Warning Text 2 2 3 3 2 2" xfId="55242"/>
    <cellStyle name="Warning Text 2 2 3 3 2 3" xfId="55243"/>
    <cellStyle name="Warning Text 2 2 3 3 3" xfId="55244"/>
    <cellStyle name="Warning Text 2 2 3 3 4" xfId="55245"/>
    <cellStyle name="Warning Text 2 2 3 4" xfId="55246"/>
    <cellStyle name="Warning Text 2 2 3 4 2" xfId="55247"/>
    <cellStyle name="Warning Text 2 2 3 4 3" xfId="55248"/>
    <cellStyle name="Warning Text 2 2 3 5" xfId="55249"/>
    <cellStyle name="Warning Text 2 2 3 6" xfId="55250"/>
    <cellStyle name="Warning Text 2 2 4" xfId="55251"/>
    <cellStyle name="Warning Text 2 2 4 2" xfId="55252"/>
    <cellStyle name="Warning Text 2 2 4 2 2" xfId="55253"/>
    <cellStyle name="Warning Text 2 2 4 2 2 2" xfId="55254"/>
    <cellStyle name="Warning Text 2 2 4 2 2 3" xfId="55255"/>
    <cellStyle name="Warning Text 2 2 4 2 3" xfId="55256"/>
    <cellStyle name="Warning Text 2 2 4 2 4" xfId="55257"/>
    <cellStyle name="Warning Text 2 2 4 3" xfId="55258"/>
    <cellStyle name="Warning Text 2 2 4 3 2" xfId="55259"/>
    <cellStyle name="Warning Text 2 2 4 3 2 2" xfId="55260"/>
    <cellStyle name="Warning Text 2 2 4 3 2 3" xfId="55261"/>
    <cellStyle name="Warning Text 2 2 4 3 3" xfId="55262"/>
    <cellStyle name="Warning Text 2 2 4 3 4" xfId="55263"/>
    <cellStyle name="Warning Text 2 2 4 4" xfId="55264"/>
    <cellStyle name="Warning Text 2 2 4 4 2" xfId="55265"/>
    <cellStyle name="Warning Text 2 2 4 4 2 2" xfId="55266"/>
    <cellStyle name="Warning Text 2 2 4 4 2 3" xfId="55267"/>
    <cellStyle name="Warning Text 2 2 4 4 3" xfId="55268"/>
    <cellStyle name="Warning Text 2 2 4 4 4" xfId="55269"/>
    <cellStyle name="Warning Text 2 2 4 5" xfId="55270"/>
    <cellStyle name="Warning Text 2 2 4 5 2" xfId="55271"/>
    <cellStyle name="Warning Text 2 2 4 5 3" xfId="55272"/>
    <cellStyle name="Warning Text 2 2 4 6" xfId="55273"/>
    <cellStyle name="Warning Text 2 2 4 7" xfId="55274"/>
    <cellStyle name="Warning Text 2 2 5" xfId="55275"/>
    <cellStyle name="Warning Text 2 2 5 2" xfId="55276"/>
    <cellStyle name="Warning Text 2 2 5 2 2" xfId="55277"/>
    <cellStyle name="Warning Text 2 2 5 2 2 2" xfId="55278"/>
    <cellStyle name="Warning Text 2 2 5 2 2 3" xfId="55279"/>
    <cellStyle name="Warning Text 2 2 5 2 3" xfId="55280"/>
    <cellStyle name="Warning Text 2 2 5 2 4" xfId="55281"/>
    <cellStyle name="Warning Text 2 2 5 3" xfId="55282"/>
    <cellStyle name="Warning Text 2 2 5 3 2" xfId="55283"/>
    <cellStyle name="Warning Text 2 2 5 3 2 2" xfId="55284"/>
    <cellStyle name="Warning Text 2 2 5 3 2 3" xfId="55285"/>
    <cellStyle name="Warning Text 2 2 5 3 3" xfId="55286"/>
    <cellStyle name="Warning Text 2 2 5 3 4" xfId="55287"/>
    <cellStyle name="Warning Text 2 2 5 4" xfId="55288"/>
    <cellStyle name="Warning Text 2 2 5 4 2" xfId="55289"/>
    <cellStyle name="Warning Text 2 2 5 4 3" xfId="55290"/>
    <cellStyle name="Warning Text 2 2 5 5" xfId="55291"/>
    <cellStyle name="Warning Text 2 2 5 6" xfId="55292"/>
    <cellStyle name="Warning Text 2 2 6" xfId="55293"/>
    <cellStyle name="Warning Text 2 2 6 2" xfId="55294"/>
    <cellStyle name="Warning Text 2 2 6 2 2" xfId="55295"/>
    <cellStyle name="Warning Text 2 2 6 2 3" xfId="55296"/>
    <cellStyle name="Warning Text 2 2 6 3" xfId="55297"/>
    <cellStyle name="Warning Text 2 2 6 4" xfId="55298"/>
    <cellStyle name="Warning Text 2 2 7" xfId="55299"/>
    <cellStyle name="Warning Text 2 2 7 2" xfId="55300"/>
    <cellStyle name="Warning Text 2 2 7 2 2" xfId="55301"/>
    <cellStyle name="Warning Text 2 2 7 2 3" xfId="55302"/>
    <cellStyle name="Warning Text 2 2 7 3" xfId="55303"/>
    <cellStyle name="Warning Text 2 2 7 4" xfId="55304"/>
    <cellStyle name="Warning Text 2 2 8" xfId="55305"/>
    <cellStyle name="Warning Text 2 2 8 2" xfId="55306"/>
    <cellStyle name="Warning Text 2 2 8 2 2" xfId="55307"/>
    <cellStyle name="Warning Text 2 2 8 2 3" xfId="55308"/>
    <cellStyle name="Warning Text 2 2 8 3" xfId="55309"/>
    <cellStyle name="Warning Text 2 2 8 4" xfId="55310"/>
    <cellStyle name="Warning Text 2 2 9" xfId="55311"/>
    <cellStyle name="Warning Text 2 2 9 2" xfId="55312"/>
    <cellStyle name="Warning Text 2 2 9 3" xfId="55313"/>
    <cellStyle name="Warning Text 2 20" xfId="55314"/>
    <cellStyle name="Warning Text 2 20 2" xfId="55315"/>
    <cellStyle name="Warning Text 2 20 3" xfId="55316"/>
    <cellStyle name="Warning Text 2 21" xfId="55317"/>
    <cellStyle name="Warning Text 2 21 2" xfId="55318"/>
    <cellStyle name="Warning Text 2 21 3" xfId="55319"/>
    <cellStyle name="Warning Text 2 22" xfId="55320"/>
    <cellStyle name="Warning Text 2 3" xfId="55321"/>
    <cellStyle name="Warning Text 2 3 10" xfId="55322"/>
    <cellStyle name="Warning Text 2 3 10 2" xfId="55323"/>
    <cellStyle name="Warning Text 2 3 10 3" xfId="55324"/>
    <cellStyle name="Warning Text 2 3 11" xfId="55325"/>
    <cellStyle name="Warning Text 2 3 11 2" xfId="55326"/>
    <cellStyle name="Warning Text 2 3 11 3" xfId="55327"/>
    <cellStyle name="Warning Text 2 3 12" xfId="55328"/>
    <cellStyle name="Warning Text 2 3 2" xfId="55329"/>
    <cellStyle name="Warning Text 2 3 2 2" xfId="55330"/>
    <cellStyle name="Warning Text 2 3 2 2 2" xfId="55331"/>
    <cellStyle name="Warning Text 2 3 2 2 2 2" xfId="55332"/>
    <cellStyle name="Warning Text 2 3 2 2 2 3" xfId="55333"/>
    <cellStyle name="Warning Text 2 3 2 2 3" xfId="55334"/>
    <cellStyle name="Warning Text 2 3 2 2 4" xfId="55335"/>
    <cellStyle name="Warning Text 2 3 2 3" xfId="55336"/>
    <cellStyle name="Warning Text 2 3 2 3 2" xfId="55337"/>
    <cellStyle name="Warning Text 2 3 2 3 2 2" xfId="55338"/>
    <cellStyle name="Warning Text 2 3 2 3 2 3" xfId="55339"/>
    <cellStyle name="Warning Text 2 3 2 3 3" xfId="55340"/>
    <cellStyle name="Warning Text 2 3 2 3 4" xfId="55341"/>
    <cellStyle name="Warning Text 2 3 2 4" xfId="55342"/>
    <cellStyle name="Warning Text 2 3 2 4 2" xfId="55343"/>
    <cellStyle name="Warning Text 2 3 2 4 3" xfId="55344"/>
    <cellStyle name="Warning Text 2 3 2 5" xfId="55345"/>
    <cellStyle name="Warning Text 2 3 2 6" xfId="55346"/>
    <cellStyle name="Warning Text 2 3 3" xfId="55347"/>
    <cellStyle name="Warning Text 2 3 3 2" xfId="55348"/>
    <cellStyle name="Warning Text 2 3 3 2 2" xfId="55349"/>
    <cellStyle name="Warning Text 2 3 3 2 2 2" xfId="55350"/>
    <cellStyle name="Warning Text 2 3 3 2 2 3" xfId="55351"/>
    <cellStyle name="Warning Text 2 3 3 2 3" xfId="55352"/>
    <cellStyle name="Warning Text 2 3 3 2 4" xfId="55353"/>
    <cellStyle name="Warning Text 2 3 3 3" xfId="55354"/>
    <cellStyle name="Warning Text 2 3 3 3 2" xfId="55355"/>
    <cellStyle name="Warning Text 2 3 3 3 2 2" xfId="55356"/>
    <cellStyle name="Warning Text 2 3 3 3 2 3" xfId="55357"/>
    <cellStyle name="Warning Text 2 3 3 3 3" xfId="55358"/>
    <cellStyle name="Warning Text 2 3 3 3 4" xfId="55359"/>
    <cellStyle name="Warning Text 2 3 3 4" xfId="55360"/>
    <cellStyle name="Warning Text 2 3 3 4 2" xfId="55361"/>
    <cellStyle name="Warning Text 2 3 3 4 3" xfId="55362"/>
    <cellStyle name="Warning Text 2 3 3 5" xfId="55363"/>
    <cellStyle name="Warning Text 2 3 3 6" xfId="55364"/>
    <cellStyle name="Warning Text 2 3 4" xfId="55365"/>
    <cellStyle name="Warning Text 2 3 4 2" xfId="55366"/>
    <cellStyle name="Warning Text 2 3 4 2 2" xfId="55367"/>
    <cellStyle name="Warning Text 2 3 4 2 2 2" xfId="55368"/>
    <cellStyle name="Warning Text 2 3 4 2 2 3" xfId="55369"/>
    <cellStyle name="Warning Text 2 3 4 2 3" xfId="55370"/>
    <cellStyle name="Warning Text 2 3 4 2 4" xfId="55371"/>
    <cellStyle name="Warning Text 2 3 4 3" xfId="55372"/>
    <cellStyle name="Warning Text 2 3 4 3 2" xfId="55373"/>
    <cellStyle name="Warning Text 2 3 4 3 2 2" xfId="55374"/>
    <cellStyle name="Warning Text 2 3 4 3 2 3" xfId="55375"/>
    <cellStyle name="Warning Text 2 3 4 3 3" xfId="55376"/>
    <cellStyle name="Warning Text 2 3 4 3 4" xfId="55377"/>
    <cellStyle name="Warning Text 2 3 4 4" xfId="55378"/>
    <cellStyle name="Warning Text 2 3 4 4 2" xfId="55379"/>
    <cellStyle name="Warning Text 2 3 4 4 2 2" xfId="55380"/>
    <cellStyle name="Warning Text 2 3 4 4 2 3" xfId="55381"/>
    <cellStyle name="Warning Text 2 3 4 4 3" xfId="55382"/>
    <cellStyle name="Warning Text 2 3 4 4 4" xfId="55383"/>
    <cellStyle name="Warning Text 2 3 4 5" xfId="55384"/>
    <cellStyle name="Warning Text 2 3 4 5 2" xfId="55385"/>
    <cellStyle name="Warning Text 2 3 4 5 3" xfId="55386"/>
    <cellStyle name="Warning Text 2 3 4 6" xfId="55387"/>
    <cellStyle name="Warning Text 2 3 4 7" xfId="55388"/>
    <cellStyle name="Warning Text 2 3 5" xfId="55389"/>
    <cellStyle name="Warning Text 2 3 5 2" xfId="55390"/>
    <cellStyle name="Warning Text 2 3 5 2 2" xfId="55391"/>
    <cellStyle name="Warning Text 2 3 5 2 2 2" xfId="55392"/>
    <cellStyle name="Warning Text 2 3 5 2 2 3" xfId="55393"/>
    <cellStyle name="Warning Text 2 3 5 2 3" xfId="55394"/>
    <cellStyle name="Warning Text 2 3 5 2 4" xfId="55395"/>
    <cellStyle name="Warning Text 2 3 5 3" xfId="55396"/>
    <cellStyle name="Warning Text 2 3 5 3 2" xfId="55397"/>
    <cellStyle name="Warning Text 2 3 5 3 2 2" xfId="55398"/>
    <cellStyle name="Warning Text 2 3 5 3 2 3" xfId="55399"/>
    <cellStyle name="Warning Text 2 3 5 3 3" xfId="55400"/>
    <cellStyle name="Warning Text 2 3 5 3 4" xfId="55401"/>
    <cellStyle name="Warning Text 2 3 5 4" xfId="55402"/>
    <cellStyle name="Warning Text 2 3 5 4 2" xfId="55403"/>
    <cellStyle name="Warning Text 2 3 5 4 3" xfId="55404"/>
    <cellStyle name="Warning Text 2 3 5 5" xfId="55405"/>
    <cellStyle name="Warning Text 2 3 5 6" xfId="55406"/>
    <cellStyle name="Warning Text 2 3 6" xfId="55407"/>
    <cellStyle name="Warning Text 2 3 6 2" xfId="55408"/>
    <cellStyle name="Warning Text 2 3 6 2 2" xfId="55409"/>
    <cellStyle name="Warning Text 2 3 6 2 3" xfId="55410"/>
    <cellStyle name="Warning Text 2 3 6 3" xfId="55411"/>
    <cellStyle name="Warning Text 2 3 6 4" xfId="55412"/>
    <cellStyle name="Warning Text 2 3 7" xfId="55413"/>
    <cellStyle name="Warning Text 2 3 7 2" xfId="55414"/>
    <cellStyle name="Warning Text 2 3 7 2 2" xfId="55415"/>
    <cellStyle name="Warning Text 2 3 7 2 3" xfId="55416"/>
    <cellStyle name="Warning Text 2 3 7 3" xfId="55417"/>
    <cellStyle name="Warning Text 2 3 7 4" xfId="55418"/>
    <cellStyle name="Warning Text 2 3 8" xfId="55419"/>
    <cellStyle name="Warning Text 2 3 8 2" xfId="55420"/>
    <cellStyle name="Warning Text 2 3 8 2 2" xfId="55421"/>
    <cellStyle name="Warning Text 2 3 8 2 3" xfId="55422"/>
    <cellStyle name="Warning Text 2 3 8 3" xfId="55423"/>
    <cellStyle name="Warning Text 2 3 8 4" xfId="55424"/>
    <cellStyle name="Warning Text 2 3 9" xfId="55425"/>
    <cellStyle name="Warning Text 2 3 9 2" xfId="55426"/>
    <cellStyle name="Warning Text 2 3 9 3" xfId="55427"/>
    <cellStyle name="Warning Text 2 4" xfId="55428"/>
    <cellStyle name="Warning Text 2 4 10" xfId="55429"/>
    <cellStyle name="Warning Text 2 4 10 2" xfId="55430"/>
    <cellStyle name="Warning Text 2 4 10 3" xfId="55431"/>
    <cellStyle name="Warning Text 2 4 11" xfId="55432"/>
    <cellStyle name="Warning Text 2 4 11 2" xfId="55433"/>
    <cellStyle name="Warning Text 2 4 11 3" xfId="55434"/>
    <cellStyle name="Warning Text 2 4 12" xfId="55435"/>
    <cellStyle name="Warning Text 2 4 2" xfId="55436"/>
    <cellStyle name="Warning Text 2 4 2 2" xfId="55437"/>
    <cellStyle name="Warning Text 2 4 2 2 2" xfId="55438"/>
    <cellStyle name="Warning Text 2 4 2 2 2 2" xfId="55439"/>
    <cellStyle name="Warning Text 2 4 2 2 2 3" xfId="55440"/>
    <cellStyle name="Warning Text 2 4 2 2 3" xfId="55441"/>
    <cellStyle name="Warning Text 2 4 2 2 4" xfId="55442"/>
    <cellStyle name="Warning Text 2 4 2 3" xfId="55443"/>
    <cellStyle name="Warning Text 2 4 2 3 2" xfId="55444"/>
    <cellStyle name="Warning Text 2 4 2 3 2 2" xfId="55445"/>
    <cellStyle name="Warning Text 2 4 2 3 2 3" xfId="55446"/>
    <cellStyle name="Warning Text 2 4 2 3 3" xfId="55447"/>
    <cellStyle name="Warning Text 2 4 2 3 4" xfId="55448"/>
    <cellStyle name="Warning Text 2 4 2 4" xfId="55449"/>
    <cellStyle name="Warning Text 2 4 2 4 2" xfId="55450"/>
    <cellStyle name="Warning Text 2 4 2 4 3" xfId="55451"/>
    <cellStyle name="Warning Text 2 4 2 5" xfId="55452"/>
    <cellStyle name="Warning Text 2 4 2 6" xfId="55453"/>
    <cellStyle name="Warning Text 2 4 3" xfId="55454"/>
    <cellStyle name="Warning Text 2 4 3 2" xfId="55455"/>
    <cellStyle name="Warning Text 2 4 3 2 2" xfId="55456"/>
    <cellStyle name="Warning Text 2 4 3 2 2 2" xfId="55457"/>
    <cellStyle name="Warning Text 2 4 3 2 2 3" xfId="55458"/>
    <cellStyle name="Warning Text 2 4 3 2 3" xfId="55459"/>
    <cellStyle name="Warning Text 2 4 3 2 4" xfId="55460"/>
    <cellStyle name="Warning Text 2 4 3 3" xfId="55461"/>
    <cellStyle name="Warning Text 2 4 3 3 2" xfId="55462"/>
    <cellStyle name="Warning Text 2 4 3 3 2 2" xfId="55463"/>
    <cellStyle name="Warning Text 2 4 3 3 2 3" xfId="55464"/>
    <cellStyle name="Warning Text 2 4 3 3 3" xfId="55465"/>
    <cellStyle name="Warning Text 2 4 3 3 4" xfId="55466"/>
    <cellStyle name="Warning Text 2 4 3 4" xfId="55467"/>
    <cellStyle name="Warning Text 2 4 3 4 2" xfId="55468"/>
    <cellStyle name="Warning Text 2 4 3 4 3" xfId="55469"/>
    <cellStyle name="Warning Text 2 4 3 5" xfId="55470"/>
    <cellStyle name="Warning Text 2 4 3 6" xfId="55471"/>
    <cellStyle name="Warning Text 2 4 4" xfId="55472"/>
    <cellStyle name="Warning Text 2 4 4 2" xfId="55473"/>
    <cellStyle name="Warning Text 2 4 4 2 2" xfId="55474"/>
    <cellStyle name="Warning Text 2 4 4 2 2 2" xfId="55475"/>
    <cellStyle name="Warning Text 2 4 4 2 2 3" xfId="55476"/>
    <cellStyle name="Warning Text 2 4 4 2 3" xfId="55477"/>
    <cellStyle name="Warning Text 2 4 4 2 4" xfId="55478"/>
    <cellStyle name="Warning Text 2 4 4 3" xfId="55479"/>
    <cellStyle name="Warning Text 2 4 4 3 2" xfId="55480"/>
    <cellStyle name="Warning Text 2 4 4 3 2 2" xfId="55481"/>
    <cellStyle name="Warning Text 2 4 4 3 2 3" xfId="55482"/>
    <cellStyle name="Warning Text 2 4 4 3 3" xfId="55483"/>
    <cellStyle name="Warning Text 2 4 4 3 4" xfId="55484"/>
    <cellStyle name="Warning Text 2 4 4 4" xfId="55485"/>
    <cellStyle name="Warning Text 2 4 4 4 2" xfId="55486"/>
    <cellStyle name="Warning Text 2 4 4 4 2 2" xfId="55487"/>
    <cellStyle name="Warning Text 2 4 4 4 2 3" xfId="55488"/>
    <cellStyle name="Warning Text 2 4 4 4 3" xfId="55489"/>
    <cellStyle name="Warning Text 2 4 4 4 4" xfId="55490"/>
    <cellStyle name="Warning Text 2 4 4 5" xfId="55491"/>
    <cellStyle name="Warning Text 2 4 4 5 2" xfId="55492"/>
    <cellStyle name="Warning Text 2 4 4 5 3" xfId="55493"/>
    <cellStyle name="Warning Text 2 4 4 6" xfId="55494"/>
    <cellStyle name="Warning Text 2 4 4 7" xfId="55495"/>
    <cellStyle name="Warning Text 2 4 5" xfId="55496"/>
    <cellStyle name="Warning Text 2 4 5 2" xfId="55497"/>
    <cellStyle name="Warning Text 2 4 5 2 2" xfId="55498"/>
    <cellStyle name="Warning Text 2 4 5 2 2 2" xfId="55499"/>
    <cellStyle name="Warning Text 2 4 5 2 2 3" xfId="55500"/>
    <cellStyle name="Warning Text 2 4 5 2 3" xfId="55501"/>
    <cellStyle name="Warning Text 2 4 5 2 4" xfId="55502"/>
    <cellStyle name="Warning Text 2 4 5 3" xfId="55503"/>
    <cellStyle name="Warning Text 2 4 5 3 2" xfId="55504"/>
    <cellStyle name="Warning Text 2 4 5 3 2 2" xfId="55505"/>
    <cellStyle name="Warning Text 2 4 5 3 2 3" xfId="55506"/>
    <cellStyle name="Warning Text 2 4 5 3 3" xfId="55507"/>
    <cellStyle name="Warning Text 2 4 5 3 4" xfId="55508"/>
    <cellStyle name="Warning Text 2 4 5 4" xfId="55509"/>
    <cellStyle name="Warning Text 2 4 5 4 2" xfId="55510"/>
    <cellStyle name="Warning Text 2 4 5 4 3" xfId="55511"/>
    <cellStyle name="Warning Text 2 4 5 5" xfId="55512"/>
    <cellStyle name="Warning Text 2 4 5 6" xfId="55513"/>
    <cellStyle name="Warning Text 2 4 6" xfId="55514"/>
    <cellStyle name="Warning Text 2 4 6 2" xfId="55515"/>
    <cellStyle name="Warning Text 2 4 6 2 2" xfId="55516"/>
    <cellStyle name="Warning Text 2 4 6 2 3" xfId="55517"/>
    <cellStyle name="Warning Text 2 4 6 3" xfId="55518"/>
    <cellStyle name="Warning Text 2 4 6 4" xfId="55519"/>
    <cellStyle name="Warning Text 2 4 7" xfId="55520"/>
    <cellStyle name="Warning Text 2 4 7 2" xfId="55521"/>
    <cellStyle name="Warning Text 2 4 7 2 2" xfId="55522"/>
    <cellStyle name="Warning Text 2 4 7 2 3" xfId="55523"/>
    <cellStyle name="Warning Text 2 4 7 3" xfId="55524"/>
    <cellStyle name="Warning Text 2 4 7 4" xfId="55525"/>
    <cellStyle name="Warning Text 2 4 8" xfId="55526"/>
    <cellStyle name="Warning Text 2 4 8 2" xfId="55527"/>
    <cellStyle name="Warning Text 2 4 8 2 2" xfId="55528"/>
    <cellStyle name="Warning Text 2 4 8 2 3" xfId="55529"/>
    <cellStyle name="Warning Text 2 4 8 3" xfId="55530"/>
    <cellStyle name="Warning Text 2 4 8 4" xfId="55531"/>
    <cellStyle name="Warning Text 2 4 9" xfId="55532"/>
    <cellStyle name="Warning Text 2 4 9 2" xfId="55533"/>
    <cellStyle name="Warning Text 2 4 9 3" xfId="55534"/>
    <cellStyle name="Warning Text 2 5" xfId="55535"/>
    <cellStyle name="Warning Text 2 5 10" xfId="55536"/>
    <cellStyle name="Warning Text 2 5 10 2" xfId="55537"/>
    <cellStyle name="Warning Text 2 5 10 3" xfId="55538"/>
    <cellStyle name="Warning Text 2 5 11" xfId="55539"/>
    <cellStyle name="Warning Text 2 5 11 2" xfId="55540"/>
    <cellStyle name="Warning Text 2 5 11 3" xfId="55541"/>
    <cellStyle name="Warning Text 2 5 12" xfId="55542"/>
    <cellStyle name="Warning Text 2 5 2" xfId="55543"/>
    <cellStyle name="Warning Text 2 5 2 2" xfId="55544"/>
    <cellStyle name="Warning Text 2 5 2 2 2" xfId="55545"/>
    <cellStyle name="Warning Text 2 5 2 2 2 2" xfId="55546"/>
    <cellStyle name="Warning Text 2 5 2 2 2 3" xfId="55547"/>
    <cellStyle name="Warning Text 2 5 2 2 3" xfId="55548"/>
    <cellStyle name="Warning Text 2 5 2 2 4" xfId="55549"/>
    <cellStyle name="Warning Text 2 5 2 3" xfId="55550"/>
    <cellStyle name="Warning Text 2 5 2 3 2" xfId="55551"/>
    <cellStyle name="Warning Text 2 5 2 3 2 2" xfId="55552"/>
    <cellStyle name="Warning Text 2 5 2 3 2 3" xfId="55553"/>
    <cellStyle name="Warning Text 2 5 2 3 3" xfId="55554"/>
    <cellStyle name="Warning Text 2 5 2 3 4" xfId="55555"/>
    <cellStyle name="Warning Text 2 5 2 4" xfId="55556"/>
    <cellStyle name="Warning Text 2 5 2 4 2" xfId="55557"/>
    <cellStyle name="Warning Text 2 5 2 4 3" xfId="55558"/>
    <cellStyle name="Warning Text 2 5 2 5" xfId="55559"/>
    <cellStyle name="Warning Text 2 5 2 6" xfId="55560"/>
    <cellStyle name="Warning Text 2 5 3" xfId="55561"/>
    <cellStyle name="Warning Text 2 5 3 2" xfId="55562"/>
    <cellStyle name="Warning Text 2 5 3 2 2" xfId="55563"/>
    <cellStyle name="Warning Text 2 5 3 2 2 2" xfId="55564"/>
    <cellStyle name="Warning Text 2 5 3 2 2 3" xfId="55565"/>
    <cellStyle name="Warning Text 2 5 3 2 3" xfId="55566"/>
    <cellStyle name="Warning Text 2 5 3 2 4" xfId="55567"/>
    <cellStyle name="Warning Text 2 5 3 3" xfId="55568"/>
    <cellStyle name="Warning Text 2 5 3 3 2" xfId="55569"/>
    <cellStyle name="Warning Text 2 5 3 3 2 2" xfId="55570"/>
    <cellStyle name="Warning Text 2 5 3 3 2 3" xfId="55571"/>
    <cellStyle name="Warning Text 2 5 3 3 3" xfId="55572"/>
    <cellStyle name="Warning Text 2 5 3 3 4" xfId="55573"/>
    <cellStyle name="Warning Text 2 5 3 4" xfId="55574"/>
    <cellStyle name="Warning Text 2 5 3 4 2" xfId="55575"/>
    <cellStyle name="Warning Text 2 5 3 4 3" xfId="55576"/>
    <cellStyle name="Warning Text 2 5 3 5" xfId="55577"/>
    <cellStyle name="Warning Text 2 5 3 6" xfId="55578"/>
    <cellStyle name="Warning Text 2 5 4" xfId="55579"/>
    <cellStyle name="Warning Text 2 5 4 2" xfId="55580"/>
    <cellStyle name="Warning Text 2 5 4 2 2" xfId="55581"/>
    <cellStyle name="Warning Text 2 5 4 2 2 2" xfId="55582"/>
    <cellStyle name="Warning Text 2 5 4 2 2 3" xfId="55583"/>
    <cellStyle name="Warning Text 2 5 4 2 3" xfId="55584"/>
    <cellStyle name="Warning Text 2 5 4 2 4" xfId="55585"/>
    <cellStyle name="Warning Text 2 5 4 3" xfId="55586"/>
    <cellStyle name="Warning Text 2 5 4 3 2" xfId="55587"/>
    <cellStyle name="Warning Text 2 5 4 3 2 2" xfId="55588"/>
    <cellStyle name="Warning Text 2 5 4 3 2 3" xfId="55589"/>
    <cellStyle name="Warning Text 2 5 4 3 3" xfId="55590"/>
    <cellStyle name="Warning Text 2 5 4 3 4" xfId="55591"/>
    <cellStyle name="Warning Text 2 5 4 4" xfId="55592"/>
    <cellStyle name="Warning Text 2 5 4 4 2" xfId="55593"/>
    <cellStyle name="Warning Text 2 5 4 4 2 2" xfId="55594"/>
    <cellStyle name="Warning Text 2 5 4 4 2 3" xfId="55595"/>
    <cellStyle name="Warning Text 2 5 4 4 3" xfId="55596"/>
    <cellStyle name="Warning Text 2 5 4 4 4" xfId="55597"/>
    <cellStyle name="Warning Text 2 5 4 5" xfId="55598"/>
    <cellStyle name="Warning Text 2 5 4 5 2" xfId="55599"/>
    <cellStyle name="Warning Text 2 5 4 5 3" xfId="55600"/>
    <cellStyle name="Warning Text 2 5 4 6" xfId="55601"/>
    <cellStyle name="Warning Text 2 5 4 7" xfId="55602"/>
    <cellStyle name="Warning Text 2 5 5" xfId="55603"/>
    <cellStyle name="Warning Text 2 5 5 2" xfId="55604"/>
    <cellStyle name="Warning Text 2 5 5 2 2" xfId="55605"/>
    <cellStyle name="Warning Text 2 5 5 2 2 2" xfId="55606"/>
    <cellStyle name="Warning Text 2 5 5 2 2 3" xfId="55607"/>
    <cellStyle name="Warning Text 2 5 5 2 3" xfId="55608"/>
    <cellStyle name="Warning Text 2 5 5 2 4" xfId="55609"/>
    <cellStyle name="Warning Text 2 5 5 3" xfId="55610"/>
    <cellStyle name="Warning Text 2 5 5 3 2" xfId="55611"/>
    <cellStyle name="Warning Text 2 5 5 3 2 2" xfId="55612"/>
    <cellStyle name="Warning Text 2 5 5 3 2 3" xfId="55613"/>
    <cellStyle name="Warning Text 2 5 5 3 3" xfId="55614"/>
    <cellStyle name="Warning Text 2 5 5 3 4" xfId="55615"/>
    <cellStyle name="Warning Text 2 5 5 4" xfId="55616"/>
    <cellStyle name="Warning Text 2 5 5 4 2" xfId="55617"/>
    <cellStyle name="Warning Text 2 5 5 4 3" xfId="55618"/>
    <cellStyle name="Warning Text 2 5 5 5" xfId="55619"/>
    <cellStyle name="Warning Text 2 5 5 6" xfId="55620"/>
    <cellStyle name="Warning Text 2 5 6" xfId="55621"/>
    <cellStyle name="Warning Text 2 5 6 2" xfId="55622"/>
    <cellStyle name="Warning Text 2 5 6 2 2" xfId="55623"/>
    <cellStyle name="Warning Text 2 5 6 2 3" xfId="55624"/>
    <cellStyle name="Warning Text 2 5 6 3" xfId="55625"/>
    <cellStyle name="Warning Text 2 5 6 4" xfId="55626"/>
    <cellStyle name="Warning Text 2 5 7" xfId="55627"/>
    <cellStyle name="Warning Text 2 5 7 2" xfId="55628"/>
    <cellStyle name="Warning Text 2 5 7 2 2" xfId="55629"/>
    <cellStyle name="Warning Text 2 5 7 2 3" xfId="55630"/>
    <cellStyle name="Warning Text 2 5 7 3" xfId="55631"/>
    <cellStyle name="Warning Text 2 5 7 4" xfId="55632"/>
    <cellStyle name="Warning Text 2 5 8" xfId="55633"/>
    <cellStyle name="Warning Text 2 5 8 2" xfId="55634"/>
    <cellStyle name="Warning Text 2 5 8 2 2" xfId="55635"/>
    <cellStyle name="Warning Text 2 5 8 2 3" xfId="55636"/>
    <cellStyle name="Warning Text 2 5 8 3" xfId="55637"/>
    <cellStyle name="Warning Text 2 5 8 4" xfId="55638"/>
    <cellStyle name="Warning Text 2 5 9" xfId="55639"/>
    <cellStyle name="Warning Text 2 5 9 2" xfId="55640"/>
    <cellStyle name="Warning Text 2 5 9 3" xfId="55641"/>
    <cellStyle name="Warning Text 2 6" xfId="55642"/>
    <cellStyle name="Warning Text 2 6 10" xfId="55643"/>
    <cellStyle name="Warning Text 2 6 10 2" xfId="55644"/>
    <cellStyle name="Warning Text 2 6 10 3" xfId="55645"/>
    <cellStyle name="Warning Text 2 6 11" xfId="55646"/>
    <cellStyle name="Warning Text 2 6 11 2" xfId="55647"/>
    <cellStyle name="Warning Text 2 6 11 3" xfId="55648"/>
    <cellStyle name="Warning Text 2 6 12" xfId="55649"/>
    <cellStyle name="Warning Text 2 6 2" xfId="55650"/>
    <cellStyle name="Warning Text 2 6 2 2" xfId="55651"/>
    <cellStyle name="Warning Text 2 6 2 2 2" xfId="55652"/>
    <cellStyle name="Warning Text 2 6 2 2 2 2" xfId="55653"/>
    <cellStyle name="Warning Text 2 6 2 2 2 3" xfId="55654"/>
    <cellStyle name="Warning Text 2 6 2 2 3" xfId="55655"/>
    <cellStyle name="Warning Text 2 6 2 2 4" xfId="55656"/>
    <cellStyle name="Warning Text 2 6 2 3" xfId="55657"/>
    <cellStyle name="Warning Text 2 6 2 3 2" xfId="55658"/>
    <cellStyle name="Warning Text 2 6 2 3 2 2" xfId="55659"/>
    <cellStyle name="Warning Text 2 6 2 3 2 3" xfId="55660"/>
    <cellStyle name="Warning Text 2 6 2 3 3" xfId="55661"/>
    <cellStyle name="Warning Text 2 6 2 3 4" xfId="55662"/>
    <cellStyle name="Warning Text 2 6 2 4" xfId="55663"/>
    <cellStyle name="Warning Text 2 6 2 4 2" xfId="55664"/>
    <cellStyle name="Warning Text 2 6 2 4 3" xfId="55665"/>
    <cellStyle name="Warning Text 2 6 2 5" xfId="55666"/>
    <cellStyle name="Warning Text 2 6 2 6" xfId="55667"/>
    <cellStyle name="Warning Text 2 6 3" xfId="55668"/>
    <cellStyle name="Warning Text 2 6 3 2" xfId="55669"/>
    <cellStyle name="Warning Text 2 6 3 2 2" xfId="55670"/>
    <cellStyle name="Warning Text 2 6 3 2 2 2" xfId="55671"/>
    <cellStyle name="Warning Text 2 6 3 2 2 3" xfId="55672"/>
    <cellStyle name="Warning Text 2 6 3 2 3" xfId="55673"/>
    <cellStyle name="Warning Text 2 6 3 2 4" xfId="55674"/>
    <cellStyle name="Warning Text 2 6 3 3" xfId="55675"/>
    <cellStyle name="Warning Text 2 6 3 3 2" xfId="55676"/>
    <cellStyle name="Warning Text 2 6 3 3 2 2" xfId="55677"/>
    <cellStyle name="Warning Text 2 6 3 3 2 3" xfId="55678"/>
    <cellStyle name="Warning Text 2 6 3 3 3" xfId="55679"/>
    <cellStyle name="Warning Text 2 6 3 3 4" xfId="55680"/>
    <cellStyle name="Warning Text 2 6 3 4" xfId="55681"/>
    <cellStyle name="Warning Text 2 6 3 4 2" xfId="55682"/>
    <cellStyle name="Warning Text 2 6 3 4 3" xfId="55683"/>
    <cellStyle name="Warning Text 2 6 3 5" xfId="55684"/>
    <cellStyle name="Warning Text 2 6 3 6" xfId="55685"/>
    <cellStyle name="Warning Text 2 6 4" xfId="55686"/>
    <cellStyle name="Warning Text 2 6 4 2" xfId="55687"/>
    <cellStyle name="Warning Text 2 6 4 2 2" xfId="55688"/>
    <cellStyle name="Warning Text 2 6 4 2 2 2" xfId="55689"/>
    <cellStyle name="Warning Text 2 6 4 2 2 3" xfId="55690"/>
    <cellStyle name="Warning Text 2 6 4 2 3" xfId="55691"/>
    <cellStyle name="Warning Text 2 6 4 2 4" xfId="55692"/>
    <cellStyle name="Warning Text 2 6 4 3" xfId="55693"/>
    <cellStyle name="Warning Text 2 6 4 3 2" xfId="55694"/>
    <cellStyle name="Warning Text 2 6 4 3 2 2" xfId="55695"/>
    <cellStyle name="Warning Text 2 6 4 3 2 3" xfId="55696"/>
    <cellStyle name="Warning Text 2 6 4 3 3" xfId="55697"/>
    <cellStyle name="Warning Text 2 6 4 3 4" xfId="55698"/>
    <cellStyle name="Warning Text 2 6 4 4" xfId="55699"/>
    <cellStyle name="Warning Text 2 6 4 4 2" xfId="55700"/>
    <cellStyle name="Warning Text 2 6 4 4 2 2" xfId="55701"/>
    <cellStyle name="Warning Text 2 6 4 4 2 3" xfId="55702"/>
    <cellStyle name="Warning Text 2 6 4 4 3" xfId="55703"/>
    <cellStyle name="Warning Text 2 6 4 4 4" xfId="55704"/>
    <cellStyle name="Warning Text 2 6 4 5" xfId="55705"/>
    <cellStyle name="Warning Text 2 6 4 5 2" xfId="55706"/>
    <cellStyle name="Warning Text 2 6 4 5 3" xfId="55707"/>
    <cellStyle name="Warning Text 2 6 4 6" xfId="55708"/>
    <cellStyle name="Warning Text 2 6 4 7" xfId="55709"/>
    <cellStyle name="Warning Text 2 6 5" xfId="55710"/>
    <cellStyle name="Warning Text 2 6 5 2" xfId="55711"/>
    <cellStyle name="Warning Text 2 6 5 2 2" xfId="55712"/>
    <cellStyle name="Warning Text 2 6 5 2 2 2" xfId="55713"/>
    <cellStyle name="Warning Text 2 6 5 2 2 3" xfId="55714"/>
    <cellStyle name="Warning Text 2 6 5 2 3" xfId="55715"/>
    <cellStyle name="Warning Text 2 6 5 2 4" xfId="55716"/>
    <cellStyle name="Warning Text 2 6 5 3" xfId="55717"/>
    <cellStyle name="Warning Text 2 6 5 3 2" xfId="55718"/>
    <cellStyle name="Warning Text 2 6 5 3 2 2" xfId="55719"/>
    <cellStyle name="Warning Text 2 6 5 3 2 3" xfId="55720"/>
    <cellStyle name="Warning Text 2 6 5 3 3" xfId="55721"/>
    <cellStyle name="Warning Text 2 6 5 3 4" xfId="55722"/>
    <cellStyle name="Warning Text 2 6 5 4" xfId="55723"/>
    <cellStyle name="Warning Text 2 6 5 4 2" xfId="55724"/>
    <cellStyle name="Warning Text 2 6 5 4 3" xfId="55725"/>
    <cellStyle name="Warning Text 2 6 5 5" xfId="55726"/>
    <cellStyle name="Warning Text 2 6 5 6" xfId="55727"/>
    <cellStyle name="Warning Text 2 6 6" xfId="55728"/>
    <cellStyle name="Warning Text 2 6 6 2" xfId="55729"/>
    <cellStyle name="Warning Text 2 6 6 2 2" xfId="55730"/>
    <cellStyle name="Warning Text 2 6 6 2 3" xfId="55731"/>
    <cellStyle name="Warning Text 2 6 6 3" xfId="55732"/>
    <cellStyle name="Warning Text 2 6 6 4" xfId="55733"/>
    <cellStyle name="Warning Text 2 6 7" xfId="55734"/>
    <cellStyle name="Warning Text 2 6 7 2" xfId="55735"/>
    <cellStyle name="Warning Text 2 6 7 2 2" xfId="55736"/>
    <cellStyle name="Warning Text 2 6 7 2 3" xfId="55737"/>
    <cellStyle name="Warning Text 2 6 7 3" xfId="55738"/>
    <cellStyle name="Warning Text 2 6 7 4" xfId="55739"/>
    <cellStyle name="Warning Text 2 6 8" xfId="55740"/>
    <cellStyle name="Warning Text 2 6 8 2" xfId="55741"/>
    <cellStyle name="Warning Text 2 6 8 2 2" xfId="55742"/>
    <cellStyle name="Warning Text 2 6 8 2 3" xfId="55743"/>
    <cellStyle name="Warning Text 2 6 8 3" xfId="55744"/>
    <cellStyle name="Warning Text 2 6 8 4" xfId="55745"/>
    <cellStyle name="Warning Text 2 6 9" xfId="55746"/>
    <cellStyle name="Warning Text 2 6 9 2" xfId="55747"/>
    <cellStyle name="Warning Text 2 6 9 3" xfId="55748"/>
    <cellStyle name="Warning Text 2 7" xfId="55749"/>
    <cellStyle name="Warning Text 2 7 10" xfId="55750"/>
    <cellStyle name="Warning Text 2 7 10 2" xfId="55751"/>
    <cellStyle name="Warning Text 2 7 10 3" xfId="55752"/>
    <cellStyle name="Warning Text 2 7 11" xfId="55753"/>
    <cellStyle name="Warning Text 2 7 11 2" xfId="55754"/>
    <cellStyle name="Warning Text 2 7 11 3" xfId="55755"/>
    <cellStyle name="Warning Text 2 7 12" xfId="55756"/>
    <cellStyle name="Warning Text 2 7 2" xfId="55757"/>
    <cellStyle name="Warning Text 2 7 2 2" xfId="55758"/>
    <cellStyle name="Warning Text 2 7 2 2 2" xfId="55759"/>
    <cellStyle name="Warning Text 2 7 2 2 2 2" xfId="55760"/>
    <cellStyle name="Warning Text 2 7 2 2 2 3" xfId="55761"/>
    <cellStyle name="Warning Text 2 7 2 2 3" xfId="55762"/>
    <cellStyle name="Warning Text 2 7 2 2 4" xfId="55763"/>
    <cellStyle name="Warning Text 2 7 2 3" xfId="55764"/>
    <cellStyle name="Warning Text 2 7 2 3 2" xfId="55765"/>
    <cellStyle name="Warning Text 2 7 2 3 2 2" xfId="55766"/>
    <cellStyle name="Warning Text 2 7 2 3 2 3" xfId="55767"/>
    <cellStyle name="Warning Text 2 7 2 3 3" xfId="55768"/>
    <cellStyle name="Warning Text 2 7 2 3 4" xfId="55769"/>
    <cellStyle name="Warning Text 2 7 2 4" xfId="55770"/>
    <cellStyle name="Warning Text 2 7 2 4 2" xfId="55771"/>
    <cellStyle name="Warning Text 2 7 2 4 3" xfId="55772"/>
    <cellStyle name="Warning Text 2 7 2 5" xfId="55773"/>
    <cellStyle name="Warning Text 2 7 2 6" xfId="55774"/>
    <cellStyle name="Warning Text 2 7 3" xfId="55775"/>
    <cellStyle name="Warning Text 2 7 3 2" xfId="55776"/>
    <cellStyle name="Warning Text 2 7 3 2 2" xfId="55777"/>
    <cellStyle name="Warning Text 2 7 3 2 2 2" xfId="55778"/>
    <cellStyle name="Warning Text 2 7 3 2 2 3" xfId="55779"/>
    <cellStyle name="Warning Text 2 7 3 2 3" xfId="55780"/>
    <cellStyle name="Warning Text 2 7 3 2 4" xfId="55781"/>
    <cellStyle name="Warning Text 2 7 3 3" xfId="55782"/>
    <cellStyle name="Warning Text 2 7 3 3 2" xfId="55783"/>
    <cellStyle name="Warning Text 2 7 3 3 2 2" xfId="55784"/>
    <cellStyle name="Warning Text 2 7 3 3 2 3" xfId="55785"/>
    <cellStyle name="Warning Text 2 7 3 3 3" xfId="55786"/>
    <cellStyle name="Warning Text 2 7 3 3 4" xfId="55787"/>
    <cellStyle name="Warning Text 2 7 3 4" xfId="55788"/>
    <cellStyle name="Warning Text 2 7 3 4 2" xfId="55789"/>
    <cellStyle name="Warning Text 2 7 3 4 3" xfId="55790"/>
    <cellStyle name="Warning Text 2 7 3 5" xfId="55791"/>
    <cellStyle name="Warning Text 2 7 3 6" xfId="55792"/>
    <cellStyle name="Warning Text 2 7 4" xfId="55793"/>
    <cellStyle name="Warning Text 2 7 4 2" xfId="55794"/>
    <cellStyle name="Warning Text 2 7 4 2 2" xfId="55795"/>
    <cellStyle name="Warning Text 2 7 4 2 2 2" xfId="55796"/>
    <cellStyle name="Warning Text 2 7 4 2 2 3" xfId="55797"/>
    <cellStyle name="Warning Text 2 7 4 2 3" xfId="55798"/>
    <cellStyle name="Warning Text 2 7 4 2 4" xfId="55799"/>
    <cellStyle name="Warning Text 2 7 4 3" xfId="55800"/>
    <cellStyle name="Warning Text 2 7 4 3 2" xfId="55801"/>
    <cellStyle name="Warning Text 2 7 4 3 2 2" xfId="55802"/>
    <cellStyle name="Warning Text 2 7 4 3 2 3" xfId="55803"/>
    <cellStyle name="Warning Text 2 7 4 3 3" xfId="55804"/>
    <cellStyle name="Warning Text 2 7 4 3 4" xfId="55805"/>
    <cellStyle name="Warning Text 2 7 4 4" xfId="55806"/>
    <cellStyle name="Warning Text 2 7 4 4 2" xfId="55807"/>
    <cellStyle name="Warning Text 2 7 4 4 2 2" xfId="55808"/>
    <cellStyle name="Warning Text 2 7 4 4 2 3" xfId="55809"/>
    <cellStyle name="Warning Text 2 7 4 4 3" xfId="55810"/>
    <cellStyle name="Warning Text 2 7 4 4 4" xfId="55811"/>
    <cellStyle name="Warning Text 2 7 4 5" xfId="55812"/>
    <cellStyle name="Warning Text 2 7 4 5 2" xfId="55813"/>
    <cellStyle name="Warning Text 2 7 4 5 3" xfId="55814"/>
    <cellStyle name="Warning Text 2 7 4 6" xfId="55815"/>
    <cellStyle name="Warning Text 2 7 4 7" xfId="55816"/>
    <cellStyle name="Warning Text 2 7 5" xfId="55817"/>
    <cellStyle name="Warning Text 2 7 5 2" xfId="55818"/>
    <cellStyle name="Warning Text 2 7 5 2 2" xfId="55819"/>
    <cellStyle name="Warning Text 2 7 5 2 2 2" xfId="55820"/>
    <cellStyle name="Warning Text 2 7 5 2 2 3" xfId="55821"/>
    <cellStyle name="Warning Text 2 7 5 2 3" xfId="55822"/>
    <cellStyle name="Warning Text 2 7 5 2 4" xfId="55823"/>
    <cellStyle name="Warning Text 2 7 5 3" xfId="55824"/>
    <cellStyle name="Warning Text 2 7 5 3 2" xfId="55825"/>
    <cellStyle name="Warning Text 2 7 5 3 2 2" xfId="55826"/>
    <cellStyle name="Warning Text 2 7 5 3 2 3" xfId="55827"/>
    <cellStyle name="Warning Text 2 7 5 3 3" xfId="55828"/>
    <cellStyle name="Warning Text 2 7 5 3 4" xfId="55829"/>
    <cellStyle name="Warning Text 2 7 5 4" xfId="55830"/>
    <cellStyle name="Warning Text 2 7 5 4 2" xfId="55831"/>
    <cellStyle name="Warning Text 2 7 5 4 3" xfId="55832"/>
    <cellStyle name="Warning Text 2 7 5 5" xfId="55833"/>
    <cellStyle name="Warning Text 2 7 5 6" xfId="55834"/>
    <cellStyle name="Warning Text 2 7 6" xfId="55835"/>
    <cellStyle name="Warning Text 2 7 6 2" xfId="55836"/>
    <cellStyle name="Warning Text 2 7 6 2 2" xfId="55837"/>
    <cellStyle name="Warning Text 2 7 6 2 3" xfId="55838"/>
    <cellStyle name="Warning Text 2 7 6 3" xfId="55839"/>
    <cellStyle name="Warning Text 2 7 6 4" xfId="55840"/>
    <cellStyle name="Warning Text 2 7 7" xfId="55841"/>
    <cellStyle name="Warning Text 2 7 7 2" xfId="55842"/>
    <cellStyle name="Warning Text 2 7 7 2 2" xfId="55843"/>
    <cellStyle name="Warning Text 2 7 7 2 3" xfId="55844"/>
    <cellStyle name="Warning Text 2 7 7 3" xfId="55845"/>
    <cellStyle name="Warning Text 2 7 7 4" xfId="55846"/>
    <cellStyle name="Warning Text 2 7 8" xfId="55847"/>
    <cellStyle name="Warning Text 2 7 8 2" xfId="55848"/>
    <cellStyle name="Warning Text 2 7 8 2 2" xfId="55849"/>
    <cellStyle name="Warning Text 2 7 8 2 3" xfId="55850"/>
    <cellStyle name="Warning Text 2 7 8 3" xfId="55851"/>
    <cellStyle name="Warning Text 2 7 8 4" xfId="55852"/>
    <cellStyle name="Warning Text 2 7 9" xfId="55853"/>
    <cellStyle name="Warning Text 2 7 9 2" xfId="55854"/>
    <cellStyle name="Warning Text 2 7 9 3" xfId="55855"/>
    <cellStyle name="Warning Text 2 8" xfId="55856"/>
    <cellStyle name="Warning Text 2 8 10" xfId="55857"/>
    <cellStyle name="Warning Text 2 8 10 2" xfId="55858"/>
    <cellStyle name="Warning Text 2 8 10 3" xfId="55859"/>
    <cellStyle name="Warning Text 2 8 11" xfId="55860"/>
    <cellStyle name="Warning Text 2 8 11 2" xfId="55861"/>
    <cellStyle name="Warning Text 2 8 11 3" xfId="55862"/>
    <cellStyle name="Warning Text 2 8 12" xfId="55863"/>
    <cellStyle name="Warning Text 2 8 2" xfId="55864"/>
    <cellStyle name="Warning Text 2 8 2 2" xfId="55865"/>
    <cellStyle name="Warning Text 2 8 2 2 2" xfId="55866"/>
    <cellStyle name="Warning Text 2 8 2 2 2 2" xfId="55867"/>
    <cellStyle name="Warning Text 2 8 2 2 2 3" xfId="55868"/>
    <cellStyle name="Warning Text 2 8 2 2 3" xfId="55869"/>
    <cellStyle name="Warning Text 2 8 2 2 4" xfId="55870"/>
    <cellStyle name="Warning Text 2 8 2 3" xfId="55871"/>
    <cellStyle name="Warning Text 2 8 2 3 2" xfId="55872"/>
    <cellStyle name="Warning Text 2 8 2 3 2 2" xfId="55873"/>
    <cellStyle name="Warning Text 2 8 2 3 2 3" xfId="55874"/>
    <cellStyle name="Warning Text 2 8 2 3 3" xfId="55875"/>
    <cellStyle name="Warning Text 2 8 2 3 4" xfId="55876"/>
    <cellStyle name="Warning Text 2 8 2 4" xfId="55877"/>
    <cellStyle name="Warning Text 2 8 2 4 2" xfId="55878"/>
    <cellStyle name="Warning Text 2 8 2 4 3" xfId="55879"/>
    <cellStyle name="Warning Text 2 8 2 5" xfId="55880"/>
    <cellStyle name="Warning Text 2 8 2 6" xfId="55881"/>
    <cellStyle name="Warning Text 2 8 3" xfId="55882"/>
    <cellStyle name="Warning Text 2 8 3 2" xfId="55883"/>
    <cellStyle name="Warning Text 2 8 3 2 2" xfId="55884"/>
    <cellStyle name="Warning Text 2 8 3 2 2 2" xfId="55885"/>
    <cellStyle name="Warning Text 2 8 3 2 2 3" xfId="55886"/>
    <cellStyle name="Warning Text 2 8 3 2 3" xfId="55887"/>
    <cellStyle name="Warning Text 2 8 3 2 4" xfId="55888"/>
    <cellStyle name="Warning Text 2 8 3 3" xfId="55889"/>
    <cellStyle name="Warning Text 2 8 3 3 2" xfId="55890"/>
    <cellStyle name="Warning Text 2 8 3 3 2 2" xfId="55891"/>
    <cellStyle name="Warning Text 2 8 3 3 2 3" xfId="55892"/>
    <cellStyle name="Warning Text 2 8 3 3 3" xfId="55893"/>
    <cellStyle name="Warning Text 2 8 3 3 4" xfId="55894"/>
    <cellStyle name="Warning Text 2 8 3 4" xfId="55895"/>
    <cellStyle name="Warning Text 2 8 3 4 2" xfId="55896"/>
    <cellStyle name="Warning Text 2 8 3 4 3" xfId="55897"/>
    <cellStyle name="Warning Text 2 8 3 5" xfId="55898"/>
    <cellStyle name="Warning Text 2 8 3 6" xfId="55899"/>
    <cellStyle name="Warning Text 2 8 4" xfId="55900"/>
    <cellStyle name="Warning Text 2 8 4 2" xfId="55901"/>
    <cellStyle name="Warning Text 2 8 4 2 2" xfId="55902"/>
    <cellStyle name="Warning Text 2 8 4 2 2 2" xfId="55903"/>
    <cellStyle name="Warning Text 2 8 4 2 2 3" xfId="55904"/>
    <cellStyle name="Warning Text 2 8 4 2 3" xfId="55905"/>
    <cellStyle name="Warning Text 2 8 4 2 4" xfId="55906"/>
    <cellStyle name="Warning Text 2 8 4 3" xfId="55907"/>
    <cellStyle name="Warning Text 2 8 4 3 2" xfId="55908"/>
    <cellStyle name="Warning Text 2 8 4 3 2 2" xfId="55909"/>
    <cellStyle name="Warning Text 2 8 4 3 2 3" xfId="55910"/>
    <cellStyle name="Warning Text 2 8 4 3 3" xfId="55911"/>
    <cellStyle name="Warning Text 2 8 4 3 4" xfId="55912"/>
    <cellStyle name="Warning Text 2 8 4 4" xfId="55913"/>
    <cellStyle name="Warning Text 2 8 4 4 2" xfId="55914"/>
    <cellStyle name="Warning Text 2 8 4 4 2 2" xfId="55915"/>
    <cellStyle name="Warning Text 2 8 4 4 2 3" xfId="55916"/>
    <cellStyle name="Warning Text 2 8 4 4 3" xfId="55917"/>
    <cellStyle name="Warning Text 2 8 4 4 4" xfId="55918"/>
    <cellStyle name="Warning Text 2 8 4 5" xfId="55919"/>
    <cellStyle name="Warning Text 2 8 4 5 2" xfId="55920"/>
    <cellStyle name="Warning Text 2 8 4 5 3" xfId="55921"/>
    <cellStyle name="Warning Text 2 8 4 6" xfId="55922"/>
    <cellStyle name="Warning Text 2 8 4 7" xfId="55923"/>
    <cellStyle name="Warning Text 2 8 5" xfId="55924"/>
    <cellStyle name="Warning Text 2 8 5 2" xfId="55925"/>
    <cellStyle name="Warning Text 2 8 5 2 2" xfId="55926"/>
    <cellStyle name="Warning Text 2 8 5 2 2 2" xfId="55927"/>
    <cellStyle name="Warning Text 2 8 5 2 2 3" xfId="55928"/>
    <cellStyle name="Warning Text 2 8 5 2 3" xfId="55929"/>
    <cellStyle name="Warning Text 2 8 5 2 4" xfId="55930"/>
    <cellStyle name="Warning Text 2 8 5 3" xfId="55931"/>
    <cellStyle name="Warning Text 2 8 5 3 2" xfId="55932"/>
    <cellStyle name="Warning Text 2 8 5 3 2 2" xfId="55933"/>
    <cellStyle name="Warning Text 2 8 5 3 2 3" xfId="55934"/>
    <cellStyle name="Warning Text 2 8 5 3 3" xfId="55935"/>
    <cellStyle name="Warning Text 2 8 5 3 4" xfId="55936"/>
    <cellStyle name="Warning Text 2 8 5 4" xfId="55937"/>
    <cellStyle name="Warning Text 2 8 5 4 2" xfId="55938"/>
    <cellStyle name="Warning Text 2 8 5 4 3" xfId="55939"/>
    <cellStyle name="Warning Text 2 8 5 5" xfId="55940"/>
    <cellStyle name="Warning Text 2 8 5 6" xfId="55941"/>
    <cellStyle name="Warning Text 2 8 6" xfId="55942"/>
    <cellStyle name="Warning Text 2 8 6 2" xfId="55943"/>
    <cellStyle name="Warning Text 2 8 6 2 2" xfId="55944"/>
    <cellStyle name="Warning Text 2 8 6 2 3" xfId="55945"/>
    <cellStyle name="Warning Text 2 8 6 3" xfId="55946"/>
    <cellStyle name="Warning Text 2 8 6 4" xfId="55947"/>
    <cellStyle name="Warning Text 2 8 7" xfId="55948"/>
    <cellStyle name="Warning Text 2 8 7 2" xfId="55949"/>
    <cellStyle name="Warning Text 2 8 7 2 2" xfId="55950"/>
    <cellStyle name="Warning Text 2 8 7 2 3" xfId="55951"/>
    <cellStyle name="Warning Text 2 8 7 3" xfId="55952"/>
    <cellStyle name="Warning Text 2 8 7 4" xfId="55953"/>
    <cellStyle name="Warning Text 2 8 8" xfId="55954"/>
    <cellStyle name="Warning Text 2 8 8 2" xfId="55955"/>
    <cellStyle name="Warning Text 2 8 8 2 2" xfId="55956"/>
    <cellStyle name="Warning Text 2 8 8 2 3" xfId="55957"/>
    <cellStyle name="Warning Text 2 8 8 3" xfId="55958"/>
    <cellStyle name="Warning Text 2 8 8 4" xfId="55959"/>
    <cellStyle name="Warning Text 2 8 9" xfId="55960"/>
    <cellStyle name="Warning Text 2 8 9 2" xfId="55961"/>
    <cellStyle name="Warning Text 2 8 9 3" xfId="55962"/>
    <cellStyle name="Warning Text 2 9" xfId="55963"/>
    <cellStyle name="Warning Text 2 9 10" xfId="55964"/>
    <cellStyle name="Warning Text 2 9 10 2" xfId="55965"/>
    <cellStyle name="Warning Text 2 9 10 3" xfId="55966"/>
    <cellStyle name="Warning Text 2 9 11" xfId="55967"/>
    <cellStyle name="Warning Text 2 9 11 2" xfId="55968"/>
    <cellStyle name="Warning Text 2 9 11 3" xfId="55969"/>
    <cellStyle name="Warning Text 2 9 12" xfId="55970"/>
    <cellStyle name="Warning Text 2 9 2" xfId="55971"/>
    <cellStyle name="Warning Text 2 9 2 2" xfId="55972"/>
    <cellStyle name="Warning Text 2 9 2 2 2" xfId="55973"/>
    <cellStyle name="Warning Text 2 9 2 2 2 2" xfId="55974"/>
    <cellStyle name="Warning Text 2 9 2 2 2 3" xfId="55975"/>
    <cellStyle name="Warning Text 2 9 2 2 3" xfId="55976"/>
    <cellStyle name="Warning Text 2 9 2 2 4" xfId="55977"/>
    <cellStyle name="Warning Text 2 9 2 3" xfId="55978"/>
    <cellStyle name="Warning Text 2 9 2 3 2" xfId="55979"/>
    <cellStyle name="Warning Text 2 9 2 3 2 2" xfId="55980"/>
    <cellStyle name="Warning Text 2 9 2 3 2 3" xfId="55981"/>
    <cellStyle name="Warning Text 2 9 2 3 3" xfId="55982"/>
    <cellStyle name="Warning Text 2 9 2 3 4" xfId="55983"/>
    <cellStyle name="Warning Text 2 9 2 4" xfId="55984"/>
    <cellStyle name="Warning Text 2 9 2 4 2" xfId="55985"/>
    <cellStyle name="Warning Text 2 9 2 4 3" xfId="55986"/>
    <cellStyle name="Warning Text 2 9 2 5" xfId="55987"/>
    <cellStyle name="Warning Text 2 9 2 6" xfId="55988"/>
    <cellStyle name="Warning Text 2 9 3" xfId="55989"/>
    <cellStyle name="Warning Text 2 9 3 2" xfId="55990"/>
    <cellStyle name="Warning Text 2 9 3 2 2" xfId="55991"/>
    <cellStyle name="Warning Text 2 9 3 2 2 2" xfId="55992"/>
    <cellStyle name="Warning Text 2 9 3 2 2 3" xfId="55993"/>
    <cellStyle name="Warning Text 2 9 3 2 3" xfId="55994"/>
    <cellStyle name="Warning Text 2 9 3 2 4" xfId="55995"/>
    <cellStyle name="Warning Text 2 9 3 3" xfId="55996"/>
    <cellStyle name="Warning Text 2 9 3 3 2" xfId="55997"/>
    <cellStyle name="Warning Text 2 9 3 3 2 2" xfId="55998"/>
    <cellStyle name="Warning Text 2 9 3 3 2 3" xfId="55999"/>
    <cellStyle name="Warning Text 2 9 3 3 3" xfId="56000"/>
    <cellStyle name="Warning Text 2 9 3 3 4" xfId="56001"/>
    <cellStyle name="Warning Text 2 9 3 4" xfId="56002"/>
    <cellStyle name="Warning Text 2 9 3 4 2" xfId="56003"/>
    <cellStyle name="Warning Text 2 9 3 4 3" xfId="56004"/>
    <cellStyle name="Warning Text 2 9 3 5" xfId="56005"/>
    <cellStyle name="Warning Text 2 9 3 6" xfId="56006"/>
    <cellStyle name="Warning Text 2 9 4" xfId="56007"/>
    <cellStyle name="Warning Text 2 9 4 2" xfId="56008"/>
    <cellStyle name="Warning Text 2 9 4 2 2" xfId="56009"/>
    <cellStyle name="Warning Text 2 9 4 2 2 2" xfId="56010"/>
    <cellStyle name="Warning Text 2 9 4 2 2 3" xfId="56011"/>
    <cellStyle name="Warning Text 2 9 4 2 3" xfId="56012"/>
    <cellStyle name="Warning Text 2 9 4 2 4" xfId="56013"/>
    <cellStyle name="Warning Text 2 9 4 3" xfId="56014"/>
    <cellStyle name="Warning Text 2 9 4 3 2" xfId="56015"/>
    <cellStyle name="Warning Text 2 9 4 3 2 2" xfId="56016"/>
    <cellStyle name="Warning Text 2 9 4 3 2 3" xfId="56017"/>
    <cellStyle name="Warning Text 2 9 4 3 3" xfId="56018"/>
    <cellStyle name="Warning Text 2 9 4 3 4" xfId="56019"/>
    <cellStyle name="Warning Text 2 9 4 4" xfId="56020"/>
    <cellStyle name="Warning Text 2 9 4 4 2" xfId="56021"/>
    <cellStyle name="Warning Text 2 9 4 4 2 2" xfId="56022"/>
    <cellStyle name="Warning Text 2 9 4 4 2 3" xfId="56023"/>
    <cellStyle name="Warning Text 2 9 4 4 3" xfId="56024"/>
    <cellStyle name="Warning Text 2 9 4 4 4" xfId="56025"/>
    <cellStyle name="Warning Text 2 9 4 5" xfId="56026"/>
    <cellStyle name="Warning Text 2 9 4 5 2" xfId="56027"/>
    <cellStyle name="Warning Text 2 9 4 5 3" xfId="56028"/>
    <cellStyle name="Warning Text 2 9 4 6" xfId="56029"/>
    <cellStyle name="Warning Text 2 9 4 7" xfId="56030"/>
    <cellStyle name="Warning Text 2 9 5" xfId="56031"/>
    <cellStyle name="Warning Text 2 9 5 2" xfId="56032"/>
    <cellStyle name="Warning Text 2 9 5 2 2" xfId="56033"/>
    <cellStyle name="Warning Text 2 9 5 2 2 2" xfId="56034"/>
    <cellStyle name="Warning Text 2 9 5 2 2 3" xfId="56035"/>
    <cellStyle name="Warning Text 2 9 5 2 3" xfId="56036"/>
    <cellStyle name="Warning Text 2 9 5 2 4" xfId="56037"/>
    <cellStyle name="Warning Text 2 9 5 3" xfId="56038"/>
    <cellStyle name="Warning Text 2 9 5 3 2" xfId="56039"/>
    <cellStyle name="Warning Text 2 9 5 3 2 2" xfId="56040"/>
    <cellStyle name="Warning Text 2 9 5 3 2 3" xfId="56041"/>
    <cellStyle name="Warning Text 2 9 5 3 3" xfId="56042"/>
    <cellStyle name="Warning Text 2 9 5 3 4" xfId="56043"/>
    <cellStyle name="Warning Text 2 9 5 4" xfId="56044"/>
    <cellStyle name="Warning Text 2 9 5 4 2" xfId="56045"/>
    <cellStyle name="Warning Text 2 9 5 4 3" xfId="56046"/>
    <cellStyle name="Warning Text 2 9 5 5" xfId="56047"/>
    <cellStyle name="Warning Text 2 9 5 6" xfId="56048"/>
    <cellStyle name="Warning Text 2 9 6" xfId="56049"/>
    <cellStyle name="Warning Text 2 9 6 2" xfId="56050"/>
    <cellStyle name="Warning Text 2 9 6 2 2" xfId="56051"/>
    <cellStyle name="Warning Text 2 9 6 2 3" xfId="56052"/>
    <cellStyle name="Warning Text 2 9 6 3" xfId="56053"/>
    <cellStyle name="Warning Text 2 9 6 4" xfId="56054"/>
    <cellStyle name="Warning Text 2 9 7" xfId="56055"/>
    <cellStyle name="Warning Text 2 9 7 2" xfId="56056"/>
    <cellStyle name="Warning Text 2 9 7 2 2" xfId="56057"/>
    <cellStyle name="Warning Text 2 9 7 2 3" xfId="56058"/>
    <cellStyle name="Warning Text 2 9 7 3" xfId="56059"/>
    <cellStyle name="Warning Text 2 9 7 4" xfId="56060"/>
    <cellStyle name="Warning Text 2 9 8" xfId="56061"/>
    <cellStyle name="Warning Text 2 9 8 2" xfId="56062"/>
    <cellStyle name="Warning Text 2 9 8 2 2" xfId="56063"/>
    <cellStyle name="Warning Text 2 9 8 2 3" xfId="56064"/>
    <cellStyle name="Warning Text 2 9 8 3" xfId="56065"/>
    <cellStyle name="Warning Text 2 9 8 4" xfId="56066"/>
    <cellStyle name="Warning Text 2 9 9" xfId="56067"/>
    <cellStyle name="Warning Text 2 9 9 2" xfId="56068"/>
    <cellStyle name="Warning Text 2 9 9 3" xfId="56069"/>
    <cellStyle name="Warning Text 20" xfId="56070"/>
    <cellStyle name="Warning Text 20 10" xfId="56071"/>
    <cellStyle name="Warning Text 20 10 2" xfId="56072"/>
    <cellStyle name="Warning Text 20 10 3" xfId="56073"/>
    <cellStyle name="Warning Text 20 11" xfId="56074"/>
    <cellStyle name="Warning Text 20 11 2" xfId="56075"/>
    <cellStyle name="Warning Text 20 11 3" xfId="56076"/>
    <cellStyle name="Warning Text 20 12" xfId="56077"/>
    <cellStyle name="Warning Text 20 12 2" xfId="56078"/>
    <cellStyle name="Warning Text 20 12 3" xfId="56079"/>
    <cellStyle name="Warning Text 20 13" xfId="56080"/>
    <cellStyle name="Warning Text 20 2" xfId="56081"/>
    <cellStyle name="Warning Text 20 2 2" xfId="56082"/>
    <cellStyle name="Warning Text 20 2 2 2" xfId="56083"/>
    <cellStyle name="Warning Text 20 2 2 2 2" xfId="56084"/>
    <cellStyle name="Warning Text 20 2 2 2 3" xfId="56085"/>
    <cellStyle name="Warning Text 20 2 2 3" xfId="56086"/>
    <cellStyle name="Warning Text 20 2 2 4" xfId="56087"/>
    <cellStyle name="Warning Text 20 2 3" xfId="56088"/>
    <cellStyle name="Warning Text 20 2 3 2" xfId="56089"/>
    <cellStyle name="Warning Text 20 2 3 2 2" xfId="56090"/>
    <cellStyle name="Warning Text 20 2 3 2 3" xfId="56091"/>
    <cellStyle name="Warning Text 20 2 3 3" xfId="56092"/>
    <cellStyle name="Warning Text 20 2 3 4" xfId="56093"/>
    <cellStyle name="Warning Text 20 2 4" xfId="56094"/>
    <cellStyle name="Warning Text 20 2 4 2" xfId="56095"/>
    <cellStyle name="Warning Text 20 2 4 3" xfId="56096"/>
    <cellStyle name="Warning Text 20 2 5" xfId="56097"/>
    <cellStyle name="Warning Text 20 2 5 2" xfId="56098"/>
    <cellStyle name="Warning Text 20 2 5 3" xfId="56099"/>
    <cellStyle name="Warning Text 20 2 6" xfId="56100"/>
    <cellStyle name="Warning Text 20 2 7" xfId="56101"/>
    <cellStyle name="Warning Text 20 3" xfId="56102"/>
    <cellStyle name="Warning Text 20 3 2" xfId="56103"/>
    <cellStyle name="Warning Text 20 3 2 2" xfId="56104"/>
    <cellStyle name="Warning Text 20 3 2 2 2" xfId="56105"/>
    <cellStyle name="Warning Text 20 3 2 2 3" xfId="56106"/>
    <cellStyle name="Warning Text 20 3 2 3" xfId="56107"/>
    <cellStyle name="Warning Text 20 3 2 4" xfId="56108"/>
    <cellStyle name="Warning Text 20 3 3" xfId="56109"/>
    <cellStyle name="Warning Text 20 3 3 2" xfId="56110"/>
    <cellStyle name="Warning Text 20 3 3 2 2" xfId="56111"/>
    <cellStyle name="Warning Text 20 3 3 2 3" xfId="56112"/>
    <cellStyle name="Warning Text 20 3 3 3" xfId="56113"/>
    <cellStyle name="Warning Text 20 3 3 4" xfId="56114"/>
    <cellStyle name="Warning Text 20 3 4" xfId="56115"/>
    <cellStyle name="Warning Text 20 3 4 2" xfId="56116"/>
    <cellStyle name="Warning Text 20 3 4 3" xfId="56117"/>
    <cellStyle name="Warning Text 20 3 5" xfId="56118"/>
    <cellStyle name="Warning Text 20 3 6" xfId="56119"/>
    <cellStyle name="Warning Text 20 4" xfId="56120"/>
    <cellStyle name="Warning Text 20 4 2" xfId="56121"/>
    <cellStyle name="Warning Text 20 4 2 2" xfId="56122"/>
    <cellStyle name="Warning Text 20 4 2 2 2" xfId="56123"/>
    <cellStyle name="Warning Text 20 4 2 2 3" xfId="56124"/>
    <cellStyle name="Warning Text 20 4 2 3" xfId="56125"/>
    <cellStyle name="Warning Text 20 4 2 4" xfId="56126"/>
    <cellStyle name="Warning Text 20 4 3" xfId="56127"/>
    <cellStyle name="Warning Text 20 4 3 2" xfId="56128"/>
    <cellStyle name="Warning Text 20 4 3 2 2" xfId="56129"/>
    <cellStyle name="Warning Text 20 4 3 2 3" xfId="56130"/>
    <cellStyle name="Warning Text 20 4 3 3" xfId="56131"/>
    <cellStyle name="Warning Text 20 4 3 4" xfId="56132"/>
    <cellStyle name="Warning Text 20 4 4" xfId="56133"/>
    <cellStyle name="Warning Text 20 4 4 2" xfId="56134"/>
    <cellStyle name="Warning Text 20 4 4 3" xfId="56135"/>
    <cellStyle name="Warning Text 20 4 5" xfId="56136"/>
    <cellStyle name="Warning Text 20 4 6" xfId="56137"/>
    <cellStyle name="Warning Text 20 5" xfId="56138"/>
    <cellStyle name="Warning Text 20 5 2" xfId="56139"/>
    <cellStyle name="Warning Text 20 5 2 2" xfId="56140"/>
    <cellStyle name="Warning Text 20 5 2 2 2" xfId="56141"/>
    <cellStyle name="Warning Text 20 5 2 2 3" xfId="56142"/>
    <cellStyle name="Warning Text 20 5 2 3" xfId="56143"/>
    <cellStyle name="Warning Text 20 5 2 4" xfId="56144"/>
    <cellStyle name="Warning Text 20 5 3" xfId="56145"/>
    <cellStyle name="Warning Text 20 5 3 2" xfId="56146"/>
    <cellStyle name="Warning Text 20 5 3 2 2" xfId="56147"/>
    <cellStyle name="Warning Text 20 5 3 2 3" xfId="56148"/>
    <cellStyle name="Warning Text 20 5 3 3" xfId="56149"/>
    <cellStyle name="Warning Text 20 5 3 4" xfId="56150"/>
    <cellStyle name="Warning Text 20 5 4" xfId="56151"/>
    <cellStyle name="Warning Text 20 5 4 2" xfId="56152"/>
    <cellStyle name="Warning Text 20 5 4 2 2" xfId="56153"/>
    <cellStyle name="Warning Text 20 5 4 2 3" xfId="56154"/>
    <cellStyle name="Warning Text 20 5 4 3" xfId="56155"/>
    <cellStyle name="Warning Text 20 5 4 4" xfId="56156"/>
    <cellStyle name="Warning Text 20 5 5" xfId="56157"/>
    <cellStyle name="Warning Text 20 5 5 2" xfId="56158"/>
    <cellStyle name="Warning Text 20 5 5 3" xfId="56159"/>
    <cellStyle name="Warning Text 20 5 6" xfId="56160"/>
    <cellStyle name="Warning Text 20 5 7" xfId="56161"/>
    <cellStyle name="Warning Text 20 6" xfId="56162"/>
    <cellStyle name="Warning Text 20 6 2" xfId="56163"/>
    <cellStyle name="Warning Text 20 6 2 2" xfId="56164"/>
    <cellStyle name="Warning Text 20 6 2 2 2" xfId="56165"/>
    <cellStyle name="Warning Text 20 6 2 2 3" xfId="56166"/>
    <cellStyle name="Warning Text 20 6 2 3" xfId="56167"/>
    <cellStyle name="Warning Text 20 6 2 4" xfId="56168"/>
    <cellStyle name="Warning Text 20 6 3" xfId="56169"/>
    <cellStyle name="Warning Text 20 6 3 2" xfId="56170"/>
    <cellStyle name="Warning Text 20 6 3 2 2" xfId="56171"/>
    <cellStyle name="Warning Text 20 6 3 2 3" xfId="56172"/>
    <cellStyle name="Warning Text 20 6 3 3" xfId="56173"/>
    <cellStyle name="Warning Text 20 6 3 4" xfId="56174"/>
    <cellStyle name="Warning Text 20 6 4" xfId="56175"/>
    <cellStyle name="Warning Text 20 6 4 2" xfId="56176"/>
    <cellStyle name="Warning Text 20 6 4 3" xfId="56177"/>
    <cellStyle name="Warning Text 20 6 5" xfId="56178"/>
    <cellStyle name="Warning Text 20 6 6" xfId="56179"/>
    <cellStyle name="Warning Text 20 7" xfId="56180"/>
    <cellStyle name="Warning Text 20 7 2" xfId="56181"/>
    <cellStyle name="Warning Text 20 7 2 2" xfId="56182"/>
    <cellStyle name="Warning Text 20 7 2 3" xfId="56183"/>
    <cellStyle name="Warning Text 20 7 3" xfId="56184"/>
    <cellStyle name="Warning Text 20 7 4" xfId="56185"/>
    <cellStyle name="Warning Text 20 8" xfId="56186"/>
    <cellStyle name="Warning Text 20 8 2" xfId="56187"/>
    <cellStyle name="Warning Text 20 8 2 2" xfId="56188"/>
    <cellStyle name="Warning Text 20 8 2 3" xfId="56189"/>
    <cellStyle name="Warning Text 20 8 3" xfId="56190"/>
    <cellStyle name="Warning Text 20 8 4" xfId="56191"/>
    <cellStyle name="Warning Text 20 9" xfId="56192"/>
    <cellStyle name="Warning Text 20 9 2" xfId="56193"/>
    <cellStyle name="Warning Text 20 9 2 2" xfId="56194"/>
    <cellStyle name="Warning Text 20 9 2 3" xfId="56195"/>
    <cellStyle name="Warning Text 20 9 3" xfId="56196"/>
    <cellStyle name="Warning Text 20 9 4" xfId="56197"/>
    <cellStyle name="Warning Text 21" xfId="56198"/>
    <cellStyle name="Warning Text 21 10" xfId="56199"/>
    <cellStyle name="Warning Text 21 10 2" xfId="56200"/>
    <cellStyle name="Warning Text 21 10 3" xfId="56201"/>
    <cellStyle name="Warning Text 21 11" xfId="56202"/>
    <cellStyle name="Warning Text 21 11 2" xfId="56203"/>
    <cellStyle name="Warning Text 21 11 3" xfId="56204"/>
    <cellStyle name="Warning Text 21 12" xfId="56205"/>
    <cellStyle name="Warning Text 21 12 2" xfId="56206"/>
    <cellStyle name="Warning Text 21 12 3" xfId="56207"/>
    <cellStyle name="Warning Text 21 13" xfId="56208"/>
    <cellStyle name="Warning Text 21 2" xfId="56209"/>
    <cellStyle name="Warning Text 21 2 2" xfId="56210"/>
    <cellStyle name="Warning Text 21 2 2 2" xfId="56211"/>
    <cellStyle name="Warning Text 21 2 2 2 2" xfId="56212"/>
    <cellStyle name="Warning Text 21 2 2 2 3" xfId="56213"/>
    <cellStyle name="Warning Text 21 2 2 3" xfId="56214"/>
    <cellStyle name="Warning Text 21 2 2 4" xfId="56215"/>
    <cellStyle name="Warning Text 21 2 3" xfId="56216"/>
    <cellStyle name="Warning Text 21 2 3 2" xfId="56217"/>
    <cellStyle name="Warning Text 21 2 3 2 2" xfId="56218"/>
    <cellStyle name="Warning Text 21 2 3 2 3" xfId="56219"/>
    <cellStyle name="Warning Text 21 2 3 3" xfId="56220"/>
    <cellStyle name="Warning Text 21 2 3 4" xfId="56221"/>
    <cellStyle name="Warning Text 21 2 4" xfId="56222"/>
    <cellStyle name="Warning Text 21 2 4 2" xfId="56223"/>
    <cellStyle name="Warning Text 21 2 4 3" xfId="56224"/>
    <cellStyle name="Warning Text 21 2 5" xfId="56225"/>
    <cellStyle name="Warning Text 21 2 5 2" xfId="56226"/>
    <cellStyle name="Warning Text 21 2 5 3" xfId="56227"/>
    <cellStyle name="Warning Text 21 2 6" xfId="56228"/>
    <cellStyle name="Warning Text 21 2 7" xfId="56229"/>
    <cellStyle name="Warning Text 21 3" xfId="56230"/>
    <cellStyle name="Warning Text 21 3 2" xfId="56231"/>
    <cellStyle name="Warning Text 21 3 2 2" xfId="56232"/>
    <cellStyle name="Warning Text 21 3 2 2 2" xfId="56233"/>
    <cellStyle name="Warning Text 21 3 2 2 3" xfId="56234"/>
    <cellStyle name="Warning Text 21 3 2 3" xfId="56235"/>
    <cellStyle name="Warning Text 21 3 2 4" xfId="56236"/>
    <cellStyle name="Warning Text 21 3 3" xfId="56237"/>
    <cellStyle name="Warning Text 21 3 3 2" xfId="56238"/>
    <cellStyle name="Warning Text 21 3 3 2 2" xfId="56239"/>
    <cellStyle name="Warning Text 21 3 3 2 3" xfId="56240"/>
    <cellStyle name="Warning Text 21 3 3 3" xfId="56241"/>
    <cellStyle name="Warning Text 21 3 3 4" xfId="56242"/>
    <cellStyle name="Warning Text 21 3 4" xfId="56243"/>
    <cellStyle name="Warning Text 21 3 4 2" xfId="56244"/>
    <cellStyle name="Warning Text 21 3 4 3" xfId="56245"/>
    <cellStyle name="Warning Text 21 3 5" xfId="56246"/>
    <cellStyle name="Warning Text 21 3 6" xfId="56247"/>
    <cellStyle name="Warning Text 21 4" xfId="56248"/>
    <cellStyle name="Warning Text 21 4 2" xfId="56249"/>
    <cellStyle name="Warning Text 21 4 2 2" xfId="56250"/>
    <cellStyle name="Warning Text 21 4 2 2 2" xfId="56251"/>
    <cellStyle name="Warning Text 21 4 2 2 3" xfId="56252"/>
    <cellStyle name="Warning Text 21 4 2 3" xfId="56253"/>
    <cellStyle name="Warning Text 21 4 2 4" xfId="56254"/>
    <cellStyle name="Warning Text 21 4 3" xfId="56255"/>
    <cellStyle name="Warning Text 21 4 3 2" xfId="56256"/>
    <cellStyle name="Warning Text 21 4 3 2 2" xfId="56257"/>
    <cellStyle name="Warning Text 21 4 3 2 3" xfId="56258"/>
    <cellStyle name="Warning Text 21 4 3 3" xfId="56259"/>
    <cellStyle name="Warning Text 21 4 3 4" xfId="56260"/>
    <cellStyle name="Warning Text 21 4 4" xfId="56261"/>
    <cellStyle name="Warning Text 21 4 4 2" xfId="56262"/>
    <cellStyle name="Warning Text 21 4 4 3" xfId="56263"/>
    <cellStyle name="Warning Text 21 4 5" xfId="56264"/>
    <cellStyle name="Warning Text 21 4 6" xfId="56265"/>
    <cellStyle name="Warning Text 21 5" xfId="56266"/>
    <cellStyle name="Warning Text 21 5 2" xfId="56267"/>
    <cellStyle name="Warning Text 21 5 2 2" xfId="56268"/>
    <cellStyle name="Warning Text 21 5 2 2 2" xfId="56269"/>
    <cellStyle name="Warning Text 21 5 2 2 3" xfId="56270"/>
    <cellStyle name="Warning Text 21 5 2 3" xfId="56271"/>
    <cellStyle name="Warning Text 21 5 2 4" xfId="56272"/>
    <cellStyle name="Warning Text 21 5 3" xfId="56273"/>
    <cellStyle name="Warning Text 21 5 3 2" xfId="56274"/>
    <cellStyle name="Warning Text 21 5 3 2 2" xfId="56275"/>
    <cellStyle name="Warning Text 21 5 3 2 3" xfId="56276"/>
    <cellStyle name="Warning Text 21 5 3 3" xfId="56277"/>
    <cellStyle name="Warning Text 21 5 3 4" xfId="56278"/>
    <cellStyle name="Warning Text 21 5 4" xfId="56279"/>
    <cellStyle name="Warning Text 21 5 4 2" xfId="56280"/>
    <cellStyle name="Warning Text 21 5 4 2 2" xfId="56281"/>
    <cellStyle name="Warning Text 21 5 4 2 3" xfId="56282"/>
    <cellStyle name="Warning Text 21 5 4 3" xfId="56283"/>
    <cellStyle name="Warning Text 21 5 4 4" xfId="56284"/>
    <cellStyle name="Warning Text 21 5 5" xfId="56285"/>
    <cellStyle name="Warning Text 21 5 5 2" xfId="56286"/>
    <cellStyle name="Warning Text 21 5 5 3" xfId="56287"/>
    <cellStyle name="Warning Text 21 5 6" xfId="56288"/>
    <cellStyle name="Warning Text 21 5 7" xfId="56289"/>
    <cellStyle name="Warning Text 21 6" xfId="56290"/>
    <cellStyle name="Warning Text 21 6 2" xfId="56291"/>
    <cellStyle name="Warning Text 21 6 2 2" xfId="56292"/>
    <cellStyle name="Warning Text 21 6 2 2 2" xfId="56293"/>
    <cellStyle name="Warning Text 21 6 2 2 3" xfId="56294"/>
    <cellStyle name="Warning Text 21 6 2 3" xfId="56295"/>
    <cellStyle name="Warning Text 21 6 2 4" xfId="56296"/>
    <cellStyle name="Warning Text 21 6 3" xfId="56297"/>
    <cellStyle name="Warning Text 21 6 3 2" xfId="56298"/>
    <cellStyle name="Warning Text 21 6 3 2 2" xfId="56299"/>
    <cellStyle name="Warning Text 21 6 3 2 3" xfId="56300"/>
    <cellStyle name="Warning Text 21 6 3 3" xfId="56301"/>
    <cellStyle name="Warning Text 21 6 3 4" xfId="56302"/>
    <cellStyle name="Warning Text 21 6 4" xfId="56303"/>
    <cellStyle name="Warning Text 21 6 4 2" xfId="56304"/>
    <cellStyle name="Warning Text 21 6 4 3" xfId="56305"/>
    <cellStyle name="Warning Text 21 6 5" xfId="56306"/>
    <cellStyle name="Warning Text 21 6 6" xfId="56307"/>
    <cellStyle name="Warning Text 21 7" xfId="56308"/>
    <cellStyle name="Warning Text 21 7 2" xfId="56309"/>
    <cellStyle name="Warning Text 21 7 2 2" xfId="56310"/>
    <cellStyle name="Warning Text 21 7 2 3" xfId="56311"/>
    <cellStyle name="Warning Text 21 7 3" xfId="56312"/>
    <cellStyle name="Warning Text 21 7 4" xfId="56313"/>
    <cellStyle name="Warning Text 21 8" xfId="56314"/>
    <cellStyle name="Warning Text 21 8 2" xfId="56315"/>
    <cellStyle name="Warning Text 21 8 2 2" xfId="56316"/>
    <cellStyle name="Warning Text 21 8 2 3" xfId="56317"/>
    <cellStyle name="Warning Text 21 8 3" xfId="56318"/>
    <cellStyle name="Warning Text 21 8 4" xfId="56319"/>
    <cellStyle name="Warning Text 21 9" xfId="56320"/>
    <cellStyle name="Warning Text 21 9 2" xfId="56321"/>
    <cellStyle name="Warning Text 21 9 2 2" xfId="56322"/>
    <cellStyle name="Warning Text 21 9 2 3" xfId="56323"/>
    <cellStyle name="Warning Text 21 9 3" xfId="56324"/>
    <cellStyle name="Warning Text 21 9 4" xfId="56325"/>
    <cellStyle name="Warning Text 22" xfId="56326"/>
    <cellStyle name="Warning Text 22 10" xfId="56327"/>
    <cellStyle name="Warning Text 22 10 2" xfId="56328"/>
    <cellStyle name="Warning Text 22 10 3" xfId="56329"/>
    <cellStyle name="Warning Text 22 11" xfId="56330"/>
    <cellStyle name="Warning Text 22 11 2" xfId="56331"/>
    <cellStyle name="Warning Text 22 11 3" xfId="56332"/>
    <cellStyle name="Warning Text 22 12" xfId="56333"/>
    <cellStyle name="Warning Text 22 12 2" xfId="56334"/>
    <cellStyle name="Warning Text 22 12 3" xfId="56335"/>
    <cellStyle name="Warning Text 22 13" xfId="56336"/>
    <cellStyle name="Warning Text 22 2" xfId="56337"/>
    <cellStyle name="Warning Text 22 2 2" xfId="56338"/>
    <cellStyle name="Warning Text 22 2 2 2" xfId="56339"/>
    <cellStyle name="Warning Text 22 2 2 2 2" xfId="56340"/>
    <cellStyle name="Warning Text 22 2 2 2 3" xfId="56341"/>
    <cellStyle name="Warning Text 22 2 2 3" xfId="56342"/>
    <cellStyle name="Warning Text 22 2 2 4" xfId="56343"/>
    <cellStyle name="Warning Text 22 2 3" xfId="56344"/>
    <cellStyle name="Warning Text 22 2 3 2" xfId="56345"/>
    <cellStyle name="Warning Text 22 2 3 2 2" xfId="56346"/>
    <cellStyle name="Warning Text 22 2 3 2 3" xfId="56347"/>
    <cellStyle name="Warning Text 22 2 3 3" xfId="56348"/>
    <cellStyle name="Warning Text 22 2 3 4" xfId="56349"/>
    <cellStyle name="Warning Text 22 2 4" xfId="56350"/>
    <cellStyle name="Warning Text 22 2 4 2" xfId="56351"/>
    <cellStyle name="Warning Text 22 2 4 3" xfId="56352"/>
    <cellStyle name="Warning Text 22 2 5" xfId="56353"/>
    <cellStyle name="Warning Text 22 2 5 2" xfId="56354"/>
    <cellStyle name="Warning Text 22 2 5 3" xfId="56355"/>
    <cellStyle name="Warning Text 22 2 6" xfId="56356"/>
    <cellStyle name="Warning Text 22 2 7" xfId="56357"/>
    <cellStyle name="Warning Text 22 3" xfId="56358"/>
    <cellStyle name="Warning Text 22 3 2" xfId="56359"/>
    <cellStyle name="Warning Text 22 3 2 2" xfId="56360"/>
    <cellStyle name="Warning Text 22 3 2 2 2" xfId="56361"/>
    <cellStyle name="Warning Text 22 3 2 2 3" xfId="56362"/>
    <cellStyle name="Warning Text 22 3 2 3" xfId="56363"/>
    <cellStyle name="Warning Text 22 3 2 4" xfId="56364"/>
    <cellStyle name="Warning Text 22 3 3" xfId="56365"/>
    <cellStyle name="Warning Text 22 3 3 2" xfId="56366"/>
    <cellStyle name="Warning Text 22 3 3 2 2" xfId="56367"/>
    <cellStyle name="Warning Text 22 3 3 2 3" xfId="56368"/>
    <cellStyle name="Warning Text 22 3 3 3" xfId="56369"/>
    <cellStyle name="Warning Text 22 3 3 4" xfId="56370"/>
    <cellStyle name="Warning Text 22 3 4" xfId="56371"/>
    <cellStyle name="Warning Text 22 3 4 2" xfId="56372"/>
    <cellStyle name="Warning Text 22 3 4 3" xfId="56373"/>
    <cellStyle name="Warning Text 22 3 5" xfId="56374"/>
    <cellStyle name="Warning Text 22 3 6" xfId="56375"/>
    <cellStyle name="Warning Text 22 4" xfId="56376"/>
    <cellStyle name="Warning Text 22 4 2" xfId="56377"/>
    <cellStyle name="Warning Text 22 4 2 2" xfId="56378"/>
    <cellStyle name="Warning Text 22 4 2 2 2" xfId="56379"/>
    <cellStyle name="Warning Text 22 4 2 2 3" xfId="56380"/>
    <cellStyle name="Warning Text 22 4 2 3" xfId="56381"/>
    <cellStyle name="Warning Text 22 4 2 4" xfId="56382"/>
    <cellStyle name="Warning Text 22 4 3" xfId="56383"/>
    <cellStyle name="Warning Text 22 4 3 2" xfId="56384"/>
    <cellStyle name="Warning Text 22 4 3 2 2" xfId="56385"/>
    <cellStyle name="Warning Text 22 4 3 2 3" xfId="56386"/>
    <cellStyle name="Warning Text 22 4 3 3" xfId="56387"/>
    <cellStyle name="Warning Text 22 4 3 4" xfId="56388"/>
    <cellStyle name="Warning Text 22 4 4" xfId="56389"/>
    <cellStyle name="Warning Text 22 4 4 2" xfId="56390"/>
    <cellStyle name="Warning Text 22 4 4 3" xfId="56391"/>
    <cellStyle name="Warning Text 22 4 5" xfId="56392"/>
    <cellStyle name="Warning Text 22 4 6" xfId="56393"/>
    <cellStyle name="Warning Text 22 5" xfId="56394"/>
    <cellStyle name="Warning Text 22 5 2" xfId="56395"/>
    <cellStyle name="Warning Text 22 5 2 2" xfId="56396"/>
    <cellStyle name="Warning Text 22 5 2 2 2" xfId="56397"/>
    <cellStyle name="Warning Text 22 5 2 2 3" xfId="56398"/>
    <cellStyle name="Warning Text 22 5 2 3" xfId="56399"/>
    <cellStyle name="Warning Text 22 5 2 4" xfId="56400"/>
    <cellStyle name="Warning Text 22 5 3" xfId="56401"/>
    <cellStyle name="Warning Text 22 5 3 2" xfId="56402"/>
    <cellStyle name="Warning Text 22 5 3 2 2" xfId="56403"/>
    <cellStyle name="Warning Text 22 5 3 2 3" xfId="56404"/>
    <cellStyle name="Warning Text 22 5 3 3" xfId="56405"/>
    <cellStyle name="Warning Text 22 5 3 4" xfId="56406"/>
    <cellStyle name="Warning Text 22 5 4" xfId="56407"/>
    <cellStyle name="Warning Text 22 5 4 2" xfId="56408"/>
    <cellStyle name="Warning Text 22 5 4 2 2" xfId="56409"/>
    <cellStyle name="Warning Text 22 5 4 2 3" xfId="56410"/>
    <cellStyle name="Warning Text 22 5 4 3" xfId="56411"/>
    <cellStyle name="Warning Text 22 5 4 4" xfId="56412"/>
    <cellStyle name="Warning Text 22 5 5" xfId="56413"/>
    <cellStyle name="Warning Text 22 5 5 2" xfId="56414"/>
    <cellStyle name="Warning Text 22 5 5 3" xfId="56415"/>
    <cellStyle name="Warning Text 22 5 6" xfId="56416"/>
    <cellStyle name="Warning Text 22 5 7" xfId="56417"/>
    <cellStyle name="Warning Text 22 6" xfId="56418"/>
    <cellStyle name="Warning Text 22 6 2" xfId="56419"/>
    <cellStyle name="Warning Text 22 6 2 2" xfId="56420"/>
    <cellStyle name="Warning Text 22 6 2 2 2" xfId="56421"/>
    <cellStyle name="Warning Text 22 6 2 2 3" xfId="56422"/>
    <cellStyle name="Warning Text 22 6 2 3" xfId="56423"/>
    <cellStyle name="Warning Text 22 6 2 4" xfId="56424"/>
    <cellStyle name="Warning Text 22 6 3" xfId="56425"/>
    <cellStyle name="Warning Text 22 6 3 2" xfId="56426"/>
    <cellStyle name="Warning Text 22 6 3 2 2" xfId="56427"/>
    <cellStyle name="Warning Text 22 6 3 2 3" xfId="56428"/>
    <cellStyle name="Warning Text 22 6 3 3" xfId="56429"/>
    <cellStyle name="Warning Text 22 6 3 4" xfId="56430"/>
    <cellStyle name="Warning Text 22 6 4" xfId="56431"/>
    <cellStyle name="Warning Text 22 6 4 2" xfId="56432"/>
    <cellStyle name="Warning Text 22 6 4 3" xfId="56433"/>
    <cellStyle name="Warning Text 22 6 5" xfId="56434"/>
    <cellStyle name="Warning Text 22 6 6" xfId="56435"/>
    <cellStyle name="Warning Text 22 7" xfId="56436"/>
    <cellStyle name="Warning Text 22 7 2" xfId="56437"/>
    <cellStyle name="Warning Text 22 7 2 2" xfId="56438"/>
    <cellStyle name="Warning Text 22 7 2 3" xfId="56439"/>
    <cellStyle name="Warning Text 22 7 3" xfId="56440"/>
    <cellStyle name="Warning Text 22 7 4" xfId="56441"/>
    <cellStyle name="Warning Text 22 8" xfId="56442"/>
    <cellStyle name="Warning Text 22 8 2" xfId="56443"/>
    <cellStyle name="Warning Text 22 8 2 2" xfId="56444"/>
    <cellStyle name="Warning Text 22 8 2 3" xfId="56445"/>
    <cellStyle name="Warning Text 22 8 3" xfId="56446"/>
    <cellStyle name="Warning Text 22 8 4" xfId="56447"/>
    <cellStyle name="Warning Text 22 9" xfId="56448"/>
    <cellStyle name="Warning Text 22 9 2" xfId="56449"/>
    <cellStyle name="Warning Text 22 9 2 2" xfId="56450"/>
    <cellStyle name="Warning Text 22 9 2 3" xfId="56451"/>
    <cellStyle name="Warning Text 22 9 3" xfId="56452"/>
    <cellStyle name="Warning Text 22 9 4" xfId="56453"/>
    <cellStyle name="Warning Text 23" xfId="56454"/>
    <cellStyle name="Warning Text 23 10" xfId="56455"/>
    <cellStyle name="Warning Text 23 10 2" xfId="56456"/>
    <cellStyle name="Warning Text 23 10 3" xfId="56457"/>
    <cellStyle name="Warning Text 23 11" xfId="56458"/>
    <cellStyle name="Warning Text 23 11 2" xfId="56459"/>
    <cellStyle name="Warning Text 23 11 3" xfId="56460"/>
    <cellStyle name="Warning Text 23 12" xfId="56461"/>
    <cellStyle name="Warning Text 23 12 2" xfId="56462"/>
    <cellStyle name="Warning Text 23 12 3" xfId="56463"/>
    <cellStyle name="Warning Text 23 13" xfId="56464"/>
    <cellStyle name="Warning Text 23 2" xfId="56465"/>
    <cellStyle name="Warning Text 23 2 2" xfId="56466"/>
    <cellStyle name="Warning Text 23 2 2 2" xfId="56467"/>
    <cellStyle name="Warning Text 23 2 2 2 2" xfId="56468"/>
    <cellStyle name="Warning Text 23 2 2 2 3" xfId="56469"/>
    <cellStyle name="Warning Text 23 2 2 3" xfId="56470"/>
    <cellStyle name="Warning Text 23 2 2 4" xfId="56471"/>
    <cellStyle name="Warning Text 23 2 3" xfId="56472"/>
    <cellStyle name="Warning Text 23 2 3 2" xfId="56473"/>
    <cellStyle name="Warning Text 23 2 3 2 2" xfId="56474"/>
    <cellStyle name="Warning Text 23 2 3 2 3" xfId="56475"/>
    <cellStyle name="Warning Text 23 2 3 3" xfId="56476"/>
    <cellStyle name="Warning Text 23 2 3 4" xfId="56477"/>
    <cellStyle name="Warning Text 23 2 4" xfId="56478"/>
    <cellStyle name="Warning Text 23 2 4 2" xfId="56479"/>
    <cellStyle name="Warning Text 23 2 4 3" xfId="56480"/>
    <cellStyle name="Warning Text 23 2 5" xfId="56481"/>
    <cellStyle name="Warning Text 23 2 5 2" xfId="56482"/>
    <cellStyle name="Warning Text 23 2 5 3" xfId="56483"/>
    <cellStyle name="Warning Text 23 2 6" xfId="56484"/>
    <cellStyle name="Warning Text 23 2 7" xfId="56485"/>
    <cellStyle name="Warning Text 23 3" xfId="56486"/>
    <cellStyle name="Warning Text 23 3 2" xfId="56487"/>
    <cellStyle name="Warning Text 23 3 2 2" xfId="56488"/>
    <cellStyle name="Warning Text 23 3 2 2 2" xfId="56489"/>
    <cellStyle name="Warning Text 23 3 2 2 3" xfId="56490"/>
    <cellStyle name="Warning Text 23 3 2 3" xfId="56491"/>
    <cellStyle name="Warning Text 23 3 2 4" xfId="56492"/>
    <cellStyle name="Warning Text 23 3 3" xfId="56493"/>
    <cellStyle name="Warning Text 23 3 3 2" xfId="56494"/>
    <cellStyle name="Warning Text 23 3 3 2 2" xfId="56495"/>
    <cellStyle name="Warning Text 23 3 3 2 3" xfId="56496"/>
    <cellStyle name="Warning Text 23 3 3 3" xfId="56497"/>
    <cellStyle name="Warning Text 23 3 3 4" xfId="56498"/>
    <cellStyle name="Warning Text 23 3 4" xfId="56499"/>
    <cellStyle name="Warning Text 23 3 4 2" xfId="56500"/>
    <cellStyle name="Warning Text 23 3 4 3" xfId="56501"/>
    <cellStyle name="Warning Text 23 3 5" xfId="56502"/>
    <cellStyle name="Warning Text 23 3 6" xfId="56503"/>
    <cellStyle name="Warning Text 23 4" xfId="56504"/>
    <cellStyle name="Warning Text 23 4 2" xfId="56505"/>
    <cellStyle name="Warning Text 23 4 2 2" xfId="56506"/>
    <cellStyle name="Warning Text 23 4 2 2 2" xfId="56507"/>
    <cellStyle name="Warning Text 23 4 2 2 3" xfId="56508"/>
    <cellStyle name="Warning Text 23 4 2 3" xfId="56509"/>
    <cellStyle name="Warning Text 23 4 2 4" xfId="56510"/>
    <cellStyle name="Warning Text 23 4 3" xfId="56511"/>
    <cellStyle name="Warning Text 23 4 3 2" xfId="56512"/>
    <cellStyle name="Warning Text 23 4 3 2 2" xfId="56513"/>
    <cellStyle name="Warning Text 23 4 3 2 3" xfId="56514"/>
    <cellStyle name="Warning Text 23 4 3 3" xfId="56515"/>
    <cellStyle name="Warning Text 23 4 3 4" xfId="56516"/>
    <cellStyle name="Warning Text 23 4 4" xfId="56517"/>
    <cellStyle name="Warning Text 23 4 4 2" xfId="56518"/>
    <cellStyle name="Warning Text 23 4 4 3" xfId="56519"/>
    <cellStyle name="Warning Text 23 4 5" xfId="56520"/>
    <cellStyle name="Warning Text 23 4 6" xfId="56521"/>
    <cellStyle name="Warning Text 23 5" xfId="56522"/>
    <cellStyle name="Warning Text 23 5 2" xfId="56523"/>
    <cellStyle name="Warning Text 23 5 2 2" xfId="56524"/>
    <cellStyle name="Warning Text 23 5 2 2 2" xfId="56525"/>
    <cellStyle name="Warning Text 23 5 2 2 3" xfId="56526"/>
    <cellStyle name="Warning Text 23 5 2 3" xfId="56527"/>
    <cellStyle name="Warning Text 23 5 2 4" xfId="56528"/>
    <cellStyle name="Warning Text 23 5 3" xfId="56529"/>
    <cellStyle name="Warning Text 23 5 3 2" xfId="56530"/>
    <cellStyle name="Warning Text 23 5 3 2 2" xfId="56531"/>
    <cellStyle name="Warning Text 23 5 3 2 3" xfId="56532"/>
    <cellStyle name="Warning Text 23 5 3 3" xfId="56533"/>
    <cellStyle name="Warning Text 23 5 3 4" xfId="56534"/>
    <cellStyle name="Warning Text 23 5 4" xfId="56535"/>
    <cellStyle name="Warning Text 23 5 4 2" xfId="56536"/>
    <cellStyle name="Warning Text 23 5 4 2 2" xfId="56537"/>
    <cellStyle name="Warning Text 23 5 4 2 3" xfId="56538"/>
    <cellStyle name="Warning Text 23 5 4 3" xfId="56539"/>
    <cellStyle name="Warning Text 23 5 4 4" xfId="56540"/>
    <cellStyle name="Warning Text 23 5 5" xfId="56541"/>
    <cellStyle name="Warning Text 23 5 5 2" xfId="56542"/>
    <cellStyle name="Warning Text 23 5 5 3" xfId="56543"/>
    <cellStyle name="Warning Text 23 5 6" xfId="56544"/>
    <cellStyle name="Warning Text 23 5 7" xfId="56545"/>
    <cellStyle name="Warning Text 23 6" xfId="56546"/>
    <cellStyle name="Warning Text 23 6 2" xfId="56547"/>
    <cellStyle name="Warning Text 23 6 2 2" xfId="56548"/>
    <cellStyle name="Warning Text 23 6 2 2 2" xfId="56549"/>
    <cellStyle name="Warning Text 23 6 2 2 3" xfId="56550"/>
    <cellStyle name="Warning Text 23 6 2 3" xfId="56551"/>
    <cellStyle name="Warning Text 23 6 2 4" xfId="56552"/>
    <cellStyle name="Warning Text 23 6 3" xfId="56553"/>
    <cellStyle name="Warning Text 23 6 3 2" xfId="56554"/>
    <cellStyle name="Warning Text 23 6 3 2 2" xfId="56555"/>
    <cellStyle name="Warning Text 23 6 3 2 3" xfId="56556"/>
    <cellStyle name="Warning Text 23 6 3 3" xfId="56557"/>
    <cellStyle name="Warning Text 23 6 3 4" xfId="56558"/>
    <cellStyle name="Warning Text 23 6 4" xfId="56559"/>
    <cellStyle name="Warning Text 23 6 4 2" xfId="56560"/>
    <cellStyle name="Warning Text 23 6 4 3" xfId="56561"/>
    <cellStyle name="Warning Text 23 6 5" xfId="56562"/>
    <cellStyle name="Warning Text 23 6 6" xfId="56563"/>
    <cellStyle name="Warning Text 23 7" xfId="56564"/>
    <cellStyle name="Warning Text 23 7 2" xfId="56565"/>
    <cellStyle name="Warning Text 23 7 2 2" xfId="56566"/>
    <cellStyle name="Warning Text 23 7 2 3" xfId="56567"/>
    <cellStyle name="Warning Text 23 7 3" xfId="56568"/>
    <cellStyle name="Warning Text 23 7 4" xfId="56569"/>
    <cellStyle name="Warning Text 23 8" xfId="56570"/>
    <cellStyle name="Warning Text 23 8 2" xfId="56571"/>
    <cellStyle name="Warning Text 23 8 2 2" xfId="56572"/>
    <cellStyle name="Warning Text 23 8 2 3" xfId="56573"/>
    <cellStyle name="Warning Text 23 8 3" xfId="56574"/>
    <cellStyle name="Warning Text 23 8 4" xfId="56575"/>
    <cellStyle name="Warning Text 23 9" xfId="56576"/>
    <cellStyle name="Warning Text 23 9 2" xfId="56577"/>
    <cellStyle name="Warning Text 23 9 2 2" xfId="56578"/>
    <cellStyle name="Warning Text 23 9 2 3" xfId="56579"/>
    <cellStyle name="Warning Text 23 9 3" xfId="56580"/>
    <cellStyle name="Warning Text 23 9 4" xfId="56581"/>
    <cellStyle name="Warning Text 24" xfId="56582"/>
    <cellStyle name="Warning Text 24 10" xfId="56583"/>
    <cellStyle name="Warning Text 24 10 2" xfId="56584"/>
    <cellStyle name="Warning Text 24 10 3" xfId="56585"/>
    <cellStyle name="Warning Text 24 11" xfId="56586"/>
    <cellStyle name="Warning Text 24 11 2" xfId="56587"/>
    <cellStyle name="Warning Text 24 11 3" xfId="56588"/>
    <cellStyle name="Warning Text 24 12" xfId="56589"/>
    <cellStyle name="Warning Text 24 12 2" xfId="56590"/>
    <cellStyle name="Warning Text 24 12 3" xfId="56591"/>
    <cellStyle name="Warning Text 24 13" xfId="56592"/>
    <cellStyle name="Warning Text 24 2" xfId="56593"/>
    <cellStyle name="Warning Text 24 2 2" xfId="56594"/>
    <cellStyle name="Warning Text 24 2 2 2" xfId="56595"/>
    <cellStyle name="Warning Text 24 2 2 2 2" xfId="56596"/>
    <cellStyle name="Warning Text 24 2 2 2 3" xfId="56597"/>
    <cellStyle name="Warning Text 24 2 2 3" xfId="56598"/>
    <cellStyle name="Warning Text 24 2 2 4" xfId="56599"/>
    <cellStyle name="Warning Text 24 2 3" xfId="56600"/>
    <cellStyle name="Warning Text 24 2 3 2" xfId="56601"/>
    <cellStyle name="Warning Text 24 2 3 2 2" xfId="56602"/>
    <cellStyle name="Warning Text 24 2 3 2 3" xfId="56603"/>
    <cellStyle name="Warning Text 24 2 3 3" xfId="56604"/>
    <cellStyle name="Warning Text 24 2 3 4" xfId="56605"/>
    <cellStyle name="Warning Text 24 2 4" xfId="56606"/>
    <cellStyle name="Warning Text 24 2 4 2" xfId="56607"/>
    <cellStyle name="Warning Text 24 2 4 3" xfId="56608"/>
    <cellStyle name="Warning Text 24 2 5" xfId="56609"/>
    <cellStyle name="Warning Text 24 2 5 2" xfId="56610"/>
    <cellStyle name="Warning Text 24 2 5 3" xfId="56611"/>
    <cellStyle name="Warning Text 24 2 6" xfId="56612"/>
    <cellStyle name="Warning Text 24 2 7" xfId="56613"/>
    <cellStyle name="Warning Text 24 3" xfId="56614"/>
    <cellStyle name="Warning Text 24 3 2" xfId="56615"/>
    <cellStyle name="Warning Text 24 3 2 2" xfId="56616"/>
    <cellStyle name="Warning Text 24 3 2 2 2" xfId="56617"/>
    <cellStyle name="Warning Text 24 3 2 2 3" xfId="56618"/>
    <cellStyle name="Warning Text 24 3 2 3" xfId="56619"/>
    <cellStyle name="Warning Text 24 3 2 4" xfId="56620"/>
    <cellStyle name="Warning Text 24 3 3" xfId="56621"/>
    <cellStyle name="Warning Text 24 3 3 2" xfId="56622"/>
    <cellStyle name="Warning Text 24 3 3 2 2" xfId="56623"/>
    <cellStyle name="Warning Text 24 3 3 2 3" xfId="56624"/>
    <cellStyle name="Warning Text 24 3 3 3" xfId="56625"/>
    <cellStyle name="Warning Text 24 3 3 4" xfId="56626"/>
    <cellStyle name="Warning Text 24 3 4" xfId="56627"/>
    <cellStyle name="Warning Text 24 3 4 2" xfId="56628"/>
    <cellStyle name="Warning Text 24 3 4 3" xfId="56629"/>
    <cellStyle name="Warning Text 24 3 5" xfId="56630"/>
    <cellStyle name="Warning Text 24 3 6" xfId="56631"/>
    <cellStyle name="Warning Text 24 4" xfId="56632"/>
    <cellStyle name="Warning Text 24 4 2" xfId="56633"/>
    <cellStyle name="Warning Text 24 4 2 2" xfId="56634"/>
    <cellStyle name="Warning Text 24 4 2 2 2" xfId="56635"/>
    <cellStyle name="Warning Text 24 4 2 2 3" xfId="56636"/>
    <cellStyle name="Warning Text 24 4 2 3" xfId="56637"/>
    <cellStyle name="Warning Text 24 4 2 4" xfId="56638"/>
    <cellStyle name="Warning Text 24 4 3" xfId="56639"/>
    <cellStyle name="Warning Text 24 4 3 2" xfId="56640"/>
    <cellStyle name="Warning Text 24 4 3 2 2" xfId="56641"/>
    <cellStyle name="Warning Text 24 4 3 2 3" xfId="56642"/>
    <cellStyle name="Warning Text 24 4 3 3" xfId="56643"/>
    <cellStyle name="Warning Text 24 4 3 4" xfId="56644"/>
    <cellStyle name="Warning Text 24 4 4" xfId="56645"/>
    <cellStyle name="Warning Text 24 4 4 2" xfId="56646"/>
    <cellStyle name="Warning Text 24 4 4 3" xfId="56647"/>
    <cellStyle name="Warning Text 24 4 5" xfId="56648"/>
    <cellStyle name="Warning Text 24 4 6" xfId="56649"/>
    <cellStyle name="Warning Text 24 5" xfId="56650"/>
    <cellStyle name="Warning Text 24 5 2" xfId="56651"/>
    <cellStyle name="Warning Text 24 5 2 2" xfId="56652"/>
    <cellStyle name="Warning Text 24 5 2 2 2" xfId="56653"/>
    <cellStyle name="Warning Text 24 5 2 2 3" xfId="56654"/>
    <cellStyle name="Warning Text 24 5 2 3" xfId="56655"/>
    <cellStyle name="Warning Text 24 5 2 4" xfId="56656"/>
    <cellStyle name="Warning Text 24 5 3" xfId="56657"/>
    <cellStyle name="Warning Text 24 5 3 2" xfId="56658"/>
    <cellStyle name="Warning Text 24 5 3 2 2" xfId="56659"/>
    <cellStyle name="Warning Text 24 5 3 2 3" xfId="56660"/>
    <cellStyle name="Warning Text 24 5 3 3" xfId="56661"/>
    <cellStyle name="Warning Text 24 5 3 4" xfId="56662"/>
    <cellStyle name="Warning Text 24 5 4" xfId="56663"/>
    <cellStyle name="Warning Text 24 5 4 2" xfId="56664"/>
    <cellStyle name="Warning Text 24 5 4 2 2" xfId="56665"/>
    <cellStyle name="Warning Text 24 5 4 2 3" xfId="56666"/>
    <cellStyle name="Warning Text 24 5 4 3" xfId="56667"/>
    <cellStyle name="Warning Text 24 5 4 4" xfId="56668"/>
    <cellStyle name="Warning Text 24 5 5" xfId="56669"/>
    <cellStyle name="Warning Text 24 5 5 2" xfId="56670"/>
    <cellStyle name="Warning Text 24 5 5 3" xfId="56671"/>
    <cellStyle name="Warning Text 24 5 6" xfId="56672"/>
    <cellStyle name="Warning Text 24 5 7" xfId="56673"/>
    <cellStyle name="Warning Text 24 6" xfId="56674"/>
    <cellStyle name="Warning Text 24 6 2" xfId="56675"/>
    <cellStyle name="Warning Text 24 6 2 2" xfId="56676"/>
    <cellStyle name="Warning Text 24 6 2 2 2" xfId="56677"/>
    <cellStyle name="Warning Text 24 6 2 2 3" xfId="56678"/>
    <cellStyle name="Warning Text 24 6 2 3" xfId="56679"/>
    <cellStyle name="Warning Text 24 6 2 4" xfId="56680"/>
    <cellStyle name="Warning Text 24 6 3" xfId="56681"/>
    <cellStyle name="Warning Text 24 6 3 2" xfId="56682"/>
    <cellStyle name="Warning Text 24 6 3 2 2" xfId="56683"/>
    <cellStyle name="Warning Text 24 6 3 2 3" xfId="56684"/>
    <cellStyle name="Warning Text 24 6 3 3" xfId="56685"/>
    <cellStyle name="Warning Text 24 6 3 4" xfId="56686"/>
    <cellStyle name="Warning Text 24 6 4" xfId="56687"/>
    <cellStyle name="Warning Text 24 6 4 2" xfId="56688"/>
    <cellStyle name="Warning Text 24 6 4 3" xfId="56689"/>
    <cellStyle name="Warning Text 24 6 5" xfId="56690"/>
    <cellStyle name="Warning Text 24 6 6" xfId="56691"/>
    <cellStyle name="Warning Text 24 7" xfId="56692"/>
    <cellStyle name="Warning Text 24 7 2" xfId="56693"/>
    <cellStyle name="Warning Text 24 7 2 2" xfId="56694"/>
    <cellStyle name="Warning Text 24 7 2 3" xfId="56695"/>
    <cellStyle name="Warning Text 24 7 3" xfId="56696"/>
    <cellStyle name="Warning Text 24 7 4" xfId="56697"/>
    <cellStyle name="Warning Text 24 8" xfId="56698"/>
    <cellStyle name="Warning Text 24 8 2" xfId="56699"/>
    <cellStyle name="Warning Text 24 8 2 2" xfId="56700"/>
    <cellStyle name="Warning Text 24 8 2 3" xfId="56701"/>
    <cellStyle name="Warning Text 24 8 3" xfId="56702"/>
    <cellStyle name="Warning Text 24 8 4" xfId="56703"/>
    <cellStyle name="Warning Text 24 9" xfId="56704"/>
    <cellStyle name="Warning Text 24 9 2" xfId="56705"/>
    <cellStyle name="Warning Text 24 9 2 2" xfId="56706"/>
    <cellStyle name="Warning Text 24 9 2 3" xfId="56707"/>
    <cellStyle name="Warning Text 24 9 3" xfId="56708"/>
    <cellStyle name="Warning Text 24 9 4" xfId="56709"/>
    <cellStyle name="Warning Text 25" xfId="56710"/>
    <cellStyle name="Warning Text 25 10" xfId="56711"/>
    <cellStyle name="Warning Text 25 10 2" xfId="56712"/>
    <cellStyle name="Warning Text 25 10 3" xfId="56713"/>
    <cellStyle name="Warning Text 25 11" xfId="56714"/>
    <cellStyle name="Warning Text 25 11 2" xfId="56715"/>
    <cellStyle name="Warning Text 25 11 3" xfId="56716"/>
    <cellStyle name="Warning Text 25 12" xfId="56717"/>
    <cellStyle name="Warning Text 25 12 2" xfId="56718"/>
    <cellStyle name="Warning Text 25 12 3" xfId="56719"/>
    <cellStyle name="Warning Text 25 13" xfId="56720"/>
    <cellStyle name="Warning Text 25 2" xfId="56721"/>
    <cellStyle name="Warning Text 25 2 2" xfId="56722"/>
    <cellStyle name="Warning Text 25 2 2 2" xfId="56723"/>
    <cellStyle name="Warning Text 25 2 2 2 2" xfId="56724"/>
    <cellStyle name="Warning Text 25 2 2 2 3" xfId="56725"/>
    <cellStyle name="Warning Text 25 2 2 3" xfId="56726"/>
    <cellStyle name="Warning Text 25 2 2 4" xfId="56727"/>
    <cellStyle name="Warning Text 25 2 3" xfId="56728"/>
    <cellStyle name="Warning Text 25 2 3 2" xfId="56729"/>
    <cellStyle name="Warning Text 25 2 3 2 2" xfId="56730"/>
    <cellStyle name="Warning Text 25 2 3 2 3" xfId="56731"/>
    <cellStyle name="Warning Text 25 2 3 3" xfId="56732"/>
    <cellStyle name="Warning Text 25 2 3 4" xfId="56733"/>
    <cellStyle name="Warning Text 25 2 4" xfId="56734"/>
    <cellStyle name="Warning Text 25 2 4 2" xfId="56735"/>
    <cellStyle name="Warning Text 25 2 4 3" xfId="56736"/>
    <cellStyle name="Warning Text 25 2 5" xfId="56737"/>
    <cellStyle name="Warning Text 25 2 5 2" xfId="56738"/>
    <cellStyle name="Warning Text 25 2 5 3" xfId="56739"/>
    <cellStyle name="Warning Text 25 2 6" xfId="56740"/>
    <cellStyle name="Warning Text 25 2 7" xfId="56741"/>
    <cellStyle name="Warning Text 25 3" xfId="56742"/>
    <cellStyle name="Warning Text 25 3 2" xfId="56743"/>
    <cellStyle name="Warning Text 25 3 2 2" xfId="56744"/>
    <cellStyle name="Warning Text 25 3 2 2 2" xfId="56745"/>
    <cellStyle name="Warning Text 25 3 2 2 3" xfId="56746"/>
    <cellStyle name="Warning Text 25 3 2 3" xfId="56747"/>
    <cellStyle name="Warning Text 25 3 2 4" xfId="56748"/>
    <cellStyle name="Warning Text 25 3 3" xfId="56749"/>
    <cellStyle name="Warning Text 25 3 3 2" xfId="56750"/>
    <cellStyle name="Warning Text 25 3 3 2 2" xfId="56751"/>
    <cellStyle name="Warning Text 25 3 3 2 3" xfId="56752"/>
    <cellStyle name="Warning Text 25 3 3 3" xfId="56753"/>
    <cellStyle name="Warning Text 25 3 3 4" xfId="56754"/>
    <cellStyle name="Warning Text 25 3 4" xfId="56755"/>
    <cellStyle name="Warning Text 25 3 4 2" xfId="56756"/>
    <cellStyle name="Warning Text 25 3 4 3" xfId="56757"/>
    <cellStyle name="Warning Text 25 3 5" xfId="56758"/>
    <cellStyle name="Warning Text 25 3 6" xfId="56759"/>
    <cellStyle name="Warning Text 25 4" xfId="56760"/>
    <cellStyle name="Warning Text 25 4 2" xfId="56761"/>
    <cellStyle name="Warning Text 25 4 2 2" xfId="56762"/>
    <cellStyle name="Warning Text 25 4 2 2 2" xfId="56763"/>
    <cellStyle name="Warning Text 25 4 2 2 3" xfId="56764"/>
    <cellStyle name="Warning Text 25 4 2 3" xfId="56765"/>
    <cellStyle name="Warning Text 25 4 2 4" xfId="56766"/>
    <cellStyle name="Warning Text 25 4 3" xfId="56767"/>
    <cellStyle name="Warning Text 25 4 3 2" xfId="56768"/>
    <cellStyle name="Warning Text 25 4 3 2 2" xfId="56769"/>
    <cellStyle name="Warning Text 25 4 3 2 3" xfId="56770"/>
    <cellStyle name="Warning Text 25 4 3 3" xfId="56771"/>
    <cellStyle name="Warning Text 25 4 3 4" xfId="56772"/>
    <cellStyle name="Warning Text 25 4 4" xfId="56773"/>
    <cellStyle name="Warning Text 25 4 4 2" xfId="56774"/>
    <cellStyle name="Warning Text 25 4 4 3" xfId="56775"/>
    <cellStyle name="Warning Text 25 4 5" xfId="56776"/>
    <cellStyle name="Warning Text 25 4 6" xfId="56777"/>
    <cellStyle name="Warning Text 25 5" xfId="56778"/>
    <cellStyle name="Warning Text 25 5 2" xfId="56779"/>
    <cellStyle name="Warning Text 25 5 2 2" xfId="56780"/>
    <cellStyle name="Warning Text 25 5 2 2 2" xfId="56781"/>
    <cellStyle name="Warning Text 25 5 2 2 3" xfId="56782"/>
    <cellStyle name="Warning Text 25 5 2 3" xfId="56783"/>
    <cellStyle name="Warning Text 25 5 2 4" xfId="56784"/>
    <cellStyle name="Warning Text 25 5 3" xfId="56785"/>
    <cellStyle name="Warning Text 25 5 3 2" xfId="56786"/>
    <cellStyle name="Warning Text 25 5 3 2 2" xfId="56787"/>
    <cellStyle name="Warning Text 25 5 3 2 3" xfId="56788"/>
    <cellStyle name="Warning Text 25 5 3 3" xfId="56789"/>
    <cellStyle name="Warning Text 25 5 3 4" xfId="56790"/>
    <cellStyle name="Warning Text 25 5 4" xfId="56791"/>
    <cellStyle name="Warning Text 25 5 4 2" xfId="56792"/>
    <cellStyle name="Warning Text 25 5 4 2 2" xfId="56793"/>
    <cellStyle name="Warning Text 25 5 4 2 3" xfId="56794"/>
    <cellStyle name="Warning Text 25 5 4 3" xfId="56795"/>
    <cellStyle name="Warning Text 25 5 4 4" xfId="56796"/>
    <cellStyle name="Warning Text 25 5 5" xfId="56797"/>
    <cellStyle name="Warning Text 25 5 5 2" xfId="56798"/>
    <cellStyle name="Warning Text 25 5 5 3" xfId="56799"/>
    <cellStyle name="Warning Text 25 5 6" xfId="56800"/>
    <cellStyle name="Warning Text 25 5 7" xfId="56801"/>
    <cellStyle name="Warning Text 25 6" xfId="56802"/>
    <cellStyle name="Warning Text 25 6 2" xfId="56803"/>
    <cellStyle name="Warning Text 25 6 2 2" xfId="56804"/>
    <cellStyle name="Warning Text 25 6 2 2 2" xfId="56805"/>
    <cellStyle name="Warning Text 25 6 2 2 3" xfId="56806"/>
    <cellStyle name="Warning Text 25 6 2 3" xfId="56807"/>
    <cellStyle name="Warning Text 25 6 2 4" xfId="56808"/>
    <cellStyle name="Warning Text 25 6 3" xfId="56809"/>
    <cellStyle name="Warning Text 25 6 3 2" xfId="56810"/>
    <cellStyle name="Warning Text 25 6 3 2 2" xfId="56811"/>
    <cellStyle name="Warning Text 25 6 3 2 3" xfId="56812"/>
    <cellStyle name="Warning Text 25 6 3 3" xfId="56813"/>
    <cellStyle name="Warning Text 25 6 3 4" xfId="56814"/>
    <cellStyle name="Warning Text 25 6 4" xfId="56815"/>
    <cellStyle name="Warning Text 25 6 4 2" xfId="56816"/>
    <cellStyle name="Warning Text 25 6 4 3" xfId="56817"/>
    <cellStyle name="Warning Text 25 6 5" xfId="56818"/>
    <cellStyle name="Warning Text 25 6 6" xfId="56819"/>
    <cellStyle name="Warning Text 25 7" xfId="56820"/>
    <cellStyle name="Warning Text 25 7 2" xfId="56821"/>
    <cellStyle name="Warning Text 25 7 2 2" xfId="56822"/>
    <cellStyle name="Warning Text 25 7 2 3" xfId="56823"/>
    <cellStyle name="Warning Text 25 7 3" xfId="56824"/>
    <cellStyle name="Warning Text 25 7 4" xfId="56825"/>
    <cellStyle name="Warning Text 25 8" xfId="56826"/>
    <cellStyle name="Warning Text 25 8 2" xfId="56827"/>
    <cellStyle name="Warning Text 25 8 2 2" xfId="56828"/>
    <cellStyle name="Warning Text 25 8 2 3" xfId="56829"/>
    <cellStyle name="Warning Text 25 8 3" xfId="56830"/>
    <cellStyle name="Warning Text 25 8 4" xfId="56831"/>
    <cellStyle name="Warning Text 25 9" xfId="56832"/>
    <cellStyle name="Warning Text 25 9 2" xfId="56833"/>
    <cellStyle name="Warning Text 25 9 2 2" xfId="56834"/>
    <cellStyle name="Warning Text 25 9 2 3" xfId="56835"/>
    <cellStyle name="Warning Text 25 9 3" xfId="56836"/>
    <cellStyle name="Warning Text 25 9 4" xfId="56837"/>
    <cellStyle name="Warning Text 26" xfId="56838"/>
    <cellStyle name="Warning Text 26 10" xfId="56839"/>
    <cellStyle name="Warning Text 26 10 2" xfId="56840"/>
    <cellStyle name="Warning Text 26 10 3" xfId="56841"/>
    <cellStyle name="Warning Text 26 11" xfId="56842"/>
    <cellStyle name="Warning Text 26 11 2" xfId="56843"/>
    <cellStyle name="Warning Text 26 11 3" xfId="56844"/>
    <cellStyle name="Warning Text 26 12" xfId="56845"/>
    <cellStyle name="Warning Text 26 12 2" xfId="56846"/>
    <cellStyle name="Warning Text 26 12 3" xfId="56847"/>
    <cellStyle name="Warning Text 26 13" xfId="56848"/>
    <cellStyle name="Warning Text 26 2" xfId="56849"/>
    <cellStyle name="Warning Text 26 2 2" xfId="56850"/>
    <cellStyle name="Warning Text 26 2 2 2" xfId="56851"/>
    <cellStyle name="Warning Text 26 2 2 2 2" xfId="56852"/>
    <cellStyle name="Warning Text 26 2 2 2 3" xfId="56853"/>
    <cellStyle name="Warning Text 26 2 2 3" xfId="56854"/>
    <cellStyle name="Warning Text 26 2 2 4" xfId="56855"/>
    <cellStyle name="Warning Text 26 2 3" xfId="56856"/>
    <cellStyle name="Warning Text 26 2 3 2" xfId="56857"/>
    <cellStyle name="Warning Text 26 2 3 2 2" xfId="56858"/>
    <cellStyle name="Warning Text 26 2 3 2 3" xfId="56859"/>
    <cellStyle name="Warning Text 26 2 3 3" xfId="56860"/>
    <cellStyle name="Warning Text 26 2 3 4" xfId="56861"/>
    <cellStyle name="Warning Text 26 2 4" xfId="56862"/>
    <cellStyle name="Warning Text 26 2 4 2" xfId="56863"/>
    <cellStyle name="Warning Text 26 2 4 3" xfId="56864"/>
    <cellStyle name="Warning Text 26 2 5" xfId="56865"/>
    <cellStyle name="Warning Text 26 2 5 2" xfId="56866"/>
    <cellStyle name="Warning Text 26 2 5 3" xfId="56867"/>
    <cellStyle name="Warning Text 26 2 6" xfId="56868"/>
    <cellStyle name="Warning Text 26 2 7" xfId="56869"/>
    <cellStyle name="Warning Text 26 3" xfId="56870"/>
    <cellStyle name="Warning Text 26 3 2" xfId="56871"/>
    <cellStyle name="Warning Text 26 3 2 2" xfId="56872"/>
    <cellStyle name="Warning Text 26 3 2 2 2" xfId="56873"/>
    <cellStyle name="Warning Text 26 3 2 2 3" xfId="56874"/>
    <cellStyle name="Warning Text 26 3 2 3" xfId="56875"/>
    <cellStyle name="Warning Text 26 3 2 4" xfId="56876"/>
    <cellStyle name="Warning Text 26 3 3" xfId="56877"/>
    <cellStyle name="Warning Text 26 3 3 2" xfId="56878"/>
    <cellStyle name="Warning Text 26 3 3 2 2" xfId="56879"/>
    <cellStyle name="Warning Text 26 3 3 2 3" xfId="56880"/>
    <cellStyle name="Warning Text 26 3 3 3" xfId="56881"/>
    <cellStyle name="Warning Text 26 3 3 4" xfId="56882"/>
    <cellStyle name="Warning Text 26 3 4" xfId="56883"/>
    <cellStyle name="Warning Text 26 3 4 2" xfId="56884"/>
    <cellStyle name="Warning Text 26 3 4 3" xfId="56885"/>
    <cellStyle name="Warning Text 26 3 5" xfId="56886"/>
    <cellStyle name="Warning Text 26 3 6" xfId="56887"/>
    <cellStyle name="Warning Text 26 4" xfId="56888"/>
    <cellStyle name="Warning Text 26 4 2" xfId="56889"/>
    <cellStyle name="Warning Text 26 4 2 2" xfId="56890"/>
    <cellStyle name="Warning Text 26 4 2 2 2" xfId="56891"/>
    <cellStyle name="Warning Text 26 4 2 2 3" xfId="56892"/>
    <cellStyle name="Warning Text 26 4 2 3" xfId="56893"/>
    <cellStyle name="Warning Text 26 4 2 4" xfId="56894"/>
    <cellStyle name="Warning Text 26 4 3" xfId="56895"/>
    <cellStyle name="Warning Text 26 4 3 2" xfId="56896"/>
    <cellStyle name="Warning Text 26 4 3 2 2" xfId="56897"/>
    <cellStyle name="Warning Text 26 4 3 2 3" xfId="56898"/>
    <cellStyle name="Warning Text 26 4 3 3" xfId="56899"/>
    <cellStyle name="Warning Text 26 4 3 4" xfId="56900"/>
    <cellStyle name="Warning Text 26 4 4" xfId="56901"/>
    <cellStyle name="Warning Text 26 4 4 2" xfId="56902"/>
    <cellStyle name="Warning Text 26 4 4 3" xfId="56903"/>
    <cellStyle name="Warning Text 26 4 5" xfId="56904"/>
    <cellStyle name="Warning Text 26 4 6" xfId="56905"/>
    <cellStyle name="Warning Text 26 5" xfId="56906"/>
    <cellStyle name="Warning Text 26 5 2" xfId="56907"/>
    <cellStyle name="Warning Text 26 5 2 2" xfId="56908"/>
    <cellStyle name="Warning Text 26 5 2 2 2" xfId="56909"/>
    <cellStyle name="Warning Text 26 5 2 2 3" xfId="56910"/>
    <cellStyle name="Warning Text 26 5 2 3" xfId="56911"/>
    <cellStyle name="Warning Text 26 5 2 4" xfId="56912"/>
    <cellStyle name="Warning Text 26 5 3" xfId="56913"/>
    <cellStyle name="Warning Text 26 5 3 2" xfId="56914"/>
    <cellStyle name="Warning Text 26 5 3 2 2" xfId="56915"/>
    <cellStyle name="Warning Text 26 5 3 2 3" xfId="56916"/>
    <cellStyle name="Warning Text 26 5 3 3" xfId="56917"/>
    <cellStyle name="Warning Text 26 5 3 4" xfId="56918"/>
    <cellStyle name="Warning Text 26 5 4" xfId="56919"/>
    <cellStyle name="Warning Text 26 5 4 2" xfId="56920"/>
    <cellStyle name="Warning Text 26 5 4 2 2" xfId="56921"/>
    <cellStyle name="Warning Text 26 5 4 2 3" xfId="56922"/>
    <cellStyle name="Warning Text 26 5 4 3" xfId="56923"/>
    <cellStyle name="Warning Text 26 5 4 4" xfId="56924"/>
    <cellStyle name="Warning Text 26 5 5" xfId="56925"/>
    <cellStyle name="Warning Text 26 5 5 2" xfId="56926"/>
    <cellStyle name="Warning Text 26 5 5 3" xfId="56927"/>
    <cellStyle name="Warning Text 26 5 6" xfId="56928"/>
    <cellStyle name="Warning Text 26 5 7" xfId="56929"/>
    <cellStyle name="Warning Text 26 6" xfId="56930"/>
    <cellStyle name="Warning Text 26 6 2" xfId="56931"/>
    <cellStyle name="Warning Text 26 6 2 2" xfId="56932"/>
    <cellStyle name="Warning Text 26 6 2 2 2" xfId="56933"/>
    <cellStyle name="Warning Text 26 6 2 2 3" xfId="56934"/>
    <cellStyle name="Warning Text 26 6 2 3" xfId="56935"/>
    <cellStyle name="Warning Text 26 6 2 4" xfId="56936"/>
    <cellStyle name="Warning Text 26 6 3" xfId="56937"/>
    <cellStyle name="Warning Text 26 6 3 2" xfId="56938"/>
    <cellStyle name="Warning Text 26 6 3 2 2" xfId="56939"/>
    <cellStyle name="Warning Text 26 6 3 2 3" xfId="56940"/>
    <cellStyle name="Warning Text 26 6 3 3" xfId="56941"/>
    <cellStyle name="Warning Text 26 6 3 4" xfId="56942"/>
    <cellStyle name="Warning Text 26 6 4" xfId="56943"/>
    <cellStyle name="Warning Text 26 6 4 2" xfId="56944"/>
    <cellStyle name="Warning Text 26 6 4 3" xfId="56945"/>
    <cellStyle name="Warning Text 26 6 5" xfId="56946"/>
    <cellStyle name="Warning Text 26 6 6" xfId="56947"/>
    <cellStyle name="Warning Text 26 7" xfId="56948"/>
    <cellStyle name="Warning Text 26 7 2" xfId="56949"/>
    <cellStyle name="Warning Text 26 7 2 2" xfId="56950"/>
    <cellStyle name="Warning Text 26 7 2 3" xfId="56951"/>
    <cellStyle name="Warning Text 26 7 3" xfId="56952"/>
    <cellStyle name="Warning Text 26 7 4" xfId="56953"/>
    <cellStyle name="Warning Text 26 8" xfId="56954"/>
    <cellStyle name="Warning Text 26 8 2" xfId="56955"/>
    <cellStyle name="Warning Text 26 8 2 2" xfId="56956"/>
    <cellStyle name="Warning Text 26 8 2 3" xfId="56957"/>
    <cellStyle name="Warning Text 26 8 3" xfId="56958"/>
    <cellStyle name="Warning Text 26 8 4" xfId="56959"/>
    <cellStyle name="Warning Text 26 9" xfId="56960"/>
    <cellStyle name="Warning Text 26 9 2" xfId="56961"/>
    <cellStyle name="Warning Text 26 9 2 2" xfId="56962"/>
    <cellStyle name="Warning Text 26 9 2 3" xfId="56963"/>
    <cellStyle name="Warning Text 26 9 3" xfId="56964"/>
    <cellStyle name="Warning Text 26 9 4" xfId="56965"/>
    <cellStyle name="Warning Text 27" xfId="56966"/>
    <cellStyle name="Warning Text 27 10" xfId="56967"/>
    <cellStyle name="Warning Text 27 10 2" xfId="56968"/>
    <cellStyle name="Warning Text 27 10 3" xfId="56969"/>
    <cellStyle name="Warning Text 27 11" xfId="56970"/>
    <cellStyle name="Warning Text 27 11 2" xfId="56971"/>
    <cellStyle name="Warning Text 27 11 3" xfId="56972"/>
    <cellStyle name="Warning Text 27 12" xfId="56973"/>
    <cellStyle name="Warning Text 27 12 2" xfId="56974"/>
    <cellStyle name="Warning Text 27 12 3" xfId="56975"/>
    <cellStyle name="Warning Text 27 13" xfId="56976"/>
    <cellStyle name="Warning Text 27 2" xfId="56977"/>
    <cellStyle name="Warning Text 27 2 2" xfId="56978"/>
    <cellStyle name="Warning Text 27 2 2 2" xfId="56979"/>
    <cellStyle name="Warning Text 27 2 2 2 2" xfId="56980"/>
    <cellStyle name="Warning Text 27 2 2 2 3" xfId="56981"/>
    <cellStyle name="Warning Text 27 2 2 3" xfId="56982"/>
    <cellStyle name="Warning Text 27 2 2 4" xfId="56983"/>
    <cellStyle name="Warning Text 27 2 3" xfId="56984"/>
    <cellStyle name="Warning Text 27 2 3 2" xfId="56985"/>
    <cellStyle name="Warning Text 27 2 3 2 2" xfId="56986"/>
    <cellStyle name="Warning Text 27 2 3 2 3" xfId="56987"/>
    <cellStyle name="Warning Text 27 2 3 3" xfId="56988"/>
    <cellStyle name="Warning Text 27 2 3 4" xfId="56989"/>
    <cellStyle name="Warning Text 27 2 4" xfId="56990"/>
    <cellStyle name="Warning Text 27 2 4 2" xfId="56991"/>
    <cellStyle name="Warning Text 27 2 4 3" xfId="56992"/>
    <cellStyle name="Warning Text 27 2 5" xfId="56993"/>
    <cellStyle name="Warning Text 27 2 5 2" xfId="56994"/>
    <cellStyle name="Warning Text 27 2 5 3" xfId="56995"/>
    <cellStyle name="Warning Text 27 2 6" xfId="56996"/>
    <cellStyle name="Warning Text 27 2 7" xfId="56997"/>
    <cellStyle name="Warning Text 27 3" xfId="56998"/>
    <cellStyle name="Warning Text 27 3 2" xfId="56999"/>
    <cellStyle name="Warning Text 27 3 2 2" xfId="57000"/>
    <cellStyle name="Warning Text 27 3 2 2 2" xfId="57001"/>
    <cellStyle name="Warning Text 27 3 2 2 3" xfId="57002"/>
    <cellStyle name="Warning Text 27 3 2 3" xfId="57003"/>
    <cellStyle name="Warning Text 27 3 2 4" xfId="57004"/>
    <cellStyle name="Warning Text 27 3 3" xfId="57005"/>
    <cellStyle name="Warning Text 27 3 3 2" xfId="57006"/>
    <cellStyle name="Warning Text 27 3 3 2 2" xfId="57007"/>
    <cellStyle name="Warning Text 27 3 3 2 3" xfId="57008"/>
    <cellStyle name="Warning Text 27 3 3 3" xfId="57009"/>
    <cellStyle name="Warning Text 27 3 3 4" xfId="57010"/>
    <cellStyle name="Warning Text 27 3 4" xfId="57011"/>
    <cellStyle name="Warning Text 27 3 4 2" xfId="57012"/>
    <cellStyle name="Warning Text 27 3 4 3" xfId="57013"/>
    <cellStyle name="Warning Text 27 3 5" xfId="57014"/>
    <cellStyle name="Warning Text 27 3 6" xfId="57015"/>
    <cellStyle name="Warning Text 27 4" xfId="57016"/>
    <cellStyle name="Warning Text 27 4 2" xfId="57017"/>
    <cellStyle name="Warning Text 27 4 2 2" xfId="57018"/>
    <cellStyle name="Warning Text 27 4 2 2 2" xfId="57019"/>
    <cellStyle name="Warning Text 27 4 2 2 3" xfId="57020"/>
    <cellStyle name="Warning Text 27 4 2 3" xfId="57021"/>
    <cellStyle name="Warning Text 27 4 2 4" xfId="57022"/>
    <cellStyle name="Warning Text 27 4 3" xfId="57023"/>
    <cellStyle name="Warning Text 27 4 3 2" xfId="57024"/>
    <cellStyle name="Warning Text 27 4 3 2 2" xfId="57025"/>
    <cellStyle name="Warning Text 27 4 3 2 3" xfId="57026"/>
    <cellStyle name="Warning Text 27 4 3 3" xfId="57027"/>
    <cellStyle name="Warning Text 27 4 3 4" xfId="57028"/>
    <cellStyle name="Warning Text 27 4 4" xfId="57029"/>
    <cellStyle name="Warning Text 27 4 4 2" xfId="57030"/>
    <cellStyle name="Warning Text 27 4 4 3" xfId="57031"/>
    <cellStyle name="Warning Text 27 4 5" xfId="57032"/>
    <cellStyle name="Warning Text 27 4 6" xfId="57033"/>
    <cellStyle name="Warning Text 27 5" xfId="57034"/>
    <cellStyle name="Warning Text 27 5 2" xfId="57035"/>
    <cellStyle name="Warning Text 27 5 2 2" xfId="57036"/>
    <cellStyle name="Warning Text 27 5 2 2 2" xfId="57037"/>
    <cellStyle name="Warning Text 27 5 2 2 3" xfId="57038"/>
    <cellStyle name="Warning Text 27 5 2 3" xfId="57039"/>
    <cellStyle name="Warning Text 27 5 2 4" xfId="57040"/>
    <cellStyle name="Warning Text 27 5 3" xfId="57041"/>
    <cellStyle name="Warning Text 27 5 3 2" xfId="57042"/>
    <cellStyle name="Warning Text 27 5 3 2 2" xfId="57043"/>
    <cellStyle name="Warning Text 27 5 3 2 3" xfId="57044"/>
    <cellStyle name="Warning Text 27 5 3 3" xfId="57045"/>
    <cellStyle name="Warning Text 27 5 3 4" xfId="57046"/>
    <cellStyle name="Warning Text 27 5 4" xfId="57047"/>
    <cellStyle name="Warning Text 27 5 4 2" xfId="57048"/>
    <cellStyle name="Warning Text 27 5 4 2 2" xfId="57049"/>
    <cellStyle name="Warning Text 27 5 4 2 3" xfId="57050"/>
    <cellStyle name="Warning Text 27 5 4 3" xfId="57051"/>
    <cellStyle name="Warning Text 27 5 4 4" xfId="57052"/>
    <cellStyle name="Warning Text 27 5 5" xfId="57053"/>
    <cellStyle name="Warning Text 27 5 5 2" xfId="57054"/>
    <cellStyle name="Warning Text 27 5 5 3" xfId="57055"/>
    <cellStyle name="Warning Text 27 5 6" xfId="57056"/>
    <cellStyle name="Warning Text 27 5 7" xfId="57057"/>
    <cellStyle name="Warning Text 27 6" xfId="57058"/>
    <cellStyle name="Warning Text 27 6 2" xfId="57059"/>
    <cellStyle name="Warning Text 27 6 2 2" xfId="57060"/>
    <cellStyle name="Warning Text 27 6 2 2 2" xfId="57061"/>
    <cellStyle name="Warning Text 27 6 2 2 3" xfId="57062"/>
    <cellStyle name="Warning Text 27 6 2 3" xfId="57063"/>
    <cellStyle name="Warning Text 27 6 2 4" xfId="57064"/>
    <cellStyle name="Warning Text 27 6 3" xfId="57065"/>
    <cellStyle name="Warning Text 27 6 3 2" xfId="57066"/>
    <cellStyle name="Warning Text 27 6 3 2 2" xfId="57067"/>
    <cellStyle name="Warning Text 27 6 3 2 3" xfId="57068"/>
    <cellStyle name="Warning Text 27 6 3 3" xfId="57069"/>
    <cellStyle name="Warning Text 27 6 3 4" xfId="57070"/>
    <cellStyle name="Warning Text 27 6 4" xfId="57071"/>
    <cellStyle name="Warning Text 27 6 4 2" xfId="57072"/>
    <cellStyle name="Warning Text 27 6 4 3" xfId="57073"/>
    <cellStyle name="Warning Text 27 6 5" xfId="57074"/>
    <cellStyle name="Warning Text 27 6 6" xfId="57075"/>
    <cellStyle name="Warning Text 27 7" xfId="57076"/>
    <cellStyle name="Warning Text 27 7 2" xfId="57077"/>
    <cellStyle name="Warning Text 27 7 2 2" xfId="57078"/>
    <cellStyle name="Warning Text 27 7 2 3" xfId="57079"/>
    <cellStyle name="Warning Text 27 7 3" xfId="57080"/>
    <cellStyle name="Warning Text 27 7 4" xfId="57081"/>
    <cellStyle name="Warning Text 27 8" xfId="57082"/>
    <cellStyle name="Warning Text 27 8 2" xfId="57083"/>
    <cellStyle name="Warning Text 27 8 2 2" xfId="57084"/>
    <cellStyle name="Warning Text 27 8 2 3" xfId="57085"/>
    <cellStyle name="Warning Text 27 8 3" xfId="57086"/>
    <cellStyle name="Warning Text 27 8 4" xfId="57087"/>
    <cellStyle name="Warning Text 27 9" xfId="57088"/>
    <cellStyle name="Warning Text 27 9 2" xfId="57089"/>
    <cellStyle name="Warning Text 27 9 2 2" xfId="57090"/>
    <cellStyle name="Warning Text 27 9 2 3" xfId="57091"/>
    <cellStyle name="Warning Text 27 9 3" xfId="57092"/>
    <cellStyle name="Warning Text 27 9 4" xfId="57093"/>
    <cellStyle name="Warning Text 28" xfId="57094"/>
    <cellStyle name="Warning Text 28 10" xfId="57095"/>
    <cellStyle name="Warning Text 28 10 2" xfId="57096"/>
    <cellStyle name="Warning Text 28 10 3" xfId="57097"/>
    <cellStyle name="Warning Text 28 11" xfId="57098"/>
    <cellStyle name="Warning Text 28 11 2" xfId="57099"/>
    <cellStyle name="Warning Text 28 11 3" xfId="57100"/>
    <cellStyle name="Warning Text 28 12" xfId="57101"/>
    <cellStyle name="Warning Text 28 12 2" xfId="57102"/>
    <cellStyle name="Warning Text 28 12 3" xfId="57103"/>
    <cellStyle name="Warning Text 28 13" xfId="57104"/>
    <cellStyle name="Warning Text 28 2" xfId="57105"/>
    <cellStyle name="Warning Text 28 2 2" xfId="57106"/>
    <cellStyle name="Warning Text 28 2 2 2" xfId="57107"/>
    <cellStyle name="Warning Text 28 2 2 2 2" xfId="57108"/>
    <cellStyle name="Warning Text 28 2 2 2 3" xfId="57109"/>
    <cellStyle name="Warning Text 28 2 2 3" xfId="57110"/>
    <cellStyle name="Warning Text 28 2 2 4" xfId="57111"/>
    <cellStyle name="Warning Text 28 2 3" xfId="57112"/>
    <cellStyle name="Warning Text 28 2 3 2" xfId="57113"/>
    <cellStyle name="Warning Text 28 2 3 2 2" xfId="57114"/>
    <cellStyle name="Warning Text 28 2 3 2 3" xfId="57115"/>
    <cellStyle name="Warning Text 28 2 3 3" xfId="57116"/>
    <cellStyle name="Warning Text 28 2 3 4" xfId="57117"/>
    <cellStyle name="Warning Text 28 2 4" xfId="57118"/>
    <cellStyle name="Warning Text 28 2 4 2" xfId="57119"/>
    <cellStyle name="Warning Text 28 2 4 3" xfId="57120"/>
    <cellStyle name="Warning Text 28 2 5" xfId="57121"/>
    <cellStyle name="Warning Text 28 2 5 2" xfId="57122"/>
    <cellStyle name="Warning Text 28 2 5 3" xfId="57123"/>
    <cellStyle name="Warning Text 28 2 6" xfId="57124"/>
    <cellStyle name="Warning Text 28 2 7" xfId="57125"/>
    <cellStyle name="Warning Text 28 3" xfId="57126"/>
    <cellStyle name="Warning Text 28 3 2" xfId="57127"/>
    <cellStyle name="Warning Text 28 3 2 2" xfId="57128"/>
    <cellStyle name="Warning Text 28 3 2 2 2" xfId="57129"/>
    <cellStyle name="Warning Text 28 3 2 2 3" xfId="57130"/>
    <cellStyle name="Warning Text 28 3 2 3" xfId="57131"/>
    <cellStyle name="Warning Text 28 3 2 4" xfId="57132"/>
    <cellStyle name="Warning Text 28 3 3" xfId="57133"/>
    <cellStyle name="Warning Text 28 3 3 2" xfId="57134"/>
    <cellStyle name="Warning Text 28 3 3 2 2" xfId="57135"/>
    <cellStyle name="Warning Text 28 3 3 2 3" xfId="57136"/>
    <cellStyle name="Warning Text 28 3 3 3" xfId="57137"/>
    <cellStyle name="Warning Text 28 3 3 4" xfId="57138"/>
    <cellStyle name="Warning Text 28 3 4" xfId="57139"/>
    <cellStyle name="Warning Text 28 3 4 2" xfId="57140"/>
    <cellStyle name="Warning Text 28 3 4 3" xfId="57141"/>
    <cellStyle name="Warning Text 28 3 5" xfId="57142"/>
    <cellStyle name="Warning Text 28 3 6" xfId="57143"/>
    <cellStyle name="Warning Text 28 4" xfId="57144"/>
    <cellStyle name="Warning Text 28 4 2" xfId="57145"/>
    <cellStyle name="Warning Text 28 4 2 2" xfId="57146"/>
    <cellStyle name="Warning Text 28 4 2 2 2" xfId="57147"/>
    <cellStyle name="Warning Text 28 4 2 2 3" xfId="57148"/>
    <cellStyle name="Warning Text 28 4 2 3" xfId="57149"/>
    <cellStyle name="Warning Text 28 4 2 4" xfId="57150"/>
    <cellStyle name="Warning Text 28 4 3" xfId="57151"/>
    <cellStyle name="Warning Text 28 4 3 2" xfId="57152"/>
    <cellStyle name="Warning Text 28 4 3 2 2" xfId="57153"/>
    <cellStyle name="Warning Text 28 4 3 2 3" xfId="57154"/>
    <cellStyle name="Warning Text 28 4 3 3" xfId="57155"/>
    <cellStyle name="Warning Text 28 4 3 4" xfId="57156"/>
    <cellStyle name="Warning Text 28 4 4" xfId="57157"/>
    <cellStyle name="Warning Text 28 4 4 2" xfId="57158"/>
    <cellStyle name="Warning Text 28 4 4 3" xfId="57159"/>
    <cellStyle name="Warning Text 28 4 5" xfId="57160"/>
    <cellStyle name="Warning Text 28 4 6" xfId="57161"/>
    <cellStyle name="Warning Text 28 5" xfId="57162"/>
    <cellStyle name="Warning Text 28 5 2" xfId="57163"/>
    <cellStyle name="Warning Text 28 5 2 2" xfId="57164"/>
    <cellStyle name="Warning Text 28 5 2 2 2" xfId="57165"/>
    <cellStyle name="Warning Text 28 5 2 2 3" xfId="57166"/>
    <cellStyle name="Warning Text 28 5 2 3" xfId="57167"/>
    <cellStyle name="Warning Text 28 5 2 4" xfId="57168"/>
    <cellStyle name="Warning Text 28 5 3" xfId="57169"/>
    <cellStyle name="Warning Text 28 5 3 2" xfId="57170"/>
    <cellStyle name="Warning Text 28 5 3 2 2" xfId="57171"/>
    <cellStyle name="Warning Text 28 5 3 2 3" xfId="57172"/>
    <cellStyle name="Warning Text 28 5 3 3" xfId="57173"/>
    <cellStyle name="Warning Text 28 5 3 4" xfId="57174"/>
    <cellStyle name="Warning Text 28 5 4" xfId="57175"/>
    <cellStyle name="Warning Text 28 5 4 2" xfId="57176"/>
    <cellStyle name="Warning Text 28 5 4 2 2" xfId="57177"/>
    <cellStyle name="Warning Text 28 5 4 2 3" xfId="57178"/>
    <cellStyle name="Warning Text 28 5 4 3" xfId="57179"/>
    <cellStyle name="Warning Text 28 5 4 4" xfId="57180"/>
    <cellStyle name="Warning Text 28 5 5" xfId="57181"/>
    <cellStyle name="Warning Text 28 5 5 2" xfId="57182"/>
    <cellStyle name="Warning Text 28 5 5 3" xfId="57183"/>
    <cellStyle name="Warning Text 28 5 6" xfId="57184"/>
    <cellStyle name="Warning Text 28 5 7" xfId="57185"/>
    <cellStyle name="Warning Text 28 6" xfId="57186"/>
    <cellStyle name="Warning Text 28 6 2" xfId="57187"/>
    <cellStyle name="Warning Text 28 6 2 2" xfId="57188"/>
    <cellStyle name="Warning Text 28 6 2 2 2" xfId="57189"/>
    <cellStyle name="Warning Text 28 6 2 2 3" xfId="57190"/>
    <cellStyle name="Warning Text 28 6 2 3" xfId="57191"/>
    <cellStyle name="Warning Text 28 6 2 4" xfId="57192"/>
    <cellStyle name="Warning Text 28 6 3" xfId="57193"/>
    <cellStyle name="Warning Text 28 6 3 2" xfId="57194"/>
    <cellStyle name="Warning Text 28 6 3 2 2" xfId="57195"/>
    <cellStyle name="Warning Text 28 6 3 2 3" xfId="57196"/>
    <cellStyle name="Warning Text 28 6 3 3" xfId="57197"/>
    <cellStyle name="Warning Text 28 6 3 4" xfId="57198"/>
    <cellStyle name="Warning Text 28 6 4" xfId="57199"/>
    <cellStyle name="Warning Text 28 6 4 2" xfId="57200"/>
    <cellStyle name="Warning Text 28 6 4 3" xfId="57201"/>
    <cellStyle name="Warning Text 28 6 5" xfId="57202"/>
    <cellStyle name="Warning Text 28 6 6" xfId="57203"/>
    <cellStyle name="Warning Text 28 7" xfId="57204"/>
    <cellStyle name="Warning Text 28 7 2" xfId="57205"/>
    <cellStyle name="Warning Text 28 7 2 2" xfId="57206"/>
    <cellStyle name="Warning Text 28 7 2 3" xfId="57207"/>
    <cellStyle name="Warning Text 28 7 3" xfId="57208"/>
    <cellStyle name="Warning Text 28 7 4" xfId="57209"/>
    <cellStyle name="Warning Text 28 8" xfId="57210"/>
    <cellStyle name="Warning Text 28 8 2" xfId="57211"/>
    <cellStyle name="Warning Text 28 8 2 2" xfId="57212"/>
    <cellStyle name="Warning Text 28 8 2 3" xfId="57213"/>
    <cellStyle name="Warning Text 28 8 3" xfId="57214"/>
    <cellStyle name="Warning Text 28 8 4" xfId="57215"/>
    <cellStyle name="Warning Text 28 9" xfId="57216"/>
    <cellStyle name="Warning Text 28 9 2" xfId="57217"/>
    <cellStyle name="Warning Text 28 9 2 2" xfId="57218"/>
    <cellStyle name="Warning Text 28 9 2 3" xfId="57219"/>
    <cellStyle name="Warning Text 28 9 3" xfId="57220"/>
    <cellStyle name="Warning Text 28 9 4" xfId="57221"/>
    <cellStyle name="Warning Text 29" xfId="57222"/>
    <cellStyle name="Warning Text 29 10" xfId="57223"/>
    <cellStyle name="Warning Text 29 10 2" xfId="57224"/>
    <cellStyle name="Warning Text 29 10 3" xfId="57225"/>
    <cellStyle name="Warning Text 29 11" xfId="57226"/>
    <cellStyle name="Warning Text 29 11 2" xfId="57227"/>
    <cellStyle name="Warning Text 29 11 3" xfId="57228"/>
    <cellStyle name="Warning Text 29 12" xfId="57229"/>
    <cellStyle name="Warning Text 29 12 2" xfId="57230"/>
    <cellStyle name="Warning Text 29 12 3" xfId="57231"/>
    <cellStyle name="Warning Text 29 13" xfId="57232"/>
    <cellStyle name="Warning Text 29 2" xfId="57233"/>
    <cellStyle name="Warning Text 29 2 2" xfId="57234"/>
    <cellStyle name="Warning Text 29 2 2 2" xfId="57235"/>
    <cellStyle name="Warning Text 29 2 2 2 2" xfId="57236"/>
    <cellStyle name="Warning Text 29 2 2 2 3" xfId="57237"/>
    <cellStyle name="Warning Text 29 2 2 3" xfId="57238"/>
    <cellStyle name="Warning Text 29 2 2 4" xfId="57239"/>
    <cellStyle name="Warning Text 29 2 3" xfId="57240"/>
    <cellStyle name="Warning Text 29 2 3 2" xfId="57241"/>
    <cellStyle name="Warning Text 29 2 3 2 2" xfId="57242"/>
    <cellStyle name="Warning Text 29 2 3 2 3" xfId="57243"/>
    <cellStyle name="Warning Text 29 2 3 3" xfId="57244"/>
    <cellStyle name="Warning Text 29 2 3 4" xfId="57245"/>
    <cellStyle name="Warning Text 29 2 4" xfId="57246"/>
    <cellStyle name="Warning Text 29 2 4 2" xfId="57247"/>
    <cellStyle name="Warning Text 29 2 4 3" xfId="57248"/>
    <cellStyle name="Warning Text 29 2 5" xfId="57249"/>
    <cellStyle name="Warning Text 29 2 5 2" xfId="57250"/>
    <cellStyle name="Warning Text 29 2 5 3" xfId="57251"/>
    <cellStyle name="Warning Text 29 2 6" xfId="57252"/>
    <cellStyle name="Warning Text 29 2 7" xfId="57253"/>
    <cellStyle name="Warning Text 29 3" xfId="57254"/>
    <cellStyle name="Warning Text 29 3 2" xfId="57255"/>
    <cellStyle name="Warning Text 29 3 2 2" xfId="57256"/>
    <cellStyle name="Warning Text 29 3 2 2 2" xfId="57257"/>
    <cellStyle name="Warning Text 29 3 2 2 3" xfId="57258"/>
    <cellStyle name="Warning Text 29 3 2 3" xfId="57259"/>
    <cellStyle name="Warning Text 29 3 2 4" xfId="57260"/>
    <cellStyle name="Warning Text 29 3 3" xfId="57261"/>
    <cellStyle name="Warning Text 29 3 3 2" xfId="57262"/>
    <cellStyle name="Warning Text 29 3 3 2 2" xfId="57263"/>
    <cellStyle name="Warning Text 29 3 3 2 3" xfId="57264"/>
    <cellStyle name="Warning Text 29 3 3 3" xfId="57265"/>
    <cellStyle name="Warning Text 29 3 3 4" xfId="57266"/>
    <cellStyle name="Warning Text 29 3 4" xfId="57267"/>
    <cellStyle name="Warning Text 29 3 4 2" xfId="57268"/>
    <cellStyle name="Warning Text 29 3 4 3" xfId="57269"/>
    <cellStyle name="Warning Text 29 3 5" xfId="57270"/>
    <cellStyle name="Warning Text 29 3 6" xfId="57271"/>
    <cellStyle name="Warning Text 29 4" xfId="57272"/>
    <cellStyle name="Warning Text 29 4 2" xfId="57273"/>
    <cellStyle name="Warning Text 29 4 2 2" xfId="57274"/>
    <cellStyle name="Warning Text 29 4 2 2 2" xfId="57275"/>
    <cellStyle name="Warning Text 29 4 2 2 3" xfId="57276"/>
    <cellStyle name="Warning Text 29 4 2 3" xfId="57277"/>
    <cellStyle name="Warning Text 29 4 2 4" xfId="57278"/>
    <cellStyle name="Warning Text 29 4 3" xfId="57279"/>
    <cellStyle name="Warning Text 29 4 3 2" xfId="57280"/>
    <cellStyle name="Warning Text 29 4 3 2 2" xfId="57281"/>
    <cellStyle name="Warning Text 29 4 3 2 3" xfId="57282"/>
    <cellStyle name="Warning Text 29 4 3 3" xfId="57283"/>
    <cellStyle name="Warning Text 29 4 3 4" xfId="57284"/>
    <cellStyle name="Warning Text 29 4 4" xfId="57285"/>
    <cellStyle name="Warning Text 29 4 4 2" xfId="57286"/>
    <cellStyle name="Warning Text 29 4 4 3" xfId="57287"/>
    <cellStyle name="Warning Text 29 4 5" xfId="57288"/>
    <cellStyle name="Warning Text 29 4 6" xfId="57289"/>
    <cellStyle name="Warning Text 29 5" xfId="57290"/>
    <cellStyle name="Warning Text 29 5 2" xfId="57291"/>
    <cellStyle name="Warning Text 29 5 2 2" xfId="57292"/>
    <cellStyle name="Warning Text 29 5 2 2 2" xfId="57293"/>
    <cellStyle name="Warning Text 29 5 2 2 3" xfId="57294"/>
    <cellStyle name="Warning Text 29 5 2 3" xfId="57295"/>
    <cellStyle name="Warning Text 29 5 2 4" xfId="57296"/>
    <cellStyle name="Warning Text 29 5 3" xfId="57297"/>
    <cellStyle name="Warning Text 29 5 3 2" xfId="57298"/>
    <cellStyle name="Warning Text 29 5 3 2 2" xfId="57299"/>
    <cellStyle name="Warning Text 29 5 3 2 3" xfId="57300"/>
    <cellStyle name="Warning Text 29 5 3 3" xfId="57301"/>
    <cellStyle name="Warning Text 29 5 3 4" xfId="57302"/>
    <cellStyle name="Warning Text 29 5 4" xfId="57303"/>
    <cellStyle name="Warning Text 29 5 4 2" xfId="57304"/>
    <cellStyle name="Warning Text 29 5 4 2 2" xfId="57305"/>
    <cellStyle name="Warning Text 29 5 4 2 3" xfId="57306"/>
    <cellStyle name="Warning Text 29 5 4 3" xfId="57307"/>
    <cellStyle name="Warning Text 29 5 4 4" xfId="57308"/>
    <cellStyle name="Warning Text 29 5 5" xfId="57309"/>
    <cellStyle name="Warning Text 29 5 5 2" xfId="57310"/>
    <cellStyle name="Warning Text 29 5 5 3" xfId="57311"/>
    <cellStyle name="Warning Text 29 5 6" xfId="57312"/>
    <cellStyle name="Warning Text 29 5 7" xfId="57313"/>
    <cellStyle name="Warning Text 29 6" xfId="57314"/>
    <cellStyle name="Warning Text 29 6 2" xfId="57315"/>
    <cellStyle name="Warning Text 29 6 2 2" xfId="57316"/>
    <cellStyle name="Warning Text 29 6 2 2 2" xfId="57317"/>
    <cellStyle name="Warning Text 29 6 2 2 3" xfId="57318"/>
    <cellStyle name="Warning Text 29 6 2 3" xfId="57319"/>
    <cellStyle name="Warning Text 29 6 2 4" xfId="57320"/>
    <cellStyle name="Warning Text 29 6 3" xfId="57321"/>
    <cellStyle name="Warning Text 29 6 3 2" xfId="57322"/>
    <cellStyle name="Warning Text 29 6 3 2 2" xfId="57323"/>
    <cellStyle name="Warning Text 29 6 3 2 3" xfId="57324"/>
    <cellStyle name="Warning Text 29 6 3 3" xfId="57325"/>
    <cellStyle name="Warning Text 29 6 3 4" xfId="57326"/>
    <cellStyle name="Warning Text 29 6 4" xfId="57327"/>
    <cellStyle name="Warning Text 29 6 4 2" xfId="57328"/>
    <cellStyle name="Warning Text 29 6 4 3" xfId="57329"/>
    <cellStyle name="Warning Text 29 6 5" xfId="57330"/>
    <cellStyle name="Warning Text 29 6 6" xfId="57331"/>
    <cellStyle name="Warning Text 29 7" xfId="57332"/>
    <cellStyle name="Warning Text 29 7 2" xfId="57333"/>
    <cellStyle name="Warning Text 29 7 2 2" xfId="57334"/>
    <cellStyle name="Warning Text 29 7 2 3" xfId="57335"/>
    <cellStyle name="Warning Text 29 7 3" xfId="57336"/>
    <cellStyle name="Warning Text 29 7 4" xfId="57337"/>
    <cellStyle name="Warning Text 29 8" xfId="57338"/>
    <cellStyle name="Warning Text 29 8 2" xfId="57339"/>
    <cellStyle name="Warning Text 29 8 2 2" xfId="57340"/>
    <cellStyle name="Warning Text 29 8 2 3" xfId="57341"/>
    <cellStyle name="Warning Text 29 8 3" xfId="57342"/>
    <cellStyle name="Warning Text 29 8 4" xfId="57343"/>
    <cellStyle name="Warning Text 29 9" xfId="57344"/>
    <cellStyle name="Warning Text 29 9 2" xfId="57345"/>
    <cellStyle name="Warning Text 29 9 2 2" xfId="57346"/>
    <cellStyle name="Warning Text 29 9 2 3" xfId="57347"/>
    <cellStyle name="Warning Text 29 9 3" xfId="57348"/>
    <cellStyle name="Warning Text 29 9 4" xfId="57349"/>
    <cellStyle name="Warning Text 3" xfId="57350"/>
    <cellStyle name="Warning Text 3 10" xfId="57351"/>
    <cellStyle name="Warning Text 3 10 2" xfId="57352"/>
    <cellStyle name="Warning Text 3 10 3" xfId="57353"/>
    <cellStyle name="Warning Text 3 11" xfId="57354"/>
    <cellStyle name="Warning Text 3 11 2" xfId="57355"/>
    <cellStyle name="Warning Text 3 11 3" xfId="57356"/>
    <cellStyle name="Warning Text 3 12" xfId="57357"/>
    <cellStyle name="Warning Text 3 12 2" xfId="57358"/>
    <cellStyle name="Warning Text 3 12 3" xfId="57359"/>
    <cellStyle name="Warning Text 3 13" xfId="57360"/>
    <cellStyle name="Warning Text 3 2" xfId="57361"/>
    <cellStyle name="Warning Text 3 2 2" xfId="57362"/>
    <cellStyle name="Warning Text 3 2 2 2" xfId="57363"/>
    <cellStyle name="Warning Text 3 2 2 2 2" xfId="57364"/>
    <cellStyle name="Warning Text 3 2 2 2 3" xfId="57365"/>
    <cellStyle name="Warning Text 3 2 2 3" xfId="57366"/>
    <cellStyle name="Warning Text 3 2 2 4" xfId="57367"/>
    <cellStyle name="Warning Text 3 2 3" xfId="57368"/>
    <cellStyle name="Warning Text 3 2 3 2" xfId="57369"/>
    <cellStyle name="Warning Text 3 2 3 2 2" xfId="57370"/>
    <cellStyle name="Warning Text 3 2 3 2 3" xfId="57371"/>
    <cellStyle name="Warning Text 3 2 3 3" xfId="57372"/>
    <cellStyle name="Warning Text 3 2 3 4" xfId="57373"/>
    <cellStyle name="Warning Text 3 2 4" xfId="57374"/>
    <cellStyle name="Warning Text 3 2 4 2" xfId="57375"/>
    <cellStyle name="Warning Text 3 2 4 3" xfId="57376"/>
    <cellStyle name="Warning Text 3 2 5" xfId="57377"/>
    <cellStyle name="Warning Text 3 2 5 2" xfId="57378"/>
    <cellStyle name="Warning Text 3 2 5 3" xfId="57379"/>
    <cellStyle name="Warning Text 3 2 6" xfId="57380"/>
    <cellStyle name="Warning Text 3 2 6 2" xfId="57381"/>
    <cellStyle name="Warning Text 3 2 6 3" xfId="57382"/>
    <cellStyle name="Warning Text 3 2 7" xfId="57383"/>
    <cellStyle name="Warning Text 3 3" xfId="57384"/>
    <cellStyle name="Warning Text 3 3 2" xfId="57385"/>
    <cellStyle name="Warning Text 3 3 2 2" xfId="57386"/>
    <cellStyle name="Warning Text 3 3 2 2 2" xfId="57387"/>
    <cellStyle name="Warning Text 3 3 2 2 3" xfId="57388"/>
    <cellStyle name="Warning Text 3 3 2 3" xfId="57389"/>
    <cellStyle name="Warning Text 3 3 2 4" xfId="57390"/>
    <cellStyle name="Warning Text 3 3 3" xfId="57391"/>
    <cellStyle name="Warning Text 3 3 3 2" xfId="57392"/>
    <cellStyle name="Warning Text 3 3 3 2 2" xfId="57393"/>
    <cellStyle name="Warning Text 3 3 3 2 3" xfId="57394"/>
    <cellStyle name="Warning Text 3 3 3 3" xfId="57395"/>
    <cellStyle name="Warning Text 3 3 3 4" xfId="57396"/>
    <cellStyle name="Warning Text 3 3 4" xfId="57397"/>
    <cellStyle name="Warning Text 3 3 4 2" xfId="57398"/>
    <cellStyle name="Warning Text 3 3 4 3" xfId="57399"/>
    <cellStyle name="Warning Text 3 3 5" xfId="57400"/>
    <cellStyle name="Warning Text 3 3 6" xfId="57401"/>
    <cellStyle name="Warning Text 3 4" xfId="57402"/>
    <cellStyle name="Warning Text 3 4 2" xfId="57403"/>
    <cellStyle name="Warning Text 3 4 2 2" xfId="57404"/>
    <cellStyle name="Warning Text 3 4 2 2 2" xfId="57405"/>
    <cellStyle name="Warning Text 3 4 2 2 3" xfId="57406"/>
    <cellStyle name="Warning Text 3 4 2 3" xfId="57407"/>
    <cellStyle name="Warning Text 3 4 2 4" xfId="57408"/>
    <cellStyle name="Warning Text 3 4 3" xfId="57409"/>
    <cellStyle name="Warning Text 3 4 3 2" xfId="57410"/>
    <cellStyle name="Warning Text 3 4 3 2 2" xfId="57411"/>
    <cellStyle name="Warning Text 3 4 3 2 3" xfId="57412"/>
    <cellStyle name="Warning Text 3 4 3 3" xfId="57413"/>
    <cellStyle name="Warning Text 3 4 3 4" xfId="57414"/>
    <cellStyle name="Warning Text 3 4 4" xfId="57415"/>
    <cellStyle name="Warning Text 3 4 4 2" xfId="57416"/>
    <cellStyle name="Warning Text 3 4 4 3" xfId="57417"/>
    <cellStyle name="Warning Text 3 4 5" xfId="57418"/>
    <cellStyle name="Warning Text 3 4 6" xfId="57419"/>
    <cellStyle name="Warning Text 3 5" xfId="57420"/>
    <cellStyle name="Warning Text 3 5 2" xfId="57421"/>
    <cellStyle name="Warning Text 3 5 2 2" xfId="57422"/>
    <cellStyle name="Warning Text 3 5 2 2 2" xfId="57423"/>
    <cellStyle name="Warning Text 3 5 2 2 3" xfId="57424"/>
    <cellStyle name="Warning Text 3 5 2 3" xfId="57425"/>
    <cellStyle name="Warning Text 3 5 2 4" xfId="57426"/>
    <cellStyle name="Warning Text 3 5 3" xfId="57427"/>
    <cellStyle name="Warning Text 3 5 3 2" xfId="57428"/>
    <cellStyle name="Warning Text 3 5 3 2 2" xfId="57429"/>
    <cellStyle name="Warning Text 3 5 3 2 3" xfId="57430"/>
    <cellStyle name="Warning Text 3 5 3 3" xfId="57431"/>
    <cellStyle name="Warning Text 3 5 3 4" xfId="57432"/>
    <cellStyle name="Warning Text 3 5 4" xfId="57433"/>
    <cellStyle name="Warning Text 3 5 4 2" xfId="57434"/>
    <cellStyle name="Warning Text 3 5 4 2 2" xfId="57435"/>
    <cellStyle name="Warning Text 3 5 4 2 3" xfId="57436"/>
    <cellStyle name="Warning Text 3 5 4 3" xfId="57437"/>
    <cellStyle name="Warning Text 3 5 4 4" xfId="57438"/>
    <cellStyle name="Warning Text 3 5 5" xfId="57439"/>
    <cellStyle name="Warning Text 3 5 5 2" xfId="57440"/>
    <cellStyle name="Warning Text 3 5 5 3" xfId="57441"/>
    <cellStyle name="Warning Text 3 5 6" xfId="57442"/>
    <cellStyle name="Warning Text 3 5 7" xfId="57443"/>
    <cellStyle name="Warning Text 3 6" xfId="57444"/>
    <cellStyle name="Warning Text 3 6 2" xfId="57445"/>
    <cellStyle name="Warning Text 3 6 2 2" xfId="57446"/>
    <cellStyle name="Warning Text 3 6 2 2 2" xfId="57447"/>
    <cellStyle name="Warning Text 3 6 2 2 3" xfId="57448"/>
    <cellStyle name="Warning Text 3 6 2 3" xfId="57449"/>
    <cellStyle name="Warning Text 3 6 2 4" xfId="57450"/>
    <cellStyle name="Warning Text 3 6 3" xfId="57451"/>
    <cellStyle name="Warning Text 3 6 3 2" xfId="57452"/>
    <cellStyle name="Warning Text 3 6 3 2 2" xfId="57453"/>
    <cellStyle name="Warning Text 3 6 3 2 3" xfId="57454"/>
    <cellStyle name="Warning Text 3 6 3 3" xfId="57455"/>
    <cellStyle name="Warning Text 3 6 3 4" xfId="57456"/>
    <cellStyle name="Warning Text 3 6 4" xfId="57457"/>
    <cellStyle name="Warning Text 3 6 4 2" xfId="57458"/>
    <cellStyle name="Warning Text 3 6 4 3" xfId="57459"/>
    <cellStyle name="Warning Text 3 6 5" xfId="57460"/>
    <cellStyle name="Warning Text 3 6 6" xfId="57461"/>
    <cellStyle name="Warning Text 3 7" xfId="57462"/>
    <cellStyle name="Warning Text 3 7 2" xfId="57463"/>
    <cellStyle name="Warning Text 3 7 2 2" xfId="57464"/>
    <cellStyle name="Warning Text 3 7 2 3" xfId="57465"/>
    <cellStyle name="Warning Text 3 7 3" xfId="57466"/>
    <cellStyle name="Warning Text 3 7 4" xfId="57467"/>
    <cellStyle name="Warning Text 3 8" xfId="57468"/>
    <cellStyle name="Warning Text 3 8 2" xfId="57469"/>
    <cellStyle name="Warning Text 3 8 2 2" xfId="57470"/>
    <cellStyle name="Warning Text 3 8 2 3" xfId="57471"/>
    <cellStyle name="Warning Text 3 8 3" xfId="57472"/>
    <cellStyle name="Warning Text 3 8 4" xfId="57473"/>
    <cellStyle name="Warning Text 3 9" xfId="57474"/>
    <cellStyle name="Warning Text 3 9 2" xfId="57475"/>
    <cellStyle name="Warning Text 3 9 2 2" xfId="57476"/>
    <cellStyle name="Warning Text 3 9 2 3" xfId="57477"/>
    <cellStyle name="Warning Text 3 9 3" xfId="57478"/>
    <cellStyle name="Warning Text 3 9 4" xfId="57479"/>
    <cellStyle name="Warning Text 30" xfId="57480"/>
    <cellStyle name="Warning Text 30 10" xfId="57481"/>
    <cellStyle name="Warning Text 30 10 2" xfId="57482"/>
    <cellStyle name="Warning Text 30 10 3" xfId="57483"/>
    <cellStyle name="Warning Text 30 11" xfId="57484"/>
    <cellStyle name="Warning Text 30 11 2" xfId="57485"/>
    <cellStyle name="Warning Text 30 11 3" xfId="57486"/>
    <cellStyle name="Warning Text 30 12" xfId="57487"/>
    <cellStyle name="Warning Text 30 12 2" xfId="57488"/>
    <cellStyle name="Warning Text 30 12 3" xfId="57489"/>
    <cellStyle name="Warning Text 30 13" xfId="57490"/>
    <cellStyle name="Warning Text 30 2" xfId="57491"/>
    <cellStyle name="Warning Text 30 2 2" xfId="57492"/>
    <cellStyle name="Warning Text 30 2 2 2" xfId="57493"/>
    <cellStyle name="Warning Text 30 2 2 2 2" xfId="57494"/>
    <cellStyle name="Warning Text 30 2 2 2 3" xfId="57495"/>
    <cellStyle name="Warning Text 30 2 2 3" xfId="57496"/>
    <cellStyle name="Warning Text 30 2 2 4" xfId="57497"/>
    <cellStyle name="Warning Text 30 2 3" xfId="57498"/>
    <cellStyle name="Warning Text 30 2 3 2" xfId="57499"/>
    <cellStyle name="Warning Text 30 2 3 2 2" xfId="57500"/>
    <cellStyle name="Warning Text 30 2 3 2 3" xfId="57501"/>
    <cellStyle name="Warning Text 30 2 3 3" xfId="57502"/>
    <cellStyle name="Warning Text 30 2 3 4" xfId="57503"/>
    <cellStyle name="Warning Text 30 2 4" xfId="57504"/>
    <cellStyle name="Warning Text 30 2 4 2" xfId="57505"/>
    <cellStyle name="Warning Text 30 2 4 3" xfId="57506"/>
    <cellStyle name="Warning Text 30 2 5" xfId="57507"/>
    <cellStyle name="Warning Text 30 2 5 2" xfId="57508"/>
    <cellStyle name="Warning Text 30 2 5 3" xfId="57509"/>
    <cellStyle name="Warning Text 30 2 6" xfId="57510"/>
    <cellStyle name="Warning Text 30 2 7" xfId="57511"/>
    <cellStyle name="Warning Text 30 3" xfId="57512"/>
    <cellStyle name="Warning Text 30 3 2" xfId="57513"/>
    <cellStyle name="Warning Text 30 3 2 2" xfId="57514"/>
    <cellStyle name="Warning Text 30 3 2 2 2" xfId="57515"/>
    <cellStyle name="Warning Text 30 3 2 2 3" xfId="57516"/>
    <cellStyle name="Warning Text 30 3 2 3" xfId="57517"/>
    <cellStyle name="Warning Text 30 3 2 4" xfId="57518"/>
    <cellStyle name="Warning Text 30 3 3" xfId="57519"/>
    <cellStyle name="Warning Text 30 3 3 2" xfId="57520"/>
    <cellStyle name="Warning Text 30 3 3 2 2" xfId="57521"/>
    <cellStyle name="Warning Text 30 3 3 2 3" xfId="57522"/>
    <cellStyle name="Warning Text 30 3 3 3" xfId="57523"/>
    <cellStyle name="Warning Text 30 3 3 4" xfId="57524"/>
    <cellStyle name="Warning Text 30 3 4" xfId="57525"/>
    <cellStyle name="Warning Text 30 3 4 2" xfId="57526"/>
    <cellStyle name="Warning Text 30 3 4 3" xfId="57527"/>
    <cellStyle name="Warning Text 30 3 5" xfId="57528"/>
    <cellStyle name="Warning Text 30 3 6" xfId="57529"/>
    <cellStyle name="Warning Text 30 4" xfId="57530"/>
    <cellStyle name="Warning Text 30 4 2" xfId="57531"/>
    <cellStyle name="Warning Text 30 4 2 2" xfId="57532"/>
    <cellStyle name="Warning Text 30 4 2 2 2" xfId="57533"/>
    <cellStyle name="Warning Text 30 4 2 2 3" xfId="57534"/>
    <cellStyle name="Warning Text 30 4 2 3" xfId="57535"/>
    <cellStyle name="Warning Text 30 4 2 4" xfId="57536"/>
    <cellStyle name="Warning Text 30 4 3" xfId="57537"/>
    <cellStyle name="Warning Text 30 4 3 2" xfId="57538"/>
    <cellStyle name="Warning Text 30 4 3 2 2" xfId="57539"/>
    <cellStyle name="Warning Text 30 4 3 2 3" xfId="57540"/>
    <cellStyle name="Warning Text 30 4 3 3" xfId="57541"/>
    <cellStyle name="Warning Text 30 4 3 4" xfId="57542"/>
    <cellStyle name="Warning Text 30 4 4" xfId="57543"/>
    <cellStyle name="Warning Text 30 4 4 2" xfId="57544"/>
    <cellStyle name="Warning Text 30 4 4 3" xfId="57545"/>
    <cellStyle name="Warning Text 30 4 5" xfId="57546"/>
    <cellStyle name="Warning Text 30 4 6" xfId="57547"/>
    <cellStyle name="Warning Text 30 5" xfId="57548"/>
    <cellStyle name="Warning Text 30 5 2" xfId="57549"/>
    <cellStyle name="Warning Text 30 5 2 2" xfId="57550"/>
    <cellStyle name="Warning Text 30 5 2 2 2" xfId="57551"/>
    <cellStyle name="Warning Text 30 5 2 2 3" xfId="57552"/>
    <cellStyle name="Warning Text 30 5 2 3" xfId="57553"/>
    <cellStyle name="Warning Text 30 5 2 4" xfId="57554"/>
    <cellStyle name="Warning Text 30 5 3" xfId="57555"/>
    <cellStyle name="Warning Text 30 5 3 2" xfId="57556"/>
    <cellStyle name="Warning Text 30 5 3 2 2" xfId="57557"/>
    <cellStyle name="Warning Text 30 5 3 2 3" xfId="57558"/>
    <cellStyle name="Warning Text 30 5 3 3" xfId="57559"/>
    <cellStyle name="Warning Text 30 5 3 4" xfId="57560"/>
    <cellStyle name="Warning Text 30 5 4" xfId="57561"/>
    <cellStyle name="Warning Text 30 5 4 2" xfId="57562"/>
    <cellStyle name="Warning Text 30 5 4 2 2" xfId="57563"/>
    <cellStyle name="Warning Text 30 5 4 2 3" xfId="57564"/>
    <cellStyle name="Warning Text 30 5 4 3" xfId="57565"/>
    <cellStyle name="Warning Text 30 5 4 4" xfId="57566"/>
    <cellStyle name="Warning Text 30 5 5" xfId="57567"/>
    <cellStyle name="Warning Text 30 5 5 2" xfId="57568"/>
    <cellStyle name="Warning Text 30 5 5 3" xfId="57569"/>
    <cellStyle name="Warning Text 30 5 6" xfId="57570"/>
    <cellStyle name="Warning Text 30 5 7" xfId="57571"/>
    <cellStyle name="Warning Text 30 6" xfId="57572"/>
    <cellStyle name="Warning Text 30 6 2" xfId="57573"/>
    <cellStyle name="Warning Text 30 6 2 2" xfId="57574"/>
    <cellStyle name="Warning Text 30 6 2 2 2" xfId="57575"/>
    <cellStyle name="Warning Text 30 6 2 2 3" xfId="57576"/>
    <cellStyle name="Warning Text 30 6 2 3" xfId="57577"/>
    <cellStyle name="Warning Text 30 6 2 4" xfId="57578"/>
    <cellStyle name="Warning Text 30 6 3" xfId="57579"/>
    <cellStyle name="Warning Text 30 6 3 2" xfId="57580"/>
    <cellStyle name="Warning Text 30 6 3 2 2" xfId="57581"/>
    <cellStyle name="Warning Text 30 6 3 2 3" xfId="57582"/>
    <cellStyle name="Warning Text 30 6 3 3" xfId="57583"/>
    <cellStyle name="Warning Text 30 6 3 4" xfId="57584"/>
    <cellStyle name="Warning Text 30 6 4" xfId="57585"/>
    <cellStyle name="Warning Text 30 6 4 2" xfId="57586"/>
    <cellStyle name="Warning Text 30 6 4 3" xfId="57587"/>
    <cellStyle name="Warning Text 30 6 5" xfId="57588"/>
    <cellStyle name="Warning Text 30 6 6" xfId="57589"/>
    <cellStyle name="Warning Text 30 7" xfId="57590"/>
    <cellStyle name="Warning Text 30 7 2" xfId="57591"/>
    <cellStyle name="Warning Text 30 7 2 2" xfId="57592"/>
    <cellStyle name="Warning Text 30 7 2 3" xfId="57593"/>
    <cellStyle name="Warning Text 30 7 3" xfId="57594"/>
    <cellStyle name="Warning Text 30 7 4" xfId="57595"/>
    <cellStyle name="Warning Text 30 8" xfId="57596"/>
    <cellStyle name="Warning Text 30 8 2" xfId="57597"/>
    <cellStyle name="Warning Text 30 8 2 2" xfId="57598"/>
    <cellStyle name="Warning Text 30 8 2 3" xfId="57599"/>
    <cellStyle name="Warning Text 30 8 3" xfId="57600"/>
    <cellStyle name="Warning Text 30 8 4" xfId="57601"/>
    <cellStyle name="Warning Text 30 9" xfId="57602"/>
    <cellStyle name="Warning Text 30 9 2" xfId="57603"/>
    <cellStyle name="Warning Text 30 9 2 2" xfId="57604"/>
    <cellStyle name="Warning Text 30 9 2 3" xfId="57605"/>
    <cellStyle name="Warning Text 30 9 3" xfId="57606"/>
    <cellStyle name="Warning Text 30 9 4" xfId="57607"/>
    <cellStyle name="Warning Text 31" xfId="57608"/>
    <cellStyle name="Warning Text 31 10" xfId="57609"/>
    <cellStyle name="Warning Text 31 10 2" xfId="57610"/>
    <cellStyle name="Warning Text 31 10 3" xfId="57611"/>
    <cellStyle name="Warning Text 31 11" xfId="57612"/>
    <cellStyle name="Warning Text 31 11 2" xfId="57613"/>
    <cellStyle name="Warning Text 31 11 3" xfId="57614"/>
    <cellStyle name="Warning Text 31 12" xfId="57615"/>
    <cellStyle name="Warning Text 31 12 2" xfId="57616"/>
    <cellStyle name="Warning Text 31 12 3" xfId="57617"/>
    <cellStyle name="Warning Text 31 13" xfId="57618"/>
    <cellStyle name="Warning Text 31 2" xfId="57619"/>
    <cellStyle name="Warning Text 31 2 2" xfId="57620"/>
    <cellStyle name="Warning Text 31 2 2 2" xfId="57621"/>
    <cellStyle name="Warning Text 31 2 2 2 2" xfId="57622"/>
    <cellStyle name="Warning Text 31 2 2 2 3" xfId="57623"/>
    <cellStyle name="Warning Text 31 2 2 3" xfId="57624"/>
    <cellStyle name="Warning Text 31 2 2 4" xfId="57625"/>
    <cellStyle name="Warning Text 31 2 3" xfId="57626"/>
    <cellStyle name="Warning Text 31 2 3 2" xfId="57627"/>
    <cellStyle name="Warning Text 31 2 3 2 2" xfId="57628"/>
    <cellStyle name="Warning Text 31 2 3 2 3" xfId="57629"/>
    <cellStyle name="Warning Text 31 2 3 3" xfId="57630"/>
    <cellStyle name="Warning Text 31 2 3 4" xfId="57631"/>
    <cellStyle name="Warning Text 31 2 4" xfId="57632"/>
    <cellStyle name="Warning Text 31 2 4 2" xfId="57633"/>
    <cellStyle name="Warning Text 31 2 4 3" xfId="57634"/>
    <cellStyle name="Warning Text 31 2 5" xfId="57635"/>
    <cellStyle name="Warning Text 31 2 5 2" xfId="57636"/>
    <cellStyle name="Warning Text 31 2 5 3" xfId="57637"/>
    <cellStyle name="Warning Text 31 2 6" xfId="57638"/>
    <cellStyle name="Warning Text 31 2 7" xfId="57639"/>
    <cellStyle name="Warning Text 31 3" xfId="57640"/>
    <cellStyle name="Warning Text 31 3 2" xfId="57641"/>
    <cellStyle name="Warning Text 31 3 2 2" xfId="57642"/>
    <cellStyle name="Warning Text 31 3 2 2 2" xfId="57643"/>
    <cellStyle name="Warning Text 31 3 2 2 3" xfId="57644"/>
    <cellStyle name="Warning Text 31 3 2 3" xfId="57645"/>
    <cellStyle name="Warning Text 31 3 2 4" xfId="57646"/>
    <cellStyle name="Warning Text 31 3 3" xfId="57647"/>
    <cellStyle name="Warning Text 31 3 3 2" xfId="57648"/>
    <cellStyle name="Warning Text 31 3 3 2 2" xfId="57649"/>
    <cellStyle name="Warning Text 31 3 3 2 3" xfId="57650"/>
    <cellStyle name="Warning Text 31 3 3 3" xfId="57651"/>
    <cellStyle name="Warning Text 31 3 3 4" xfId="57652"/>
    <cellStyle name="Warning Text 31 3 4" xfId="57653"/>
    <cellStyle name="Warning Text 31 3 4 2" xfId="57654"/>
    <cellStyle name="Warning Text 31 3 4 3" xfId="57655"/>
    <cellStyle name="Warning Text 31 3 5" xfId="57656"/>
    <cellStyle name="Warning Text 31 3 6" xfId="57657"/>
    <cellStyle name="Warning Text 31 4" xfId="57658"/>
    <cellStyle name="Warning Text 31 4 2" xfId="57659"/>
    <cellStyle name="Warning Text 31 4 2 2" xfId="57660"/>
    <cellStyle name="Warning Text 31 4 2 2 2" xfId="57661"/>
    <cellStyle name="Warning Text 31 4 2 2 3" xfId="57662"/>
    <cellStyle name="Warning Text 31 4 2 3" xfId="57663"/>
    <cellStyle name="Warning Text 31 4 2 4" xfId="57664"/>
    <cellStyle name="Warning Text 31 4 3" xfId="57665"/>
    <cellStyle name="Warning Text 31 4 3 2" xfId="57666"/>
    <cellStyle name="Warning Text 31 4 3 2 2" xfId="57667"/>
    <cellStyle name="Warning Text 31 4 3 2 3" xfId="57668"/>
    <cellStyle name="Warning Text 31 4 3 3" xfId="57669"/>
    <cellStyle name="Warning Text 31 4 3 4" xfId="57670"/>
    <cellStyle name="Warning Text 31 4 4" xfId="57671"/>
    <cellStyle name="Warning Text 31 4 4 2" xfId="57672"/>
    <cellStyle name="Warning Text 31 4 4 3" xfId="57673"/>
    <cellStyle name="Warning Text 31 4 5" xfId="57674"/>
    <cellStyle name="Warning Text 31 4 6" xfId="57675"/>
    <cellStyle name="Warning Text 31 5" xfId="57676"/>
    <cellStyle name="Warning Text 31 5 2" xfId="57677"/>
    <cellStyle name="Warning Text 31 5 2 2" xfId="57678"/>
    <cellStyle name="Warning Text 31 5 2 2 2" xfId="57679"/>
    <cellStyle name="Warning Text 31 5 2 2 3" xfId="57680"/>
    <cellStyle name="Warning Text 31 5 2 3" xfId="57681"/>
    <cellStyle name="Warning Text 31 5 2 4" xfId="57682"/>
    <cellStyle name="Warning Text 31 5 3" xfId="57683"/>
    <cellStyle name="Warning Text 31 5 3 2" xfId="57684"/>
    <cellStyle name="Warning Text 31 5 3 2 2" xfId="57685"/>
    <cellStyle name="Warning Text 31 5 3 2 3" xfId="57686"/>
    <cellStyle name="Warning Text 31 5 3 3" xfId="57687"/>
    <cellStyle name="Warning Text 31 5 3 4" xfId="57688"/>
    <cellStyle name="Warning Text 31 5 4" xfId="57689"/>
    <cellStyle name="Warning Text 31 5 4 2" xfId="57690"/>
    <cellStyle name="Warning Text 31 5 4 2 2" xfId="57691"/>
    <cellStyle name="Warning Text 31 5 4 2 3" xfId="57692"/>
    <cellStyle name="Warning Text 31 5 4 3" xfId="57693"/>
    <cellStyle name="Warning Text 31 5 4 4" xfId="57694"/>
    <cellStyle name="Warning Text 31 5 5" xfId="57695"/>
    <cellStyle name="Warning Text 31 5 5 2" xfId="57696"/>
    <cellStyle name="Warning Text 31 5 5 3" xfId="57697"/>
    <cellStyle name="Warning Text 31 5 6" xfId="57698"/>
    <cellStyle name="Warning Text 31 5 7" xfId="57699"/>
    <cellStyle name="Warning Text 31 6" xfId="57700"/>
    <cellStyle name="Warning Text 31 6 2" xfId="57701"/>
    <cellStyle name="Warning Text 31 6 2 2" xfId="57702"/>
    <cellStyle name="Warning Text 31 6 2 2 2" xfId="57703"/>
    <cellStyle name="Warning Text 31 6 2 2 3" xfId="57704"/>
    <cellStyle name="Warning Text 31 6 2 3" xfId="57705"/>
    <cellStyle name="Warning Text 31 6 2 4" xfId="57706"/>
    <cellStyle name="Warning Text 31 6 3" xfId="57707"/>
    <cellStyle name="Warning Text 31 6 3 2" xfId="57708"/>
    <cellStyle name="Warning Text 31 6 3 2 2" xfId="57709"/>
    <cellStyle name="Warning Text 31 6 3 2 3" xfId="57710"/>
    <cellStyle name="Warning Text 31 6 3 3" xfId="57711"/>
    <cellStyle name="Warning Text 31 6 3 4" xfId="57712"/>
    <cellStyle name="Warning Text 31 6 4" xfId="57713"/>
    <cellStyle name="Warning Text 31 6 4 2" xfId="57714"/>
    <cellStyle name="Warning Text 31 6 4 3" xfId="57715"/>
    <cellStyle name="Warning Text 31 6 5" xfId="57716"/>
    <cellStyle name="Warning Text 31 6 6" xfId="57717"/>
    <cellStyle name="Warning Text 31 7" xfId="57718"/>
    <cellStyle name="Warning Text 31 7 2" xfId="57719"/>
    <cellStyle name="Warning Text 31 7 2 2" xfId="57720"/>
    <cellStyle name="Warning Text 31 7 2 3" xfId="57721"/>
    <cellStyle name="Warning Text 31 7 3" xfId="57722"/>
    <cellStyle name="Warning Text 31 7 4" xfId="57723"/>
    <cellStyle name="Warning Text 31 8" xfId="57724"/>
    <cellStyle name="Warning Text 31 8 2" xfId="57725"/>
    <cellStyle name="Warning Text 31 8 2 2" xfId="57726"/>
    <cellStyle name="Warning Text 31 8 2 3" xfId="57727"/>
    <cellStyle name="Warning Text 31 8 3" xfId="57728"/>
    <cellStyle name="Warning Text 31 8 4" xfId="57729"/>
    <cellStyle name="Warning Text 31 9" xfId="57730"/>
    <cellStyle name="Warning Text 31 9 2" xfId="57731"/>
    <cellStyle name="Warning Text 31 9 2 2" xfId="57732"/>
    <cellStyle name="Warning Text 31 9 2 3" xfId="57733"/>
    <cellStyle name="Warning Text 31 9 3" xfId="57734"/>
    <cellStyle name="Warning Text 31 9 4" xfId="57735"/>
    <cellStyle name="Warning Text 32" xfId="57736"/>
    <cellStyle name="Warning Text 32 10" xfId="57737"/>
    <cellStyle name="Warning Text 32 10 2" xfId="57738"/>
    <cellStyle name="Warning Text 32 10 3" xfId="57739"/>
    <cellStyle name="Warning Text 32 11" xfId="57740"/>
    <cellStyle name="Warning Text 32 11 2" xfId="57741"/>
    <cellStyle name="Warning Text 32 11 3" xfId="57742"/>
    <cellStyle name="Warning Text 32 12" xfId="57743"/>
    <cellStyle name="Warning Text 32 12 2" xfId="57744"/>
    <cellStyle name="Warning Text 32 12 3" xfId="57745"/>
    <cellStyle name="Warning Text 32 13" xfId="57746"/>
    <cellStyle name="Warning Text 32 2" xfId="57747"/>
    <cellStyle name="Warning Text 32 2 2" xfId="57748"/>
    <cellStyle name="Warning Text 32 2 2 2" xfId="57749"/>
    <cellStyle name="Warning Text 32 2 2 2 2" xfId="57750"/>
    <cellStyle name="Warning Text 32 2 2 2 3" xfId="57751"/>
    <cellStyle name="Warning Text 32 2 2 3" xfId="57752"/>
    <cellStyle name="Warning Text 32 2 2 4" xfId="57753"/>
    <cellStyle name="Warning Text 32 2 3" xfId="57754"/>
    <cellStyle name="Warning Text 32 2 3 2" xfId="57755"/>
    <cellStyle name="Warning Text 32 2 3 2 2" xfId="57756"/>
    <cellStyle name="Warning Text 32 2 3 2 3" xfId="57757"/>
    <cellStyle name="Warning Text 32 2 3 3" xfId="57758"/>
    <cellStyle name="Warning Text 32 2 3 4" xfId="57759"/>
    <cellStyle name="Warning Text 32 2 4" xfId="57760"/>
    <cellStyle name="Warning Text 32 2 4 2" xfId="57761"/>
    <cellStyle name="Warning Text 32 2 4 3" xfId="57762"/>
    <cellStyle name="Warning Text 32 2 5" xfId="57763"/>
    <cellStyle name="Warning Text 32 2 5 2" xfId="57764"/>
    <cellStyle name="Warning Text 32 2 5 3" xfId="57765"/>
    <cellStyle name="Warning Text 32 2 6" xfId="57766"/>
    <cellStyle name="Warning Text 32 2 7" xfId="57767"/>
    <cellStyle name="Warning Text 32 3" xfId="57768"/>
    <cellStyle name="Warning Text 32 3 2" xfId="57769"/>
    <cellStyle name="Warning Text 32 3 2 2" xfId="57770"/>
    <cellStyle name="Warning Text 32 3 2 2 2" xfId="57771"/>
    <cellStyle name="Warning Text 32 3 2 2 3" xfId="57772"/>
    <cellStyle name="Warning Text 32 3 2 3" xfId="57773"/>
    <cellStyle name="Warning Text 32 3 2 4" xfId="57774"/>
    <cellStyle name="Warning Text 32 3 3" xfId="57775"/>
    <cellStyle name="Warning Text 32 3 3 2" xfId="57776"/>
    <cellStyle name="Warning Text 32 3 3 2 2" xfId="57777"/>
    <cellStyle name="Warning Text 32 3 3 2 3" xfId="57778"/>
    <cellStyle name="Warning Text 32 3 3 3" xfId="57779"/>
    <cellStyle name="Warning Text 32 3 3 4" xfId="57780"/>
    <cellStyle name="Warning Text 32 3 4" xfId="57781"/>
    <cellStyle name="Warning Text 32 3 4 2" xfId="57782"/>
    <cellStyle name="Warning Text 32 3 4 3" xfId="57783"/>
    <cellStyle name="Warning Text 32 3 5" xfId="57784"/>
    <cellStyle name="Warning Text 32 3 6" xfId="57785"/>
    <cellStyle name="Warning Text 32 4" xfId="57786"/>
    <cellStyle name="Warning Text 32 4 2" xfId="57787"/>
    <cellStyle name="Warning Text 32 4 2 2" xfId="57788"/>
    <cellStyle name="Warning Text 32 4 2 2 2" xfId="57789"/>
    <cellStyle name="Warning Text 32 4 2 2 3" xfId="57790"/>
    <cellStyle name="Warning Text 32 4 2 3" xfId="57791"/>
    <cellStyle name="Warning Text 32 4 2 4" xfId="57792"/>
    <cellStyle name="Warning Text 32 4 3" xfId="57793"/>
    <cellStyle name="Warning Text 32 4 3 2" xfId="57794"/>
    <cellStyle name="Warning Text 32 4 3 2 2" xfId="57795"/>
    <cellStyle name="Warning Text 32 4 3 2 3" xfId="57796"/>
    <cellStyle name="Warning Text 32 4 3 3" xfId="57797"/>
    <cellStyle name="Warning Text 32 4 3 4" xfId="57798"/>
    <cellStyle name="Warning Text 32 4 4" xfId="57799"/>
    <cellStyle name="Warning Text 32 4 4 2" xfId="57800"/>
    <cellStyle name="Warning Text 32 4 4 3" xfId="57801"/>
    <cellStyle name="Warning Text 32 4 5" xfId="57802"/>
    <cellStyle name="Warning Text 32 4 6" xfId="57803"/>
    <cellStyle name="Warning Text 32 5" xfId="57804"/>
    <cellStyle name="Warning Text 32 5 2" xfId="57805"/>
    <cellStyle name="Warning Text 32 5 2 2" xfId="57806"/>
    <cellStyle name="Warning Text 32 5 2 2 2" xfId="57807"/>
    <cellStyle name="Warning Text 32 5 2 2 3" xfId="57808"/>
    <cellStyle name="Warning Text 32 5 2 3" xfId="57809"/>
    <cellStyle name="Warning Text 32 5 2 4" xfId="57810"/>
    <cellStyle name="Warning Text 32 5 3" xfId="57811"/>
    <cellStyle name="Warning Text 32 5 3 2" xfId="57812"/>
    <cellStyle name="Warning Text 32 5 3 2 2" xfId="57813"/>
    <cellStyle name="Warning Text 32 5 3 2 3" xfId="57814"/>
    <cellStyle name="Warning Text 32 5 3 3" xfId="57815"/>
    <cellStyle name="Warning Text 32 5 3 4" xfId="57816"/>
    <cellStyle name="Warning Text 32 5 4" xfId="57817"/>
    <cellStyle name="Warning Text 32 5 4 2" xfId="57818"/>
    <cellStyle name="Warning Text 32 5 4 2 2" xfId="57819"/>
    <cellStyle name="Warning Text 32 5 4 2 3" xfId="57820"/>
    <cellStyle name="Warning Text 32 5 4 3" xfId="57821"/>
    <cellStyle name="Warning Text 32 5 4 4" xfId="57822"/>
    <cellStyle name="Warning Text 32 5 5" xfId="57823"/>
    <cellStyle name="Warning Text 32 5 5 2" xfId="57824"/>
    <cellStyle name="Warning Text 32 5 5 3" xfId="57825"/>
    <cellStyle name="Warning Text 32 5 6" xfId="57826"/>
    <cellStyle name="Warning Text 32 5 7" xfId="57827"/>
    <cellStyle name="Warning Text 32 6" xfId="57828"/>
    <cellStyle name="Warning Text 32 6 2" xfId="57829"/>
    <cellStyle name="Warning Text 32 6 2 2" xfId="57830"/>
    <cellStyle name="Warning Text 32 6 2 2 2" xfId="57831"/>
    <cellStyle name="Warning Text 32 6 2 2 3" xfId="57832"/>
    <cellStyle name="Warning Text 32 6 2 3" xfId="57833"/>
    <cellStyle name="Warning Text 32 6 2 4" xfId="57834"/>
    <cellStyle name="Warning Text 32 6 3" xfId="57835"/>
    <cellStyle name="Warning Text 32 6 3 2" xfId="57836"/>
    <cellStyle name="Warning Text 32 6 3 2 2" xfId="57837"/>
    <cellStyle name="Warning Text 32 6 3 2 3" xfId="57838"/>
    <cellStyle name="Warning Text 32 6 3 3" xfId="57839"/>
    <cellStyle name="Warning Text 32 6 3 4" xfId="57840"/>
    <cellStyle name="Warning Text 32 6 4" xfId="57841"/>
    <cellStyle name="Warning Text 32 6 4 2" xfId="57842"/>
    <cellStyle name="Warning Text 32 6 4 3" xfId="57843"/>
    <cellStyle name="Warning Text 32 6 5" xfId="57844"/>
    <cellStyle name="Warning Text 32 6 6" xfId="57845"/>
    <cellStyle name="Warning Text 32 7" xfId="57846"/>
    <cellStyle name="Warning Text 32 7 2" xfId="57847"/>
    <cellStyle name="Warning Text 32 7 2 2" xfId="57848"/>
    <cellStyle name="Warning Text 32 7 2 3" xfId="57849"/>
    <cellStyle name="Warning Text 32 7 3" xfId="57850"/>
    <cellStyle name="Warning Text 32 7 4" xfId="57851"/>
    <cellStyle name="Warning Text 32 8" xfId="57852"/>
    <cellStyle name="Warning Text 32 8 2" xfId="57853"/>
    <cellStyle name="Warning Text 32 8 2 2" xfId="57854"/>
    <cellStyle name="Warning Text 32 8 2 3" xfId="57855"/>
    <cellStyle name="Warning Text 32 8 3" xfId="57856"/>
    <cellStyle name="Warning Text 32 8 4" xfId="57857"/>
    <cellStyle name="Warning Text 32 9" xfId="57858"/>
    <cellStyle name="Warning Text 32 9 2" xfId="57859"/>
    <cellStyle name="Warning Text 32 9 2 2" xfId="57860"/>
    <cellStyle name="Warning Text 32 9 2 3" xfId="57861"/>
    <cellStyle name="Warning Text 32 9 3" xfId="57862"/>
    <cellStyle name="Warning Text 32 9 4" xfId="57863"/>
    <cellStyle name="Warning Text 33" xfId="57864"/>
    <cellStyle name="Warning Text 33 10" xfId="57865"/>
    <cellStyle name="Warning Text 33 10 2" xfId="57866"/>
    <cellStyle name="Warning Text 33 10 3" xfId="57867"/>
    <cellStyle name="Warning Text 33 11" xfId="57868"/>
    <cellStyle name="Warning Text 33 11 2" xfId="57869"/>
    <cellStyle name="Warning Text 33 11 3" xfId="57870"/>
    <cellStyle name="Warning Text 33 12" xfId="57871"/>
    <cellStyle name="Warning Text 33 12 2" xfId="57872"/>
    <cellStyle name="Warning Text 33 12 3" xfId="57873"/>
    <cellStyle name="Warning Text 33 13" xfId="57874"/>
    <cellStyle name="Warning Text 33 2" xfId="57875"/>
    <cellStyle name="Warning Text 33 2 2" xfId="57876"/>
    <cellStyle name="Warning Text 33 2 2 2" xfId="57877"/>
    <cellStyle name="Warning Text 33 2 2 2 2" xfId="57878"/>
    <cellStyle name="Warning Text 33 2 2 2 3" xfId="57879"/>
    <cellStyle name="Warning Text 33 2 2 3" xfId="57880"/>
    <cellStyle name="Warning Text 33 2 2 4" xfId="57881"/>
    <cellStyle name="Warning Text 33 2 3" xfId="57882"/>
    <cellStyle name="Warning Text 33 2 3 2" xfId="57883"/>
    <cellStyle name="Warning Text 33 2 3 2 2" xfId="57884"/>
    <cellStyle name="Warning Text 33 2 3 2 3" xfId="57885"/>
    <cellStyle name="Warning Text 33 2 3 3" xfId="57886"/>
    <cellStyle name="Warning Text 33 2 3 4" xfId="57887"/>
    <cellStyle name="Warning Text 33 2 4" xfId="57888"/>
    <cellStyle name="Warning Text 33 2 4 2" xfId="57889"/>
    <cellStyle name="Warning Text 33 2 4 3" xfId="57890"/>
    <cellStyle name="Warning Text 33 2 5" xfId="57891"/>
    <cellStyle name="Warning Text 33 2 5 2" xfId="57892"/>
    <cellStyle name="Warning Text 33 2 5 3" xfId="57893"/>
    <cellStyle name="Warning Text 33 2 6" xfId="57894"/>
    <cellStyle name="Warning Text 33 2 7" xfId="57895"/>
    <cellStyle name="Warning Text 33 3" xfId="57896"/>
    <cellStyle name="Warning Text 33 3 2" xfId="57897"/>
    <cellStyle name="Warning Text 33 3 2 2" xfId="57898"/>
    <cellStyle name="Warning Text 33 3 2 2 2" xfId="57899"/>
    <cellStyle name="Warning Text 33 3 2 2 3" xfId="57900"/>
    <cellStyle name="Warning Text 33 3 2 3" xfId="57901"/>
    <cellStyle name="Warning Text 33 3 2 4" xfId="57902"/>
    <cellStyle name="Warning Text 33 3 3" xfId="57903"/>
    <cellStyle name="Warning Text 33 3 3 2" xfId="57904"/>
    <cellStyle name="Warning Text 33 3 3 2 2" xfId="57905"/>
    <cellStyle name="Warning Text 33 3 3 2 3" xfId="57906"/>
    <cellStyle name="Warning Text 33 3 3 3" xfId="57907"/>
    <cellStyle name="Warning Text 33 3 3 4" xfId="57908"/>
    <cellStyle name="Warning Text 33 3 4" xfId="57909"/>
    <cellStyle name="Warning Text 33 3 4 2" xfId="57910"/>
    <cellStyle name="Warning Text 33 3 4 3" xfId="57911"/>
    <cellStyle name="Warning Text 33 3 5" xfId="57912"/>
    <cellStyle name="Warning Text 33 3 6" xfId="57913"/>
    <cellStyle name="Warning Text 33 4" xfId="57914"/>
    <cellStyle name="Warning Text 33 4 2" xfId="57915"/>
    <cellStyle name="Warning Text 33 4 2 2" xfId="57916"/>
    <cellStyle name="Warning Text 33 4 2 2 2" xfId="57917"/>
    <cellStyle name="Warning Text 33 4 2 2 3" xfId="57918"/>
    <cellStyle name="Warning Text 33 4 2 3" xfId="57919"/>
    <cellStyle name="Warning Text 33 4 2 4" xfId="57920"/>
    <cellStyle name="Warning Text 33 4 3" xfId="57921"/>
    <cellStyle name="Warning Text 33 4 3 2" xfId="57922"/>
    <cellStyle name="Warning Text 33 4 3 2 2" xfId="57923"/>
    <cellStyle name="Warning Text 33 4 3 2 3" xfId="57924"/>
    <cellStyle name="Warning Text 33 4 3 3" xfId="57925"/>
    <cellStyle name="Warning Text 33 4 3 4" xfId="57926"/>
    <cellStyle name="Warning Text 33 4 4" xfId="57927"/>
    <cellStyle name="Warning Text 33 4 4 2" xfId="57928"/>
    <cellStyle name="Warning Text 33 4 4 3" xfId="57929"/>
    <cellStyle name="Warning Text 33 4 5" xfId="57930"/>
    <cellStyle name="Warning Text 33 4 6" xfId="57931"/>
    <cellStyle name="Warning Text 33 5" xfId="57932"/>
    <cellStyle name="Warning Text 33 5 2" xfId="57933"/>
    <cellStyle name="Warning Text 33 5 2 2" xfId="57934"/>
    <cellStyle name="Warning Text 33 5 2 2 2" xfId="57935"/>
    <cellStyle name="Warning Text 33 5 2 2 3" xfId="57936"/>
    <cellStyle name="Warning Text 33 5 2 3" xfId="57937"/>
    <cellStyle name="Warning Text 33 5 2 4" xfId="57938"/>
    <cellStyle name="Warning Text 33 5 3" xfId="57939"/>
    <cellStyle name="Warning Text 33 5 3 2" xfId="57940"/>
    <cellStyle name="Warning Text 33 5 3 2 2" xfId="57941"/>
    <cellStyle name="Warning Text 33 5 3 2 3" xfId="57942"/>
    <cellStyle name="Warning Text 33 5 3 3" xfId="57943"/>
    <cellStyle name="Warning Text 33 5 3 4" xfId="57944"/>
    <cellStyle name="Warning Text 33 5 4" xfId="57945"/>
    <cellStyle name="Warning Text 33 5 4 2" xfId="57946"/>
    <cellStyle name="Warning Text 33 5 4 2 2" xfId="57947"/>
    <cellStyle name="Warning Text 33 5 4 2 3" xfId="57948"/>
    <cellStyle name="Warning Text 33 5 4 3" xfId="57949"/>
    <cellStyle name="Warning Text 33 5 4 4" xfId="57950"/>
    <cellStyle name="Warning Text 33 5 5" xfId="57951"/>
    <cellStyle name="Warning Text 33 5 5 2" xfId="57952"/>
    <cellStyle name="Warning Text 33 5 5 3" xfId="57953"/>
    <cellStyle name="Warning Text 33 5 6" xfId="57954"/>
    <cellStyle name="Warning Text 33 5 7" xfId="57955"/>
    <cellStyle name="Warning Text 33 6" xfId="57956"/>
    <cellStyle name="Warning Text 33 6 2" xfId="57957"/>
    <cellStyle name="Warning Text 33 6 2 2" xfId="57958"/>
    <cellStyle name="Warning Text 33 6 2 2 2" xfId="57959"/>
    <cellStyle name="Warning Text 33 6 2 2 3" xfId="57960"/>
    <cellStyle name="Warning Text 33 6 2 3" xfId="57961"/>
    <cellStyle name="Warning Text 33 6 2 4" xfId="57962"/>
    <cellStyle name="Warning Text 33 6 3" xfId="57963"/>
    <cellStyle name="Warning Text 33 6 3 2" xfId="57964"/>
    <cellStyle name="Warning Text 33 6 3 2 2" xfId="57965"/>
    <cellStyle name="Warning Text 33 6 3 2 3" xfId="57966"/>
    <cellStyle name="Warning Text 33 6 3 3" xfId="57967"/>
    <cellStyle name="Warning Text 33 6 3 4" xfId="57968"/>
    <cellStyle name="Warning Text 33 6 4" xfId="57969"/>
    <cellStyle name="Warning Text 33 6 4 2" xfId="57970"/>
    <cellStyle name="Warning Text 33 6 4 3" xfId="57971"/>
    <cellStyle name="Warning Text 33 6 5" xfId="57972"/>
    <cellStyle name="Warning Text 33 6 6" xfId="57973"/>
    <cellStyle name="Warning Text 33 7" xfId="57974"/>
    <cellStyle name="Warning Text 33 7 2" xfId="57975"/>
    <cellStyle name="Warning Text 33 7 2 2" xfId="57976"/>
    <cellStyle name="Warning Text 33 7 2 3" xfId="57977"/>
    <cellStyle name="Warning Text 33 7 3" xfId="57978"/>
    <cellStyle name="Warning Text 33 7 4" xfId="57979"/>
    <cellStyle name="Warning Text 33 8" xfId="57980"/>
    <cellStyle name="Warning Text 33 8 2" xfId="57981"/>
    <cellStyle name="Warning Text 33 8 2 2" xfId="57982"/>
    <cellStyle name="Warning Text 33 8 2 3" xfId="57983"/>
    <cellStyle name="Warning Text 33 8 3" xfId="57984"/>
    <cellStyle name="Warning Text 33 8 4" xfId="57985"/>
    <cellStyle name="Warning Text 33 9" xfId="57986"/>
    <cellStyle name="Warning Text 33 9 2" xfId="57987"/>
    <cellStyle name="Warning Text 33 9 2 2" xfId="57988"/>
    <cellStyle name="Warning Text 33 9 2 3" xfId="57989"/>
    <cellStyle name="Warning Text 33 9 3" xfId="57990"/>
    <cellStyle name="Warning Text 33 9 4" xfId="57991"/>
    <cellStyle name="Warning Text 34" xfId="57992"/>
    <cellStyle name="Warning Text 34 10" xfId="57993"/>
    <cellStyle name="Warning Text 34 10 2" xfId="57994"/>
    <cellStyle name="Warning Text 34 10 3" xfId="57995"/>
    <cellStyle name="Warning Text 34 11" xfId="57996"/>
    <cellStyle name="Warning Text 34 11 2" xfId="57997"/>
    <cellStyle name="Warning Text 34 11 3" xfId="57998"/>
    <cellStyle name="Warning Text 34 12" xfId="57999"/>
    <cellStyle name="Warning Text 34 12 2" xfId="58000"/>
    <cellStyle name="Warning Text 34 12 3" xfId="58001"/>
    <cellStyle name="Warning Text 34 13" xfId="58002"/>
    <cellStyle name="Warning Text 34 2" xfId="58003"/>
    <cellStyle name="Warning Text 34 2 2" xfId="58004"/>
    <cellStyle name="Warning Text 34 2 2 2" xfId="58005"/>
    <cellStyle name="Warning Text 34 2 2 2 2" xfId="58006"/>
    <cellStyle name="Warning Text 34 2 2 2 3" xfId="58007"/>
    <cellStyle name="Warning Text 34 2 2 3" xfId="58008"/>
    <cellStyle name="Warning Text 34 2 2 4" xfId="58009"/>
    <cellStyle name="Warning Text 34 2 3" xfId="58010"/>
    <cellStyle name="Warning Text 34 2 3 2" xfId="58011"/>
    <cellStyle name="Warning Text 34 2 3 2 2" xfId="58012"/>
    <cellStyle name="Warning Text 34 2 3 2 3" xfId="58013"/>
    <cellStyle name="Warning Text 34 2 3 3" xfId="58014"/>
    <cellStyle name="Warning Text 34 2 3 4" xfId="58015"/>
    <cellStyle name="Warning Text 34 2 4" xfId="58016"/>
    <cellStyle name="Warning Text 34 2 4 2" xfId="58017"/>
    <cellStyle name="Warning Text 34 2 4 3" xfId="58018"/>
    <cellStyle name="Warning Text 34 2 5" xfId="58019"/>
    <cellStyle name="Warning Text 34 2 5 2" xfId="58020"/>
    <cellStyle name="Warning Text 34 2 5 3" xfId="58021"/>
    <cellStyle name="Warning Text 34 2 6" xfId="58022"/>
    <cellStyle name="Warning Text 34 2 7" xfId="58023"/>
    <cellStyle name="Warning Text 34 3" xfId="58024"/>
    <cellStyle name="Warning Text 34 3 2" xfId="58025"/>
    <cellStyle name="Warning Text 34 3 2 2" xfId="58026"/>
    <cellStyle name="Warning Text 34 3 2 2 2" xfId="58027"/>
    <cellStyle name="Warning Text 34 3 2 2 3" xfId="58028"/>
    <cellStyle name="Warning Text 34 3 2 3" xfId="58029"/>
    <cellStyle name="Warning Text 34 3 2 4" xfId="58030"/>
    <cellStyle name="Warning Text 34 3 3" xfId="58031"/>
    <cellStyle name="Warning Text 34 3 3 2" xfId="58032"/>
    <cellStyle name="Warning Text 34 3 3 2 2" xfId="58033"/>
    <cellStyle name="Warning Text 34 3 3 2 3" xfId="58034"/>
    <cellStyle name="Warning Text 34 3 3 3" xfId="58035"/>
    <cellStyle name="Warning Text 34 3 3 4" xfId="58036"/>
    <cellStyle name="Warning Text 34 3 4" xfId="58037"/>
    <cellStyle name="Warning Text 34 3 4 2" xfId="58038"/>
    <cellStyle name="Warning Text 34 3 4 3" xfId="58039"/>
    <cellStyle name="Warning Text 34 3 5" xfId="58040"/>
    <cellStyle name="Warning Text 34 3 6" xfId="58041"/>
    <cellStyle name="Warning Text 34 4" xfId="58042"/>
    <cellStyle name="Warning Text 34 4 2" xfId="58043"/>
    <cellStyle name="Warning Text 34 4 2 2" xfId="58044"/>
    <cellStyle name="Warning Text 34 4 2 2 2" xfId="58045"/>
    <cellStyle name="Warning Text 34 4 2 2 3" xfId="58046"/>
    <cellStyle name="Warning Text 34 4 2 3" xfId="58047"/>
    <cellStyle name="Warning Text 34 4 2 4" xfId="58048"/>
    <cellStyle name="Warning Text 34 4 3" xfId="58049"/>
    <cellStyle name="Warning Text 34 4 3 2" xfId="58050"/>
    <cellStyle name="Warning Text 34 4 3 2 2" xfId="58051"/>
    <cellStyle name="Warning Text 34 4 3 2 3" xfId="58052"/>
    <cellStyle name="Warning Text 34 4 3 3" xfId="58053"/>
    <cellStyle name="Warning Text 34 4 3 4" xfId="58054"/>
    <cellStyle name="Warning Text 34 4 4" xfId="58055"/>
    <cellStyle name="Warning Text 34 4 4 2" xfId="58056"/>
    <cellStyle name="Warning Text 34 4 4 3" xfId="58057"/>
    <cellStyle name="Warning Text 34 4 5" xfId="58058"/>
    <cellStyle name="Warning Text 34 4 6" xfId="58059"/>
    <cellStyle name="Warning Text 34 5" xfId="58060"/>
    <cellStyle name="Warning Text 34 5 2" xfId="58061"/>
    <cellStyle name="Warning Text 34 5 2 2" xfId="58062"/>
    <cellStyle name="Warning Text 34 5 2 2 2" xfId="58063"/>
    <cellStyle name="Warning Text 34 5 2 2 3" xfId="58064"/>
    <cellStyle name="Warning Text 34 5 2 3" xfId="58065"/>
    <cellStyle name="Warning Text 34 5 2 4" xfId="58066"/>
    <cellStyle name="Warning Text 34 5 3" xfId="58067"/>
    <cellStyle name="Warning Text 34 5 3 2" xfId="58068"/>
    <cellStyle name="Warning Text 34 5 3 2 2" xfId="58069"/>
    <cellStyle name="Warning Text 34 5 3 2 3" xfId="58070"/>
    <cellStyle name="Warning Text 34 5 3 3" xfId="58071"/>
    <cellStyle name="Warning Text 34 5 3 4" xfId="58072"/>
    <cellStyle name="Warning Text 34 5 4" xfId="58073"/>
    <cellStyle name="Warning Text 34 5 4 2" xfId="58074"/>
    <cellStyle name="Warning Text 34 5 4 2 2" xfId="58075"/>
    <cellStyle name="Warning Text 34 5 4 2 3" xfId="58076"/>
    <cellStyle name="Warning Text 34 5 4 3" xfId="58077"/>
    <cellStyle name="Warning Text 34 5 4 4" xfId="58078"/>
    <cellStyle name="Warning Text 34 5 5" xfId="58079"/>
    <cellStyle name="Warning Text 34 5 5 2" xfId="58080"/>
    <cellStyle name="Warning Text 34 5 5 3" xfId="58081"/>
    <cellStyle name="Warning Text 34 5 6" xfId="58082"/>
    <cellStyle name="Warning Text 34 5 7" xfId="58083"/>
    <cellStyle name="Warning Text 34 6" xfId="58084"/>
    <cellStyle name="Warning Text 34 6 2" xfId="58085"/>
    <cellStyle name="Warning Text 34 6 2 2" xfId="58086"/>
    <cellStyle name="Warning Text 34 6 2 2 2" xfId="58087"/>
    <cellStyle name="Warning Text 34 6 2 2 3" xfId="58088"/>
    <cellStyle name="Warning Text 34 6 2 3" xfId="58089"/>
    <cellStyle name="Warning Text 34 6 2 4" xfId="58090"/>
    <cellStyle name="Warning Text 34 6 3" xfId="58091"/>
    <cellStyle name="Warning Text 34 6 3 2" xfId="58092"/>
    <cellStyle name="Warning Text 34 6 3 2 2" xfId="58093"/>
    <cellStyle name="Warning Text 34 6 3 2 3" xfId="58094"/>
    <cellStyle name="Warning Text 34 6 3 3" xfId="58095"/>
    <cellStyle name="Warning Text 34 6 3 4" xfId="58096"/>
    <cellStyle name="Warning Text 34 6 4" xfId="58097"/>
    <cellStyle name="Warning Text 34 6 4 2" xfId="58098"/>
    <cellStyle name="Warning Text 34 6 4 3" xfId="58099"/>
    <cellStyle name="Warning Text 34 6 5" xfId="58100"/>
    <cellStyle name="Warning Text 34 6 6" xfId="58101"/>
    <cellStyle name="Warning Text 34 7" xfId="58102"/>
    <cellStyle name="Warning Text 34 7 2" xfId="58103"/>
    <cellStyle name="Warning Text 34 7 2 2" xfId="58104"/>
    <cellStyle name="Warning Text 34 7 2 3" xfId="58105"/>
    <cellStyle name="Warning Text 34 7 3" xfId="58106"/>
    <cellStyle name="Warning Text 34 7 4" xfId="58107"/>
    <cellStyle name="Warning Text 34 8" xfId="58108"/>
    <cellStyle name="Warning Text 34 8 2" xfId="58109"/>
    <cellStyle name="Warning Text 34 8 2 2" xfId="58110"/>
    <cellStyle name="Warning Text 34 8 2 3" xfId="58111"/>
    <cellStyle name="Warning Text 34 8 3" xfId="58112"/>
    <cellStyle name="Warning Text 34 8 4" xfId="58113"/>
    <cellStyle name="Warning Text 34 9" xfId="58114"/>
    <cellStyle name="Warning Text 34 9 2" xfId="58115"/>
    <cellStyle name="Warning Text 34 9 2 2" xfId="58116"/>
    <cellStyle name="Warning Text 34 9 2 3" xfId="58117"/>
    <cellStyle name="Warning Text 34 9 3" xfId="58118"/>
    <cellStyle name="Warning Text 34 9 4" xfId="58119"/>
    <cellStyle name="Warning Text 35" xfId="58120"/>
    <cellStyle name="Warning Text 35 10" xfId="58121"/>
    <cellStyle name="Warning Text 35 10 2" xfId="58122"/>
    <cellStyle name="Warning Text 35 10 3" xfId="58123"/>
    <cellStyle name="Warning Text 35 11" xfId="58124"/>
    <cellStyle name="Warning Text 35 11 2" xfId="58125"/>
    <cellStyle name="Warning Text 35 11 3" xfId="58126"/>
    <cellStyle name="Warning Text 35 12" xfId="58127"/>
    <cellStyle name="Warning Text 35 12 2" xfId="58128"/>
    <cellStyle name="Warning Text 35 12 3" xfId="58129"/>
    <cellStyle name="Warning Text 35 13" xfId="58130"/>
    <cellStyle name="Warning Text 35 2" xfId="58131"/>
    <cellStyle name="Warning Text 35 2 2" xfId="58132"/>
    <cellStyle name="Warning Text 35 2 2 2" xfId="58133"/>
    <cellStyle name="Warning Text 35 2 2 2 2" xfId="58134"/>
    <cellStyle name="Warning Text 35 2 2 2 3" xfId="58135"/>
    <cellStyle name="Warning Text 35 2 2 3" xfId="58136"/>
    <cellStyle name="Warning Text 35 2 2 4" xfId="58137"/>
    <cellStyle name="Warning Text 35 2 3" xfId="58138"/>
    <cellStyle name="Warning Text 35 2 3 2" xfId="58139"/>
    <cellStyle name="Warning Text 35 2 3 2 2" xfId="58140"/>
    <cellStyle name="Warning Text 35 2 3 2 3" xfId="58141"/>
    <cellStyle name="Warning Text 35 2 3 3" xfId="58142"/>
    <cellStyle name="Warning Text 35 2 3 4" xfId="58143"/>
    <cellStyle name="Warning Text 35 2 4" xfId="58144"/>
    <cellStyle name="Warning Text 35 2 4 2" xfId="58145"/>
    <cellStyle name="Warning Text 35 2 4 3" xfId="58146"/>
    <cellStyle name="Warning Text 35 2 5" xfId="58147"/>
    <cellStyle name="Warning Text 35 2 5 2" xfId="58148"/>
    <cellStyle name="Warning Text 35 2 5 3" xfId="58149"/>
    <cellStyle name="Warning Text 35 2 6" xfId="58150"/>
    <cellStyle name="Warning Text 35 2 7" xfId="58151"/>
    <cellStyle name="Warning Text 35 3" xfId="58152"/>
    <cellStyle name="Warning Text 35 3 2" xfId="58153"/>
    <cellStyle name="Warning Text 35 3 2 2" xfId="58154"/>
    <cellStyle name="Warning Text 35 3 2 2 2" xfId="58155"/>
    <cellStyle name="Warning Text 35 3 2 2 3" xfId="58156"/>
    <cellStyle name="Warning Text 35 3 2 3" xfId="58157"/>
    <cellStyle name="Warning Text 35 3 2 4" xfId="58158"/>
    <cellStyle name="Warning Text 35 3 3" xfId="58159"/>
    <cellStyle name="Warning Text 35 3 3 2" xfId="58160"/>
    <cellStyle name="Warning Text 35 3 3 2 2" xfId="58161"/>
    <cellStyle name="Warning Text 35 3 3 2 3" xfId="58162"/>
    <cellStyle name="Warning Text 35 3 3 3" xfId="58163"/>
    <cellStyle name="Warning Text 35 3 3 4" xfId="58164"/>
    <cellStyle name="Warning Text 35 3 4" xfId="58165"/>
    <cellStyle name="Warning Text 35 3 4 2" xfId="58166"/>
    <cellStyle name="Warning Text 35 3 4 3" xfId="58167"/>
    <cellStyle name="Warning Text 35 3 5" xfId="58168"/>
    <cellStyle name="Warning Text 35 3 6" xfId="58169"/>
    <cellStyle name="Warning Text 35 4" xfId="58170"/>
    <cellStyle name="Warning Text 35 4 2" xfId="58171"/>
    <cellStyle name="Warning Text 35 4 2 2" xfId="58172"/>
    <cellStyle name="Warning Text 35 4 2 2 2" xfId="58173"/>
    <cellStyle name="Warning Text 35 4 2 2 3" xfId="58174"/>
    <cellStyle name="Warning Text 35 4 2 3" xfId="58175"/>
    <cellStyle name="Warning Text 35 4 2 4" xfId="58176"/>
    <cellStyle name="Warning Text 35 4 3" xfId="58177"/>
    <cellStyle name="Warning Text 35 4 3 2" xfId="58178"/>
    <cellStyle name="Warning Text 35 4 3 2 2" xfId="58179"/>
    <cellStyle name="Warning Text 35 4 3 2 3" xfId="58180"/>
    <cellStyle name="Warning Text 35 4 3 3" xfId="58181"/>
    <cellStyle name="Warning Text 35 4 3 4" xfId="58182"/>
    <cellStyle name="Warning Text 35 4 4" xfId="58183"/>
    <cellStyle name="Warning Text 35 4 4 2" xfId="58184"/>
    <cellStyle name="Warning Text 35 4 4 3" xfId="58185"/>
    <cellStyle name="Warning Text 35 4 5" xfId="58186"/>
    <cellStyle name="Warning Text 35 4 6" xfId="58187"/>
    <cellStyle name="Warning Text 35 5" xfId="58188"/>
    <cellStyle name="Warning Text 35 5 2" xfId="58189"/>
    <cellStyle name="Warning Text 35 5 2 2" xfId="58190"/>
    <cellStyle name="Warning Text 35 5 2 2 2" xfId="58191"/>
    <cellStyle name="Warning Text 35 5 2 2 3" xfId="58192"/>
    <cellStyle name="Warning Text 35 5 2 3" xfId="58193"/>
    <cellStyle name="Warning Text 35 5 2 4" xfId="58194"/>
    <cellStyle name="Warning Text 35 5 3" xfId="58195"/>
    <cellStyle name="Warning Text 35 5 3 2" xfId="58196"/>
    <cellStyle name="Warning Text 35 5 3 2 2" xfId="58197"/>
    <cellStyle name="Warning Text 35 5 3 2 3" xfId="58198"/>
    <cellStyle name="Warning Text 35 5 3 3" xfId="58199"/>
    <cellStyle name="Warning Text 35 5 3 4" xfId="58200"/>
    <cellStyle name="Warning Text 35 5 4" xfId="58201"/>
    <cellStyle name="Warning Text 35 5 4 2" xfId="58202"/>
    <cellStyle name="Warning Text 35 5 4 2 2" xfId="58203"/>
    <cellStyle name="Warning Text 35 5 4 2 3" xfId="58204"/>
    <cellStyle name="Warning Text 35 5 4 3" xfId="58205"/>
    <cellStyle name="Warning Text 35 5 4 4" xfId="58206"/>
    <cellStyle name="Warning Text 35 5 5" xfId="58207"/>
    <cellStyle name="Warning Text 35 5 5 2" xfId="58208"/>
    <cellStyle name="Warning Text 35 5 5 3" xfId="58209"/>
    <cellStyle name="Warning Text 35 5 6" xfId="58210"/>
    <cellStyle name="Warning Text 35 5 7" xfId="58211"/>
    <cellStyle name="Warning Text 35 6" xfId="58212"/>
    <cellStyle name="Warning Text 35 6 2" xfId="58213"/>
    <cellStyle name="Warning Text 35 6 2 2" xfId="58214"/>
    <cellStyle name="Warning Text 35 6 2 2 2" xfId="58215"/>
    <cellStyle name="Warning Text 35 6 2 2 3" xfId="58216"/>
    <cellStyle name="Warning Text 35 6 2 3" xfId="58217"/>
    <cellStyle name="Warning Text 35 6 2 4" xfId="58218"/>
    <cellStyle name="Warning Text 35 6 3" xfId="58219"/>
    <cellStyle name="Warning Text 35 6 3 2" xfId="58220"/>
    <cellStyle name="Warning Text 35 6 3 2 2" xfId="58221"/>
    <cellStyle name="Warning Text 35 6 3 2 3" xfId="58222"/>
    <cellStyle name="Warning Text 35 6 3 3" xfId="58223"/>
    <cellStyle name="Warning Text 35 6 3 4" xfId="58224"/>
    <cellStyle name="Warning Text 35 6 4" xfId="58225"/>
    <cellStyle name="Warning Text 35 6 4 2" xfId="58226"/>
    <cellStyle name="Warning Text 35 6 4 3" xfId="58227"/>
    <cellStyle name="Warning Text 35 6 5" xfId="58228"/>
    <cellStyle name="Warning Text 35 6 6" xfId="58229"/>
    <cellStyle name="Warning Text 35 7" xfId="58230"/>
    <cellStyle name="Warning Text 35 7 2" xfId="58231"/>
    <cellStyle name="Warning Text 35 7 2 2" xfId="58232"/>
    <cellStyle name="Warning Text 35 7 2 3" xfId="58233"/>
    <cellStyle name="Warning Text 35 7 3" xfId="58234"/>
    <cellStyle name="Warning Text 35 7 4" xfId="58235"/>
    <cellStyle name="Warning Text 35 8" xfId="58236"/>
    <cellStyle name="Warning Text 35 8 2" xfId="58237"/>
    <cellStyle name="Warning Text 35 8 2 2" xfId="58238"/>
    <cellStyle name="Warning Text 35 8 2 3" xfId="58239"/>
    <cellStyle name="Warning Text 35 8 3" xfId="58240"/>
    <cellStyle name="Warning Text 35 8 4" xfId="58241"/>
    <cellStyle name="Warning Text 35 9" xfId="58242"/>
    <cellStyle name="Warning Text 35 9 2" xfId="58243"/>
    <cellStyle name="Warning Text 35 9 2 2" xfId="58244"/>
    <cellStyle name="Warning Text 35 9 2 3" xfId="58245"/>
    <cellStyle name="Warning Text 35 9 3" xfId="58246"/>
    <cellStyle name="Warning Text 35 9 4" xfId="58247"/>
    <cellStyle name="Warning Text 36" xfId="58248"/>
    <cellStyle name="Warning Text 36 10" xfId="58249"/>
    <cellStyle name="Warning Text 36 10 2" xfId="58250"/>
    <cellStyle name="Warning Text 36 10 3" xfId="58251"/>
    <cellStyle name="Warning Text 36 11" xfId="58252"/>
    <cellStyle name="Warning Text 36 11 2" xfId="58253"/>
    <cellStyle name="Warning Text 36 11 3" xfId="58254"/>
    <cellStyle name="Warning Text 36 12" xfId="58255"/>
    <cellStyle name="Warning Text 36 12 2" xfId="58256"/>
    <cellStyle name="Warning Text 36 12 3" xfId="58257"/>
    <cellStyle name="Warning Text 36 13" xfId="58258"/>
    <cellStyle name="Warning Text 36 2" xfId="58259"/>
    <cellStyle name="Warning Text 36 2 2" xfId="58260"/>
    <cellStyle name="Warning Text 36 2 2 2" xfId="58261"/>
    <cellStyle name="Warning Text 36 2 2 2 2" xfId="58262"/>
    <cellStyle name="Warning Text 36 2 2 2 3" xfId="58263"/>
    <cellStyle name="Warning Text 36 2 2 3" xfId="58264"/>
    <cellStyle name="Warning Text 36 2 2 4" xfId="58265"/>
    <cellStyle name="Warning Text 36 2 3" xfId="58266"/>
    <cellStyle name="Warning Text 36 2 3 2" xfId="58267"/>
    <cellStyle name="Warning Text 36 2 3 2 2" xfId="58268"/>
    <cellStyle name="Warning Text 36 2 3 2 3" xfId="58269"/>
    <cellStyle name="Warning Text 36 2 3 3" xfId="58270"/>
    <cellStyle name="Warning Text 36 2 3 4" xfId="58271"/>
    <cellStyle name="Warning Text 36 2 4" xfId="58272"/>
    <cellStyle name="Warning Text 36 2 4 2" xfId="58273"/>
    <cellStyle name="Warning Text 36 2 4 3" xfId="58274"/>
    <cellStyle name="Warning Text 36 2 5" xfId="58275"/>
    <cellStyle name="Warning Text 36 2 5 2" xfId="58276"/>
    <cellStyle name="Warning Text 36 2 5 3" xfId="58277"/>
    <cellStyle name="Warning Text 36 2 6" xfId="58278"/>
    <cellStyle name="Warning Text 36 2 7" xfId="58279"/>
    <cellStyle name="Warning Text 36 3" xfId="58280"/>
    <cellStyle name="Warning Text 36 3 2" xfId="58281"/>
    <cellStyle name="Warning Text 36 3 2 2" xfId="58282"/>
    <cellStyle name="Warning Text 36 3 2 2 2" xfId="58283"/>
    <cellStyle name="Warning Text 36 3 2 2 3" xfId="58284"/>
    <cellStyle name="Warning Text 36 3 2 3" xfId="58285"/>
    <cellStyle name="Warning Text 36 3 2 4" xfId="58286"/>
    <cellStyle name="Warning Text 36 3 3" xfId="58287"/>
    <cellStyle name="Warning Text 36 3 3 2" xfId="58288"/>
    <cellStyle name="Warning Text 36 3 3 2 2" xfId="58289"/>
    <cellStyle name="Warning Text 36 3 3 2 3" xfId="58290"/>
    <cellStyle name="Warning Text 36 3 3 3" xfId="58291"/>
    <cellStyle name="Warning Text 36 3 3 4" xfId="58292"/>
    <cellStyle name="Warning Text 36 3 4" xfId="58293"/>
    <cellStyle name="Warning Text 36 3 4 2" xfId="58294"/>
    <cellStyle name="Warning Text 36 3 4 3" xfId="58295"/>
    <cellStyle name="Warning Text 36 3 5" xfId="58296"/>
    <cellStyle name="Warning Text 36 3 6" xfId="58297"/>
    <cellStyle name="Warning Text 36 4" xfId="58298"/>
    <cellStyle name="Warning Text 36 4 2" xfId="58299"/>
    <cellStyle name="Warning Text 36 4 2 2" xfId="58300"/>
    <cellStyle name="Warning Text 36 4 2 2 2" xfId="58301"/>
    <cellStyle name="Warning Text 36 4 2 2 3" xfId="58302"/>
    <cellStyle name="Warning Text 36 4 2 3" xfId="58303"/>
    <cellStyle name="Warning Text 36 4 2 4" xfId="58304"/>
    <cellStyle name="Warning Text 36 4 3" xfId="58305"/>
    <cellStyle name="Warning Text 36 4 3 2" xfId="58306"/>
    <cellStyle name="Warning Text 36 4 3 2 2" xfId="58307"/>
    <cellStyle name="Warning Text 36 4 3 2 3" xfId="58308"/>
    <cellStyle name="Warning Text 36 4 3 3" xfId="58309"/>
    <cellStyle name="Warning Text 36 4 3 4" xfId="58310"/>
    <cellStyle name="Warning Text 36 4 4" xfId="58311"/>
    <cellStyle name="Warning Text 36 4 4 2" xfId="58312"/>
    <cellStyle name="Warning Text 36 4 4 3" xfId="58313"/>
    <cellStyle name="Warning Text 36 4 5" xfId="58314"/>
    <cellStyle name="Warning Text 36 4 6" xfId="58315"/>
    <cellStyle name="Warning Text 36 5" xfId="58316"/>
    <cellStyle name="Warning Text 36 5 2" xfId="58317"/>
    <cellStyle name="Warning Text 36 5 2 2" xfId="58318"/>
    <cellStyle name="Warning Text 36 5 2 2 2" xfId="58319"/>
    <cellStyle name="Warning Text 36 5 2 2 3" xfId="58320"/>
    <cellStyle name="Warning Text 36 5 2 3" xfId="58321"/>
    <cellStyle name="Warning Text 36 5 2 4" xfId="58322"/>
    <cellStyle name="Warning Text 36 5 3" xfId="58323"/>
    <cellStyle name="Warning Text 36 5 3 2" xfId="58324"/>
    <cellStyle name="Warning Text 36 5 3 2 2" xfId="58325"/>
    <cellStyle name="Warning Text 36 5 3 2 3" xfId="58326"/>
    <cellStyle name="Warning Text 36 5 3 3" xfId="58327"/>
    <cellStyle name="Warning Text 36 5 3 4" xfId="58328"/>
    <cellStyle name="Warning Text 36 5 4" xfId="58329"/>
    <cellStyle name="Warning Text 36 5 4 2" xfId="58330"/>
    <cellStyle name="Warning Text 36 5 4 2 2" xfId="58331"/>
    <cellStyle name="Warning Text 36 5 4 2 3" xfId="58332"/>
    <cellStyle name="Warning Text 36 5 4 3" xfId="58333"/>
    <cellStyle name="Warning Text 36 5 4 4" xfId="58334"/>
    <cellStyle name="Warning Text 36 5 5" xfId="58335"/>
    <cellStyle name="Warning Text 36 5 5 2" xfId="58336"/>
    <cellStyle name="Warning Text 36 5 5 3" xfId="58337"/>
    <cellStyle name="Warning Text 36 5 6" xfId="58338"/>
    <cellStyle name="Warning Text 36 5 7" xfId="58339"/>
    <cellStyle name="Warning Text 36 6" xfId="58340"/>
    <cellStyle name="Warning Text 36 6 2" xfId="58341"/>
    <cellStyle name="Warning Text 36 6 2 2" xfId="58342"/>
    <cellStyle name="Warning Text 36 6 2 2 2" xfId="58343"/>
    <cellStyle name="Warning Text 36 6 2 2 3" xfId="58344"/>
    <cellStyle name="Warning Text 36 6 2 3" xfId="58345"/>
    <cellStyle name="Warning Text 36 6 2 4" xfId="58346"/>
    <cellStyle name="Warning Text 36 6 3" xfId="58347"/>
    <cellStyle name="Warning Text 36 6 3 2" xfId="58348"/>
    <cellStyle name="Warning Text 36 6 3 2 2" xfId="58349"/>
    <cellStyle name="Warning Text 36 6 3 2 3" xfId="58350"/>
    <cellStyle name="Warning Text 36 6 3 3" xfId="58351"/>
    <cellStyle name="Warning Text 36 6 3 4" xfId="58352"/>
    <cellStyle name="Warning Text 36 6 4" xfId="58353"/>
    <cellStyle name="Warning Text 36 6 4 2" xfId="58354"/>
    <cellStyle name="Warning Text 36 6 4 3" xfId="58355"/>
    <cellStyle name="Warning Text 36 6 5" xfId="58356"/>
    <cellStyle name="Warning Text 36 6 6" xfId="58357"/>
    <cellStyle name="Warning Text 36 7" xfId="58358"/>
    <cellStyle name="Warning Text 36 7 2" xfId="58359"/>
    <cellStyle name="Warning Text 36 7 2 2" xfId="58360"/>
    <cellStyle name="Warning Text 36 7 2 3" xfId="58361"/>
    <cellStyle name="Warning Text 36 7 3" xfId="58362"/>
    <cellStyle name="Warning Text 36 7 4" xfId="58363"/>
    <cellStyle name="Warning Text 36 8" xfId="58364"/>
    <cellStyle name="Warning Text 36 8 2" xfId="58365"/>
    <cellStyle name="Warning Text 36 8 2 2" xfId="58366"/>
    <cellStyle name="Warning Text 36 8 2 3" xfId="58367"/>
    <cellStyle name="Warning Text 36 8 3" xfId="58368"/>
    <cellStyle name="Warning Text 36 8 4" xfId="58369"/>
    <cellStyle name="Warning Text 36 9" xfId="58370"/>
    <cellStyle name="Warning Text 36 9 2" xfId="58371"/>
    <cellStyle name="Warning Text 36 9 2 2" xfId="58372"/>
    <cellStyle name="Warning Text 36 9 2 3" xfId="58373"/>
    <cellStyle name="Warning Text 36 9 3" xfId="58374"/>
    <cellStyle name="Warning Text 36 9 4" xfId="58375"/>
    <cellStyle name="Warning Text 37" xfId="58376"/>
    <cellStyle name="Warning Text 37 10" xfId="58377"/>
    <cellStyle name="Warning Text 37 10 2" xfId="58378"/>
    <cellStyle name="Warning Text 37 10 3" xfId="58379"/>
    <cellStyle name="Warning Text 37 11" xfId="58380"/>
    <cellStyle name="Warning Text 37 11 2" xfId="58381"/>
    <cellStyle name="Warning Text 37 11 3" xfId="58382"/>
    <cellStyle name="Warning Text 37 12" xfId="58383"/>
    <cellStyle name="Warning Text 37 12 2" xfId="58384"/>
    <cellStyle name="Warning Text 37 12 3" xfId="58385"/>
    <cellStyle name="Warning Text 37 13" xfId="58386"/>
    <cellStyle name="Warning Text 37 2" xfId="58387"/>
    <cellStyle name="Warning Text 37 2 2" xfId="58388"/>
    <cellStyle name="Warning Text 37 2 2 2" xfId="58389"/>
    <cellStyle name="Warning Text 37 2 2 2 2" xfId="58390"/>
    <cellStyle name="Warning Text 37 2 2 2 3" xfId="58391"/>
    <cellStyle name="Warning Text 37 2 2 3" xfId="58392"/>
    <cellStyle name="Warning Text 37 2 2 4" xfId="58393"/>
    <cellStyle name="Warning Text 37 2 3" xfId="58394"/>
    <cellStyle name="Warning Text 37 2 3 2" xfId="58395"/>
    <cellStyle name="Warning Text 37 2 3 2 2" xfId="58396"/>
    <cellStyle name="Warning Text 37 2 3 2 3" xfId="58397"/>
    <cellStyle name="Warning Text 37 2 3 3" xfId="58398"/>
    <cellStyle name="Warning Text 37 2 3 4" xfId="58399"/>
    <cellStyle name="Warning Text 37 2 4" xfId="58400"/>
    <cellStyle name="Warning Text 37 2 4 2" xfId="58401"/>
    <cellStyle name="Warning Text 37 2 4 3" xfId="58402"/>
    <cellStyle name="Warning Text 37 2 5" xfId="58403"/>
    <cellStyle name="Warning Text 37 2 5 2" xfId="58404"/>
    <cellStyle name="Warning Text 37 2 5 3" xfId="58405"/>
    <cellStyle name="Warning Text 37 2 6" xfId="58406"/>
    <cellStyle name="Warning Text 37 2 7" xfId="58407"/>
    <cellStyle name="Warning Text 37 3" xfId="58408"/>
    <cellStyle name="Warning Text 37 3 2" xfId="58409"/>
    <cellStyle name="Warning Text 37 3 2 2" xfId="58410"/>
    <cellStyle name="Warning Text 37 3 2 2 2" xfId="58411"/>
    <cellStyle name="Warning Text 37 3 2 2 3" xfId="58412"/>
    <cellStyle name="Warning Text 37 3 2 3" xfId="58413"/>
    <cellStyle name="Warning Text 37 3 2 4" xfId="58414"/>
    <cellStyle name="Warning Text 37 3 3" xfId="58415"/>
    <cellStyle name="Warning Text 37 3 3 2" xfId="58416"/>
    <cellStyle name="Warning Text 37 3 3 2 2" xfId="58417"/>
    <cellStyle name="Warning Text 37 3 3 2 3" xfId="58418"/>
    <cellStyle name="Warning Text 37 3 3 3" xfId="58419"/>
    <cellStyle name="Warning Text 37 3 3 4" xfId="58420"/>
    <cellStyle name="Warning Text 37 3 4" xfId="58421"/>
    <cellStyle name="Warning Text 37 3 4 2" xfId="58422"/>
    <cellStyle name="Warning Text 37 3 4 3" xfId="58423"/>
    <cellStyle name="Warning Text 37 3 5" xfId="58424"/>
    <cellStyle name="Warning Text 37 3 6" xfId="58425"/>
    <cellStyle name="Warning Text 37 4" xfId="58426"/>
    <cellStyle name="Warning Text 37 4 2" xfId="58427"/>
    <cellStyle name="Warning Text 37 4 2 2" xfId="58428"/>
    <cellStyle name="Warning Text 37 4 2 2 2" xfId="58429"/>
    <cellStyle name="Warning Text 37 4 2 2 3" xfId="58430"/>
    <cellStyle name="Warning Text 37 4 2 3" xfId="58431"/>
    <cellStyle name="Warning Text 37 4 2 4" xfId="58432"/>
    <cellStyle name="Warning Text 37 4 3" xfId="58433"/>
    <cellStyle name="Warning Text 37 4 3 2" xfId="58434"/>
    <cellStyle name="Warning Text 37 4 3 2 2" xfId="58435"/>
    <cellStyle name="Warning Text 37 4 3 2 3" xfId="58436"/>
    <cellStyle name="Warning Text 37 4 3 3" xfId="58437"/>
    <cellStyle name="Warning Text 37 4 3 4" xfId="58438"/>
    <cellStyle name="Warning Text 37 4 4" xfId="58439"/>
    <cellStyle name="Warning Text 37 4 4 2" xfId="58440"/>
    <cellStyle name="Warning Text 37 4 4 3" xfId="58441"/>
    <cellStyle name="Warning Text 37 4 5" xfId="58442"/>
    <cellStyle name="Warning Text 37 4 6" xfId="58443"/>
    <cellStyle name="Warning Text 37 5" xfId="58444"/>
    <cellStyle name="Warning Text 37 5 2" xfId="58445"/>
    <cellStyle name="Warning Text 37 5 2 2" xfId="58446"/>
    <cellStyle name="Warning Text 37 5 2 2 2" xfId="58447"/>
    <cellStyle name="Warning Text 37 5 2 2 3" xfId="58448"/>
    <cellStyle name="Warning Text 37 5 2 3" xfId="58449"/>
    <cellStyle name="Warning Text 37 5 2 4" xfId="58450"/>
    <cellStyle name="Warning Text 37 5 3" xfId="58451"/>
    <cellStyle name="Warning Text 37 5 3 2" xfId="58452"/>
    <cellStyle name="Warning Text 37 5 3 2 2" xfId="58453"/>
    <cellStyle name="Warning Text 37 5 3 2 3" xfId="58454"/>
    <cellStyle name="Warning Text 37 5 3 3" xfId="58455"/>
    <cellStyle name="Warning Text 37 5 3 4" xfId="58456"/>
    <cellStyle name="Warning Text 37 5 4" xfId="58457"/>
    <cellStyle name="Warning Text 37 5 4 2" xfId="58458"/>
    <cellStyle name="Warning Text 37 5 4 2 2" xfId="58459"/>
    <cellStyle name="Warning Text 37 5 4 2 3" xfId="58460"/>
    <cellStyle name="Warning Text 37 5 4 3" xfId="58461"/>
    <cellStyle name="Warning Text 37 5 4 4" xfId="58462"/>
    <cellStyle name="Warning Text 37 5 5" xfId="58463"/>
    <cellStyle name="Warning Text 37 5 5 2" xfId="58464"/>
    <cellStyle name="Warning Text 37 5 5 3" xfId="58465"/>
    <cellStyle name="Warning Text 37 5 6" xfId="58466"/>
    <cellStyle name="Warning Text 37 5 7" xfId="58467"/>
    <cellStyle name="Warning Text 37 6" xfId="58468"/>
    <cellStyle name="Warning Text 37 6 2" xfId="58469"/>
    <cellStyle name="Warning Text 37 6 2 2" xfId="58470"/>
    <cellStyle name="Warning Text 37 6 2 2 2" xfId="58471"/>
    <cellStyle name="Warning Text 37 6 2 2 3" xfId="58472"/>
    <cellStyle name="Warning Text 37 6 2 3" xfId="58473"/>
    <cellStyle name="Warning Text 37 6 2 4" xfId="58474"/>
    <cellStyle name="Warning Text 37 6 3" xfId="58475"/>
    <cellStyle name="Warning Text 37 6 3 2" xfId="58476"/>
    <cellStyle name="Warning Text 37 6 3 2 2" xfId="58477"/>
    <cellStyle name="Warning Text 37 6 3 2 3" xfId="58478"/>
    <cellStyle name="Warning Text 37 6 3 3" xfId="58479"/>
    <cellStyle name="Warning Text 37 6 3 4" xfId="58480"/>
    <cellStyle name="Warning Text 37 6 4" xfId="58481"/>
    <cellStyle name="Warning Text 37 6 4 2" xfId="58482"/>
    <cellStyle name="Warning Text 37 6 4 3" xfId="58483"/>
    <cellStyle name="Warning Text 37 6 5" xfId="58484"/>
    <cellStyle name="Warning Text 37 6 6" xfId="58485"/>
    <cellStyle name="Warning Text 37 7" xfId="58486"/>
    <cellStyle name="Warning Text 37 7 2" xfId="58487"/>
    <cellStyle name="Warning Text 37 7 2 2" xfId="58488"/>
    <cellStyle name="Warning Text 37 7 2 3" xfId="58489"/>
    <cellStyle name="Warning Text 37 7 3" xfId="58490"/>
    <cellStyle name="Warning Text 37 7 4" xfId="58491"/>
    <cellStyle name="Warning Text 37 8" xfId="58492"/>
    <cellStyle name="Warning Text 37 8 2" xfId="58493"/>
    <cellStyle name="Warning Text 37 8 2 2" xfId="58494"/>
    <cellStyle name="Warning Text 37 8 2 3" xfId="58495"/>
    <cellStyle name="Warning Text 37 8 3" xfId="58496"/>
    <cellStyle name="Warning Text 37 8 4" xfId="58497"/>
    <cellStyle name="Warning Text 37 9" xfId="58498"/>
    <cellStyle name="Warning Text 37 9 2" xfId="58499"/>
    <cellStyle name="Warning Text 37 9 2 2" xfId="58500"/>
    <cellStyle name="Warning Text 37 9 2 3" xfId="58501"/>
    <cellStyle name="Warning Text 37 9 3" xfId="58502"/>
    <cellStyle name="Warning Text 37 9 4" xfId="58503"/>
    <cellStyle name="Warning Text 38" xfId="58504"/>
    <cellStyle name="Warning Text 38 10" xfId="58505"/>
    <cellStyle name="Warning Text 38 10 2" xfId="58506"/>
    <cellStyle name="Warning Text 38 10 3" xfId="58507"/>
    <cellStyle name="Warning Text 38 11" xfId="58508"/>
    <cellStyle name="Warning Text 38 11 2" xfId="58509"/>
    <cellStyle name="Warning Text 38 11 3" xfId="58510"/>
    <cellStyle name="Warning Text 38 12" xfId="58511"/>
    <cellStyle name="Warning Text 38 12 2" xfId="58512"/>
    <cellStyle name="Warning Text 38 12 3" xfId="58513"/>
    <cellStyle name="Warning Text 38 13" xfId="58514"/>
    <cellStyle name="Warning Text 38 2" xfId="58515"/>
    <cellStyle name="Warning Text 38 2 2" xfId="58516"/>
    <cellStyle name="Warning Text 38 2 2 2" xfId="58517"/>
    <cellStyle name="Warning Text 38 2 2 2 2" xfId="58518"/>
    <cellStyle name="Warning Text 38 2 2 2 3" xfId="58519"/>
    <cellStyle name="Warning Text 38 2 2 3" xfId="58520"/>
    <cellStyle name="Warning Text 38 2 2 4" xfId="58521"/>
    <cellStyle name="Warning Text 38 2 3" xfId="58522"/>
    <cellStyle name="Warning Text 38 2 3 2" xfId="58523"/>
    <cellStyle name="Warning Text 38 2 3 2 2" xfId="58524"/>
    <cellStyle name="Warning Text 38 2 3 2 3" xfId="58525"/>
    <cellStyle name="Warning Text 38 2 3 3" xfId="58526"/>
    <cellStyle name="Warning Text 38 2 3 4" xfId="58527"/>
    <cellStyle name="Warning Text 38 2 4" xfId="58528"/>
    <cellStyle name="Warning Text 38 2 4 2" xfId="58529"/>
    <cellStyle name="Warning Text 38 2 4 3" xfId="58530"/>
    <cellStyle name="Warning Text 38 2 5" xfId="58531"/>
    <cellStyle name="Warning Text 38 2 5 2" xfId="58532"/>
    <cellStyle name="Warning Text 38 2 5 3" xfId="58533"/>
    <cellStyle name="Warning Text 38 2 6" xfId="58534"/>
    <cellStyle name="Warning Text 38 2 7" xfId="58535"/>
    <cellStyle name="Warning Text 38 3" xfId="58536"/>
    <cellStyle name="Warning Text 38 3 2" xfId="58537"/>
    <cellStyle name="Warning Text 38 3 2 2" xfId="58538"/>
    <cellStyle name="Warning Text 38 3 2 2 2" xfId="58539"/>
    <cellStyle name="Warning Text 38 3 2 2 3" xfId="58540"/>
    <cellStyle name="Warning Text 38 3 2 3" xfId="58541"/>
    <cellStyle name="Warning Text 38 3 2 4" xfId="58542"/>
    <cellStyle name="Warning Text 38 3 3" xfId="58543"/>
    <cellStyle name="Warning Text 38 3 3 2" xfId="58544"/>
    <cellStyle name="Warning Text 38 3 3 2 2" xfId="58545"/>
    <cellStyle name="Warning Text 38 3 3 2 3" xfId="58546"/>
    <cellStyle name="Warning Text 38 3 3 3" xfId="58547"/>
    <cellStyle name="Warning Text 38 3 3 4" xfId="58548"/>
    <cellStyle name="Warning Text 38 3 4" xfId="58549"/>
    <cellStyle name="Warning Text 38 3 4 2" xfId="58550"/>
    <cellStyle name="Warning Text 38 3 4 3" xfId="58551"/>
    <cellStyle name="Warning Text 38 3 5" xfId="58552"/>
    <cellStyle name="Warning Text 38 3 6" xfId="58553"/>
    <cellStyle name="Warning Text 38 4" xfId="58554"/>
    <cellStyle name="Warning Text 38 4 2" xfId="58555"/>
    <cellStyle name="Warning Text 38 4 2 2" xfId="58556"/>
    <cellStyle name="Warning Text 38 4 2 2 2" xfId="58557"/>
    <cellStyle name="Warning Text 38 4 2 2 3" xfId="58558"/>
    <cellStyle name="Warning Text 38 4 2 3" xfId="58559"/>
    <cellStyle name="Warning Text 38 4 2 4" xfId="58560"/>
    <cellStyle name="Warning Text 38 4 3" xfId="58561"/>
    <cellStyle name="Warning Text 38 4 3 2" xfId="58562"/>
    <cellStyle name="Warning Text 38 4 3 2 2" xfId="58563"/>
    <cellStyle name="Warning Text 38 4 3 2 3" xfId="58564"/>
    <cellStyle name="Warning Text 38 4 3 3" xfId="58565"/>
    <cellStyle name="Warning Text 38 4 3 4" xfId="58566"/>
    <cellStyle name="Warning Text 38 4 4" xfId="58567"/>
    <cellStyle name="Warning Text 38 4 4 2" xfId="58568"/>
    <cellStyle name="Warning Text 38 4 4 3" xfId="58569"/>
    <cellStyle name="Warning Text 38 4 5" xfId="58570"/>
    <cellStyle name="Warning Text 38 4 6" xfId="58571"/>
    <cellStyle name="Warning Text 38 5" xfId="58572"/>
    <cellStyle name="Warning Text 38 5 2" xfId="58573"/>
    <cellStyle name="Warning Text 38 5 2 2" xfId="58574"/>
    <cellStyle name="Warning Text 38 5 2 2 2" xfId="58575"/>
    <cellStyle name="Warning Text 38 5 2 2 3" xfId="58576"/>
    <cellStyle name="Warning Text 38 5 2 3" xfId="58577"/>
    <cellStyle name="Warning Text 38 5 2 4" xfId="58578"/>
    <cellStyle name="Warning Text 38 5 3" xfId="58579"/>
    <cellStyle name="Warning Text 38 5 3 2" xfId="58580"/>
    <cellStyle name="Warning Text 38 5 3 2 2" xfId="58581"/>
    <cellStyle name="Warning Text 38 5 3 2 3" xfId="58582"/>
    <cellStyle name="Warning Text 38 5 3 3" xfId="58583"/>
    <cellStyle name="Warning Text 38 5 3 4" xfId="58584"/>
    <cellStyle name="Warning Text 38 5 4" xfId="58585"/>
    <cellStyle name="Warning Text 38 5 4 2" xfId="58586"/>
    <cellStyle name="Warning Text 38 5 4 2 2" xfId="58587"/>
    <cellStyle name="Warning Text 38 5 4 2 3" xfId="58588"/>
    <cellStyle name="Warning Text 38 5 4 3" xfId="58589"/>
    <cellStyle name="Warning Text 38 5 4 4" xfId="58590"/>
    <cellStyle name="Warning Text 38 5 5" xfId="58591"/>
    <cellStyle name="Warning Text 38 5 5 2" xfId="58592"/>
    <cellStyle name="Warning Text 38 5 5 3" xfId="58593"/>
    <cellStyle name="Warning Text 38 5 6" xfId="58594"/>
    <cellStyle name="Warning Text 38 5 7" xfId="58595"/>
    <cellStyle name="Warning Text 38 6" xfId="58596"/>
    <cellStyle name="Warning Text 38 6 2" xfId="58597"/>
    <cellStyle name="Warning Text 38 6 2 2" xfId="58598"/>
    <cellStyle name="Warning Text 38 6 2 2 2" xfId="58599"/>
    <cellStyle name="Warning Text 38 6 2 2 3" xfId="58600"/>
    <cellStyle name="Warning Text 38 6 2 3" xfId="58601"/>
    <cellStyle name="Warning Text 38 6 2 4" xfId="58602"/>
    <cellStyle name="Warning Text 38 6 3" xfId="58603"/>
    <cellStyle name="Warning Text 38 6 3 2" xfId="58604"/>
    <cellStyle name="Warning Text 38 6 3 2 2" xfId="58605"/>
    <cellStyle name="Warning Text 38 6 3 2 3" xfId="58606"/>
    <cellStyle name="Warning Text 38 6 3 3" xfId="58607"/>
    <cellStyle name="Warning Text 38 6 3 4" xfId="58608"/>
    <cellStyle name="Warning Text 38 6 4" xfId="58609"/>
    <cellStyle name="Warning Text 38 6 4 2" xfId="58610"/>
    <cellStyle name="Warning Text 38 6 4 3" xfId="58611"/>
    <cellStyle name="Warning Text 38 6 5" xfId="58612"/>
    <cellStyle name="Warning Text 38 6 6" xfId="58613"/>
    <cellStyle name="Warning Text 38 7" xfId="58614"/>
    <cellStyle name="Warning Text 38 7 2" xfId="58615"/>
    <cellStyle name="Warning Text 38 7 2 2" xfId="58616"/>
    <cellStyle name="Warning Text 38 7 2 3" xfId="58617"/>
    <cellStyle name="Warning Text 38 7 3" xfId="58618"/>
    <cellStyle name="Warning Text 38 7 4" xfId="58619"/>
    <cellStyle name="Warning Text 38 8" xfId="58620"/>
    <cellStyle name="Warning Text 38 8 2" xfId="58621"/>
    <cellStyle name="Warning Text 38 8 2 2" xfId="58622"/>
    <cellStyle name="Warning Text 38 8 2 3" xfId="58623"/>
    <cellStyle name="Warning Text 38 8 3" xfId="58624"/>
    <cellStyle name="Warning Text 38 8 4" xfId="58625"/>
    <cellStyle name="Warning Text 38 9" xfId="58626"/>
    <cellStyle name="Warning Text 38 9 2" xfId="58627"/>
    <cellStyle name="Warning Text 38 9 2 2" xfId="58628"/>
    <cellStyle name="Warning Text 38 9 2 3" xfId="58629"/>
    <cellStyle name="Warning Text 38 9 3" xfId="58630"/>
    <cellStyle name="Warning Text 38 9 4" xfId="58631"/>
    <cellStyle name="Warning Text 39" xfId="58632"/>
    <cellStyle name="Warning Text 39 10" xfId="58633"/>
    <cellStyle name="Warning Text 39 10 2" xfId="58634"/>
    <cellStyle name="Warning Text 39 10 3" xfId="58635"/>
    <cellStyle name="Warning Text 39 11" xfId="58636"/>
    <cellStyle name="Warning Text 39 11 2" xfId="58637"/>
    <cellStyle name="Warning Text 39 11 3" xfId="58638"/>
    <cellStyle name="Warning Text 39 12" xfId="58639"/>
    <cellStyle name="Warning Text 39 12 2" xfId="58640"/>
    <cellStyle name="Warning Text 39 12 3" xfId="58641"/>
    <cellStyle name="Warning Text 39 13" xfId="58642"/>
    <cellStyle name="Warning Text 39 2" xfId="58643"/>
    <cellStyle name="Warning Text 39 2 2" xfId="58644"/>
    <cellStyle name="Warning Text 39 2 2 2" xfId="58645"/>
    <cellStyle name="Warning Text 39 2 2 2 2" xfId="58646"/>
    <cellStyle name="Warning Text 39 2 2 2 3" xfId="58647"/>
    <cellStyle name="Warning Text 39 2 2 3" xfId="58648"/>
    <cellStyle name="Warning Text 39 2 2 4" xfId="58649"/>
    <cellStyle name="Warning Text 39 2 3" xfId="58650"/>
    <cellStyle name="Warning Text 39 2 3 2" xfId="58651"/>
    <cellStyle name="Warning Text 39 2 3 2 2" xfId="58652"/>
    <cellStyle name="Warning Text 39 2 3 2 3" xfId="58653"/>
    <cellStyle name="Warning Text 39 2 3 3" xfId="58654"/>
    <cellStyle name="Warning Text 39 2 3 4" xfId="58655"/>
    <cellStyle name="Warning Text 39 2 4" xfId="58656"/>
    <cellStyle name="Warning Text 39 2 4 2" xfId="58657"/>
    <cellStyle name="Warning Text 39 2 4 3" xfId="58658"/>
    <cellStyle name="Warning Text 39 2 5" xfId="58659"/>
    <cellStyle name="Warning Text 39 2 5 2" xfId="58660"/>
    <cellStyle name="Warning Text 39 2 5 3" xfId="58661"/>
    <cellStyle name="Warning Text 39 2 6" xfId="58662"/>
    <cellStyle name="Warning Text 39 2 7" xfId="58663"/>
    <cellStyle name="Warning Text 39 3" xfId="58664"/>
    <cellStyle name="Warning Text 39 3 2" xfId="58665"/>
    <cellStyle name="Warning Text 39 3 2 2" xfId="58666"/>
    <cellStyle name="Warning Text 39 3 2 2 2" xfId="58667"/>
    <cellStyle name="Warning Text 39 3 2 2 3" xfId="58668"/>
    <cellStyle name="Warning Text 39 3 2 3" xfId="58669"/>
    <cellStyle name="Warning Text 39 3 2 4" xfId="58670"/>
    <cellStyle name="Warning Text 39 3 3" xfId="58671"/>
    <cellStyle name="Warning Text 39 3 3 2" xfId="58672"/>
    <cellStyle name="Warning Text 39 3 3 2 2" xfId="58673"/>
    <cellStyle name="Warning Text 39 3 3 2 3" xfId="58674"/>
    <cellStyle name="Warning Text 39 3 3 3" xfId="58675"/>
    <cellStyle name="Warning Text 39 3 3 4" xfId="58676"/>
    <cellStyle name="Warning Text 39 3 4" xfId="58677"/>
    <cellStyle name="Warning Text 39 3 4 2" xfId="58678"/>
    <cellStyle name="Warning Text 39 3 4 3" xfId="58679"/>
    <cellStyle name="Warning Text 39 3 5" xfId="58680"/>
    <cellStyle name="Warning Text 39 3 6" xfId="58681"/>
    <cellStyle name="Warning Text 39 4" xfId="58682"/>
    <cellStyle name="Warning Text 39 4 2" xfId="58683"/>
    <cellStyle name="Warning Text 39 4 2 2" xfId="58684"/>
    <cellStyle name="Warning Text 39 4 2 2 2" xfId="58685"/>
    <cellStyle name="Warning Text 39 4 2 2 3" xfId="58686"/>
    <cellStyle name="Warning Text 39 4 2 3" xfId="58687"/>
    <cellStyle name="Warning Text 39 4 2 4" xfId="58688"/>
    <cellStyle name="Warning Text 39 4 3" xfId="58689"/>
    <cellStyle name="Warning Text 39 4 3 2" xfId="58690"/>
    <cellStyle name="Warning Text 39 4 3 2 2" xfId="58691"/>
    <cellStyle name="Warning Text 39 4 3 2 3" xfId="58692"/>
    <cellStyle name="Warning Text 39 4 3 3" xfId="58693"/>
    <cellStyle name="Warning Text 39 4 3 4" xfId="58694"/>
    <cellStyle name="Warning Text 39 4 4" xfId="58695"/>
    <cellStyle name="Warning Text 39 4 4 2" xfId="58696"/>
    <cellStyle name="Warning Text 39 4 4 3" xfId="58697"/>
    <cellStyle name="Warning Text 39 4 5" xfId="58698"/>
    <cellStyle name="Warning Text 39 4 6" xfId="58699"/>
    <cellStyle name="Warning Text 39 5" xfId="58700"/>
    <cellStyle name="Warning Text 39 5 2" xfId="58701"/>
    <cellStyle name="Warning Text 39 5 2 2" xfId="58702"/>
    <cellStyle name="Warning Text 39 5 2 2 2" xfId="58703"/>
    <cellStyle name="Warning Text 39 5 2 2 3" xfId="58704"/>
    <cellStyle name="Warning Text 39 5 2 3" xfId="58705"/>
    <cellStyle name="Warning Text 39 5 2 4" xfId="58706"/>
    <cellStyle name="Warning Text 39 5 3" xfId="58707"/>
    <cellStyle name="Warning Text 39 5 3 2" xfId="58708"/>
    <cellStyle name="Warning Text 39 5 3 2 2" xfId="58709"/>
    <cellStyle name="Warning Text 39 5 3 2 3" xfId="58710"/>
    <cellStyle name="Warning Text 39 5 3 3" xfId="58711"/>
    <cellStyle name="Warning Text 39 5 3 4" xfId="58712"/>
    <cellStyle name="Warning Text 39 5 4" xfId="58713"/>
    <cellStyle name="Warning Text 39 5 4 2" xfId="58714"/>
    <cellStyle name="Warning Text 39 5 4 2 2" xfId="58715"/>
    <cellStyle name="Warning Text 39 5 4 2 3" xfId="58716"/>
    <cellStyle name="Warning Text 39 5 4 3" xfId="58717"/>
    <cellStyle name="Warning Text 39 5 4 4" xfId="58718"/>
    <cellStyle name="Warning Text 39 5 5" xfId="58719"/>
    <cellStyle name="Warning Text 39 5 5 2" xfId="58720"/>
    <cellStyle name="Warning Text 39 5 5 3" xfId="58721"/>
    <cellStyle name="Warning Text 39 5 6" xfId="58722"/>
    <cellStyle name="Warning Text 39 5 7" xfId="58723"/>
    <cellStyle name="Warning Text 39 6" xfId="58724"/>
    <cellStyle name="Warning Text 39 6 2" xfId="58725"/>
    <cellStyle name="Warning Text 39 6 2 2" xfId="58726"/>
    <cellStyle name="Warning Text 39 6 2 2 2" xfId="58727"/>
    <cellStyle name="Warning Text 39 6 2 2 3" xfId="58728"/>
    <cellStyle name="Warning Text 39 6 2 3" xfId="58729"/>
    <cellStyle name="Warning Text 39 6 2 4" xfId="58730"/>
    <cellStyle name="Warning Text 39 6 3" xfId="58731"/>
    <cellStyle name="Warning Text 39 6 3 2" xfId="58732"/>
    <cellStyle name="Warning Text 39 6 3 2 2" xfId="58733"/>
    <cellStyle name="Warning Text 39 6 3 2 3" xfId="58734"/>
    <cellStyle name="Warning Text 39 6 3 3" xfId="58735"/>
    <cellStyle name="Warning Text 39 6 3 4" xfId="58736"/>
    <cellStyle name="Warning Text 39 6 4" xfId="58737"/>
    <cellStyle name="Warning Text 39 6 4 2" xfId="58738"/>
    <cellStyle name="Warning Text 39 6 4 3" xfId="58739"/>
    <cellStyle name="Warning Text 39 6 5" xfId="58740"/>
    <cellStyle name="Warning Text 39 6 6" xfId="58741"/>
    <cellStyle name="Warning Text 39 7" xfId="58742"/>
    <cellStyle name="Warning Text 39 7 2" xfId="58743"/>
    <cellStyle name="Warning Text 39 7 2 2" xfId="58744"/>
    <cellStyle name="Warning Text 39 7 2 3" xfId="58745"/>
    <cellStyle name="Warning Text 39 7 3" xfId="58746"/>
    <cellStyle name="Warning Text 39 7 4" xfId="58747"/>
    <cellStyle name="Warning Text 39 8" xfId="58748"/>
    <cellStyle name="Warning Text 39 8 2" xfId="58749"/>
    <cellStyle name="Warning Text 39 8 2 2" xfId="58750"/>
    <cellStyle name="Warning Text 39 8 2 3" xfId="58751"/>
    <cellStyle name="Warning Text 39 8 3" xfId="58752"/>
    <cellStyle name="Warning Text 39 8 4" xfId="58753"/>
    <cellStyle name="Warning Text 39 9" xfId="58754"/>
    <cellStyle name="Warning Text 39 9 2" xfId="58755"/>
    <cellStyle name="Warning Text 39 9 2 2" xfId="58756"/>
    <cellStyle name="Warning Text 39 9 2 3" xfId="58757"/>
    <cellStyle name="Warning Text 39 9 3" xfId="58758"/>
    <cellStyle name="Warning Text 39 9 4" xfId="58759"/>
    <cellStyle name="Warning Text 4" xfId="58760"/>
    <cellStyle name="Warning Text 4 10" xfId="58761"/>
    <cellStyle name="Warning Text 4 10 2" xfId="58762"/>
    <cellStyle name="Warning Text 4 10 2 2" xfId="58763"/>
    <cellStyle name="Warning Text 4 10 2 3" xfId="58764"/>
    <cellStyle name="Warning Text 4 10 3" xfId="58765"/>
    <cellStyle name="Warning Text 4 10 4" xfId="58766"/>
    <cellStyle name="Warning Text 4 11" xfId="58767"/>
    <cellStyle name="Warning Text 4 11 2" xfId="58768"/>
    <cellStyle name="Warning Text 4 11 3" xfId="58769"/>
    <cellStyle name="Warning Text 4 12" xfId="58770"/>
    <cellStyle name="Warning Text 4 12 2" xfId="58771"/>
    <cellStyle name="Warning Text 4 12 3" xfId="58772"/>
    <cellStyle name="Warning Text 4 13" xfId="58773"/>
    <cellStyle name="Warning Text 4 13 2" xfId="58774"/>
    <cellStyle name="Warning Text 4 13 3" xfId="58775"/>
    <cellStyle name="Warning Text 4 14" xfId="58776"/>
    <cellStyle name="Warning Text 4 2" xfId="58777"/>
    <cellStyle name="Warning Text 4 2 10" xfId="58778"/>
    <cellStyle name="Warning Text 4 2 10 2" xfId="58779"/>
    <cellStyle name="Warning Text 4 2 10 3" xfId="58780"/>
    <cellStyle name="Warning Text 4 2 11" xfId="58781"/>
    <cellStyle name="Warning Text 4 2 12" xfId="58782"/>
    <cellStyle name="Warning Text 4 2 2" xfId="58783"/>
    <cellStyle name="Warning Text 4 2 2 2" xfId="58784"/>
    <cellStyle name="Warning Text 4 2 2 2 2" xfId="58785"/>
    <cellStyle name="Warning Text 4 2 2 2 2 2" xfId="58786"/>
    <cellStyle name="Warning Text 4 2 2 2 2 3" xfId="58787"/>
    <cellStyle name="Warning Text 4 2 2 2 3" xfId="58788"/>
    <cellStyle name="Warning Text 4 2 2 2 4" xfId="58789"/>
    <cellStyle name="Warning Text 4 2 2 3" xfId="58790"/>
    <cellStyle name="Warning Text 4 2 2 3 2" xfId="58791"/>
    <cellStyle name="Warning Text 4 2 2 3 2 2" xfId="58792"/>
    <cellStyle name="Warning Text 4 2 2 3 2 3" xfId="58793"/>
    <cellStyle name="Warning Text 4 2 2 3 3" xfId="58794"/>
    <cellStyle name="Warning Text 4 2 2 3 4" xfId="58795"/>
    <cellStyle name="Warning Text 4 2 2 4" xfId="58796"/>
    <cellStyle name="Warning Text 4 2 2 4 2" xfId="58797"/>
    <cellStyle name="Warning Text 4 2 2 4 3" xfId="58798"/>
    <cellStyle name="Warning Text 4 2 2 5" xfId="58799"/>
    <cellStyle name="Warning Text 4 2 2 6" xfId="58800"/>
    <cellStyle name="Warning Text 4 2 3" xfId="58801"/>
    <cellStyle name="Warning Text 4 2 3 2" xfId="58802"/>
    <cellStyle name="Warning Text 4 2 3 2 2" xfId="58803"/>
    <cellStyle name="Warning Text 4 2 3 2 2 2" xfId="58804"/>
    <cellStyle name="Warning Text 4 2 3 2 2 3" xfId="58805"/>
    <cellStyle name="Warning Text 4 2 3 2 3" xfId="58806"/>
    <cellStyle name="Warning Text 4 2 3 2 4" xfId="58807"/>
    <cellStyle name="Warning Text 4 2 3 3" xfId="58808"/>
    <cellStyle name="Warning Text 4 2 3 3 2" xfId="58809"/>
    <cellStyle name="Warning Text 4 2 3 3 2 2" xfId="58810"/>
    <cellStyle name="Warning Text 4 2 3 3 2 3" xfId="58811"/>
    <cellStyle name="Warning Text 4 2 3 3 3" xfId="58812"/>
    <cellStyle name="Warning Text 4 2 3 3 4" xfId="58813"/>
    <cellStyle name="Warning Text 4 2 3 4" xfId="58814"/>
    <cellStyle name="Warning Text 4 2 3 4 2" xfId="58815"/>
    <cellStyle name="Warning Text 4 2 3 4 3" xfId="58816"/>
    <cellStyle name="Warning Text 4 2 3 5" xfId="58817"/>
    <cellStyle name="Warning Text 4 2 3 6" xfId="58818"/>
    <cellStyle name="Warning Text 4 2 4" xfId="58819"/>
    <cellStyle name="Warning Text 4 2 4 2" xfId="58820"/>
    <cellStyle name="Warning Text 4 2 4 2 2" xfId="58821"/>
    <cellStyle name="Warning Text 4 2 4 2 2 2" xfId="58822"/>
    <cellStyle name="Warning Text 4 2 4 2 2 3" xfId="58823"/>
    <cellStyle name="Warning Text 4 2 4 2 3" xfId="58824"/>
    <cellStyle name="Warning Text 4 2 4 2 4" xfId="58825"/>
    <cellStyle name="Warning Text 4 2 4 3" xfId="58826"/>
    <cellStyle name="Warning Text 4 2 4 3 2" xfId="58827"/>
    <cellStyle name="Warning Text 4 2 4 3 2 2" xfId="58828"/>
    <cellStyle name="Warning Text 4 2 4 3 2 3" xfId="58829"/>
    <cellStyle name="Warning Text 4 2 4 3 3" xfId="58830"/>
    <cellStyle name="Warning Text 4 2 4 3 4" xfId="58831"/>
    <cellStyle name="Warning Text 4 2 4 4" xfId="58832"/>
    <cellStyle name="Warning Text 4 2 4 4 2" xfId="58833"/>
    <cellStyle name="Warning Text 4 2 4 4 2 2" xfId="58834"/>
    <cellStyle name="Warning Text 4 2 4 4 2 3" xfId="58835"/>
    <cellStyle name="Warning Text 4 2 4 4 3" xfId="58836"/>
    <cellStyle name="Warning Text 4 2 4 4 4" xfId="58837"/>
    <cellStyle name="Warning Text 4 2 4 5" xfId="58838"/>
    <cellStyle name="Warning Text 4 2 4 5 2" xfId="58839"/>
    <cellStyle name="Warning Text 4 2 4 5 3" xfId="58840"/>
    <cellStyle name="Warning Text 4 2 4 6" xfId="58841"/>
    <cellStyle name="Warning Text 4 2 4 7" xfId="58842"/>
    <cellStyle name="Warning Text 4 2 5" xfId="58843"/>
    <cellStyle name="Warning Text 4 2 5 2" xfId="58844"/>
    <cellStyle name="Warning Text 4 2 5 2 2" xfId="58845"/>
    <cellStyle name="Warning Text 4 2 5 2 2 2" xfId="58846"/>
    <cellStyle name="Warning Text 4 2 5 2 2 3" xfId="58847"/>
    <cellStyle name="Warning Text 4 2 5 2 3" xfId="58848"/>
    <cellStyle name="Warning Text 4 2 5 2 4" xfId="58849"/>
    <cellStyle name="Warning Text 4 2 5 3" xfId="58850"/>
    <cellStyle name="Warning Text 4 2 5 3 2" xfId="58851"/>
    <cellStyle name="Warning Text 4 2 5 3 2 2" xfId="58852"/>
    <cellStyle name="Warning Text 4 2 5 3 2 3" xfId="58853"/>
    <cellStyle name="Warning Text 4 2 5 3 3" xfId="58854"/>
    <cellStyle name="Warning Text 4 2 5 3 4" xfId="58855"/>
    <cellStyle name="Warning Text 4 2 5 4" xfId="58856"/>
    <cellStyle name="Warning Text 4 2 5 4 2" xfId="58857"/>
    <cellStyle name="Warning Text 4 2 5 4 3" xfId="58858"/>
    <cellStyle name="Warning Text 4 2 5 5" xfId="58859"/>
    <cellStyle name="Warning Text 4 2 5 6" xfId="58860"/>
    <cellStyle name="Warning Text 4 2 6" xfId="58861"/>
    <cellStyle name="Warning Text 4 2 6 2" xfId="58862"/>
    <cellStyle name="Warning Text 4 2 6 2 2" xfId="58863"/>
    <cellStyle name="Warning Text 4 2 6 2 3" xfId="58864"/>
    <cellStyle name="Warning Text 4 2 6 3" xfId="58865"/>
    <cellStyle name="Warning Text 4 2 6 4" xfId="58866"/>
    <cellStyle name="Warning Text 4 2 7" xfId="58867"/>
    <cellStyle name="Warning Text 4 2 7 2" xfId="58868"/>
    <cellStyle name="Warning Text 4 2 7 2 2" xfId="58869"/>
    <cellStyle name="Warning Text 4 2 7 2 3" xfId="58870"/>
    <cellStyle name="Warning Text 4 2 7 3" xfId="58871"/>
    <cellStyle name="Warning Text 4 2 7 4" xfId="58872"/>
    <cellStyle name="Warning Text 4 2 8" xfId="58873"/>
    <cellStyle name="Warning Text 4 2 8 2" xfId="58874"/>
    <cellStyle name="Warning Text 4 2 8 2 2" xfId="58875"/>
    <cellStyle name="Warning Text 4 2 8 2 3" xfId="58876"/>
    <cellStyle name="Warning Text 4 2 8 3" xfId="58877"/>
    <cellStyle name="Warning Text 4 2 8 4" xfId="58878"/>
    <cellStyle name="Warning Text 4 2 9" xfId="58879"/>
    <cellStyle name="Warning Text 4 2 9 2" xfId="58880"/>
    <cellStyle name="Warning Text 4 2 9 3" xfId="58881"/>
    <cellStyle name="Warning Text 4 3" xfId="58882"/>
    <cellStyle name="Warning Text 4 3 2" xfId="58883"/>
    <cellStyle name="Warning Text 4 3 2 2" xfId="58884"/>
    <cellStyle name="Warning Text 4 3 2 2 2" xfId="58885"/>
    <cellStyle name="Warning Text 4 3 2 2 3" xfId="58886"/>
    <cellStyle name="Warning Text 4 3 2 3" xfId="58887"/>
    <cellStyle name="Warning Text 4 3 2 4" xfId="58888"/>
    <cellStyle name="Warning Text 4 3 3" xfId="58889"/>
    <cellStyle name="Warning Text 4 3 3 2" xfId="58890"/>
    <cellStyle name="Warning Text 4 3 3 2 2" xfId="58891"/>
    <cellStyle name="Warning Text 4 3 3 2 3" xfId="58892"/>
    <cellStyle name="Warning Text 4 3 3 3" xfId="58893"/>
    <cellStyle name="Warning Text 4 3 3 4" xfId="58894"/>
    <cellStyle name="Warning Text 4 3 4" xfId="58895"/>
    <cellStyle name="Warning Text 4 3 4 2" xfId="58896"/>
    <cellStyle name="Warning Text 4 3 4 3" xfId="58897"/>
    <cellStyle name="Warning Text 4 3 5" xfId="58898"/>
    <cellStyle name="Warning Text 4 3 5 2" xfId="58899"/>
    <cellStyle name="Warning Text 4 3 5 3" xfId="58900"/>
    <cellStyle name="Warning Text 4 3 6" xfId="58901"/>
    <cellStyle name="Warning Text 4 3 7" xfId="58902"/>
    <cellStyle name="Warning Text 4 4" xfId="58903"/>
    <cellStyle name="Warning Text 4 4 2" xfId="58904"/>
    <cellStyle name="Warning Text 4 4 2 2" xfId="58905"/>
    <cellStyle name="Warning Text 4 4 2 2 2" xfId="58906"/>
    <cellStyle name="Warning Text 4 4 2 2 3" xfId="58907"/>
    <cellStyle name="Warning Text 4 4 2 3" xfId="58908"/>
    <cellStyle name="Warning Text 4 4 2 4" xfId="58909"/>
    <cellStyle name="Warning Text 4 4 3" xfId="58910"/>
    <cellStyle name="Warning Text 4 4 3 2" xfId="58911"/>
    <cellStyle name="Warning Text 4 4 3 2 2" xfId="58912"/>
    <cellStyle name="Warning Text 4 4 3 2 3" xfId="58913"/>
    <cellStyle name="Warning Text 4 4 3 3" xfId="58914"/>
    <cellStyle name="Warning Text 4 4 3 4" xfId="58915"/>
    <cellStyle name="Warning Text 4 4 4" xfId="58916"/>
    <cellStyle name="Warning Text 4 4 4 2" xfId="58917"/>
    <cellStyle name="Warning Text 4 4 4 3" xfId="58918"/>
    <cellStyle name="Warning Text 4 4 5" xfId="58919"/>
    <cellStyle name="Warning Text 4 4 6" xfId="58920"/>
    <cellStyle name="Warning Text 4 5" xfId="58921"/>
    <cellStyle name="Warning Text 4 5 2" xfId="58922"/>
    <cellStyle name="Warning Text 4 5 2 2" xfId="58923"/>
    <cellStyle name="Warning Text 4 5 2 2 2" xfId="58924"/>
    <cellStyle name="Warning Text 4 5 2 2 3" xfId="58925"/>
    <cellStyle name="Warning Text 4 5 2 3" xfId="58926"/>
    <cellStyle name="Warning Text 4 5 2 4" xfId="58927"/>
    <cellStyle name="Warning Text 4 5 3" xfId="58928"/>
    <cellStyle name="Warning Text 4 5 3 2" xfId="58929"/>
    <cellStyle name="Warning Text 4 5 3 2 2" xfId="58930"/>
    <cellStyle name="Warning Text 4 5 3 2 3" xfId="58931"/>
    <cellStyle name="Warning Text 4 5 3 3" xfId="58932"/>
    <cellStyle name="Warning Text 4 5 3 4" xfId="58933"/>
    <cellStyle name="Warning Text 4 5 4" xfId="58934"/>
    <cellStyle name="Warning Text 4 5 4 2" xfId="58935"/>
    <cellStyle name="Warning Text 4 5 4 3" xfId="58936"/>
    <cellStyle name="Warning Text 4 5 5" xfId="58937"/>
    <cellStyle name="Warning Text 4 5 6" xfId="58938"/>
    <cellStyle name="Warning Text 4 6" xfId="58939"/>
    <cellStyle name="Warning Text 4 6 2" xfId="58940"/>
    <cellStyle name="Warning Text 4 6 2 2" xfId="58941"/>
    <cellStyle name="Warning Text 4 6 2 2 2" xfId="58942"/>
    <cellStyle name="Warning Text 4 6 2 2 3" xfId="58943"/>
    <cellStyle name="Warning Text 4 6 2 3" xfId="58944"/>
    <cellStyle name="Warning Text 4 6 2 4" xfId="58945"/>
    <cellStyle name="Warning Text 4 6 3" xfId="58946"/>
    <cellStyle name="Warning Text 4 6 3 2" xfId="58947"/>
    <cellStyle name="Warning Text 4 6 3 2 2" xfId="58948"/>
    <cellStyle name="Warning Text 4 6 3 2 3" xfId="58949"/>
    <cellStyle name="Warning Text 4 6 3 3" xfId="58950"/>
    <cellStyle name="Warning Text 4 6 3 4" xfId="58951"/>
    <cellStyle name="Warning Text 4 6 4" xfId="58952"/>
    <cellStyle name="Warning Text 4 6 4 2" xfId="58953"/>
    <cellStyle name="Warning Text 4 6 4 2 2" xfId="58954"/>
    <cellStyle name="Warning Text 4 6 4 2 3" xfId="58955"/>
    <cellStyle name="Warning Text 4 6 4 3" xfId="58956"/>
    <cellStyle name="Warning Text 4 6 4 4" xfId="58957"/>
    <cellStyle name="Warning Text 4 6 5" xfId="58958"/>
    <cellStyle name="Warning Text 4 6 5 2" xfId="58959"/>
    <cellStyle name="Warning Text 4 6 5 3" xfId="58960"/>
    <cellStyle name="Warning Text 4 6 6" xfId="58961"/>
    <cellStyle name="Warning Text 4 6 7" xfId="58962"/>
    <cellStyle name="Warning Text 4 7" xfId="58963"/>
    <cellStyle name="Warning Text 4 7 2" xfId="58964"/>
    <cellStyle name="Warning Text 4 7 2 2" xfId="58965"/>
    <cellStyle name="Warning Text 4 7 2 2 2" xfId="58966"/>
    <cellStyle name="Warning Text 4 7 2 2 3" xfId="58967"/>
    <cellStyle name="Warning Text 4 7 2 3" xfId="58968"/>
    <cellStyle name="Warning Text 4 7 2 4" xfId="58969"/>
    <cellStyle name="Warning Text 4 7 3" xfId="58970"/>
    <cellStyle name="Warning Text 4 7 3 2" xfId="58971"/>
    <cellStyle name="Warning Text 4 7 3 2 2" xfId="58972"/>
    <cellStyle name="Warning Text 4 7 3 2 3" xfId="58973"/>
    <cellStyle name="Warning Text 4 7 3 3" xfId="58974"/>
    <cellStyle name="Warning Text 4 7 3 4" xfId="58975"/>
    <cellStyle name="Warning Text 4 7 4" xfId="58976"/>
    <cellStyle name="Warning Text 4 7 4 2" xfId="58977"/>
    <cellStyle name="Warning Text 4 7 4 3" xfId="58978"/>
    <cellStyle name="Warning Text 4 7 5" xfId="58979"/>
    <cellStyle name="Warning Text 4 7 6" xfId="58980"/>
    <cellStyle name="Warning Text 4 8" xfId="58981"/>
    <cellStyle name="Warning Text 4 8 2" xfId="58982"/>
    <cellStyle name="Warning Text 4 8 2 2" xfId="58983"/>
    <cellStyle name="Warning Text 4 8 2 3" xfId="58984"/>
    <cellStyle name="Warning Text 4 8 3" xfId="58985"/>
    <cellStyle name="Warning Text 4 8 4" xfId="58986"/>
    <cellStyle name="Warning Text 4 9" xfId="58987"/>
    <cellStyle name="Warning Text 4 9 2" xfId="58988"/>
    <cellStyle name="Warning Text 4 9 2 2" xfId="58989"/>
    <cellStyle name="Warning Text 4 9 2 3" xfId="58990"/>
    <cellStyle name="Warning Text 4 9 3" xfId="58991"/>
    <cellStyle name="Warning Text 4 9 4" xfId="58992"/>
    <cellStyle name="Warning Text 40" xfId="58993"/>
    <cellStyle name="Warning Text 40 10" xfId="58994"/>
    <cellStyle name="Warning Text 40 10 2" xfId="58995"/>
    <cellStyle name="Warning Text 40 10 3" xfId="58996"/>
    <cellStyle name="Warning Text 40 11" xfId="58997"/>
    <cellStyle name="Warning Text 40 11 2" xfId="58998"/>
    <cellStyle name="Warning Text 40 11 3" xfId="58999"/>
    <cellStyle name="Warning Text 40 12" xfId="59000"/>
    <cellStyle name="Warning Text 40 12 2" xfId="59001"/>
    <cellStyle name="Warning Text 40 12 3" xfId="59002"/>
    <cellStyle name="Warning Text 40 13" xfId="59003"/>
    <cellStyle name="Warning Text 40 2" xfId="59004"/>
    <cellStyle name="Warning Text 40 2 2" xfId="59005"/>
    <cellStyle name="Warning Text 40 2 2 2" xfId="59006"/>
    <cellStyle name="Warning Text 40 2 2 2 2" xfId="59007"/>
    <cellStyle name="Warning Text 40 2 2 2 3" xfId="59008"/>
    <cellStyle name="Warning Text 40 2 2 3" xfId="59009"/>
    <cellStyle name="Warning Text 40 2 2 4" xfId="59010"/>
    <cellStyle name="Warning Text 40 2 3" xfId="59011"/>
    <cellStyle name="Warning Text 40 2 3 2" xfId="59012"/>
    <cellStyle name="Warning Text 40 2 3 2 2" xfId="59013"/>
    <cellStyle name="Warning Text 40 2 3 2 3" xfId="59014"/>
    <cellStyle name="Warning Text 40 2 3 3" xfId="59015"/>
    <cellStyle name="Warning Text 40 2 3 4" xfId="59016"/>
    <cellStyle name="Warning Text 40 2 4" xfId="59017"/>
    <cellStyle name="Warning Text 40 2 4 2" xfId="59018"/>
    <cellStyle name="Warning Text 40 2 4 3" xfId="59019"/>
    <cellStyle name="Warning Text 40 2 5" xfId="59020"/>
    <cellStyle name="Warning Text 40 2 5 2" xfId="59021"/>
    <cellStyle name="Warning Text 40 2 5 3" xfId="59022"/>
    <cellStyle name="Warning Text 40 2 6" xfId="59023"/>
    <cellStyle name="Warning Text 40 2 7" xfId="59024"/>
    <cellStyle name="Warning Text 40 3" xfId="59025"/>
    <cellStyle name="Warning Text 40 3 2" xfId="59026"/>
    <cellStyle name="Warning Text 40 3 2 2" xfId="59027"/>
    <cellStyle name="Warning Text 40 3 2 2 2" xfId="59028"/>
    <cellStyle name="Warning Text 40 3 2 2 3" xfId="59029"/>
    <cellStyle name="Warning Text 40 3 2 3" xfId="59030"/>
    <cellStyle name="Warning Text 40 3 2 4" xfId="59031"/>
    <cellStyle name="Warning Text 40 3 3" xfId="59032"/>
    <cellStyle name="Warning Text 40 3 3 2" xfId="59033"/>
    <cellStyle name="Warning Text 40 3 3 2 2" xfId="59034"/>
    <cellStyle name="Warning Text 40 3 3 2 3" xfId="59035"/>
    <cellStyle name="Warning Text 40 3 3 3" xfId="59036"/>
    <cellStyle name="Warning Text 40 3 3 4" xfId="59037"/>
    <cellStyle name="Warning Text 40 3 4" xfId="59038"/>
    <cellStyle name="Warning Text 40 3 4 2" xfId="59039"/>
    <cellStyle name="Warning Text 40 3 4 3" xfId="59040"/>
    <cellStyle name="Warning Text 40 3 5" xfId="59041"/>
    <cellStyle name="Warning Text 40 3 6" xfId="59042"/>
    <cellStyle name="Warning Text 40 4" xfId="59043"/>
    <cellStyle name="Warning Text 40 4 2" xfId="59044"/>
    <cellStyle name="Warning Text 40 4 2 2" xfId="59045"/>
    <cellStyle name="Warning Text 40 4 2 2 2" xfId="59046"/>
    <cellStyle name="Warning Text 40 4 2 2 3" xfId="59047"/>
    <cellStyle name="Warning Text 40 4 2 3" xfId="59048"/>
    <cellStyle name="Warning Text 40 4 2 4" xfId="59049"/>
    <cellStyle name="Warning Text 40 4 3" xfId="59050"/>
    <cellStyle name="Warning Text 40 4 3 2" xfId="59051"/>
    <cellStyle name="Warning Text 40 4 3 2 2" xfId="59052"/>
    <cellStyle name="Warning Text 40 4 3 2 3" xfId="59053"/>
    <cellStyle name="Warning Text 40 4 3 3" xfId="59054"/>
    <cellStyle name="Warning Text 40 4 3 4" xfId="59055"/>
    <cellStyle name="Warning Text 40 4 4" xfId="59056"/>
    <cellStyle name="Warning Text 40 4 4 2" xfId="59057"/>
    <cellStyle name="Warning Text 40 4 4 3" xfId="59058"/>
    <cellStyle name="Warning Text 40 4 5" xfId="59059"/>
    <cellStyle name="Warning Text 40 4 6" xfId="59060"/>
    <cellStyle name="Warning Text 40 5" xfId="59061"/>
    <cellStyle name="Warning Text 40 5 2" xfId="59062"/>
    <cellStyle name="Warning Text 40 5 2 2" xfId="59063"/>
    <cellStyle name="Warning Text 40 5 2 2 2" xfId="59064"/>
    <cellStyle name="Warning Text 40 5 2 2 3" xfId="59065"/>
    <cellStyle name="Warning Text 40 5 2 3" xfId="59066"/>
    <cellStyle name="Warning Text 40 5 2 4" xfId="59067"/>
    <cellStyle name="Warning Text 40 5 3" xfId="59068"/>
    <cellStyle name="Warning Text 40 5 3 2" xfId="59069"/>
    <cellStyle name="Warning Text 40 5 3 2 2" xfId="59070"/>
    <cellStyle name="Warning Text 40 5 3 2 3" xfId="59071"/>
    <cellStyle name="Warning Text 40 5 3 3" xfId="59072"/>
    <cellStyle name="Warning Text 40 5 3 4" xfId="59073"/>
    <cellStyle name="Warning Text 40 5 4" xfId="59074"/>
    <cellStyle name="Warning Text 40 5 4 2" xfId="59075"/>
    <cellStyle name="Warning Text 40 5 4 2 2" xfId="59076"/>
    <cellStyle name="Warning Text 40 5 4 2 3" xfId="59077"/>
    <cellStyle name="Warning Text 40 5 4 3" xfId="59078"/>
    <cellStyle name="Warning Text 40 5 4 4" xfId="59079"/>
    <cellStyle name="Warning Text 40 5 5" xfId="59080"/>
    <cellStyle name="Warning Text 40 5 5 2" xfId="59081"/>
    <cellStyle name="Warning Text 40 5 5 3" xfId="59082"/>
    <cellStyle name="Warning Text 40 5 6" xfId="59083"/>
    <cellStyle name="Warning Text 40 5 7" xfId="59084"/>
    <cellStyle name="Warning Text 40 6" xfId="59085"/>
    <cellStyle name="Warning Text 40 6 2" xfId="59086"/>
    <cellStyle name="Warning Text 40 6 2 2" xfId="59087"/>
    <cellStyle name="Warning Text 40 6 2 2 2" xfId="59088"/>
    <cellStyle name="Warning Text 40 6 2 2 3" xfId="59089"/>
    <cellStyle name="Warning Text 40 6 2 3" xfId="59090"/>
    <cellStyle name="Warning Text 40 6 2 4" xfId="59091"/>
    <cellStyle name="Warning Text 40 6 3" xfId="59092"/>
    <cellStyle name="Warning Text 40 6 3 2" xfId="59093"/>
    <cellStyle name="Warning Text 40 6 3 2 2" xfId="59094"/>
    <cellStyle name="Warning Text 40 6 3 2 3" xfId="59095"/>
    <cellStyle name="Warning Text 40 6 3 3" xfId="59096"/>
    <cellStyle name="Warning Text 40 6 3 4" xfId="59097"/>
    <cellStyle name="Warning Text 40 6 4" xfId="59098"/>
    <cellStyle name="Warning Text 40 6 4 2" xfId="59099"/>
    <cellStyle name="Warning Text 40 6 4 3" xfId="59100"/>
    <cellStyle name="Warning Text 40 6 5" xfId="59101"/>
    <cellStyle name="Warning Text 40 6 6" xfId="59102"/>
    <cellStyle name="Warning Text 40 7" xfId="59103"/>
    <cellStyle name="Warning Text 40 7 2" xfId="59104"/>
    <cellStyle name="Warning Text 40 7 2 2" xfId="59105"/>
    <cellStyle name="Warning Text 40 7 2 3" xfId="59106"/>
    <cellStyle name="Warning Text 40 7 3" xfId="59107"/>
    <cellStyle name="Warning Text 40 7 4" xfId="59108"/>
    <cellStyle name="Warning Text 40 8" xfId="59109"/>
    <cellStyle name="Warning Text 40 8 2" xfId="59110"/>
    <cellStyle name="Warning Text 40 8 2 2" xfId="59111"/>
    <cellStyle name="Warning Text 40 8 2 3" xfId="59112"/>
    <cellStyle name="Warning Text 40 8 3" xfId="59113"/>
    <cellStyle name="Warning Text 40 8 4" xfId="59114"/>
    <cellStyle name="Warning Text 40 9" xfId="59115"/>
    <cellStyle name="Warning Text 40 9 2" xfId="59116"/>
    <cellStyle name="Warning Text 40 9 2 2" xfId="59117"/>
    <cellStyle name="Warning Text 40 9 2 3" xfId="59118"/>
    <cellStyle name="Warning Text 40 9 3" xfId="59119"/>
    <cellStyle name="Warning Text 40 9 4" xfId="59120"/>
    <cellStyle name="Warning Text 41" xfId="59121"/>
    <cellStyle name="Warning Text 41 10" xfId="59122"/>
    <cellStyle name="Warning Text 41 10 2" xfId="59123"/>
    <cellStyle name="Warning Text 41 10 3" xfId="59124"/>
    <cellStyle name="Warning Text 41 11" xfId="59125"/>
    <cellStyle name="Warning Text 41 11 2" xfId="59126"/>
    <cellStyle name="Warning Text 41 11 3" xfId="59127"/>
    <cellStyle name="Warning Text 41 12" xfId="59128"/>
    <cellStyle name="Warning Text 41 12 2" xfId="59129"/>
    <cellStyle name="Warning Text 41 12 3" xfId="59130"/>
    <cellStyle name="Warning Text 41 13" xfId="59131"/>
    <cellStyle name="Warning Text 41 2" xfId="59132"/>
    <cellStyle name="Warning Text 41 2 2" xfId="59133"/>
    <cellStyle name="Warning Text 41 2 2 2" xfId="59134"/>
    <cellStyle name="Warning Text 41 2 2 2 2" xfId="59135"/>
    <cellStyle name="Warning Text 41 2 2 2 3" xfId="59136"/>
    <cellStyle name="Warning Text 41 2 2 3" xfId="59137"/>
    <cellStyle name="Warning Text 41 2 2 4" xfId="59138"/>
    <cellStyle name="Warning Text 41 2 3" xfId="59139"/>
    <cellStyle name="Warning Text 41 2 3 2" xfId="59140"/>
    <cellStyle name="Warning Text 41 2 3 2 2" xfId="59141"/>
    <cellStyle name="Warning Text 41 2 3 2 3" xfId="59142"/>
    <cellStyle name="Warning Text 41 2 3 3" xfId="59143"/>
    <cellStyle name="Warning Text 41 2 3 4" xfId="59144"/>
    <cellStyle name="Warning Text 41 2 4" xfId="59145"/>
    <cellStyle name="Warning Text 41 2 4 2" xfId="59146"/>
    <cellStyle name="Warning Text 41 2 4 3" xfId="59147"/>
    <cellStyle name="Warning Text 41 2 5" xfId="59148"/>
    <cellStyle name="Warning Text 41 2 5 2" xfId="59149"/>
    <cellStyle name="Warning Text 41 2 5 3" xfId="59150"/>
    <cellStyle name="Warning Text 41 2 6" xfId="59151"/>
    <cellStyle name="Warning Text 41 2 7" xfId="59152"/>
    <cellStyle name="Warning Text 41 3" xfId="59153"/>
    <cellStyle name="Warning Text 41 3 2" xfId="59154"/>
    <cellStyle name="Warning Text 41 3 2 2" xfId="59155"/>
    <cellStyle name="Warning Text 41 3 2 2 2" xfId="59156"/>
    <cellStyle name="Warning Text 41 3 2 2 3" xfId="59157"/>
    <cellStyle name="Warning Text 41 3 2 3" xfId="59158"/>
    <cellStyle name="Warning Text 41 3 2 4" xfId="59159"/>
    <cellStyle name="Warning Text 41 3 3" xfId="59160"/>
    <cellStyle name="Warning Text 41 3 3 2" xfId="59161"/>
    <cellStyle name="Warning Text 41 3 3 2 2" xfId="59162"/>
    <cellStyle name="Warning Text 41 3 3 2 3" xfId="59163"/>
    <cellStyle name="Warning Text 41 3 3 3" xfId="59164"/>
    <cellStyle name="Warning Text 41 3 3 4" xfId="59165"/>
    <cellStyle name="Warning Text 41 3 4" xfId="59166"/>
    <cellStyle name="Warning Text 41 3 4 2" xfId="59167"/>
    <cellStyle name="Warning Text 41 3 4 3" xfId="59168"/>
    <cellStyle name="Warning Text 41 3 5" xfId="59169"/>
    <cellStyle name="Warning Text 41 3 6" xfId="59170"/>
    <cellStyle name="Warning Text 41 4" xfId="59171"/>
    <cellStyle name="Warning Text 41 4 2" xfId="59172"/>
    <cellStyle name="Warning Text 41 4 2 2" xfId="59173"/>
    <cellStyle name="Warning Text 41 4 2 2 2" xfId="59174"/>
    <cellStyle name="Warning Text 41 4 2 2 3" xfId="59175"/>
    <cellStyle name="Warning Text 41 4 2 3" xfId="59176"/>
    <cellStyle name="Warning Text 41 4 2 4" xfId="59177"/>
    <cellStyle name="Warning Text 41 4 3" xfId="59178"/>
    <cellStyle name="Warning Text 41 4 3 2" xfId="59179"/>
    <cellStyle name="Warning Text 41 4 3 2 2" xfId="59180"/>
    <cellStyle name="Warning Text 41 4 3 2 3" xfId="59181"/>
    <cellStyle name="Warning Text 41 4 3 3" xfId="59182"/>
    <cellStyle name="Warning Text 41 4 3 4" xfId="59183"/>
    <cellStyle name="Warning Text 41 4 4" xfId="59184"/>
    <cellStyle name="Warning Text 41 4 4 2" xfId="59185"/>
    <cellStyle name="Warning Text 41 4 4 3" xfId="59186"/>
    <cellStyle name="Warning Text 41 4 5" xfId="59187"/>
    <cellStyle name="Warning Text 41 4 6" xfId="59188"/>
    <cellStyle name="Warning Text 41 5" xfId="59189"/>
    <cellStyle name="Warning Text 41 5 2" xfId="59190"/>
    <cellStyle name="Warning Text 41 5 2 2" xfId="59191"/>
    <cellStyle name="Warning Text 41 5 2 2 2" xfId="59192"/>
    <cellStyle name="Warning Text 41 5 2 2 3" xfId="59193"/>
    <cellStyle name="Warning Text 41 5 2 3" xfId="59194"/>
    <cellStyle name="Warning Text 41 5 2 4" xfId="59195"/>
    <cellStyle name="Warning Text 41 5 3" xfId="59196"/>
    <cellStyle name="Warning Text 41 5 3 2" xfId="59197"/>
    <cellStyle name="Warning Text 41 5 3 2 2" xfId="59198"/>
    <cellStyle name="Warning Text 41 5 3 2 3" xfId="59199"/>
    <cellStyle name="Warning Text 41 5 3 3" xfId="59200"/>
    <cellStyle name="Warning Text 41 5 3 4" xfId="59201"/>
    <cellStyle name="Warning Text 41 5 4" xfId="59202"/>
    <cellStyle name="Warning Text 41 5 4 2" xfId="59203"/>
    <cellStyle name="Warning Text 41 5 4 2 2" xfId="59204"/>
    <cellStyle name="Warning Text 41 5 4 2 3" xfId="59205"/>
    <cellStyle name="Warning Text 41 5 4 3" xfId="59206"/>
    <cellStyle name="Warning Text 41 5 4 4" xfId="59207"/>
    <cellStyle name="Warning Text 41 5 5" xfId="59208"/>
    <cellStyle name="Warning Text 41 5 5 2" xfId="59209"/>
    <cellStyle name="Warning Text 41 5 5 3" xfId="59210"/>
    <cellStyle name="Warning Text 41 5 6" xfId="59211"/>
    <cellStyle name="Warning Text 41 5 7" xfId="59212"/>
    <cellStyle name="Warning Text 41 6" xfId="59213"/>
    <cellStyle name="Warning Text 41 6 2" xfId="59214"/>
    <cellStyle name="Warning Text 41 6 2 2" xfId="59215"/>
    <cellStyle name="Warning Text 41 6 2 2 2" xfId="59216"/>
    <cellStyle name="Warning Text 41 6 2 2 3" xfId="59217"/>
    <cellStyle name="Warning Text 41 6 2 3" xfId="59218"/>
    <cellStyle name="Warning Text 41 6 2 4" xfId="59219"/>
    <cellStyle name="Warning Text 41 6 3" xfId="59220"/>
    <cellStyle name="Warning Text 41 6 3 2" xfId="59221"/>
    <cellStyle name="Warning Text 41 6 3 2 2" xfId="59222"/>
    <cellStyle name="Warning Text 41 6 3 2 3" xfId="59223"/>
    <cellStyle name="Warning Text 41 6 3 3" xfId="59224"/>
    <cellStyle name="Warning Text 41 6 3 4" xfId="59225"/>
    <cellStyle name="Warning Text 41 6 4" xfId="59226"/>
    <cellStyle name="Warning Text 41 6 4 2" xfId="59227"/>
    <cellStyle name="Warning Text 41 6 4 3" xfId="59228"/>
    <cellStyle name="Warning Text 41 6 5" xfId="59229"/>
    <cellStyle name="Warning Text 41 6 6" xfId="59230"/>
    <cellStyle name="Warning Text 41 7" xfId="59231"/>
    <cellStyle name="Warning Text 41 7 2" xfId="59232"/>
    <cellStyle name="Warning Text 41 7 2 2" xfId="59233"/>
    <cellStyle name="Warning Text 41 7 2 3" xfId="59234"/>
    <cellStyle name="Warning Text 41 7 3" xfId="59235"/>
    <cellStyle name="Warning Text 41 7 4" xfId="59236"/>
    <cellStyle name="Warning Text 41 8" xfId="59237"/>
    <cellStyle name="Warning Text 41 8 2" xfId="59238"/>
    <cellStyle name="Warning Text 41 8 2 2" xfId="59239"/>
    <cellStyle name="Warning Text 41 8 2 3" xfId="59240"/>
    <cellStyle name="Warning Text 41 8 3" xfId="59241"/>
    <cellStyle name="Warning Text 41 8 4" xfId="59242"/>
    <cellStyle name="Warning Text 41 9" xfId="59243"/>
    <cellStyle name="Warning Text 41 9 2" xfId="59244"/>
    <cellStyle name="Warning Text 41 9 2 2" xfId="59245"/>
    <cellStyle name="Warning Text 41 9 2 3" xfId="59246"/>
    <cellStyle name="Warning Text 41 9 3" xfId="59247"/>
    <cellStyle name="Warning Text 41 9 4" xfId="59248"/>
    <cellStyle name="Warning Text 5" xfId="59249"/>
    <cellStyle name="Warning Text 5 10" xfId="59250"/>
    <cellStyle name="Warning Text 5 10 2" xfId="59251"/>
    <cellStyle name="Warning Text 5 10 2 2" xfId="59252"/>
    <cellStyle name="Warning Text 5 10 2 3" xfId="59253"/>
    <cellStyle name="Warning Text 5 10 3" xfId="59254"/>
    <cellStyle name="Warning Text 5 10 4" xfId="59255"/>
    <cellStyle name="Warning Text 5 11" xfId="59256"/>
    <cellStyle name="Warning Text 5 11 2" xfId="59257"/>
    <cellStyle name="Warning Text 5 11 3" xfId="59258"/>
    <cellStyle name="Warning Text 5 12" xfId="59259"/>
    <cellStyle name="Warning Text 5 12 2" xfId="59260"/>
    <cellStyle name="Warning Text 5 12 3" xfId="59261"/>
    <cellStyle name="Warning Text 5 13" xfId="59262"/>
    <cellStyle name="Warning Text 5 13 2" xfId="59263"/>
    <cellStyle name="Warning Text 5 13 3" xfId="59264"/>
    <cellStyle name="Warning Text 5 14" xfId="59265"/>
    <cellStyle name="Warning Text 5 2" xfId="59266"/>
    <cellStyle name="Warning Text 5 2 10" xfId="59267"/>
    <cellStyle name="Warning Text 5 2 10 2" xfId="59268"/>
    <cellStyle name="Warning Text 5 2 10 3" xfId="59269"/>
    <cellStyle name="Warning Text 5 2 11" xfId="59270"/>
    <cellStyle name="Warning Text 5 2 12" xfId="59271"/>
    <cellStyle name="Warning Text 5 2 2" xfId="59272"/>
    <cellStyle name="Warning Text 5 2 2 2" xfId="59273"/>
    <cellStyle name="Warning Text 5 2 2 2 2" xfId="59274"/>
    <cellStyle name="Warning Text 5 2 2 2 2 2" xfId="59275"/>
    <cellStyle name="Warning Text 5 2 2 2 2 3" xfId="59276"/>
    <cellStyle name="Warning Text 5 2 2 2 3" xfId="59277"/>
    <cellStyle name="Warning Text 5 2 2 2 4" xfId="59278"/>
    <cellStyle name="Warning Text 5 2 2 3" xfId="59279"/>
    <cellStyle name="Warning Text 5 2 2 3 2" xfId="59280"/>
    <cellStyle name="Warning Text 5 2 2 3 2 2" xfId="59281"/>
    <cellStyle name="Warning Text 5 2 2 3 2 3" xfId="59282"/>
    <cellStyle name="Warning Text 5 2 2 3 3" xfId="59283"/>
    <cellStyle name="Warning Text 5 2 2 3 4" xfId="59284"/>
    <cellStyle name="Warning Text 5 2 2 4" xfId="59285"/>
    <cellStyle name="Warning Text 5 2 2 4 2" xfId="59286"/>
    <cellStyle name="Warning Text 5 2 2 4 3" xfId="59287"/>
    <cellStyle name="Warning Text 5 2 2 5" xfId="59288"/>
    <cellStyle name="Warning Text 5 2 2 6" xfId="59289"/>
    <cellStyle name="Warning Text 5 2 3" xfId="59290"/>
    <cellStyle name="Warning Text 5 2 3 2" xfId="59291"/>
    <cellStyle name="Warning Text 5 2 3 2 2" xfId="59292"/>
    <cellStyle name="Warning Text 5 2 3 2 2 2" xfId="59293"/>
    <cellStyle name="Warning Text 5 2 3 2 2 3" xfId="59294"/>
    <cellStyle name="Warning Text 5 2 3 2 3" xfId="59295"/>
    <cellStyle name="Warning Text 5 2 3 2 4" xfId="59296"/>
    <cellStyle name="Warning Text 5 2 3 3" xfId="59297"/>
    <cellStyle name="Warning Text 5 2 3 3 2" xfId="59298"/>
    <cellStyle name="Warning Text 5 2 3 3 2 2" xfId="59299"/>
    <cellStyle name="Warning Text 5 2 3 3 2 3" xfId="59300"/>
    <cellStyle name="Warning Text 5 2 3 3 3" xfId="59301"/>
    <cellStyle name="Warning Text 5 2 3 3 4" xfId="59302"/>
    <cellStyle name="Warning Text 5 2 3 4" xfId="59303"/>
    <cellStyle name="Warning Text 5 2 3 4 2" xfId="59304"/>
    <cellStyle name="Warning Text 5 2 3 4 3" xfId="59305"/>
    <cellStyle name="Warning Text 5 2 3 5" xfId="59306"/>
    <cellStyle name="Warning Text 5 2 3 6" xfId="59307"/>
    <cellStyle name="Warning Text 5 2 4" xfId="59308"/>
    <cellStyle name="Warning Text 5 2 4 2" xfId="59309"/>
    <cellStyle name="Warning Text 5 2 4 2 2" xfId="59310"/>
    <cellStyle name="Warning Text 5 2 4 2 2 2" xfId="59311"/>
    <cellStyle name="Warning Text 5 2 4 2 2 3" xfId="59312"/>
    <cellStyle name="Warning Text 5 2 4 2 3" xfId="59313"/>
    <cellStyle name="Warning Text 5 2 4 2 4" xfId="59314"/>
    <cellStyle name="Warning Text 5 2 4 3" xfId="59315"/>
    <cellStyle name="Warning Text 5 2 4 3 2" xfId="59316"/>
    <cellStyle name="Warning Text 5 2 4 3 2 2" xfId="59317"/>
    <cellStyle name="Warning Text 5 2 4 3 2 3" xfId="59318"/>
    <cellStyle name="Warning Text 5 2 4 3 3" xfId="59319"/>
    <cellStyle name="Warning Text 5 2 4 3 4" xfId="59320"/>
    <cellStyle name="Warning Text 5 2 4 4" xfId="59321"/>
    <cellStyle name="Warning Text 5 2 4 4 2" xfId="59322"/>
    <cellStyle name="Warning Text 5 2 4 4 2 2" xfId="59323"/>
    <cellStyle name="Warning Text 5 2 4 4 2 3" xfId="59324"/>
    <cellStyle name="Warning Text 5 2 4 4 3" xfId="59325"/>
    <cellStyle name="Warning Text 5 2 4 4 4" xfId="59326"/>
    <cellStyle name="Warning Text 5 2 4 5" xfId="59327"/>
    <cellStyle name="Warning Text 5 2 4 5 2" xfId="59328"/>
    <cellStyle name="Warning Text 5 2 4 5 3" xfId="59329"/>
    <cellStyle name="Warning Text 5 2 4 6" xfId="59330"/>
    <cellStyle name="Warning Text 5 2 4 7" xfId="59331"/>
    <cellStyle name="Warning Text 5 2 5" xfId="59332"/>
    <cellStyle name="Warning Text 5 2 5 2" xfId="59333"/>
    <cellStyle name="Warning Text 5 2 5 2 2" xfId="59334"/>
    <cellStyle name="Warning Text 5 2 5 2 2 2" xfId="59335"/>
    <cellStyle name="Warning Text 5 2 5 2 2 3" xfId="59336"/>
    <cellStyle name="Warning Text 5 2 5 2 3" xfId="59337"/>
    <cellStyle name="Warning Text 5 2 5 2 4" xfId="59338"/>
    <cellStyle name="Warning Text 5 2 5 3" xfId="59339"/>
    <cellStyle name="Warning Text 5 2 5 3 2" xfId="59340"/>
    <cellStyle name="Warning Text 5 2 5 3 2 2" xfId="59341"/>
    <cellStyle name="Warning Text 5 2 5 3 2 3" xfId="59342"/>
    <cellStyle name="Warning Text 5 2 5 3 3" xfId="59343"/>
    <cellStyle name="Warning Text 5 2 5 3 4" xfId="59344"/>
    <cellStyle name="Warning Text 5 2 5 4" xfId="59345"/>
    <cellStyle name="Warning Text 5 2 5 4 2" xfId="59346"/>
    <cellStyle name="Warning Text 5 2 5 4 3" xfId="59347"/>
    <cellStyle name="Warning Text 5 2 5 5" xfId="59348"/>
    <cellStyle name="Warning Text 5 2 5 6" xfId="59349"/>
    <cellStyle name="Warning Text 5 2 6" xfId="59350"/>
    <cellStyle name="Warning Text 5 2 6 2" xfId="59351"/>
    <cellStyle name="Warning Text 5 2 6 2 2" xfId="59352"/>
    <cellStyle name="Warning Text 5 2 6 2 3" xfId="59353"/>
    <cellStyle name="Warning Text 5 2 6 3" xfId="59354"/>
    <cellStyle name="Warning Text 5 2 6 4" xfId="59355"/>
    <cellStyle name="Warning Text 5 2 7" xfId="59356"/>
    <cellStyle name="Warning Text 5 2 7 2" xfId="59357"/>
    <cellStyle name="Warning Text 5 2 7 2 2" xfId="59358"/>
    <cellStyle name="Warning Text 5 2 7 2 3" xfId="59359"/>
    <cellStyle name="Warning Text 5 2 7 3" xfId="59360"/>
    <cellStyle name="Warning Text 5 2 7 4" xfId="59361"/>
    <cellStyle name="Warning Text 5 2 8" xfId="59362"/>
    <cellStyle name="Warning Text 5 2 8 2" xfId="59363"/>
    <cellStyle name="Warning Text 5 2 8 2 2" xfId="59364"/>
    <cellStyle name="Warning Text 5 2 8 2 3" xfId="59365"/>
    <cellStyle name="Warning Text 5 2 8 3" xfId="59366"/>
    <cellStyle name="Warning Text 5 2 8 4" xfId="59367"/>
    <cellStyle name="Warning Text 5 2 9" xfId="59368"/>
    <cellStyle name="Warning Text 5 2 9 2" xfId="59369"/>
    <cellStyle name="Warning Text 5 2 9 3" xfId="59370"/>
    <cellStyle name="Warning Text 5 3" xfId="59371"/>
    <cellStyle name="Warning Text 5 3 2" xfId="59372"/>
    <cellStyle name="Warning Text 5 3 2 2" xfId="59373"/>
    <cellStyle name="Warning Text 5 3 2 2 2" xfId="59374"/>
    <cellStyle name="Warning Text 5 3 2 2 3" xfId="59375"/>
    <cellStyle name="Warning Text 5 3 2 3" xfId="59376"/>
    <cellStyle name="Warning Text 5 3 2 4" xfId="59377"/>
    <cellStyle name="Warning Text 5 3 3" xfId="59378"/>
    <cellStyle name="Warning Text 5 3 3 2" xfId="59379"/>
    <cellStyle name="Warning Text 5 3 3 2 2" xfId="59380"/>
    <cellStyle name="Warning Text 5 3 3 2 3" xfId="59381"/>
    <cellStyle name="Warning Text 5 3 3 3" xfId="59382"/>
    <cellStyle name="Warning Text 5 3 3 4" xfId="59383"/>
    <cellStyle name="Warning Text 5 3 4" xfId="59384"/>
    <cellStyle name="Warning Text 5 3 4 2" xfId="59385"/>
    <cellStyle name="Warning Text 5 3 4 3" xfId="59386"/>
    <cellStyle name="Warning Text 5 3 5" xfId="59387"/>
    <cellStyle name="Warning Text 5 3 5 2" xfId="59388"/>
    <cellStyle name="Warning Text 5 3 5 3" xfId="59389"/>
    <cellStyle name="Warning Text 5 3 6" xfId="59390"/>
    <cellStyle name="Warning Text 5 3 7" xfId="59391"/>
    <cellStyle name="Warning Text 5 4" xfId="59392"/>
    <cellStyle name="Warning Text 5 4 2" xfId="59393"/>
    <cellStyle name="Warning Text 5 4 2 2" xfId="59394"/>
    <cellStyle name="Warning Text 5 4 2 2 2" xfId="59395"/>
    <cellStyle name="Warning Text 5 4 2 2 3" xfId="59396"/>
    <cellStyle name="Warning Text 5 4 2 3" xfId="59397"/>
    <cellStyle name="Warning Text 5 4 2 4" xfId="59398"/>
    <cellStyle name="Warning Text 5 4 3" xfId="59399"/>
    <cellStyle name="Warning Text 5 4 3 2" xfId="59400"/>
    <cellStyle name="Warning Text 5 4 3 2 2" xfId="59401"/>
    <cellStyle name="Warning Text 5 4 3 2 3" xfId="59402"/>
    <cellStyle name="Warning Text 5 4 3 3" xfId="59403"/>
    <cellStyle name="Warning Text 5 4 3 4" xfId="59404"/>
    <cellStyle name="Warning Text 5 4 4" xfId="59405"/>
    <cellStyle name="Warning Text 5 4 4 2" xfId="59406"/>
    <cellStyle name="Warning Text 5 4 4 3" xfId="59407"/>
    <cellStyle name="Warning Text 5 4 5" xfId="59408"/>
    <cellStyle name="Warning Text 5 4 6" xfId="59409"/>
    <cellStyle name="Warning Text 5 5" xfId="59410"/>
    <cellStyle name="Warning Text 5 5 2" xfId="59411"/>
    <cellStyle name="Warning Text 5 5 2 2" xfId="59412"/>
    <cellStyle name="Warning Text 5 5 2 2 2" xfId="59413"/>
    <cellStyle name="Warning Text 5 5 2 2 3" xfId="59414"/>
    <cellStyle name="Warning Text 5 5 2 3" xfId="59415"/>
    <cellStyle name="Warning Text 5 5 2 4" xfId="59416"/>
    <cellStyle name="Warning Text 5 5 3" xfId="59417"/>
    <cellStyle name="Warning Text 5 5 3 2" xfId="59418"/>
    <cellStyle name="Warning Text 5 5 3 2 2" xfId="59419"/>
    <cellStyle name="Warning Text 5 5 3 2 3" xfId="59420"/>
    <cellStyle name="Warning Text 5 5 3 3" xfId="59421"/>
    <cellStyle name="Warning Text 5 5 3 4" xfId="59422"/>
    <cellStyle name="Warning Text 5 5 4" xfId="59423"/>
    <cellStyle name="Warning Text 5 5 4 2" xfId="59424"/>
    <cellStyle name="Warning Text 5 5 4 3" xfId="59425"/>
    <cellStyle name="Warning Text 5 5 5" xfId="59426"/>
    <cellStyle name="Warning Text 5 5 6" xfId="59427"/>
    <cellStyle name="Warning Text 5 6" xfId="59428"/>
    <cellStyle name="Warning Text 5 6 2" xfId="59429"/>
    <cellStyle name="Warning Text 5 6 2 2" xfId="59430"/>
    <cellStyle name="Warning Text 5 6 2 2 2" xfId="59431"/>
    <cellStyle name="Warning Text 5 6 2 2 3" xfId="59432"/>
    <cellStyle name="Warning Text 5 6 2 3" xfId="59433"/>
    <cellStyle name="Warning Text 5 6 2 4" xfId="59434"/>
    <cellStyle name="Warning Text 5 6 3" xfId="59435"/>
    <cellStyle name="Warning Text 5 6 3 2" xfId="59436"/>
    <cellStyle name="Warning Text 5 6 3 2 2" xfId="59437"/>
    <cellStyle name="Warning Text 5 6 3 2 3" xfId="59438"/>
    <cellStyle name="Warning Text 5 6 3 3" xfId="59439"/>
    <cellStyle name="Warning Text 5 6 3 4" xfId="59440"/>
    <cellStyle name="Warning Text 5 6 4" xfId="59441"/>
    <cellStyle name="Warning Text 5 6 4 2" xfId="59442"/>
    <cellStyle name="Warning Text 5 6 4 2 2" xfId="59443"/>
    <cellStyle name="Warning Text 5 6 4 2 3" xfId="59444"/>
    <cellStyle name="Warning Text 5 6 4 3" xfId="59445"/>
    <cellStyle name="Warning Text 5 6 4 4" xfId="59446"/>
    <cellStyle name="Warning Text 5 6 5" xfId="59447"/>
    <cellStyle name="Warning Text 5 6 5 2" xfId="59448"/>
    <cellStyle name="Warning Text 5 6 5 3" xfId="59449"/>
    <cellStyle name="Warning Text 5 6 6" xfId="59450"/>
    <cellStyle name="Warning Text 5 6 7" xfId="59451"/>
    <cellStyle name="Warning Text 5 7" xfId="59452"/>
    <cellStyle name="Warning Text 5 7 2" xfId="59453"/>
    <cellStyle name="Warning Text 5 7 2 2" xfId="59454"/>
    <cellStyle name="Warning Text 5 7 2 2 2" xfId="59455"/>
    <cellStyle name="Warning Text 5 7 2 2 3" xfId="59456"/>
    <cellStyle name="Warning Text 5 7 2 3" xfId="59457"/>
    <cellStyle name="Warning Text 5 7 2 4" xfId="59458"/>
    <cellStyle name="Warning Text 5 7 3" xfId="59459"/>
    <cellStyle name="Warning Text 5 7 3 2" xfId="59460"/>
    <cellStyle name="Warning Text 5 7 3 2 2" xfId="59461"/>
    <cellStyle name="Warning Text 5 7 3 2 3" xfId="59462"/>
    <cellStyle name="Warning Text 5 7 3 3" xfId="59463"/>
    <cellStyle name="Warning Text 5 7 3 4" xfId="59464"/>
    <cellStyle name="Warning Text 5 7 4" xfId="59465"/>
    <cellStyle name="Warning Text 5 7 4 2" xfId="59466"/>
    <cellStyle name="Warning Text 5 7 4 3" xfId="59467"/>
    <cellStyle name="Warning Text 5 7 5" xfId="59468"/>
    <cellStyle name="Warning Text 5 7 6" xfId="59469"/>
    <cellStyle name="Warning Text 5 8" xfId="59470"/>
    <cellStyle name="Warning Text 5 8 2" xfId="59471"/>
    <cellStyle name="Warning Text 5 8 2 2" xfId="59472"/>
    <cellStyle name="Warning Text 5 8 2 3" xfId="59473"/>
    <cellStyle name="Warning Text 5 8 3" xfId="59474"/>
    <cellStyle name="Warning Text 5 8 4" xfId="59475"/>
    <cellStyle name="Warning Text 5 9" xfId="59476"/>
    <cellStyle name="Warning Text 5 9 2" xfId="59477"/>
    <cellStyle name="Warning Text 5 9 2 2" xfId="59478"/>
    <cellStyle name="Warning Text 5 9 2 3" xfId="59479"/>
    <cellStyle name="Warning Text 5 9 3" xfId="59480"/>
    <cellStyle name="Warning Text 5 9 4" xfId="59481"/>
    <cellStyle name="Warning Text 6" xfId="59482"/>
    <cellStyle name="Warning Text 6 10" xfId="59483"/>
    <cellStyle name="Warning Text 6 10 2" xfId="59484"/>
    <cellStyle name="Warning Text 6 10 2 2" xfId="59485"/>
    <cellStyle name="Warning Text 6 10 2 3" xfId="59486"/>
    <cellStyle name="Warning Text 6 10 3" xfId="59487"/>
    <cellStyle name="Warning Text 6 10 4" xfId="59488"/>
    <cellStyle name="Warning Text 6 11" xfId="59489"/>
    <cellStyle name="Warning Text 6 11 2" xfId="59490"/>
    <cellStyle name="Warning Text 6 11 3" xfId="59491"/>
    <cellStyle name="Warning Text 6 12" xfId="59492"/>
    <cellStyle name="Warning Text 6 12 2" xfId="59493"/>
    <cellStyle name="Warning Text 6 12 3" xfId="59494"/>
    <cellStyle name="Warning Text 6 13" xfId="59495"/>
    <cellStyle name="Warning Text 6 13 2" xfId="59496"/>
    <cellStyle name="Warning Text 6 13 3" xfId="59497"/>
    <cellStyle name="Warning Text 6 14" xfId="59498"/>
    <cellStyle name="Warning Text 6 2" xfId="59499"/>
    <cellStyle name="Warning Text 6 2 10" xfId="59500"/>
    <cellStyle name="Warning Text 6 2 10 2" xfId="59501"/>
    <cellStyle name="Warning Text 6 2 10 3" xfId="59502"/>
    <cellStyle name="Warning Text 6 2 11" xfId="59503"/>
    <cellStyle name="Warning Text 6 2 12" xfId="59504"/>
    <cellStyle name="Warning Text 6 2 2" xfId="59505"/>
    <cellStyle name="Warning Text 6 2 2 2" xfId="59506"/>
    <cellStyle name="Warning Text 6 2 2 2 2" xfId="59507"/>
    <cellStyle name="Warning Text 6 2 2 2 2 2" xfId="59508"/>
    <cellStyle name="Warning Text 6 2 2 2 2 3" xfId="59509"/>
    <cellStyle name="Warning Text 6 2 2 2 3" xfId="59510"/>
    <cellStyle name="Warning Text 6 2 2 2 4" xfId="59511"/>
    <cellStyle name="Warning Text 6 2 2 3" xfId="59512"/>
    <cellStyle name="Warning Text 6 2 2 3 2" xfId="59513"/>
    <cellStyle name="Warning Text 6 2 2 3 2 2" xfId="59514"/>
    <cellStyle name="Warning Text 6 2 2 3 2 3" xfId="59515"/>
    <cellStyle name="Warning Text 6 2 2 3 3" xfId="59516"/>
    <cellStyle name="Warning Text 6 2 2 3 4" xfId="59517"/>
    <cellStyle name="Warning Text 6 2 2 4" xfId="59518"/>
    <cellStyle name="Warning Text 6 2 2 4 2" xfId="59519"/>
    <cellStyle name="Warning Text 6 2 2 4 3" xfId="59520"/>
    <cellStyle name="Warning Text 6 2 2 5" xfId="59521"/>
    <cellStyle name="Warning Text 6 2 2 6" xfId="59522"/>
    <cellStyle name="Warning Text 6 2 3" xfId="59523"/>
    <cellStyle name="Warning Text 6 2 3 2" xfId="59524"/>
    <cellStyle name="Warning Text 6 2 3 2 2" xfId="59525"/>
    <cellStyle name="Warning Text 6 2 3 2 2 2" xfId="59526"/>
    <cellStyle name="Warning Text 6 2 3 2 2 3" xfId="59527"/>
    <cellStyle name="Warning Text 6 2 3 2 3" xfId="59528"/>
    <cellStyle name="Warning Text 6 2 3 2 4" xfId="59529"/>
    <cellStyle name="Warning Text 6 2 3 3" xfId="59530"/>
    <cellStyle name="Warning Text 6 2 3 3 2" xfId="59531"/>
    <cellStyle name="Warning Text 6 2 3 3 2 2" xfId="59532"/>
    <cellStyle name="Warning Text 6 2 3 3 2 3" xfId="59533"/>
    <cellStyle name="Warning Text 6 2 3 3 3" xfId="59534"/>
    <cellStyle name="Warning Text 6 2 3 3 4" xfId="59535"/>
    <cellStyle name="Warning Text 6 2 3 4" xfId="59536"/>
    <cellStyle name="Warning Text 6 2 3 4 2" xfId="59537"/>
    <cellStyle name="Warning Text 6 2 3 4 3" xfId="59538"/>
    <cellStyle name="Warning Text 6 2 3 5" xfId="59539"/>
    <cellStyle name="Warning Text 6 2 3 6" xfId="59540"/>
    <cellStyle name="Warning Text 6 2 4" xfId="59541"/>
    <cellStyle name="Warning Text 6 2 4 2" xfId="59542"/>
    <cellStyle name="Warning Text 6 2 4 2 2" xfId="59543"/>
    <cellStyle name="Warning Text 6 2 4 2 2 2" xfId="59544"/>
    <cellStyle name="Warning Text 6 2 4 2 2 3" xfId="59545"/>
    <cellStyle name="Warning Text 6 2 4 2 3" xfId="59546"/>
    <cellStyle name="Warning Text 6 2 4 2 4" xfId="59547"/>
    <cellStyle name="Warning Text 6 2 4 3" xfId="59548"/>
    <cellStyle name="Warning Text 6 2 4 3 2" xfId="59549"/>
    <cellStyle name="Warning Text 6 2 4 3 2 2" xfId="59550"/>
    <cellStyle name="Warning Text 6 2 4 3 2 3" xfId="59551"/>
    <cellStyle name="Warning Text 6 2 4 3 3" xfId="59552"/>
    <cellStyle name="Warning Text 6 2 4 3 4" xfId="59553"/>
    <cellStyle name="Warning Text 6 2 4 4" xfId="59554"/>
    <cellStyle name="Warning Text 6 2 4 4 2" xfId="59555"/>
    <cellStyle name="Warning Text 6 2 4 4 2 2" xfId="59556"/>
    <cellStyle name="Warning Text 6 2 4 4 2 3" xfId="59557"/>
    <cellStyle name="Warning Text 6 2 4 4 3" xfId="59558"/>
    <cellStyle name="Warning Text 6 2 4 4 4" xfId="59559"/>
    <cellStyle name="Warning Text 6 2 4 5" xfId="59560"/>
    <cellStyle name="Warning Text 6 2 4 5 2" xfId="59561"/>
    <cellStyle name="Warning Text 6 2 4 5 3" xfId="59562"/>
    <cellStyle name="Warning Text 6 2 4 6" xfId="59563"/>
    <cellStyle name="Warning Text 6 2 4 7" xfId="59564"/>
    <cellStyle name="Warning Text 6 2 5" xfId="59565"/>
    <cellStyle name="Warning Text 6 2 5 2" xfId="59566"/>
    <cellStyle name="Warning Text 6 2 5 2 2" xfId="59567"/>
    <cellStyle name="Warning Text 6 2 5 2 2 2" xfId="59568"/>
    <cellStyle name="Warning Text 6 2 5 2 2 3" xfId="59569"/>
    <cellStyle name="Warning Text 6 2 5 2 3" xfId="59570"/>
    <cellStyle name="Warning Text 6 2 5 2 4" xfId="59571"/>
    <cellStyle name="Warning Text 6 2 5 3" xfId="59572"/>
    <cellStyle name="Warning Text 6 2 5 3 2" xfId="59573"/>
    <cellStyle name="Warning Text 6 2 5 3 2 2" xfId="59574"/>
    <cellStyle name="Warning Text 6 2 5 3 2 3" xfId="59575"/>
    <cellStyle name="Warning Text 6 2 5 3 3" xfId="59576"/>
    <cellStyle name="Warning Text 6 2 5 3 4" xfId="59577"/>
    <cellStyle name="Warning Text 6 2 5 4" xfId="59578"/>
    <cellStyle name="Warning Text 6 2 5 4 2" xfId="59579"/>
    <cellStyle name="Warning Text 6 2 5 4 3" xfId="59580"/>
    <cellStyle name="Warning Text 6 2 5 5" xfId="59581"/>
    <cellStyle name="Warning Text 6 2 5 6" xfId="59582"/>
    <cellStyle name="Warning Text 6 2 6" xfId="59583"/>
    <cellStyle name="Warning Text 6 2 6 2" xfId="59584"/>
    <cellStyle name="Warning Text 6 2 6 2 2" xfId="59585"/>
    <cellStyle name="Warning Text 6 2 6 2 3" xfId="59586"/>
    <cellStyle name="Warning Text 6 2 6 3" xfId="59587"/>
    <cellStyle name="Warning Text 6 2 6 4" xfId="59588"/>
    <cellStyle name="Warning Text 6 2 7" xfId="59589"/>
    <cellStyle name="Warning Text 6 2 7 2" xfId="59590"/>
    <cellStyle name="Warning Text 6 2 7 2 2" xfId="59591"/>
    <cellStyle name="Warning Text 6 2 7 2 3" xfId="59592"/>
    <cellStyle name="Warning Text 6 2 7 3" xfId="59593"/>
    <cellStyle name="Warning Text 6 2 7 4" xfId="59594"/>
    <cellStyle name="Warning Text 6 2 8" xfId="59595"/>
    <cellStyle name="Warning Text 6 2 8 2" xfId="59596"/>
    <cellStyle name="Warning Text 6 2 8 2 2" xfId="59597"/>
    <cellStyle name="Warning Text 6 2 8 2 3" xfId="59598"/>
    <cellStyle name="Warning Text 6 2 8 3" xfId="59599"/>
    <cellStyle name="Warning Text 6 2 8 4" xfId="59600"/>
    <cellStyle name="Warning Text 6 2 9" xfId="59601"/>
    <cellStyle name="Warning Text 6 2 9 2" xfId="59602"/>
    <cellStyle name="Warning Text 6 2 9 3" xfId="59603"/>
    <cellStyle name="Warning Text 6 3" xfId="59604"/>
    <cellStyle name="Warning Text 6 3 2" xfId="59605"/>
    <cellStyle name="Warning Text 6 3 2 2" xfId="59606"/>
    <cellStyle name="Warning Text 6 3 2 2 2" xfId="59607"/>
    <cellStyle name="Warning Text 6 3 2 2 3" xfId="59608"/>
    <cellStyle name="Warning Text 6 3 2 3" xfId="59609"/>
    <cellStyle name="Warning Text 6 3 2 4" xfId="59610"/>
    <cellStyle name="Warning Text 6 3 3" xfId="59611"/>
    <cellStyle name="Warning Text 6 3 3 2" xfId="59612"/>
    <cellStyle name="Warning Text 6 3 3 2 2" xfId="59613"/>
    <cellStyle name="Warning Text 6 3 3 2 3" xfId="59614"/>
    <cellStyle name="Warning Text 6 3 3 3" xfId="59615"/>
    <cellStyle name="Warning Text 6 3 3 4" xfId="59616"/>
    <cellStyle name="Warning Text 6 3 4" xfId="59617"/>
    <cellStyle name="Warning Text 6 3 4 2" xfId="59618"/>
    <cellStyle name="Warning Text 6 3 4 3" xfId="59619"/>
    <cellStyle name="Warning Text 6 3 5" xfId="59620"/>
    <cellStyle name="Warning Text 6 3 5 2" xfId="59621"/>
    <cellStyle name="Warning Text 6 3 5 3" xfId="59622"/>
    <cellStyle name="Warning Text 6 3 6" xfId="59623"/>
    <cellStyle name="Warning Text 6 3 7" xfId="59624"/>
    <cellStyle name="Warning Text 6 4" xfId="59625"/>
    <cellStyle name="Warning Text 6 4 2" xfId="59626"/>
    <cellStyle name="Warning Text 6 4 2 2" xfId="59627"/>
    <cellStyle name="Warning Text 6 4 2 2 2" xfId="59628"/>
    <cellStyle name="Warning Text 6 4 2 2 3" xfId="59629"/>
    <cellStyle name="Warning Text 6 4 2 3" xfId="59630"/>
    <cellStyle name="Warning Text 6 4 2 4" xfId="59631"/>
    <cellStyle name="Warning Text 6 4 3" xfId="59632"/>
    <cellStyle name="Warning Text 6 4 3 2" xfId="59633"/>
    <cellStyle name="Warning Text 6 4 3 2 2" xfId="59634"/>
    <cellStyle name="Warning Text 6 4 3 2 3" xfId="59635"/>
    <cellStyle name="Warning Text 6 4 3 3" xfId="59636"/>
    <cellStyle name="Warning Text 6 4 3 4" xfId="59637"/>
    <cellStyle name="Warning Text 6 4 4" xfId="59638"/>
    <cellStyle name="Warning Text 6 4 4 2" xfId="59639"/>
    <cellStyle name="Warning Text 6 4 4 3" xfId="59640"/>
    <cellStyle name="Warning Text 6 4 5" xfId="59641"/>
    <cellStyle name="Warning Text 6 4 6" xfId="59642"/>
    <cellStyle name="Warning Text 6 5" xfId="59643"/>
    <cellStyle name="Warning Text 6 5 2" xfId="59644"/>
    <cellStyle name="Warning Text 6 5 2 2" xfId="59645"/>
    <cellStyle name="Warning Text 6 5 2 2 2" xfId="59646"/>
    <cellStyle name="Warning Text 6 5 2 2 3" xfId="59647"/>
    <cellStyle name="Warning Text 6 5 2 3" xfId="59648"/>
    <cellStyle name="Warning Text 6 5 2 4" xfId="59649"/>
    <cellStyle name="Warning Text 6 5 3" xfId="59650"/>
    <cellStyle name="Warning Text 6 5 3 2" xfId="59651"/>
    <cellStyle name="Warning Text 6 5 3 2 2" xfId="59652"/>
    <cellStyle name="Warning Text 6 5 3 2 3" xfId="59653"/>
    <cellStyle name="Warning Text 6 5 3 3" xfId="59654"/>
    <cellStyle name="Warning Text 6 5 3 4" xfId="59655"/>
    <cellStyle name="Warning Text 6 5 4" xfId="59656"/>
    <cellStyle name="Warning Text 6 5 4 2" xfId="59657"/>
    <cellStyle name="Warning Text 6 5 4 3" xfId="59658"/>
    <cellStyle name="Warning Text 6 5 5" xfId="59659"/>
    <cellStyle name="Warning Text 6 5 6" xfId="59660"/>
    <cellStyle name="Warning Text 6 6" xfId="59661"/>
    <cellStyle name="Warning Text 6 6 2" xfId="59662"/>
    <cellStyle name="Warning Text 6 6 2 2" xfId="59663"/>
    <cellStyle name="Warning Text 6 6 2 2 2" xfId="59664"/>
    <cellStyle name="Warning Text 6 6 2 2 3" xfId="59665"/>
    <cellStyle name="Warning Text 6 6 2 3" xfId="59666"/>
    <cellStyle name="Warning Text 6 6 2 4" xfId="59667"/>
    <cellStyle name="Warning Text 6 6 3" xfId="59668"/>
    <cellStyle name="Warning Text 6 6 3 2" xfId="59669"/>
    <cellStyle name="Warning Text 6 6 3 2 2" xfId="59670"/>
    <cellStyle name="Warning Text 6 6 3 2 3" xfId="59671"/>
    <cellStyle name="Warning Text 6 6 3 3" xfId="59672"/>
    <cellStyle name="Warning Text 6 6 3 4" xfId="59673"/>
    <cellStyle name="Warning Text 6 6 4" xfId="59674"/>
    <cellStyle name="Warning Text 6 6 4 2" xfId="59675"/>
    <cellStyle name="Warning Text 6 6 4 2 2" xfId="59676"/>
    <cellStyle name="Warning Text 6 6 4 2 3" xfId="59677"/>
    <cellStyle name="Warning Text 6 6 4 3" xfId="59678"/>
    <cellStyle name="Warning Text 6 6 4 4" xfId="59679"/>
    <cellStyle name="Warning Text 6 6 5" xfId="59680"/>
    <cellStyle name="Warning Text 6 6 5 2" xfId="59681"/>
    <cellStyle name="Warning Text 6 6 5 3" xfId="59682"/>
    <cellStyle name="Warning Text 6 6 6" xfId="59683"/>
    <cellStyle name="Warning Text 6 6 7" xfId="59684"/>
    <cellStyle name="Warning Text 6 7" xfId="59685"/>
    <cellStyle name="Warning Text 6 7 2" xfId="59686"/>
    <cellStyle name="Warning Text 6 7 2 2" xfId="59687"/>
    <cellStyle name="Warning Text 6 7 2 2 2" xfId="59688"/>
    <cellStyle name="Warning Text 6 7 2 2 3" xfId="59689"/>
    <cellStyle name="Warning Text 6 7 2 3" xfId="59690"/>
    <cellStyle name="Warning Text 6 7 2 4" xfId="59691"/>
    <cellStyle name="Warning Text 6 7 3" xfId="59692"/>
    <cellStyle name="Warning Text 6 7 3 2" xfId="59693"/>
    <cellStyle name="Warning Text 6 7 3 2 2" xfId="59694"/>
    <cellStyle name="Warning Text 6 7 3 2 3" xfId="59695"/>
    <cellStyle name="Warning Text 6 7 3 3" xfId="59696"/>
    <cellStyle name="Warning Text 6 7 3 4" xfId="59697"/>
    <cellStyle name="Warning Text 6 7 4" xfId="59698"/>
    <cellStyle name="Warning Text 6 7 4 2" xfId="59699"/>
    <cellStyle name="Warning Text 6 7 4 3" xfId="59700"/>
    <cellStyle name="Warning Text 6 7 5" xfId="59701"/>
    <cellStyle name="Warning Text 6 7 6" xfId="59702"/>
    <cellStyle name="Warning Text 6 8" xfId="59703"/>
    <cellStyle name="Warning Text 6 8 2" xfId="59704"/>
    <cellStyle name="Warning Text 6 8 2 2" xfId="59705"/>
    <cellStyle name="Warning Text 6 8 2 3" xfId="59706"/>
    <cellStyle name="Warning Text 6 8 3" xfId="59707"/>
    <cellStyle name="Warning Text 6 8 4" xfId="59708"/>
    <cellStyle name="Warning Text 6 9" xfId="59709"/>
    <cellStyle name="Warning Text 6 9 2" xfId="59710"/>
    <cellStyle name="Warning Text 6 9 2 2" xfId="59711"/>
    <cellStyle name="Warning Text 6 9 2 3" xfId="59712"/>
    <cellStyle name="Warning Text 6 9 3" xfId="59713"/>
    <cellStyle name="Warning Text 6 9 4" xfId="59714"/>
    <cellStyle name="Warning Text 7" xfId="59715"/>
    <cellStyle name="Warning Text 7 10" xfId="59716"/>
    <cellStyle name="Warning Text 7 10 2" xfId="59717"/>
    <cellStyle name="Warning Text 7 10 3" xfId="59718"/>
    <cellStyle name="Warning Text 7 11" xfId="59719"/>
    <cellStyle name="Warning Text 7 11 2" xfId="59720"/>
    <cellStyle name="Warning Text 7 11 3" xfId="59721"/>
    <cellStyle name="Warning Text 7 12" xfId="59722"/>
    <cellStyle name="Warning Text 7 12 2" xfId="59723"/>
    <cellStyle name="Warning Text 7 12 3" xfId="59724"/>
    <cellStyle name="Warning Text 7 13" xfId="59725"/>
    <cellStyle name="Warning Text 7 2" xfId="59726"/>
    <cellStyle name="Warning Text 7 2 2" xfId="59727"/>
    <cellStyle name="Warning Text 7 2 2 2" xfId="59728"/>
    <cellStyle name="Warning Text 7 2 2 2 2" xfId="59729"/>
    <cellStyle name="Warning Text 7 2 2 2 3" xfId="59730"/>
    <cellStyle name="Warning Text 7 2 2 3" xfId="59731"/>
    <cellStyle name="Warning Text 7 2 2 4" xfId="59732"/>
    <cellStyle name="Warning Text 7 2 3" xfId="59733"/>
    <cellStyle name="Warning Text 7 2 3 2" xfId="59734"/>
    <cellStyle name="Warning Text 7 2 3 2 2" xfId="59735"/>
    <cellStyle name="Warning Text 7 2 3 2 3" xfId="59736"/>
    <cellStyle name="Warning Text 7 2 3 3" xfId="59737"/>
    <cellStyle name="Warning Text 7 2 3 4" xfId="59738"/>
    <cellStyle name="Warning Text 7 2 4" xfId="59739"/>
    <cellStyle name="Warning Text 7 2 4 2" xfId="59740"/>
    <cellStyle name="Warning Text 7 2 4 3" xfId="59741"/>
    <cellStyle name="Warning Text 7 2 5" xfId="59742"/>
    <cellStyle name="Warning Text 7 2 5 2" xfId="59743"/>
    <cellStyle name="Warning Text 7 2 5 3" xfId="59744"/>
    <cellStyle name="Warning Text 7 2 6" xfId="59745"/>
    <cellStyle name="Warning Text 7 2 7" xfId="59746"/>
    <cellStyle name="Warning Text 7 3" xfId="59747"/>
    <cellStyle name="Warning Text 7 3 2" xfId="59748"/>
    <cellStyle name="Warning Text 7 3 2 2" xfId="59749"/>
    <cellStyle name="Warning Text 7 3 2 2 2" xfId="59750"/>
    <cellStyle name="Warning Text 7 3 2 2 3" xfId="59751"/>
    <cellStyle name="Warning Text 7 3 2 3" xfId="59752"/>
    <cellStyle name="Warning Text 7 3 2 4" xfId="59753"/>
    <cellStyle name="Warning Text 7 3 3" xfId="59754"/>
    <cellStyle name="Warning Text 7 3 3 2" xfId="59755"/>
    <cellStyle name="Warning Text 7 3 3 2 2" xfId="59756"/>
    <cellStyle name="Warning Text 7 3 3 2 3" xfId="59757"/>
    <cellStyle name="Warning Text 7 3 3 3" xfId="59758"/>
    <cellStyle name="Warning Text 7 3 3 4" xfId="59759"/>
    <cellStyle name="Warning Text 7 3 4" xfId="59760"/>
    <cellStyle name="Warning Text 7 3 4 2" xfId="59761"/>
    <cellStyle name="Warning Text 7 3 4 3" xfId="59762"/>
    <cellStyle name="Warning Text 7 3 5" xfId="59763"/>
    <cellStyle name="Warning Text 7 3 6" xfId="59764"/>
    <cellStyle name="Warning Text 7 4" xfId="59765"/>
    <cellStyle name="Warning Text 7 4 2" xfId="59766"/>
    <cellStyle name="Warning Text 7 4 2 2" xfId="59767"/>
    <cellStyle name="Warning Text 7 4 2 2 2" xfId="59768"/>
    <cellStyle name="Warning Text 7 4 2 2 3" xfId="59769"/>
    <cellStyle name="Warning Text 7 4 2 3" xfId="59770"/>
    <cellStyle name="Warning Text 7 4 2 4" xfId="59771"/>
    <cellStyle name="Warning Text 7 4 3" xfId="59772"/>
    <cellStyle name="Warning Text 7 4 3 2" xfId="59773"/>
    <cellStyle name="Warning Text 7 4 3 2 2" xfId="59774"/>
    <cellStyle name="Warning Text 7 4 3 2 3" xfId="59775"/>
    <cellStyle name="Warning Text 7 4 3 3" xfId="59776"/>
    <cellStyle name="Warning Text 7 4 3 4" xfId="59777"/>
    <cellStyle name="Warning Text 7 4 4" xfId="59778"/>
    <cellStyle name="Warning Text 7 4 4 2" xfId="59779"/>
    <cellStyle name="Warning Text 7 4 4 3" xfId="59780"/>
    <cellStyle name="Warning Text 7 4 5" xfId="59781"/>
    <cellStyle name="Warning Text 7 4 6" xfId="59782"/>
    <cellStyle name="Warning Text 7 5" xfId="59783"/>
    <cellStyle name="Warning Text 7 5 2" xfId="59784"/>
    <cellStyle name="Warning Text 7 5 2 2" xfId="59785"/>
    <cellStyle name="Warning Text 7 5 2 2 2" xfId="59786"/>
    <cellStyle name="Warning Text 7 5 2 2 3" xfId="59787"/>
    <cellStyle name="Warning Text 7 5 2 3" xfId="59788"/>
    <cellStyle name="Warning Text 7 5 2 4" xfId="59789"/>
    <cellStyle name="Warning Text 7 5 3" xfId="59790"/>
    <cellStyle name="Warning Text 7 5 3 2" xfId="59791"/>
    <cellStyle name="Warning Text 7 5 3 2 2" xfId="59792"/>
    <cellStyle name="Warning Text 7 5 3 2 3" xfId="59793"/>
    <cellStyle name="Warning Text 7 5 3 3" xfId="59794"/>
    <cellStyle name="Warning Text 7 5 3 4" xfId="59795"/>
    <cellStyle name="Warning Text 7 5 4" xfId="59796"/>
    <cellStyle name="Warning Text 7 5 4 2" xfId="59797"/>
    <cellStyle name="Warning Text 7 5 4 2 2" xfId="59798"/>
    <cellStyle name="Warning Text 7 5 4 2 3" xfId="59799"/>
    <cellStyle name="Warning Text 7 5 4 3" xfId="59800"/>
    <cellStyle name="Warning Text 7 5 4 4" xfId="59801"/>
    <cellStyle name="Warning Text 7 5 5" xfId="59802"/>
    <cellStyle name="Warning Text 7 5 5 2" xfId="59803"/>
    <cellStyle name="Warning Text 7 5 5 3" xfId="59804"/>
    <cellStyle name="Warning Text 7 5 6" xfId="59805"/>
    <cellStyle name="Warning Text 7 5 7" xfId="59806"/>
    <cellStyle name="Warning Text 7 6" xfId="59807"/>
    <cellStyle name="Warning Text 7 6 2" xfId="59808"/>
    <cellStyle name="Warning Text 7 6 2 2" xfId="59809"/>
    <cellStyle name="Warning Text 7 6 2 2 2" xfId="59810"/>
    <cellStyle name="Warning Text 7 6 2 2 3" xfId="59811"/>
    <cellStyle name="Warning Text 7 6 2 3" xfId="59812"/>
    <cellStyle name="Warning Text 7 6 2 4" xfId="59813"/>
    <cellStyle name="Warning Text 7 6 3" xfId="59814"/>
    <cellStyle name="Warning Text 7 6 3 2" xfId="59815"/>
    <cellStyle name="Warning Text 7 6 3 2 2" xfId="59816"/>
    <cellStyle name="Warning Text 7 6 3 2 3" xfId="59817"/>
    <cellStyle name="Warning Text 7 6 3 3" xfId="59818"/>
    <cellStyle name="Warning Text 7 6 3 4" xfId="59819"/>
    <cellStyle name="Warning Text 7 6 4" xfId="59820"/>
    <cellStyle name="Warning Text 7 6 4 2" xfId="59821"/>
    <cellStyle name="Warning Text 7 6 4 3" xfId="59822"/>
    <cellStyle name="Warning Text 7 6 5" xfId="59823"/>
    <cellStyle name="Warning Text 7 6 6" xfId="59824"/>
    <cellStyle name="Warning Text 7 7" xfId="59825"/>
    <cellStyle name="Warning Text 7 7 2" xfId="59826"/>
    <cellStyle name="Warning Text 7 7 2 2" xfId="59827"/>
    <cellStyle name="Warning Text 7 7 2 3" xfId="59828"/>
    <cellStyle name="Warning Text 7 7 3" xfId="59829"/>
    <cellStyle name="Warning Text 7 7 4" xfId="59830"/>
    <cellStyle name="Warning Text 7 8" xfId="59831"/>
    <cellStyle name="Warning Text 7 8 2" xfId="59832"/>
    <cellStyle name="Warning Text 7 8 2 2" xfId="59833"/>
    <cellStyle name="Warning Text 7 8 2 3" xfId="59834"/>
    <cellStyle name="Warning Text 7 8 3" xfId="59835"/>
    <cellStyle name="Warning Text 7 8 4" xfId="59836"/>
    <cellStyle name="Warning Text 7 9" xfId="59837"/>
    <cellStyle name="Warning Text 7 9 2" xfId="59838"/>
    <cellStyle name="Warning Text 7 9 2 2" xfId="59839"/>
    <cellStyle name="Warning Text 7 9 2 3" xfId="59840"/>
    <cellStyle name="Warning Text 7 9 3" xfId="59841"/>
    <cellStyle name="Warning Text 7 9 4" xfId="59842"/>
    <cellStyle name="Warning Text 8" xfId="59843"/>
    <cellStyle name="Warning Text 8 10" xfId="59844"/>
    <cellStyle name="Warning Text 8 10 2" xfId="59845"/>
    <cellStyle name="Warning Text 8 10 3" xfId="59846"/>
    <cellStyle name="Warning Text 8 11" xfId="59847"/>
    <cellStyle name="Warning Text 8 11 2" xfId="59848"/>
    <cellStyle name="Warning Text 8 11 3" xfId="59849"/>
    <cellStyle name="Warning Text 8 12" xfId="59850"/>
    <cellStyle name="Warning Text 8 12 2" xfId="59851"/>
    <cellStyle name="Warning Text 8 12 3" xfId="59852"/>
    <cellStyle name="Warning Text 8 13" xfId="59853"/>
    <cellStyle name="Warning Text 8 2" xfId="59854"/>
    <cellStyle name="Warning Text 8 2 2" xfId="59855"/>
    <cellStyle name="Warning Text 8 2 2 2" xfId="59856"/>
    <cellStyle name="Warning Text 8 2 2 2 2" xfId="59857"/>
    <cellStyle name="Warning Text 8 2 2 2 3" xfId="59858"/>
    <cellStyle name="Warning Text 8 2 2 3" xfId="59859"/>
    <cellStyle name="Warning Text 8 2 2 4" xfId="59860"/>
    <cellStyle name="Warning Text 8 2 3" xfId="59861"/>
    <cellStyle name="Warning Text 8 2 3 2" xfId="59862"/>
    <cellStyle name="Warning Text 8 2 3 2 2" xfId="59863"/>
    <cellStyle name="Warning Text 8 2 3 2 3" xfId="59864"/>
    <cellStyle name="Warning Text 8 2 3 3" xfId="59865"/>
    <cellStyle name="Warning Text 8 2 3 4" xfId="59866"/>
    <cellStyle name="Warning Text 8 2 4" xfId="59867"/>
    <cellStyle name="Warning Text 8 2 4 2" xfId="59868"/>
    <cellStyle name="Warning Text 8 2 4 3" xfId="59869"/>
    <cellStyle name="Warning Text 8 2 5" xfId="59870"/>
    <cellStyle name="Warning Text 8 2 5 2" xfId="59871"/>
    <cellStyle name="Warning Text 8 2 5 3" xfId="59872"/>
    <cellStyle name="Warning Text 8 2 6" xfId="59873"/>
    <cellStyle name="Warning Text 8 2 7" xfId="59874"/>
    <cellStyle name="Warning Text 8 3" xfId="59875"/>
    <cellStyle name="Warning Text 8 3 2" xfId="59876"/>
    <cellStyle name="Warning Text 8 3 2 2" xfId="59877"/>
    <cellStyle name="Warning Text 8 3 2 2 2" xfId="59878"/>
    <cellStyle name="Warning Text 8 3 2 2 3" xfId="59879"/>
    <cellStyle name="Warning Text 8 3 2 3" xfId="59880"/>
    <cellStyle name="Warning Text 8 3 2 4" xfId="59881"/>
    <cellStyle name="Warning Text 8 3 3" xfId="59882"/>
    <cellStyle name="Warning Text 8 3 3 2" xfId="59883"/>
    <cellStyle name="Warning Text 8 3 3 2 2" xfId="59884"/>
    <cellStyle name="Warning Text 8 3 3 2 3" xfId="59885"/>
    <cellStyle name="Warning Text 8 3 3 3" xfId="59886"/>
    <cellStyle name="Warning Text 8 3 3 4" xfId="59887"/>
    <cellStyle name="Warning Text 8 3 4" xfId="59888"/>
    <cellStyle name="Warning Text 8 3 4 2" xfId="59889"/>
    <cellStyle name="Warning Text 8 3 4 3" xfId="59890"/>
    <cellStyle name="Warning Text 8 3 5" xfId="59891"/>
    <cellStyle name="Warning Text 8 3 6" xfId="59892"/>
    <cellStyle name="Warning Text 8 4" xfId="59893"/>
    <cellStyle name="Warning Text 8 4 2" xfId="59894"/>
    <cellStyle name="Warning Text 8 4 2 2" xfId="59895"/>
    <cellStyle name="Warning Text 8 4 2 2 2" xfId="59896"/>
    <cellStyle name="Warning Text 8 4 2 2 3" xfId="59897"/>
    <cellStyle name="Warning Text 8 4 2 3" xfId="59898"/>
    <cellStyle name="Warning Text 8 4 2 4" xfId="59899"/>
    <cellStyle name="Warning Text 8 4 3" xfId="59900"/>
    <cellStyle name="Warning Text 8 4 3 2" xfId="59901"/>
    <cellStyle name="Warning Text 8 4 3 2 2" xfId="59902"/>
    <cellStyle name="Warning Text 8 4 3 2 3" xfId="59903"/>
    <cellStyle name="Warning Text 8 4 3 3" xfId="59904"/>
    <cellStyle name="Warning Text 8 4 3 4" xfId="59905"/>
    <cellStyle name="Warning Text 8 4 4" xfId="59906"/>
    <cellStyle name="Warning Text 8 4 4 2" xfId="59907"/>
    <cellStyle name="Warning Text 8 4 4 3" xfId="59908"/>
    <cellStyle name="Warning Text 8 4 5" xfId="59909"/>
    <cellStyle name="Warning Text 8 4 6" xfId="59910"/>
    <cellStyle name="Warning Text 8 5" xfId="59911"/>
    <cellStyle name="Warning Text 8 5 2" xfId="59912"/>
    <cellStyle name="Warning Text 8 5 2 2" xfId="59913"/>
    <cellStyle name="Warning Text 8 5 2 2 2" xfId="59914"/>
    <cellStyle name="Warning Text 8 5 2 2 3" xfId="59915"/>
    <cellStyle name="Warning Text 8 5 2 3" xfId="59916"/>
    <cellStyle name="Warning Text 8 5 2 4" xfId="59917"/>
    <cellStyle name="Warning Text 8 5 3" xfId="59918"/>
    <cellStyle name="Warning Text 8 5 3 2" xfId="59919"/>
    <cellStyle name="Warning Text 8 5 3 2 2" xfId="59920"/>
    <cellStyle name="Warning Text 8 5 3 2 3" xfId="59921"/>
    <cellStyle name="Warning Text 8 5 3 3" xfId="59922"/>
    <cellStyle name="Warning Text 8 5 3 4" xfId="59923"/>
    <cellStyle name="Warning Text 8 5 4" xfId="59924"/>
    <cellStyle name="Warning Text 8 5 4 2" xfId="59925"/>
    <cellStyle name="Warning Text 8 5 4 2 2" xfId="59926"/>
    <cellStyle name="Warning Text 8 5 4 2 3" xfId="59927"/>
    <cellStyle name="Warning Text 8 5 4 3" xfId="59928"/>
    <cellStyle name="Warning Text 8 5 4 4" xfId="59929"/>
    <cellStyle name="Warning Text 8 5 5" xfId="59930"/>
    <cellStyle name="Warning Text 8 5 5 2" xfId="59931"/>
    <cellStyle name="Warning Text 8 5 5 3" xfId="59932"/>
    <cellStyle name="Warning Text 8 5 6" xfId="59933"/>
    <cellStyle name="Warning Text 8 5 7" xfId="59934"/>
    <cellStyle name="Warning Text 8 6" xfId="59935"/>
    <cellStyle name="Warning Text 8 6 2" xfId="59936"/>
    <cellStyle name="Warning Text 8 6 2 2" xfId="59937"/>
    <cellStyle name="Warning Text 8 6 2 2 2" xfId="59938"/>
    <cellStyle name="Warning Text 8 6 2 2 3" xfId="59939"/>
    <cellStyle name="Warning Text 8 6 2 3" xfId="59940"/>
    <cellStyle name="Warning Text 8 6 2 4" xfId="59941"/>
    <cellStyle name="Warning Text 8 6 3" xfId="59942"/>
    <cellStyle name="Warning Text 8 6 3 2" xfId="59943"/>
    <cellStyle name="Warning Text 8 6 3 2 2" xfId="59944"/>
    <cellStyle name="Warning Text 8 6 3 2 3" xfId="59945"/>
    <cellStyle name="Warning Text 8 6 3 3" xfId="59946"/>
    <cellStyle name="Warning Text 8 6 3 4" xfId="59947"/>
    <cellStyle name="Warning Text 8 6 4" xfId="59948"/>
    <cellStyle name="Warning Text 8 6 4 2" xfId="59949"/>
    <cellStyle name="Warning Text 8 6 4 3" xfId="59950"/>
    <cellStyle name="Warning Text 8 6 5" xfId="59951"/>
    <cellStyle name="Warning Text 8 6 6" xfId="59952"/>
    <cellStyle name="Warning Text 8 7" xfId="59953"/>
    <cellStyle name="Warning Text 8 7 2" xfId="59954"/>
    <cellStyle name="Warning Text 8 7 2 2" xfId="59955"/>
    <cellStyle name="Warning Text 8 7 2 3" xfId="59956"/>
    <cellStyle name="Warning Text 8 7 3" xfId="59957"/>
    <cellStyle name="Warning Text 8 7 4" xfId="59958"/>
    <cellStyle name="Warning Text 8 8" xfId="59959"/>
    <cellStyle name="Warning Text 8 8 2" xfId="59960"/>
    <cellStyle name="Warning Text 8 8 2 2" xfId="59961"/>
    <cellStyle name="Warning Text 8 8 2 3" xfId="59962"/>
    <cellStyle name="Warning Text 8 8 3" xfId="59963"/>
    <cellStyle name="Warning Text 8 8 4" xfId="59964"/>
    <cellStyle name="Warning Text 8 9" xfId="59965"/>
    <cellStyle name="Warning Text 8 9 2" xfId="59966"/>
    <cellStyle name="Warning Text 8 9 2 2" xfId="59967"/>
    <cellStyle name="Warning Text 8 9 2 3" xfId="59968"/>
    <cellStyle name="Warning Text 8 9 3" xfId="59969"/>
    <cellStyle name="Warning Text 8 9 4" xfId="59970"/>
    <cellStyle name="Warning Text 9" xfId="59971"/>
    <cellStyle name="Warning Text 9 10" xfId="59972"/>
    <cellStyle name="Warning Text 9 10 2" xfId="59973"/>
    <cellStyle name="Warning Text 9 10 3" xfId="59974"/>
    <cellStyle name="Warning Text 9 11" xfId="59975"/>
    <cellStyle name="Warning Text 9 11 2" xfId="59976"/>
    <cellStyle name="Warning Text 9 11 3" xfId="59977"/>
    <cellStyle name="Warning Text 9 12" xfId="59978"/>
    <cellStyle name="Warning Text 9 12 2" xfId="59979"/>
    <cellStyle name="Warning Text 9 12 3" xfId="59980"/>
    <cellStyle name="Warning Text 9 13" xfId="59981"/>
    <cellStyle name="Warning Text 9 2" xfId="59982"/>
    <cellStyle name="Warning Text 9 2 2" xfId="59983"/>
    <cellStyle name="Warning Text 9 2 2 2" xfId="59984"/>
    <cellStyle name="Warning Text 9 2 2 2 2" xfId="59985"/>
    <cellStyle name="Warning Text 9 2 2 2 3" xfId="59986"/>
    <cellStyle name="Warning Text 9 2 2 3" xfId="59987"/>
    <cellStyle name="Warning Text 9 2 2 4" xfId="59988"/>
    <cellStyle name="Warning Text 9 2 3" xfId="59989"/>
    <cellStyle name="Warning Text 9 2 3 2" xfId="59990"/>
    <cellStyle name="Warning Text 9 2 3 2 2" xfId="59991"/>
    <cellStyle name="Warning Text 9 2 3 2 3" xfId="59992"/>
    <cellStyle name="Warning Text 9 2 3 3" xfId="59993"/>
    <cellStyle name="Warning Text 9 2 3 4" xfId="59994"/>
    <cellStyle name="Warning Text 9 2 4" xfId="59995"/>
    <cellStyle name="Warning Text 9 2 4 2" xfId="59996"/>
    <cellStyle name="Warning Text 9 2 4 3" xfId="59997"/>
    <cellStyle name="Warning Text 9 2 5" xfId="59998"/>
    <cellStyle name="Warning Text 9 2 5 2" xfId="59999"/>
    <cellStyle name="Warning Text 9 2 5 3" xfId="60000"/>
    <cellStyle name="Warning Text 9 2 6" xfId="60001"/>
    <cellStyle name="Warning Text 9 2 7" xfId="60002"/>
    <cellStyle name="Warning Text 9 3" xfId="60003"/>
    <cellStyle name="Warning Text 9 3 2" xfId="60004"/>
    <cellStyle name="Warning Text 9 3 2 2" xfId="60005"/>
    <cellStyle name="Warning Text 9 3 2 2 2" xfId="60006"/>
    <cellStyle name="Warning Text 9 3 2 2 3" xfId="60007"/>
    <cellStyle name="Warning Text 9 3 2 3" xfId="60008"/>
    <cellStyle name="Warning Text 9 3 2 4" xfId="60009"/>
    <cellStyle name="Warning Text 9 3 3" xfId="60010"/>
    <cellStyle name="Warning Text 9 3 3 2" xfId="60011"/>
    <cellStyle name="Warning Text 9 3 3 2 2" xfId="60012"/>
    <cellStyle name="Warning Text 9 3 3 2 3" xfId="60013"/>
    <cellStyle name="Warning Text 9 3 3 3" xfId="60014"/>
    <cellStyle name="Warning Text 9 3 3 4" xfId="60015"/>
    <cellStyle name="Warning Text 9 3 4" xfId="60016"/>
    <cellStyle name="Warning Text 9 3 4 2" xfId="60017"/>
    <cellStyle name="Warning Text 9 3 4 3" xfId="60018"/>
    <cellStyle name="Warning Text 9 3 5" xfId="60019"/>
    <cellStyle name="Warning Text 9 3 6" xfId="60020"/>
    <cellStyle name="Warning Text 9 4" xfId="60021"/>
    <cellStyle name="Warning Text 9 4 2" xfId="60022"/>
    <cellStyle name="Warning Text 9 4 2 2" xfId="60023"/>
    <cellStyle name="Warning Text 9 4 2 2 2" xfId="60024"/>
    <cellStyle name="Warning Text 9 4 2 2 3" xfId="60025"/>
    <cellStyle name="Warning Text 9 4 2 3" xfId="60026"/>
    <cellStyle name="Warning Text 9 4 2 4" xfId="60027"/>
    <cellStyle name="Warning Text 9 4 3" xfId="60028"/>
    <cellStyle name="Warning Text 9 4 3 2" xfId="60029"/>
    <cellStyle name="Warning Text 9 4 3 2 2" xfId="60030"/>
    <cellStyle name="Warning Text 9 4 3 2 3" xfId="60031"/>
    <cellStyle name="Warning Text 9 4 3 3" xfId="60032"/>
    <cellStyle name="Warning Text 9 4 3 4" xfId="60033"/>
    <cellStyle name="Warning Text 9 4 4" xfId="60034"/>
    <cellStyle name="Warning Text 9 4 4 2" xfId="60035"/>
    <cellStyle name="Warning Text 9 4 4 3" xfId="60036"/>
    <cellStyle name="Warning Text 9 4 5" xfId="60037"/>
    <cellStyle name="Warning Text 9 4 6" xfId="60038"/>
    <cellStyle name="Warning Text 9 5" xfId="60039"/>
    <cellStyle name="Warning Text 9 5 2" xfId="60040"/>
    <cellStyle name="Warning Text 9 5 2 2" xfId="60041"/>
    <cellStyle name="Warning Text 9 5 2 2 2" xfId="60042"/>
    <cellStyle name="Warning Text 9 5 2 2 3" xfId="60043"/>
    <cellStyle name="Warning Text 9 5 2 3" xfId="60044"/>
    <cellStyle name="Warning Text 9 5 2 4" xfId="60045"/>
    <cellStyle name="Warning Text 9 5 3" xfId="60046"/>
    <cellStyle name="Warning Text 9 5 3 2" xfId="60047"/>
    <cellStyle name="Warning Text 9 5 3 2 2" xfId="60048"/>
    <cellStyle name="Warning Text 9 5 3 2 3" xfId="60049"/>
    <cellStyle name="Warning Text 9 5 3 3" xfId="60050"/>
    <cellStyle name="Warning Text 9 5 3 4" xfId="60051"/>
    <cellStyle name="Warning Text 9 5 4" xfId="60052"/>
    <cellStyle name="Warning Text 9 5 4 2" xfId="60053"/>
    <cellStyle name="Warning Text 9 5 4 2 2" xfId="60054"/>
    <cellStyle name="Warning Text 9 5 4 2 3" xfId="60055"/>
    <cellStyle name="Warning Text 9 5 4 3" xfId="60056"/>
    <cellStyle name="Warning Text 9 5 4 4" xfId="60057"/>
    <cellStyle name="Warning Text 9 5 5" xfId="60058"/>
    <cellStyle name="Warning Text 9 5 5 2" xfId="60059"/>
    <cellStyle name="Warning Text 9 5 5 3" xfId="60060"/>
    <cellStyle name="Warning Text 9 5 6" xfId="60061"/>
    <cellStyle name="Warning Text 9 5 7" xfId="60062"/>
    <cellStyle name="Warning Text 9 6" xfId="60063"/>
    <cellStyle name="Warning Text 9 6 2" xfId="60064"/>
    <cellStyle name="Warning Text 9 6 2 2" xfId="60065"/>
    <cellStyle name="Warning Text 9 6 2 2 2" xfId="60066"/>
    <cellStyle name="Warning Text 9 6 2 2 3" xfId="60067"/>
    <cellStyle name="Warning Text 9 6 2 3" xfId="60068"/>
    <cellStyle name="Warning Text 9 6 2 4" xfId="60069"/>
    <cellStyle name="Warning Text 9 6 3" xfId="60070"/>
    <cellStyle name="Warning Text 9 6 3 2" xfId="60071"/>
    <cellStyle name="Warning Text 9 6 3 2 2" xfId="60072"/>
    <cellStyle name="Warning Text 9 6 3 2 3" xfId="60073"/>
    <cellStyle name="Warning Text 9 6 3 3" xfId="60074"/>
    <cellStyle name="Warning Text 9 6 3 4" xfId="60075"/>
    <cellStyle name="Warning Text 9 6 4" xfId="60076"/>
    <cellStyle name="Warning Text 9 6 4 2" xfId="60077"/>
    <cellStyle name="Warning Text 9 6 4 3" xfId="60078"/>
    <cellStyle name="Warning Text 9 6 5" xfId="60079"/>
    <cellStyle name="Warning Text 9 6 6" xfId="60080"/>
    <cellStyle name="Warning Text 9 7" xfId="60081"/>
    <cellStyle name="Warning Text 9 7 2" xfId="60082"/>
    <cellStyle name="Warning Text 9 7 2 2" xfId="60083"/>
    <cellStyle name="Warning Text 9 7 2 3" xfId="60084"/>
    <cellStyle name="Warning Text 9 7 3" xfId="60085"/>
    <cellStyle name="Warning Text 9 7 4" xfId="60086"/>
    <cellStyle name="Warning Text 9 8" xfId="60087"/>
    <cellStyle name="Warning Text 9 8 2" xfId="60088"/>
    <cellStyle name="Warning Text 9 8 2 2" xfId="60089"/>
    <cellStyle name="Warning Text 9 8 2 3" xfId="60090"/>
    <cellStyle name="Warning Text 9 8 3" xfId="60091"/>
    <cellStyle name="Warning Text 9 8 4" xfId="60092"/>
    <cellStyle name="Warning Text 9 9" xfId="60093"/>
    <cellStyle name="Warning Text 9 9 2" xfId="60094"/>
    <cellStyle name="Warning Text 9 9 2 2" xfId="60095"/>
    <cellStyle name="Warning Text 9 9 2 3" xfId="60096"/>
    <cellStyle name="Warning Text 9 9 3" xfId="60097"/>
    <cellStyle name="Warning Text 9 9 4" xfId="60098"/>
    <cellStyle name="Zelle überprüfen" xfId="60099"/>
    <cellStyle name="Zelle überprüfen 10" xfId="60100"/>
    <cellStyle name="Zelle überprüfen 10 2" xfId="60101"/>
    <cellStyle name="Zelle überprüfen 10 3" xfId="60102"/>
    <cellStyle name="Zelle überprüfen 11" xfId="60103"/>
    <cellStyle name="Zelle überprüfen 11 2" xfId="60104"/>
    <cellStyle name="Zelle überprüfen 11 3" xfId="60105"/>
    <cellStyle name="Zelle überprüfen 12" xfId="60106"/>
    <cellStyle name="Zelle überprüfen 12 2" xfId="60107"/>
    <cellStyle name="Zelle überprüfen 12 3" xfId="60108"/>
    <cellStyle name="Zelle überprüfen 13" xfId="60109"/>
    <cellStyle name="Zelle überprüfen 2" xfId="60110"/>
    <cellStyle name="Zelle überprüfen 2 2" xfId="60111"/>
    <cellStyle name="Zelle überprüfen 2 2 2" xfId="60112"/>
    <cellStyle name="Zelle überprüfen 2 2 2 2" xfId="60113"/>
    <cellStyle name="Zelle überprüfen 2 2 2 3" xfId="60114"/>
    <cellStyle name="Zelle überprüfen 2 2 3" xfId="60115"/>
    <cellStyle name="Zelle überprüfen 2 2 4" xfId="60116"/>
    <cellStyle name="Zelle überprüfen 2 3" xfId="60117"/>
    <cellStyle name="Zelle überprüfen 2 3 2" xfId="60118"/>
    <cellStyle name="Zelle überprüfen 2 3 2 2" xfId="60119"/>
    <cellStyle name="Zelle überprüfen 2 3 2 3" xfId="60120"/>
    <cellStyle name="Zelle überprüfen 2 3 3" xfId="60121"/>
    <cellStyle name="Zelle überprüfen 2 3 4" xfId="60122"/>
    <cellStyle name="Zelle überprüfen 2 4" xfId="60123"/>
    <cellStyle name="Zelle überprüfen 2 4 2" xfId="60124"/>
    <cellStyle name="Zelle überprüfen 2 4 3" xfId="60125"/>
    <cellStyle name="Zelle überprüfen 2 5" xfId="60126"/>
    <cellStyle name="Zelle überprüfen 2 5 2" xfId="60127"/>
    <cellStyle name="Zelle überprüfen 2 5 3" xfId="60128"/>
    <cellStyle name="Zelle überprüfen 2 6" xfId="60129"/>
    <cellStyle name="Zelle überprüfen 2 7" xfId="60130"/>
    <cellStyle name="Zelle überprüfen 3" xfId="60131"/>
    <cellStyle name="Zelle überprüfen 3 2" xfId="60132"/>
    <cellStyle name="Zelle überprüfen 3 2 2" xfId="60133"/>
    <cellStyle name="Zelle überprüfen 3 2 2 2" xfId="60134"/>
    <cellStyle name="Zelle überprüfen 3 2 2 3" xfId="60135"/>
    <cellStyle name="Zelle überprüfen 3 2 3" xfId="60136"/>
    <cellStyle name="Zelle überprüfen 3 2 4" xfId="60137"/>
    <cellStyle name="Zelle überprüfen 3 3" xfId="60138"/>
    <cellStyle name="Zelle überprüfen 3 3 2" xfId="60139"/>
    <cellStyle name="Zelle überprüfen 3 3 2 2" xfId="60140"/>
    <cellStyle name="Zelle überprüfen 3 3 2 3" xfId="60141"/>
    <cellStyle name="Zelle überprüfen 3 3 3" xfId="60142"/>
    <cellStyle name="Zelle überprüfen 3 3 4" xfId="60143"/>
    <cellStyle name="Zelle überprüfen 3 4" xfId="60144"/>
    <cellStyle name="Zelle überprüfen 3 4 2" xfId="60145"/>
    <cellStyle name="Zelle überprüfen 3 4 3" xfId="60146"/>
    <cellStyle name="Zelle überprüfen 3 5" xfId="60147"/>
    <cellStyle name="Zelle überprüfen 3 6" xfId="60148"/>
    <cellStyle name="Zelle überprüfen 4" xfId="60149"/>
    <cellStyle name="Zelle überprüfen 4 2" xfId="60150"/>
    <cellStyle name="Zelle überprüfen 4 2 2" xfId="60151"/>
    <cellStyle name="Zelle überprüfen 4 2 2 2" xfId="60152"/>
    <cellStyle name="Zelle überprüfen 4 2 2 3" xfId="60153"/>
    <cellStyle name="Zelle überprüfen 4 2 3" xfId="60154"/>
    <cellStyle name="Zelle überprüfen 4 2 4" xfId="60155"/>
    <cellStyle name="Zelle überprüfen 4 3" xfId="60156"/>
    <cellStyle name="Zelle überprüfen 4 3 2" xfId="60157"/>
    <cellStyle name="Zelle überprüfen 4 3 2 2" xfId="60158"/>
    <cellStyle name="Zelle überprüfen 4 3 2 3" xfId="60159"/>
    <cellStyle name="Zelle überprüfen 4 3 3" xfId="60160"/>
    <cellStyle name="Zelle überprüfen 4 3 4" xfId="60161"/>
    <cellStyle name="Zelle überprüfen 4 4" xfId="60162"/>
    <cellStyle name="Zelle überprüfen 4 4 2" xfId="60163"/>
    <cellStyle name="Zelle überprüfen 4 4 3" xfId="60164"/>
    <cellStyle name="Zelle überprüfen 4 5" xfId="60165"/>
    <cellStyle name="Zelle überprüfen 4 6" xfId="60166"/>
    <cellStyle name="Zelle überprüfen 5" xfId="60167"/>
    <cellStyle name="Zelle überprüfen 5 2" xfId="60168"/>
    <cellStyle name="Zelle überprüfen 5 2 2" xfId="60169"/>
    <cellStyle name="Zelle überprüfen 5 2 2 2" xfId="60170"/>
    <cellStyle name="Zelle überprüfen 5 2 2 3" xfId="60171"/>
    <cellStyle name="Zelle überprüfen 5 2 3" xfId="60172"/>
    <cellStyle name="Zelle überprüfen 5 2 4" xfId="60173"/>
    <cellStyle name="Zelle überprüfen 5 3" xfId="60174"/>
    <cellStyle name="Zelle überprüfen 5 3 2" xfId="60175"/>
    <cellStyle name="Zelle überprüfen 5 3 2 2" xfId="60176"/>
    <cellStyle name="Zelle überprüfen 5 3 2 3" xfId="60177"/>
    <cellStyle name="Zelle überprüfen 5 3 3" xfId="60178"/>
    <cellStyle name="Zelle überprüfen 5 3 4" xfId="60179"/>
    <cellStyle name="Zelle überprüfen 5 4" xfId="60180"/>
    <cellStyle name="Zelle überprüfen 5 4 2" xfId="60181"/>
    <cellStyle name="Zelle überprüfen 5 4 2 2" xfId="60182"/>
    <cellStyle name="Zelle überprüfen 5 4 2 3" xfId="60183"/>
    <cellStyle name="Zelle überprüfen 5 4 3" xfId="60184"/>
    <cellStyle name="Zelle überprüfen 5 4 4" xfId="60185"/>
    <cellStyle name="Zelle überprüfen 5 5" xfId="60186"/>
    <cellStyle name="Zelle überprüfen 5 5 2" xfId="60187"/>
    <cellStyle name="Zelle überprüfen 5 5 3" xfId="60188"/>
    <cellStyle name="Zelle überprüfen 5 6" xfId="60189"/>
    <cellStyle name="Zelle überprüfen 5 7" xfId="60190"/>
    <cellStyle name="Zelle überprüfen 6" xfId="60191"/>
    <cellStyle name="Zelle überprüfen 6 2" xfId="60192"/>
    <cellStyle name="Zelle überprüfen 6 2 2" xfId="60193"/>
    <cellStyle name="Zelle überprüfen 6 2 2 2" xfId="60194"/>
    <cellStyle name="Zelle überprüfen 6 2 2 3" xfId="60195"/>
    <cellStyle name="Zelle überprüfen 6 2 3" xfId="60196"/>
    <cellStyle name="Zelle überprüfen 6 2 4" xfId="60197"/>
    <cellStyle name="Zelle überprüfen 6 3" xfId="60198"/>
    <cellStyle name="Zelle überprüfen 6 3 2" xfId="60199"/>
    <cellStyle name="Zelle überprüfen 6 3 2 2" xfId="60200"/>
    <cellStyle name="Zelle überprüfen 6 3 2 3" xfId="60201"/>
    <cellStyle name="Zelle überprüfen 6 3 3" xfId="60202"/>
    <cellStyle name="Zelle überprüfen 6 3 4" xfId="60203"/>
    <cellStyle name="Zelle überprüfen 6 4" xfId="60204"/>
    <cellStyle name="Zelle überprüfen 6 4 2" xfId="60205"/>
    <cellStyle name="Zelle überprüfen 6 4 3" xfId="60206"/>
    <cellStyle name="Zelle überprüfen 6 5" xfId="60207"/>
    <cellStyle name="Zelle überprüfen 6 6" xfId="60208"/>
    <cellStyle name="Zelle überprüfen 7" xfId="60209"/>
    <cellStyle name="Zelle überprüfen 7 2" xfId="60210"/>
    <cellStyle name="Zelle überprüfen 7 2 2" xfId="60211"/>
    <cellStyle name="Zelle überprüfen 7 2 3" xfId="60212"/>
    <cellStyle name="Zelle überprüfen 7 3" xfId="60213"/>
    <cellStyle name="Zelle überprüfen 7 4" xfId="60214"/>
    <cellStyle name="Zelle überprüfen 8" xfId="60215"/>
    <cellStyle name="Zelle überprüfen 8 2" xfId="60216"/>
    <cellStyle name="Zelle überprüfen 8 2 2" xfId="60217"/>
    <cellStyle name="Zelle überprüfen 8 2 3" xfId="60218"/>
    <cellStyle name="Zelle überprüfen 8 3" xfId="60219"/>
    <cellStyle name="Zelle überprüfen 8 4" xfId="60220"/>
    <cellStyle name="Zelle überprüfen 9" xfId="60221"/>
    <cellStyle name="Zelle überprüfen 9 2" xfId="60222"/>
    <cellStyle name="Zelle überprüfen 9 2 2" xfId="60223"/>
    <cellStyle name="Zelle überprüfen 9 2 3" xfId="60224"/>
    <cellStyle name="Zelle überprüfen 9 3" xfId="60225"/>
    <cellStyle name="Zelle überprüfen 9 4" xfId="60226"/>
    <cellStyle name="Гиперссылка" xfId="60227"/>
    <cellStyle name="Гиперссылка 10" xfId="60228"/>
    <cellStyle name="Гиперссылка 10 2" xfId="60229"/>
    <cellStyle name="Гиперссылка 10 3" xfId="60230"/>
    <cellStyle name="Гиперссылка 11" xfId="60231"/>
    <cellStyle name="Гиперссылка 11 2" xfId="60232"/>
    <cellStyle name="Гиперссылка 11 3" xfId="60233"/>
    <cellStyle name="Гиперссылка 12" xfId="60234"/>
    <cellStyle name="Гиперссылка 12 2" xfId="60235"/>
    <cellStyle name="Гиперссылка 12 3" xfId="60236"/>
    <cellStyle name="Гиперссылка 13" xfId="60237"/>
    <cellStyle name="Гиперссылка 2" xfId="60238"/>
    <cellStyle name="Гиперссылка 2 2" xfId="60239"/>
    <cellStyle name="Гиперссылка 2 2 2" xfId="60240"/>
    <cellStyle name="Гиперссылка 2 2 2 2" xfId="60241"/>
    <cellStyle name="Гиперссылка 2 2 2 3" xfId="60242"/>
    <cellStyle name="Гиперссылка 2 2 3" xfId="60243"/>
    <cellStyle name="Гиперссылка 2 2 4" xfId="60244"/>
    <cellStyle name="Гиперссылка 2 3" xfId="60245"/>
    <cellStyle name="Гиперссылка 2 3 2" xfId="60246"/>
    <cellStyle name="Гиперссылка 2 3 2 2" xfId="60247"/>
    <cellStyle name="Гиперссылка 2 3 2 3" xfId="60248"/>
    <cellStyle name="Гиперссылка 2 3 3" xfId="60249"/>
    <cellStyle name="Гиперссылка 2 3 4" xfId="60250"/>
    <cellStyle name="Гиперссылка 2 4" xfId="60251"/>
    <cellStyle name="Гиперссылка 2 4 2" xfId="60252"/>
    <cellStyle name="Гиперссылка 2 4 3" xfId="60253"/>
    <cellStyle name="Гиперссылка 2 5" xfId="60254"/>
    <cellStyle name="Гиперссылка 2 5 2" xfId="60255"/>
    <cellStyle name="Гиперссылка 2 5 3" xfId="60256"/>
    <cellStyle name="Гиперссылка 2 6" xfId="60257"/>
    <cellStyle name="Гиперссылка 2 7" xfId="60258"/>
    <cellStyle name="Гиперссылка 3" xfId="60259"/>
    <cellStyle name="Гиперссылка 3 2" xfId="60260"/>
    <cellStyle name="Гиперссылка 3 2 2" xfId="60261"/>
    <cellStyle name="Гиперссылка 3 2 2 2" xfId="60262"/>
    <cellStyle name="Гиперссылка 3 2 2 3" xfId="60263"/>
    <cellStyle name="Гиперссылка 3 2 3" xfId="60264"/>
    <cellStyle name="Гиперссылка 3 2 4" xfId="60265"/>
    <cellStyle name="Гиперссылка 3 3" xfId="60266"/>
    <cellStyle name="Гиперссылка 3 3 2" xfId="60267"/>
    <cellStyle name="Гиперссылка 3 3 2 2" xfId="60268"/>
    <cellStyle name="Гиперссылка 3 3 2 3" xfId="60269"/>
    <cellStyle name="Гиперссылка 3 3 3" xfId="60270"/>
    <cellStyle name="Гиперссылка 3 3 4" xfId="60271"/>
    <cellStyle name="Гиперссылка 3 4" xfId="60272"/>
    <cellStyle name="Гиперссылка 3 4 2" xfId="60273"/>
    <cellStyle name="Гиперссылка 3 4 3" xfId="60274"/>
    <cellStyle name="Гиперссылка 3 5" xfId="60275"/>
    <cellStyle name="Гиперссылка 3 6" xfId="60276"/>
    <cellStyle name="Гиперссылка 4" xfId="60277"/>
    <cellStyle name="Гиперссылка 4 2" xfId="60278"/>
    <cellStyle name="Гиперссылка 4 2 2" xfId="60279"/>
    <cellStyle name="Гиперссылка 4 2 2 2" xfId="60280"/>
    <cellStyle name="Гиперссылка 4 2 2 3" xfId="60281"/>
    <cellStyle name="Гиперссылка 4 2 3" xfId="60282"/>
    <cellStyle name="Гиперссылка 4 2 4" xfId="60283"/>
    <cellStyle name="Гиперссылка 4 3" xfId="60284"/>
    <cellStyle name="Гиперссылка 4 3 2" xfId="60285"/>
    <cellStyle name="Гиперссылка 4 3 2 2" xfId="60286"/>
    <cellStyle name="Гиперссылка 4 3 2 3" xfId="60287"/>
    <cellStyle name="Гиперссылка 4 3 3" xfId="60288"/>
    <cellStyle name="Гиперссылка 4 3 4" xfId="60289"/>
    <cellStyle name="Гиперссылка 4 4" xfId="60290"/>
    <cellStyle name="Гиперссылка 4 4 2" xfId="60291"/>
    <cellStyle name="Гиперссылка 4 4 3" xfId="60292"/>
    <cellStyle name="Гиперссылка 4 5" xfId="60293"/>
    <cellStyle name="Гиперссылка 4 6" xfId="60294"/>
    <cellStyle name="Гиперссылка 5" xfId="60295"/>
    <cellStyle name="Гиперссылка 5 2" xfId="60296"/>
    <cellStyle name="Гиперссылка 5 2 2" xfId="60297"/>
    <cellStyle name="Гиперссылка 5 2 2 2" xfId="60298"/>
    <cellStyle name="Гиперссылка 5 2 2 3" xfId="60299"/>
    <cellStyle name="Гиперссылка 5 2 3" xfId="60300"/>
    <cellStyle name="Гиперссылка 5 2 4" xfId="60301"/>
    <cellStyle name="Гиперссылка 5 3" xfId="60302"/>
    <cellStyle name="Гиперссылка 5 3 2" xfId="60303"/>
    <cellStyle name="Гиперссылка 5 3 2 2" xfId="60304"/>
    <cellStyle name="Гиперссылка 5 3 2 3" xfId="60305"/>
    <cellStyle name="Гиперссылка 5 3 3" xfId="60306"/>
    <cellStyle name="Гиперссылка 5 3 4" xfId="60307"/>
    <cellStyle name="Гиперссылка 5 4" xfId="60308"/>
    <cellStyle name="Гиперссылка 5 4 2" xfId="60309"/>
    <cellStyle name="Гиперссылка 5 4 2 2" xfId="60310"/>
    <cellStyle name="Гиперссылка 5 4 2 3" xfId="60311"/>
    <cellStyle name="Гиперссылка 5 4 3" xfId="60312"/>
    <cellStyle name="Гиперссылка 5 4 4" xfId="60313"/>
    <cellStyle name="Гиперссылка 5 5" xfId="60314"/>
    <cellStyle name="Гиперссылка 5 5 2" xfId="60315"/>
    <cellStyle name="Гиперссылка 5 5 3" xfId="60316"/>
    <cellStyle name="Гиперссылка 5 6" xfId="60317"/>
    <cellStyle name="Гиперссылка 5 7" xfId="60318"/>
    <cellStyle name="Гиперссылка 6" xfId="60319"/>
    <cellStyle name="Гиперссылка 6 2" xfId="60320"/>
    <cellStyle name="Гиперссылка 6 2 2" xfId="60321"/>
    <cellStyle name="Гиперссылка 6 2 2 2" xfId="60322"/>
    <cellStyle name="Гиперссылка 6 2 2 3" xfId="60323"/>
    <cellStyle name="Гиперссылка 6 2 3" xfId="60324"/>
    <cellStyle name="Гиперссылка 6 2 4" xfId="60325"/>
    <cellStyle name="Гиперссылка 6 3" xfId="60326"/>
    <cellStyle name="Гиперссылка 6 3 2" xfId="60327"/>
    <cellStyle name="Гиперссылка 6 3 2 2" xfId="60328"/>
    <cellStyle name="Гиперссылка 6 3 2 3" xfId="60329"/>
    <cellStyle name="Гиперссылка 6 3 3" xfId="60330"/>
    <cellStyle name="Гиперссылка 6 3 4" xfId="60331"/>
    <cellStyle name="Гиперссылка 6 4" xfId="60332"/>
    <cellStyle name="Гиперссылка 6 4 2" xfId="60333"/>
    <cellStyle name="Гиперссылка 6 4 3" xfId="60334"/>
    <cellStyle name="Гиперссылка 6 5" xfId="60335"/>
    <cellStyle name="Гиперссылка 6 6" xfId="60336"/>
    <cellStyle name="Гиперссылка 7" xfId="60337"/>
    <cellStyle name="Гиперссылка 7 2" xfId="60338"/>
    <cellStyle name="Гиперссылка 7 2 2" xfId="60339"/>
    <cellStyle name="Гиперссылка 7 2 3" xfId="60340"/>
    <cellStyle name="Гиперссылка 7 3" xfId="60341"/>
    <cellStyle name="Гиперссылка 7 4" xfId="60342"/>
    <cellStyle name="Гиперссылка 8" xfId="60343"/>
    <cellStyle name="Гиперссылка 8 2" xfId="60344"/>
    <cellStyle name="Гиперссылка 8 2 2" xfId="60345"/>
    <cellStyle name="Гиперссылка 8 2 3" xfId="60346"/>
    <cellStyle name="Гиперссылка 8 3" xfId="60347"/>
    <cellStyle name="Гиперссылка 8 4" xfId="60348"/>
    <cellStyle name="Гиперссылка 9" xfId="60349"/>
    <cellStyle name="Гиперссылка 9 2" xfId="60350"/>
    <cellStyle name="Гиперссылка 9 2 2" xfId="60351"/>
    <cellStyle name="Гиперссылка 9 2 3" xfId="60352"/>
    <cellStyle name="Гиперссылка 9 3" xfId="60353"/>
    <cellStyle name="Гиперссылка 9 4" xfId="60354"/>
    <cellStyle name="Обычный_2++" xfId="60355"/>
    <cellStyle name="已访问的超链接" xfId="60356"/>
    <cellStyle name="已访问的超链接 10" xfId="60357"/>
    <cellStyle name="已访问的超链接 10 2" xfId="60358"/>
    <cellStyle name="已访问的超链接 10 3" xfId="60359"/>
    <cellStyle name="已访问的超链接 11" xfId="60360"/>
    <cellStyle name="已访问的超链接 11 2" xfId="60361"/>
    <cellStyle name="已访问的超链接 11 3" xfId="60362"/>
    <cellStyle name="已访问的超链接 12" xfId="60363"/>
    <cellStyle name="已访问的超链接 12 2" xfId="60364"/>
    <cellStyle name="已访问的超链接 12 3" xfId="60365"/>
    <cellStyle name="已访问的超链接 13" xfId="60366"/>
    <cellStyle name="已访问的超链接 2" xfId="60367"/>
    <cellStyle name="已访问的超链接 2 2" xfId="60368"/>
    <cellStyle name="已访问的超链接 2 2 2" xfId="60369"/>
    <cellStyle name="已访问的超链接 2 2 2 2" xfId="60370"/>
    <cellStyle name="已访问的超链接 2 2 2 3" xfId="60371"/>
    <cellStyle name="已访问的超链接 2 2 3" xfId="60372"/>
    <cellStyle name="已访问的超链接 2 2 4" xfId="60373"/>
    <cellStyle name="已访问的超链接 2 3" xfId="60374"/>
    <cellStyle name="已访问的超链接 2 3 2" xfId="60375"/>
    <cellStyle name="已访问的超链接 2 3 2 2" xfId="60376"/>
    <cellStyle name="已访问的超链接 2 3 2 3" xfId="60377"/>
    <cellStyle name="已访问的超链接 2 3 3" xfId="60378"/>
    <cellStyle name="已访问的超链接 2 3 4" xfId="60379"/>
    <cellStyle name="已访问的超链接 2 4" xfId="60380"/>
    <cellStyle name="已访问的超链接 2 4 2" xfId="60381"/>
    <cellStyle name="已访问的超链接 2 4 3" xfId="60382"/>
    <cellStyle name="已访问的超链接 2 5" xfId="60383"/>
    <cellStyle name="已访问的超链接 2 5 2" xfId="60384"/>
    <cellStyle name="已访问的超链接 2 5 3" xfId="60385"/>
    <cellStyle name="已访问的超链接 2 6" xfId="60386"/>
    <cellStyle name="已访问的超链接 2 7" xfId="60387"/>
    <cellStyle name="已访问的超链接 3" xfId="60388"/>
    <cellStyle name="已访问的超链接 3 2" xfId="60389"/>
    <cellStyle name="已访问的超链接 3 2 2" xfId="60390"/>
    <cellStyle name="已访问的超链接 3 2 2 2" xfId="60391"/>
    <cellStyle name="已访问的超链接 3 2 2 3" xfId="60392"/>
    <cellStyle name="已访问的超链接 3 2 3" xfId="60393"/>
    <cellStyle name="已访问的超链接 3 2 4" xfId="60394"/>
    <cellStyle name="已访问的超链接 3 3" xfId="60395"/>
    <cellStyle name="已访问的超链接 3 3 2" xfId="60396"/>
    <cellStyle name="已访问的超链接 3 3 2 2" xfId="60397"/>
    <cellStyle name="已访问的超链接 3 3 2 3" xfId="60398"/>
    <cellStyle name="已访问的超链接 3 3 3" xfId="60399"/>
    <cellStyle name="已访问的超链接 3 3 4" xfId="60400"/>
    <cellStyle name="已访问的超链接 3 4" xfId="60401"/>
    <cellStyle name="已访问的超链接 3 4 2" xfId="60402"/>
    <cellStyle name="已访问的超链接 3 4 3" xfId="60403"/>
    <cellStyle name="已访问的超链接 3 5" xfId="60404"/>
    <cellStyle name="已访问的超链接 3 6" xfId="60405"/>
    <cellStyle name="已访问的超链接 4" xfId="60406"/>
    <cellStyle name="已访问的超链接 4 2" xfId="60407"/>
    <cellStyle name="已访问的超链接 4 2 2" xfId="60408"/>
    <cellStyle name="已访问的超链接 4 2 2 2" xfId="60409"/>
    <cellStyle name="已访问的超链接 4 2 2 3" xfId="60410"/>
    <cellStyle name="已访问的超链接 4 2 3" xfId="60411"/>
    <cellStyle name="已访问的超链接 4 2 4" xfId="60412"/>
    <cellStyle name="已访问的超链接 4 3" xfId="60413"/>
    <cellStyle name="已访问的超链接 4 3 2" xfId="60414"/>
    <cellStyle name="已访问的超链接 4 3 2 2" xfId="60415"/>
    <cellStyle name="已访问的超链接 4 3 2 3" xfId="60416"/>
    <cellStyle name="已访问的超链接 4 3 3" xfId="60417"/>
    <cellStyle name="已访问的超链接 4 3 4" xfId="60418"/>
    <cellStyle name="已访问的超链接 4 4" xfId="60419"/>
    <cellStyle name="已访问的超链接 4 4 2" xfId="60420"/>
    <cellStyle name="已访问的超链接 4 4 3" xfId="60421"/>
    <cellStyle name="已访问的超链接 4 5" xfId="60422"/>
    <cellStyle name="已访问的超链接 4 6" xfId="60423"/>
    <cellStyle name="已访问的超链接 5" xfId="60424"/>
    <cellStyle name="已访问的超链接 5 2" xfId="60425"/>
    <cellStyle name="已访问的超链接 5 2 2" xfId="60426"/>
    <cellStyle name="已访问的超链接 5 2 2 2" xfId="60427"/>
    <cellStyle name="已访问的超链接 5 2 2 3" xfId="60428"/>
    <cellStyle name="已访问的超链接 5 2 3" xfId="60429"/>
    <cellStyle name="已访问的超链接 5 2 4" xfId="60430"/>
    <cellStyle name="已访问的超链接 5 3" xfId="60431"/>
    <cellStyle name="已访问的超链接 5 3 2" xfId="60432"/>
    <cellStyle name="已访问的超链接 5 3 2 2" xfId="60433"/>
    <cellStyle name="已访问的超链接 5 3 2 3" xfId="60434"/>
    <cellStyle name="已访问的超链接 5 3 3" xfId="60435"/>
    <cellStyle name="已访问的超链接 5 3 4" xfId="60436"/>
    <cellStyle name="已访问的超链接 5 4" xfId="60437"/>
    <cellStyle name="已访问的超链接 5 4 2" xfId="60438"/>
    <cellStyle name="已访问的超链接 5 4 2 2" xfId="60439"/>
    <cellStyle name="已访问的超链接 5 4 2 3" xfId="60440"/>
    <cellStyle name="已访问的超链接 5 4 3" xfId="60441"/>
    <cellStyle name="已访问的超链接 5 4 4" xfId="60442"/>
    <cellStyle name="已访问的超链接 5 5" xfId="60443"/>
    <cellStyle name="已访问的超链接 5 5 2" xfId="60444"/>
    <cellStyle name="已访问的超链接 5 5 3" xfId="60445"/>
    <cellStyle name="已访问的超链接 5 6" xfId="60446"/>
    <cellStyle name="已访问的超链接 5 7" xfId="60447"/>
    <cellStyle name="已访问的超链接 6" xfId="60448"/>
    <cellStyle name="已访问的超链接 6 2" xfId="60449"/>
    <cellStyle name="已访问的超链接 6 2 2" xfId="60450"/>
    <cellStyle name="已访问的超链接 6 2 2 2" xfId="60451"/>
    <cellStyle name="已访问的超链接 6 2 2 3" xfId="60452"/>
    <cellStyle name="已访问的超链接 6 2 3" xfId="60453"/>
    <cellStyle name="已访问的超链接 6 2 4" xfId="60454"/>
    <cellStyle name="已访问的超链接 6 3" xfId="60455"/>
    <cellStyle name="已访问的超链接 6 3 2" xfId="60456"/>
    <cellStyle name="已访问的超链接 6 3 2 2" xfId="60457"/>
    <cellStyle name="已访问的超链接 6 3 2 3" xfId="60458"/>
    <cellStyle name="已访问的超链接 6 3 3" xfId="60459"/>
    <cellStyle name="已访问的超链接 6 3 4" xfId="60460"/>
    <cellStyle name="已访问的超链接 6 4" xfId="60461"/>
    <cellStyle name="已访问的超链接 6 4 2" xfId="60462"/>
    <cellStyle name="已访问的超链接 6 4 3" xfId="60463"/>
    <cellStyle name="已访问的超链接 6 5" xfId="60464"/>
    <cellStyle name="已访问的超链接 6 6" xfId="60465"/>
    <cellStyle name="已访问的超链接 7" xfId="60466"/>
    <cellStyle name="已访问的超链接 7 2" xfId="60467"/>
    <cellStyle name="已访问的超链接 7 2 2" xfId="60468"/>
    <cellStyle name="已访问的超链接 7 2 3" xfId="60469"/>
    <cellStyle name="已访问的超链接 7 3" xfId="60470"/>
    <cellStyle name="已访问的超链接 7 4" xfId="60471"/>
    <cellStyle name="已访问的超链接 8" xfId="60472"/>
    <cellStyle name="已访问的超链接 8 2" xfId="60473"/>
    <cellStyle name="已访问的超链接 8 2 2" xfId="60474"/>
    <cellStyle name="已访问的超链接 8 2 3" xfId="60475"/>
    <cellStyle name="已访问的超链接 8 3" xfId="60476"/>
    <cellStyle name="已访问的超链接 8 4" xfId="60477"/>
    <cellStyle name="已访问的超链接 9" xfId="60478"/>
    <cellStyle name="已访问的超链接 9 2" xfId="60479"/>
    <cellStyle name="已访问的超链接 9 2 2" xfId="60480"/>
    <cellStyle name="已访问的超链接 9 2 3" xfId="60481"/>
    <cellStyle name="已访问的超链接 9 3" xfId="60482"/>
    <cellStyle name="已访问的超链接 9 4" xfId="6048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2" Type="http://schemas.openxmlformats.org/officeDocument/2006/relationships/sheetMetadata" Target="metadata.xml"/><Relationship Id="rId41" Type="http://schemas.openxmlformats.org/officeDocument/2006/relationships/sharedStrings" Target="sharedStrings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theme" Target="theme/theme1.xml"/><Relationship Id="rId38" Type="http://schemas.openxmlformats.org/officeDocument/2006/relationships/externalLink" Target="externalLinks/externalLink1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VFP%20PROJECTS\NEUD\IMAGES\CANADA_BLK.JPG" TargetMode="External"/><Relationship Id="rId1" Type="http://schemas.openxmlformats.org/officeDocument/2006/relationships/image" Target="file:///C:\VFP%20PROJECTS\NEUD\IMAGES\NRCANLOGOEN.JPG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file:///C:\VFP%20PROJECTS\NEUD\IMAGES\CANADA_BLK.JPG" TargetMode="External"/><Relationship Id="rId1" Type="http://schemas.openxmlformats.org/officeDocument/2006/relationships/image" Target="file:///C:\VFP%20PROJECTS\NEUD\IMAGES\NRCANLOGOEN.JP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file:///C:\VFP%20PROJECTS\NEUD\IMAGES\CANADA_BLK.JPG" TargetMode="External"/><Relationship Id="rId1" Type="http://schemas.openxmlformats.org/officeDocument/2006/relationships/image" Target="file:///C:\VFP%20PROJECTS\NEUD\IMAGES\NRCANLOGOEN.JP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file:///C:\VFP%20PROJECTS\NEUD\IMAGES\CANADA_BLK.JPG" TargetMode="External"/><Relationship Id="rId1" Type="http://schemas.openxmlformats.org/officeDocument/2006/relationships/image" Target="file:///C:\VFP%20PROJECTS\NEUD\IMAGES\NRCANLOGOEN.JPG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file:///C:\VFP%20PROJECTS\NEUD\IMAGES\CANADA_BLK.JPG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file:///C:\VFP%20PROJECTS\NEUD\IMAGES\CANADA_BLK.JPG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file:///C:\VFP%20PROJECTS\NEUD\IMAGES\CANADA_BLK.JPG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file:///C:\VFP%20PROJECTS\NEUD\IMAGES\NRCANLOGOEN.JPG" TargetMode="External"/><Relationship Id="rId1" Type="http://schemas.openxmlformats.org/officeDocument/2006/relationships/image" Target="file:///C:\VFP%20PROJECTS\NEUD\IMAGES\CANADA_BLK.JPG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25</xdr:col>
      <xdr:colOff>0</xdr:colOff>
      <xdr:row>0</xdr:row>
      <xdr:rowOff>0</xdr:rowOff>
    </xdr:from>
    <xdr:to>
      <xdr:col>47</xdr:col>
      <xdr:colOff>82550</xdr:colOff>
      <xdr:row>3</xdr:row>
      <xdr:rowOff>25400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0"/>
          <a:ext cx="468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45</xdr:col>
      <xdr:colOff>171450</xdr:colOff>
      <xdr:row>0</xdr:row>
      <xdr:rowOff>152400</xdr:rowOff>
    </xdr:from>
    <xdr:to>
      <xdr:col>47</xdr:col>
      <xdr:colOff>438150</xdr:colOff>
      <xdr:row>2</xdr:row>
      <xdr:rowOff>31750</xdr:rowOff>
    </xdr:to>
    <xdr:pic>
      <xdr:nvPicPr>
        <xdr:cNvPr id="3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42550" y="1524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49</xdr:col>
      <xdr:colOff>0</xdr:colOff>
      <xdr:row>0</xdr:row>
      <xdr:rowOff>0</xdr:rowOff>
    </xdr:from>
    <xdr:to>
      <xdr:col>70</xdr:col>
      <xdr:colOff>527050</xdr:colOff>
      <xdr:row>3</xdr:row>
      <xdr:rowOff>25400</xdr:rowOff>
    </xdr:to>
    <xdr:pic>
      <xdr:nvPicPr>
        <xdr:cNvPr id="4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090400" y="0"/>
          <a:ext cx="45212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72</xdr:col>
      <xdr:colOff>0</xdr:colOff>
      <xdr:row>0</xdr:row>
      <xdr:rowOff>0</xdr:rowOff>
    </xdr:from>
    <xdr:to>
      <xdr:col>74</xdr:col>
      <xdr:colOff>628650</xdr:colOff>
      <xdr:row>3</xdr:row>
      <xdr:rowOff>25400</xdr:rowOff>
    </xdr:to>
    <xdr:pic>
      <xdr:nvPicPr>
        <xdr:cNvPr id="6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595850" y="0"/>
          <a:ext cx="41021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73</xdr:col>
      <xdr:colOff>2000250</xdr:colOff>
      <xdr:row>3</xdr:row>
      <xdr:rowOff>69850</xdr:rowOff>
    </xdr:from>
    <xdr:to>
      <xdr:col>73</xdr:col>
      <xdr:colOff>3060700</xdr:colOff>
      <xdr:row>4</xdr:row>
      <xdr:rowOff>177800</xdr:rowOff>
    </xdr:to>
    <xdr:pic>
      <xdr:nvPicPr>
        <xdr:cNvPr id="7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805650" y="615950"/>
          <a:ext cx="10604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96</xdr:col>
      <xdr:colOff>0</xdr:colOff>
      <xdr:row>0</xdr:row>
      <xdr:rowOff>0</xdr:rowOff>
    </xdr:from>
    <xdr:to>
      <xdr:col>118</xdr:col>
      <xdr:colOff>355600</xdr:colOff>
      <xdr:row>3</xdr:row>
      <xdr:rowOff>25400</xdr:rowOff>
    </xdr:to>
    <xdr:pic>
      <xdr:nvPicPr>
        <xdr:cNvPr id="8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018750" y="0"/>
          <a:ext cx="4559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97</xdr:col>
      <xdr:colOff>2673350</xdr:colOff>
      <xdr:row>1</xdr:row>
      <xdr:rowOff>101600</xdr:rowOff>
    </xdr:from>
    <xdr:to>
      <xdr:col>98</xdr:col>
      <xdr:colOff>457200</xdr:colOff>
      <xdr:row>2</xdr:row>
      <xdr:rowOff>139700</xdr:rowOff>
    </xdr:to>
    <xdr:pic>
      <xdr:nvPicPr>
        <xdr:cNvPr id="9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901650" y="26035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120</xdr:col>
      <xdr:colOff>0</xdr:colOff>
      <xdr:row>0</xdr:row>
      <xdr:rowOff>0</xdr:rowOff>
    </xdr:from>
    <xdr:to>
      <xdr:col>142</xdr:col>
      <xdr:colOff>419100</xdr:colOff>
      <xdr:row>3</xdr:row>
      <xdr:rowOff>25400</xdr:rowOff>
    </xdr:to>
    <xdr:pic>
      <xdr:nvPicPr>
        <xdr:cNvPr id="10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441650" y="0"/>
          <a:ext cx="34544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122</xdr:col>
      <xdr:colOff>95250</xdr:colOff>
      <xdr:row>0</xdr:row>
      <xdr:rowOff>120650</xdr:rowOff>
    </xdr:from>
    <xdr:to>
      <xdr:col>142</xdr:col>
      <xdr:colOff>412750</xdr:colOff>
      <xdr:row>2</xdr:row>
      <xdr:rowOff>0</xdr:rowOff>
    </xdr:to>
    <xdr:pic>
      <xdr:nvPicPr>
        <xdr:cNvPr id="11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841950" y="12065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144</xdr:col>
      <xdr:colOff>0</xdr:colOff>
      <xdr:row>0</xdr:row>
      <xdr:rowOff>0</xdr:rowOff>
    </xdr:from>
    <xdr:to>
      <xdr:col>172</xdr:col>
      <xdr:colOff>400050</xdr:colOff>
      <xdr:row>3</xdr:row>
      <xdr:rowOff>25400</xdr:rowOff>
    </xdr:to>
    <xdr:pic>
      <xdr:nvPicPr>
        <xdr:cNvPr id="12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696150" y="0"/>
          <a:ext cx="8445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165</xdr:col>
      <xdr:colOff>171450</xdr:colOff>
      <xdr:row>0</xdr:row>
      <xdr:rowOff>152400</xdr:rowOff>
    </xdr:from>
    <xdr:to>
      <xdr:col>167</xdr:col>
      <xdr:colOff>438150</xdr:colOff>
      <xdr:row>2</xdr:row>
      <xdr:rowOff>31750</xdr:rowOff>
    </xdr:to>
    <xdr:pic>
      <xdr:nvPicPr>
        <xdr:cNvPr id="13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988750" y="1524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311150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4514850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3143250</xdr:colOff>
      <xdr:row>2</xdr:row>
      <xdr:rowOff>95250</xdr:rowOff>
    </xdr:from>
    <xdr:to>
      <xdr:col>22</xdr:col>
      <xdr:colOff>203200</xdr:colOff>
      <xdr:row>4</xdr:row>
      <xdr:rowOff>114300</xdr:rowOff>
    </xdr:to>
    <xdr:pic>
      <xdr:nvPicPr>
        <xdr:cNvPr id="3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352800" y="482600"/>
          <a:ext cx="1054100" cy="336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46</xdr:col>
      <xdr:colOff>234950</xdr:colOff>
      <xdr:row>3</xdr:row>
      <xdr:rowOff>25400</xdr:rowOff>
    </xdr:to>
    <xdr:pic>
      <xdr:nvPicPr>
        <xdr:cNvPr id="4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22900" y="0"/>
          <a:ext cx="44704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3200400</xdr:colOff>
      <xdr:row>2</xdr:row>
      <xdr:rowOff>31750</xdr:rowOff>
    </xdr:from>
    <xdr:to>
      <xdr:col>46</xdr:col>
      <xdr:colOff>222250</xdr:colOff>
      <xdr:row>3</xdr:row>
      <xdr:rowOff>139700</xdr:rowOff>
    </xdr:to>
    <xdr:pic>
      <xdr:nvPicPr>
        <xdr:cNvPr id="5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32850" y="4191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0</xdr:colOff>
      <xdr:row>0</xdr:row>
      <xdr:rowOff>0</xdr:rowOff>
    </xdr:from>
    <xdr:to>
      <xdr:col>70</xdr:col>
      <xdr:colOff>6350</xdr:colOff>
      <xdr:row>3</xdr:row>
      <xdr:rowOff>25400</xdr:rowOff>
    </xdr:to>
    <xdr:pic>
      <xdr:nvPicPr>
        <xdr:cNvPr id="6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877550" y="0"/>
          <a:ext cx="4241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49</xdr:col>
      <xdr:colOff>2482850</xdr:colOff>
      <xdr:row>0</xdr:row>
      <xdr:rowOff>19050</xdr:rowOff>
    </xdr:from>
    <xdr:to>
      <xdr:col>50</xdr:col>
      <xdr:colOff>584200</xdr:colOff>
      <xdr:row>1</xdr:row>
      <xdr:rowOff>127000</xdr:rowOff>
    </xdr:to>
    <xdr:pic>
      <xdr:nvPicPr>
        <xdr:cNvPr id="7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569950" y="19050"/>
          <a:ext cx="13970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72</xdr:col>
      <xdr:colOff>0</xdr:colOff>
      <xdr:row>0</xdr:row>
      <xdr:rowOff>0</xdr:rowOff>
    </xdr:from>
    <xdr:to>
      <xdr:col>94</xdr:col>
      <xdr:colOff>57150</xdr:colOff>
      <xdr:row>3</xdr:row>
      <xdr:rowOff>25400</xdr:rowOff>
    </xdr:to>
    <xdr:pic>
      <xdr:nvPicPr>
        <xdr:cNvPr id="8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624300" y="0"/>
          <a:ext cx="4292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73</xdr:col>
      <xdr:colOff>2844800</xdr:colOff>
      <xdr:row>0</xdr:row>
      <xdr:rowOff>44450</xdr:rowOff>
    </xdr:from>
    <xdr:to>
      <xdr:col>74</xdr:col>
      <xdr:colOff>603250</xdr:colOff>
      <xdr:row>1</xdr:row>
      <xdr:rowOff>152400</xdr:rowOff>
    </xdr:to>
    <xdr:pic>
      <xdr:nvPicPr>
        <xdr:cNvPr id="9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78650" y="44450"/>
          <a:ext cx="105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96</xdr:col>
      <xdr:colOff>0</xdr:colOff>
      <xdr:row>0</xdr:row>
      <xdr:rowOff>0</xdr:rowOff>
    </xdr:from>
    <xdr:to>
      <xdr:col>119</xdr:col>
      <xdr:colOff>298450</xdr:colOff>
      <xdr:row>3</xdr:row>
      <xdr:rowOff>25400</xdr:rowOff>
    </xdr:to>
    <xdr:pic>
      <xdr:nvPicPr>
        <xdr:cNvPr id="10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8000" y="0"/>
          <a:ext cx="5143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117</xdr:col>
      <xdr:colOff>171450</xdr:colOff>
      <xdr:row>0</xdr:row>
      <xdr:rowOff>152400</xdr:rowOff>
    </xdr:from>
    <xdr:to>
      <xdr:col>119</xdr:col>
      <xdr:colOff>438150</xdr:colOff>
      <xdr:row>2</xdr:row>
      <xdr:rowOff>31750</xdr:rowOff>
    </xdr:to>
    <xdr:pic>
      <xdr:nvPicPr>
        <xdr:cNvPr id="11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33450" y="1524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120</xdr:col>
      <xdr:colOff>0</xdr:colOff>
      <xdr:row>0</xdr:row>
      <xdr:rowOff>0</xdr:rowOff>
    </xdr:from>
    <xdr:to>
      <xdr:col>143</xdr:col>
      <xdr:colOff>254000</xdr:colOff>
      <xdr:row>3</xdr:row>
      <xdr:rowOff>25400</xdr:rowOff>
    </xdr:to>
    <xdr:pic>
      <xdr:nvPicPr>
        <xdr:cNvPr id="12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571700" y="0"/>
          <a:ext cx="3898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141</xdr:col>
      <xdr:colOff>171450</xdr:colOff>
      <xdr:row>0</xdr:row>
      <xdr:rowOff>152400</xdr:rowOff>
    </xdr:from>
    <xdr:to>
      <xdr:col>143</xdr:col>
      <xdr:colOff>438150</xdr:colOff>
      <xdr:row>2</xdr:row>
      <xdr:rowOff>31750</xdr:rowOff>
    </xdr:to>
    <xdr:pic>
      <xdr:nvPicPr>
        <xdr:cNvPr id="13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607000" y="1524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144</xdr:col>
      <xdr:colOff>0</xdr:colOff>
      <xdr:row>0</xdr:row>
      <xdr:rowOff>0</xdr:rowOff>
    </xdr:from>
    <xdr:to>
      <xdr:col>167</xdr:col>
      <xdr:colOff>311150</xdr:colOff>
      <xdr:row>3</xdr:row>
      <xdr:rowOff>25400</xdr:rowOff>
    </xdr:to>
    <xdr:pic>
      <xdr:nvPicPr>
        <xdr:cNvPr id="14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845250" y="0"/>
          <a:ext cx="5124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165</xdr:col>
      <xdr:colOff>165100</xdr:colOff>
      <xdr:row>0</xdr:row>
      <xdr:rowOff>152400</xdr:rowOff>
    </xdr:from>
    <xdr:to>
      <xdr:col>167</xdr:col>
      <xdr:colOff>444500</xdr:colOff>
      <xdr:row>2</xdr:row>
      <xdr:rowOff>31750</xdr:rowOff>
    </xdr:to>
    <xdr:pic>
      <xdr:nvPicPr>
        <xdr:cNvPr id="15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048950" y="152400"/>
          <a:ext cx="105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438150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892550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2457450</xdr:colOff>
      <xdr:row>1</xdr:row>
      <xdr:rowOff>50800</xdr:rowOff>
    </xdr:from>
    <xdr:to>
      <xdr:col>22</xdr:col>
      <xdr:colOff>273050</xdr:colOff>
      <xdr:row>3</xdr:row>
      <xdr:rowOff>0</xdr:rowOff>
    </xdr:to>
    <xdr:pic>
      <xdr:nvPicPr>
        <xdr:cNvPr id="3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67000" y="209550"/>
          <a:ext cx="1060450" cy="336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47</xdr:col>
      <xdr:colOff>25400</xdr:colOff>
      <xdr:row>3</xdr:row>
      <xdr:rowOff>25400</xdr:rowOff>
    </xdr:to>
    <xdr:pic>
      <xdr:nvPicPr>
        <xdr:cNvPr id="4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2650" y="0"/>
          <a:ext cx="4108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152400</xdr:colOff>
      <xdr:row>1</xdr:row>
      <xdr:rowOff>6350</xdr:rowOff>
    </xdr:from>
    <xdr:to>
      <xdr:col>46</xdr:col>
      <xdr:colOff>469900</xdr:colOff>
      <xdr:row>2</xdr:row>
      <xdr:rowOff>44450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88250" y="1651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0</xdr:colOff>
      <xdr:row>0</xdr:row>
      <xdr:rowOff>0</xdr:rowOff>
    </xdr:from>
    <xdr:to>
      <xdr:col>71</xdr:col>
      <xdr:colOff>184150</xdr:colOff>
      <xdr:row>3</xdr:row>
      <xdr:rowOff>25400</xdr:rowOff>
    </xdr:to>
    <xdr:pic>
      <xdr:nvPicPr>
        <xdr:cNvPr id="6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404350" y="0"/>
          <a:ext cx="44132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69</xdr:col>
      <xdr:colOff>469900</xdr:colOff>
      <xdr:row>0</xdr:row>
      <xdr:rowOff>152400</xdr:rowOff>
    </xdr:from>
    <xdr:to>
      <xdr:col>72</xdr:col>
      <xdr:colOff>19050</xdr:colOff>
      <xdr:row>2</xdr:row>
      <xdr:rowOff>31750</xdr:rowOff>
    </xdr:to>
    <xdr:pic>
      <xdr:nvPicPr>
        <xdr:cNvPr id="7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877800" y="152400"/>
          <a:ext cx="14033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72</xdr:col>
      <xdr:colOff>0</xdr:colOff>
      <xdr:row>0</xdr:row>
      <xdr:rowOff>0</xdr:rowOff>
    </xdr:from>
    <xdr:to>
      <xdr:col>94</xdr:col>
      <xdr:colOff>419100</xdr:colOff>
      <xdr:row>3</xdr:row>
      <xdr:rowOff>25400</xdr:rowOff>
    </xdr:to>
    <xdr:pic>
      <xdr:nvPicPr>
        <xdr:cNvPr id="8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62100" y="0"/>
          <a:ext cx="38925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93</xdr:col>
      <xdr:colOff>12700</xdr:colOff>
      <xdr:row>0</xdr:row>
      <xdr:rowOff>152400</xdr:rowOff>
    </xdr:from>
    <xdr:to>
      <xdr:col>95</xdr:col>
      <xdr:colOff>444500</xdr:colOff>
      <xdr:row>2</xdr:row>
      <xdr:rowOff>31750</xdr:rowOff>
    </xdr:to>
    <xdr:pic>
      <xdr:nvPicPr>
        <xdr:cNvPr id="9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35550" y="152400"/>
          <a:ext cx="105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96</xdr:col>
      <xdr:colOff>0</xdr:colOff>
      <xdr:row>0</xdr:row>
      <xdr:rowOff>0</xdr:rowOff>
    </xdr:from>
    <xdr:to>
      <xdr:col>118</xdr:col>
      <xdr:colOff>171450</xdr:colOff>
      <xdr:row>3</xdr:row>
      <xdr:rowOff>25400</xdr:rowOff>
    </xdr:to>
    <xdr:pic>
      <xdr:nvPicPr>
        <xdr:cNvPr id="10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973800" y="0"/>
          <a:ext cx="3644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98</xdr:col>
      <xdr:colOff>279400</xdr:colOff>
      <xdr:row>0</xdr:row>
      <xdr:rowOff>133350</xdr:rowOff>
    </xdr:from>
    <xdr:to>
      <xdr:col>118</xdr:col>
      <xdr:colOff>603250</xdr:colOff>
      <xdr:row>2</xdr:row>
      <xdr:rowOff>12700</xdr:rowOff>
    </xdr:to>
    <xdr:pic>
      <xdr:nvPicPr>
        <xdr:cNvPr id="11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996400" y="133350"/>
          <a:ext cx="105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120</xdr:col>
      <xdr:colOff>0</xdr:colOff>
      <xdr:row>0</xdr:row>
      <xdr:rowOff>0</xdr:rowOff>
    </xdr:from>
    <xdr:to>
      <xdr:col>142</xdr:col>
      <xdr:colOff>400050</xdr:colOff>
      <xdr:row>3</xdr:row>
      <xdr:rowOff>25400</xdr:rowOff>
    </xdr:to>
    <xdr:pic>
      <xdr:nvPicPr>
        <xdr:cNvPr id="12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685500" y="0"/>
          <a:ext cx="34353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141</xdr:col>
      <xdr:colOff>171450</xdr:colOff>
      <xdr:row>0</xdr:row>
      <xdr:rowOff>152400</xdr:rowOff>
    </xdr:from>
    <xdr:to>
      <xdr:col>143</xdr:col>
      <xdr:colOff>438150</xdr:colOff>
      <xdr:row>2</xdr:row>
      <xdr:rowOff>31750</xdr:rowOff>
    </xdr:to>
    <xdr:pic>
      <xdr:nvPicPr>
        <xdr:cNvPr id="13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720800" y="1524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144</xdr:col>
      <xdr:colOff>0</xdr:colOff>
      <xdr:row>0</xdr:row>
      <xdr:rowOff>0</xdr:rowOff>
    </xdr:from>
    <xdr:to>
      <xdr:col>167</xdr:col>
      <xdr:colOff>82550</xdr:colOff>
      <xdr:row>3</xdr:row>
      <xdr:rowOff>25400</xdr:rowOff>
    </xdr:to>
    <xdr:pic>
      <xdr:nvPicPr>
        <xdr:cNvPr id="14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59050" y="0"/>
          <a:ext cx="41465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165</xdr:col>
      <xdr:colOff>171450</xdr:colOff>
      <xdr:row>0</xdr:row>
      <xdr:rowOff>152400</xdr:rowOff>
    </xdr:from>
    <xdr:to>
      <xdr:col>167</xdr:col>
      <xdr:colOff>438150</xdr:colOff>
      <xdr:row>2</xdr:row>
      <xdr:rowOff>31750</xdr:rowOff>
    </xdr:to>
    <xdr:pic>
      <xdr:nvPicPr>
        <xdr:cNvPr id="15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413450" y="1524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266700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4108450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44450</xdr:colOff>
      <xdr:row>0</xdr:row>
      <xdr:rowOff>95250</xdr:rowOff>
    </xdr:from>
    <xdr:to>
      <xdr:col>22</xdr:col>
      <xdr:colOff>374650</xdr:colOff>
      <xdr:row>2</xdr:row>
      <xdr:rowOff>44450</xdr:rowOff>
    </xdr:to>
    <xdr:pic>
      <xdr:nvPicPr>
        <xdr:cNvPr id="3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86200" y="95250"/>
          <a:ext cx="1060450" cy="336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46</xdr:col>
      <xdr:colOff>355600</xdr:colOff>
      <xdr:row>3</xdr:row>
      <xdr:rowOff>25400</xdr:rowOff>
    </xdr:to>
    <xdr:pic>
      <xdr:nvPicPr>
        <xdr:cNvPr id="4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10250" y="0"/>
          <a:ext cx="4660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45</xdr:col>
      <xdr:colOff>171450</xdr:colOff>
      <xdr:row>0</xdr:row>
      <xdr:rowOff>152400</xdr:rowOff>
    </xdr:from>
    <xdr:to>
      <xdr:col>47</xdr:col>
      <xdr:colOff>438150</xdr:colOff>
      <xdr:row>2</xdr:row>
      <xdr:rowOff>31750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115550" y="1524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0</xdr:colOff>
      <xdr:row>0</xdr:row>
      <xdr:rowOff>0</xdr:rowOff>
    </xdr:from>
    <xdr:to>
      <xdr:col>70</xdr:col>
      <xdr:colOff>234950</xdr:colOff>
      <xdr:row>3</xdr:row>
      <xdr:rowOff>25400</xdr:rowOff>
    </xdr:to>
    <xdr:pic>
      <xdr:nvPicPr>
        <xdr:cNvPr id="6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53800" y="0"/>
          <a:ext cx="45402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69</xdr:col>
      <xdr:colOff>457200</xdr:colOff>
      <xdr:row>0</xdr:row>
      <xdr:rowOff>152400</xdr:rowOff>
    </xdr:from>
    <xdr:to>
      <xdr:col>72</xdr:col>
      <xdr:colOff>19050</xdr:colOff>
      <xdr:row>2</xdr:row>
      <xdr:rowOff>31750</xdr:rowOff>
    </xdr:to>
    <xdr:pic>
      <xdr:nvPicPr>
        <xdr:cNvPr id="7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59100" y="152400"/>
          <a:ext cx="14033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72</xdr:col>
      <xdr:colOff>0</xdr:colOff>
      <xdr:row>0</xdr:row>
      <xdr:rowOff>0</xdr:rowOff>
    </xdr:from>
    <xdr:to>
      <xdr:col>94</xdr:col>
      <xdr:colOff>330200</xdr:colOff>
      <xdr:row>3</xdr:row>
      <xdr:rowOff>25400</xdr:rowOff>
    </xdr:to>
    <xdr:pic>
      <xdr:nvPicPr>
        <xdr:cNvPr id="8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043400" y="0"/>
          <a:ext cx="4635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93</xdr:col>
      <xdr:colOff>0</xdr:colOff>
      <xdr:row>0</xdr:row>
      <xdr:rowOff>152400</xdr:rowOff>
    </xdr:from>
    <xdr:to>
      <xdr:col>95</xdr:col>
      <xdr:colOff>450850</xdr:colOff>
      <xdr:row>2</xdr:row>
      <xdr:rowOff>31750</xdr:rowOff>
    </xdr:to>
    <xdr:pic>
      <xdr:nvPicPr>
        <xdr:cNvPr id="9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348700" y="152400"/>
          <a:ext cx="10604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96</xdr:col>
      <xdr:colOff>0</xdr:colOff>
      <xdr:row>0</xdr:row>
      <xdr:rowOff>0</xdr:rowOff>
    </xdr:from>
    <xdr:to>
      <xdr:col>118</xdr:col>
      <xdr:colOff>209550</xdr:colOff>
      <xdr:row>3</xdr:row>
      <xdr:rowOff>25400</xdr:rowOff>
    </xdr:to>
    <xdr:pic>
      <xdr:nvPicPr>
        <xdr:cNvPr id="10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586950" y="0"/>
          <a:ext cx="45148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117</xdr:col>
      <xdr:colOff>171450</xdr:colOff>
      <xdr:row>0</xdr:row>
      <xdr:rowOff>152400</xdr:rowOff>
    </xdr:from>
    <xdr:to>
      <xdr:col>119</xdr:col>
      <xdr:colOff>438150</xdr:colOff>
      <xdr:row>2</xdr:row>
      <xdr:rowOff>31750</xdr:rowOff>
    </xdr:to>
    <xdr:pic>
      <xdr:nvPicPr>
        <xdr:cNvPr id="11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892250" y="1524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120</xdr:col>
      <xdr:colOff>0</xdr:colOff>
      <xdr:row>0</xdr:row>
      <xdr:rowOff>0</xdr:rowOff>
    </xdr:from>
    <xdr:to>
      <xdr:col>142</xdr:col>
      <xdr:colOff>215900</xdr:colOff>
      <xdr:row>3</xdr:row>
      <xdr:rowOff>25400</xdr:rowOff>
    </xdr:to>
    <xdr:pic>
      <xdr:nvPicPr>
        <xdr:cNvPr id="12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130500" y="0"/>
          <a:ext cx="32512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141</xdr:col>
      <xdr:colOff>171450</xdr:colOff>
      <xdr:row>0</xdr:row>
      <xdr:rowOff>152400</xdr:rowOff>
    </xdr:from>
    <xdr:to>
      <xdr:col>143</xdr:col>
      <xdr:colOff>438150</xdr:colOff>
      <xdr:row>2</xdr:row>
      <xdr:rowOff>31750</xdr:rowOff>
    </xdr:to>
    <xdr:pic>
      <xdr:nvPicPr>
        <xdr:cNvPr id="13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165800" y="1524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144</xdr:col>
      <xdr:colOff>0</xdr:colOff>
      <xdr:row>0</xdr:row>
      <xdr:rowOff>0</xdr:rowOff>
    </xdr:from>
    <xdr:to>
      <xdr:col>166</xdr:col>
      <xdr:colOff>603250</xdr:colOff>
      <xdr:row>3</xdr:row>
      <xdr:rowOff>25400</xdr:rowOff>
    </xdr:to>
    <xdr:pic>
      <xdr:nvPicPr>
        <xdr:cNvPr id="14" name="Picture 2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404050" y="0"/>
          <a:ext cx="51752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165</xdr:col>
      <xdr:colOff>165100</xdr:colOff>
      <xdr:row>0</xdr:row>
      <xdr:rowOff>152400</xdr:rowOff>
    </xdr:from>
    <xdr:to>
      <xdr:col>167</xdr:col>
      <xdr:colOff>444500</xdr:colOff>
      <xdr:row>2</xdr:row>
      <xdr:rowOff>31750</xdr:rowOff>
    </xdr:to>
    <xdr:pic>
      <xdr:nvPicPr>
        <xdr:cNvPr id="15" name="Picture 4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976050" y="152400"/>
          <a:ext cx="105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3435350</xdr:colOff>
      <xdr:row>1</xdr:row>
      <xdr:rowOff>101600</xdr:rowOff>
    </xdr:from>
    <xdr:to>
      <xdr:col>22</xdr:col>
      <xdr:colOff>298450</xdr:colOff>
      <xdr:row>3</xdr:row>
      <xdr:rowOff>50800</xdr:rowOff>
    </xdr:to>
    <xdr:pic>
      <xdr:nvPicPr>
        <xdr:cNvPr id="3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44900" y="260350"/>
          <a:ext cx="1054100" cy="336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45</xdr:col>
      <xdr:colOff>171450</xdr:colOff>
      <xdr:row>0</xdr:row>
      <xdr:rowOff>152400</xdr:rowOff>
    </xdr:from>
    <xdr:to>
      <xdr:col>47</xdr:col>
      <xdr:colOff>438150</xdr:colOff>
      <xdr:row>2</xdr:row>
      <xdr:rowOff>31750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44100" y="1524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69</xdr:col>
      <xdr:colOff>457200</xdr:colOff>
      <xdr:row>0</xdr:row>
      <xdr:rowOff>152400</xdr:rowOff>
    </xdr:from>
    <xdr:to>
      <xdr:col>72</xdr:col>
      <xdr:colOff>19050</xdr:colOff>
      <xdr:row>2</xdr:row>
      <xdr:rowOff>31750</xdr:rowOff>
    </xdr:to>
    <xdr:pic>
      <xdr:nvPicPr>
        <xdr:cNvPr id="7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487650" y="152400"/>
          <a:ext cx="14033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93</xdr:col>
      <xdr:colOff>0</xdr:colOff>
      <xdr:row>0</xdr:row>
      <xdr:rowOff>152400</xdr:rowOff>
    </xdr:from>
    <xdr:to>
      <xdr:col>95</xdr:col>
      <xdr:colOff>450850</xdr:colOff>
      <xdr:row>2</xdr:row>
      <xdr:rowOff>31750</xdr:rowOff>
    </xdr:to>
    <xdr:pic>
      <xdr:nvPicPr>
        <xdr:cNvPr id="9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177250" y="152400"/>
          <a:ext cx="10604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117</xdr:col>
      <xdr:colOff>171450</xdr:colOff>
      <xdr:row>0</xdr:row>
      <xdr:rowOff>152400</xdr:rowOff>
    </xdr:from>
    <xdr:to>
      <xdr:col>119</xdr:col>
      <xdr:colOff>438150</xdr:colOff>
      <xdr:row>2</xdr:row>
      <xdr:rowOff>31750</xdr:rowOff>
    </xdr:to>
    <xdr:pic>
      <xdr:nvPicPr>
        <xdr:cNvPr id="11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720800" y="1524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141</xdr:col>
      <xdr:colOff>171450</xdr:colOff>
      <xdr:row>0</xdr:row>
      <xdr:rowOff>152400</xdr:rowOff>
    </xdr:from>
    <xdr:to>
      <xdr:col>143</xdr:col>
      <xdr:colOff>438150</xdr:colOff>
      <xdr:row>2</xdr:row>
      <xdr:rowOff>31750</xdr:rowOff>
    </xdr:to>
    <xdr:pic>
      <xdr:nvPicPr>
        <xdr:cNvPr id="13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994350" y="1524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165</xdr:col>
      <xdr:colOff>165100</xdr:colOff>
      <xdr:row>0</xdr:row>
      <xdr:rowOff>152400</xdr:rowOff>
    </xdr:from>
    <xdr:to>
      <xdr:col>167</xdr:col>
      <xdr:colOff>444500</xdr:colOff>
      <xdr:row>2</xdr:row>
      <xdr:rowOff>31750</xdr:rowOff>
    </xdr:to>
    <xdr:pic>
      <xdr:nvPicPr>
        <xdr:cNvPr id="15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33150" y="152400"/>
          <a:ext cx="105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127000</xdr:colOff>
      <xdr:row>0</xdr:row>
      <xdr:rowOff>152400</xdr:rowOff>
    </xdr:from>
    <xdr:to>
      <xdr:col>23</xdr:col>
      <xdr:colOff>444500</xdr:colOff>
      <xdr:row>2</xdr:row>
      <xdr:rowOff>101600</xdr:rowOff>
    </xdr:to>
    <xdr:pic>
      <xdr:nvPicPr>
        <xdr:cNvPr id="3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3700" y="152400"/>
          <a:ext cx="1054100" cy="336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45</xdr:col>
      <xdr:colOff>165100</xdr:colOff>
      <xdr:row>0</xdr:row>
      <xdr:rowOff>152400</xdr:rowOff>
    </xdr:from>
    <xdr:to>
      <xdr:col>47</xdr:col>
      <xdr:colOff>444500</xdr:colOff>
      <xdr:row>2</xdr:row>
      <xdr:rowOff>31750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683750" y="152400"/>
          <a:ext cx="105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69</xdr:col>
      <xdr:colOff>457200</xdr:colOff>
      <xdr:row>0</xdr:row>
      <xdr:rowOff>152400</xdr:rowOff>
    </xdr:from>
    <xdr:to>
      <xdr:col>72</xdr:col>
      <xdr:colOff>31750</xdr:colOff>
      <xdr:row>2</xdr:row>
      <xdr:rowOff>31750</xdr:rowOff>
    </xdr:to>
    <xdr:pic>
      <xdr:nvPicPr>
        <xdr:cNvPr id="7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63800" y="152400"/>
          <a:ext cx="14160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93</xdr:col>
      <xdr:colOff>0</xdr:colOff>
      <xdr:row>0</xdr:row>
      <xdr:rowOff>152400</xdr:rowOff>
    </xdr:from>
    <xdr:to>
      <xdr:col>95</xdr:col>
      <xdr:colOff>450850</xdr:colOff>
      <xdr:row>2</xdr:row>
      <xdr:rowOff>31750</xdr:rowOff>
    </xdr:to>
    <xdr:pic>
      <xdr:nvPicPr>
        <xdr:cNvPr id="9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789900" y="152400"/>
          <a:ext cx="10604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117</xdr:col>
      <xdr:colOff>165100</xdr:colOff>
      <xdr:row>0</xdr:row>
      <xdr:rowOff>152400</xdr:rowOff>
    </xdr:from>
    <xdr:to>
      <xdr:col>119</xdr:col>
      <xdr:colOff>444500</xdr:colOff>
      <xdr:row>2</xdr:row>
      <xdr:rowOff>31750</xdr:rowOff>
    </xdr:to>
    <xdr:pic>
      <xdr:nvPicPr>
        <xdr:cNvPr id="11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269950" y="152400"/>
          <a:ext cx="105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141</xdr:col>
      <xdr:colOff>171450</xdr:colOff>
      <xdr:row>0</xdr:row>
      <xdr:rowOff>152400</xdr:rowOff>
    </xdr:from>
    <xdr:to>
      <xdr:col>143</xdr:col>
      <xdr:colOff>438150</xdr:colOff>
      <xdr:row>2</xdr:row>
      <xdr:rowOff>31750</xdr:rowOff>
    </xdr:to>
    <xdr:pic>
      <xdr:nvPicPr>
        <xdr:cNvPr id="13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543500" y="1524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165</xdr:col>
      <xdr:colOff>165100</xdr:colOff>
      <xdr:row>0</xdr:row>
      <xdr:rowOff>152400</xdr:rowOff>
    </xdr:from>
    <xdr:to>
      <xdr:col>167</xdr:col>
      <xdr:colOff>444500</xdr:colOff>
      <xdr:row>2</xdr:row>
      <xdr:rowOff>31750</xdr:rowOff>
    </xdr:to>
    <xdr:pic>
      <xdr:nvPicPr>
        <xdr:cNvPr id="15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985450" y="152400"/>
          <a:ext cx="105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114300</xdr:colOff>
      <xdr:row>0</xdr:row>
      <xdr:rowOff>152400</xdr:rowOff>
    </xdr:from>
    <xdr:to>
      <xdr:col>23</xdr:col>
      <xdr:colOff>450850</xdr:colOff>
      <xdr:row>2</xdr:row>
      <xdr:rowOff>101600</xdr:rowOff>
    </xdr:to>
    <xdr:pic>
      <xdr:nvPicPr>
        <xdr:cNvPr id="3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35450" y="152400"/>
          <a:ext cx="1060450" cy="336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45</xdr:col>
      <xdr:colOff>171450</xdr:colOff>
      <xdr:row>0</xdr:row>
      <xdr:rowOff>152400</xdr:rowOff>
    </xdr:from>
    <xdr:to>
      <xdr:col>47</xdr:col>
      <xdr:colOff>438150</xdr:colOff>
      <xdr:row>2</xdr:row>
      <xdr:rowOff>31750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696450" y="1524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69</xdr:col>
      <xdr:colOff>469900</xdr:colOff>
      <xdr:row>0</xdr:row>
      <xdr:rowOff>152400</xdr:rowOff>
    </xdr:from>
    <xdr:to>
      <xdr:col>72</xdr:col>
      <xdr:colOff>19050</xdr:colOff>
      <xdr:row>2</xdr:row>
      <xdr:rowOff>31750</xdr:rowOff>
    </xdr:to>
    <xdr:pic>
      <xdr:nvPicPr>
        <xdr:cNvPr id="7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57450" y="152400"/>
          <a:ext cx="14033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93</xdr:col>
      <xdr:colOff>0</xdr:colOff>
      <xdr:row>0</xdr:row>
      <xdr:rowOff>152400</xdr:rowOff>
    </xdr:from>
    <xdr:to>
      <xdr:col>95</xdr:col>
      <xdr:colOff>450850</xdr:colOff>
      <xdr:row>2</xdr:row>
      <xdr:rowOff>31750</xdr:rowOff>
    </xdr:to>
    <xdr:pic>
      <xdr:nvPicPr>
        <xdr:cNvPr id="9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764500" y="152400"/>
          <a:ext cx="10604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117</xdr:col>
      <xdr:colOff>171450</xdr:colOff>
      <xdr:row>0</xdr:row>
      <xdr:rowOff>152400</xdr:rowOff>
    </xdr:from>
    <xdr:to>
      <xdr:col>119</xdr:col>
      <xdr:colOff>438150</xdr:colOff>
      <xdr:row>2</xdr:row>
      <xdr:rowOff>31750</xdr:rowOff>
    </xdr:to>
    <xdr:pic>
      <xdr:nvPicPr>
        <xdr:cNvPr id="11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225500" y="1524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141</xdr:col>
      <xdr:colOff>171450</xdr:colOff>
      <xdr:row>0</xdr:row>
      <xdr:rowOff>152400</xdr:rowOff>
    </xdr:from>
    <xdr:to>
      <xdr:col>143</xdr:col>
      <xdr:colOff>438150</xdr:colOff>
      <xdr:row>2</xdr:row>
      <xdr:rowOff>31750</xdr:rowOff>
    </xdr:to>
    <xdr:pic>
      <xdr:nvPicPr>
        <xdr:cNvPr id="13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99050" y="1524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165</xdr:col>
      <xdr:colOff>165100</xdr:colOff>
      <xdr:row>0</xdr:row>
      <xdr:rowOff>152400</xdr:rowOff>
    </xdr:from>
    <xdr:to>
      <xdr:col>167</xdr:col>
      <xdr:colOff>444500</xdr:colOff>
      <xdr:row>2</xdr:row>
      <xdr:rowOff>31750</xdr:rowOff>
    </xdr:to>
    <xdr:pic>
      <xdr:nvPicPr>
        <xdr:cNvPr id="15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972750" y="152400"/>
          <a:ext cx="105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45</xdr:col>
      <xdr:colOff>171450</xdr:colOff>
      <xdr:row>0</xdr:row>
      <xdr:rowOff>152400</xdr:rowOff>
    </xdr:from>
    <xdr:to>
      <xdr:col>47</xdr:col>
      <xdr:colOff>438150</xdr:colOff>
      <xdr:row>2</xdr:row>
      <xdr:rowOff>50800</xdr:rowOff>
    </xdr:to>
    <xdr:pic>
      <xdr:nvPicPr>
        <xdr:cNvPr id="3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64600" y="152400"/>
          <a:ext cx="10477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69</xdr:col>
      <xdr:colOff>469900</xdr:colOff>
      <xdr:row>0</xdr:row>
      <xdr:rowOff>152400</xdr:rowOff>
    </xdr:from>
    <xdr:to>
      <xdr:col>72</xdr:col>
      <xdr:colOff>19050</xdr:colOff>
      <xdr:row>2</xdr:row>
      <xdr:rowOff>6350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27200" y="152400"/>
          <a:ext cx="14033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93</xdr:col>
      <xdr:colOff>0</xdr:colOff>
      <xdr:row>0</xdr:row>
      <xdr:rowOff>152400</xdr:rowOff>
    </xdr:from>
    <xdr:to>
      <xdr:col>95</xdr:col>
      <xdr:colOff>450850</xdr:colOff>
      <xdr:row>2</xdr:row>
      <xdr:rowOff>6350</xdr:rowOff>
    </xdr:to>
    <xdr:pic>
      <xdr:nvPicPr>
        <xdr:cNvPr id="7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135850" y="152400"/>
          <a:ext cx="10604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117</xdr:col>
      <xdr:colOff>171450</xdr:colOff>
      <xdr:row>0</xdr:row>
      <xdr:rowOff>152400</xdr:rowOff>
    </xdr:from>
    <xdr:to>
      <xdr:col>119</xdr:col>
      <xdr:colOff>438150</xdr:colOff>
      <xdr:row>2</xdr:row>
      <xdr:rowOff>6350</xdr:rowOff>
    </xdr:to>
    <xdr:pic>
      <xdr:nvPicPr>
        <xdr:cNvPr id="9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698450" y="1524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141</xdr:col>
      <xdr:colOff>171450</xdr:colOff>
      <xdr:row>0</xdr:row>
      <xdr:rowOff>152400</xdr:rowOff>
    </xdr:from>
    <xdr:to>
      <xdr:col>143</xdr:col>
      <xdr:colOff>438150</xdr:colOff>
      <xdr:row>2</xdr:row>
      <xdr:rowOff>6350</xdr:rowOff>
    </xdr:to>
    <xdr:pic>
      <xdr:nvPicPr>
        <xdr:cNvPr id="11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972000" y="152400"/>
          <a:ext cx="1047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144</xdr:col>
      <xdr:colOff>0</xdr:colOff>
      <xdr:row>0</xdr:row>
      <xdr:rowOff>0</xdr:rowOff>
    </xdr:from>
    <xdr:to>
      <xdr:col>172</xdr:col>
      <xdr:colOff>393700</xdr:colOff>
      <xdr:row>2</xdr:row>
      <xdr:rowOff>158750</xdr:rowOff>
    </xdr:to>
    <xdr:pic>
      <xdr:nvPicPr>
        <xdr:cNvPr id="12" name="Picture 2"/>
        <xdr:cNvPicPr>
          <a:picLocks noChangeAspect="1" noChangeArrowheads="1"/>
        </xdr:cNvPicPr>
      </xdr:nvPicPr>
      <xdr:blipFill>
        <a:blip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210250" y="0"/>
          <a:ext cx="82042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165</xdr:col>
      <xdr:colOff>165100</xdr:colOff>
      <xdr:row>0</xdr:row>
      <xdr:rowOff>152400</xdr:rowOff>
    </xdr:from>
    <xdr:to>
      <xdr:col>167</xdr:col>
      <xdr:colOff>444500</xdr:colOff>
      <xdr:row>2</xdr:row>
      <xdr:rowOff>6350</xdr:rowOff>
    </xdr:to>
    <xdr:pic>
      <xdr:nvPicPr>
        <xdr:cNvPr id="13" name="Picture 4"/>
        <xdr:cNvPicPr>
          <a:picLocks noChangeAspect="1" noChangeArrowheads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267900" y="152400"/>
          <a:ext cx="105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9.xml.rels><?xml version="1.0" encoding="UTF-8" standalone="yes"?>
<Relationships xmlns="http://schemas.openxmlformats.org/package/2006/relationships"><Relationship Id="rId7" Type="http://schemas.openxmlformats.org/officeDocument/2006/relationships/hyperlink" Target="https://www.energysage.com/electricity/house-watts/how-many-watts-does-an-electric-oven-and-stove-use/" TargetMode="External"/><Relationship Id="rId6" Type="http://schemas.openxmlformats.org/officeDocument/2006/relationships/hyperlink" Target="https://energyusecalculator.com/electricity_dishwasher.htm" TargetMode="External"/><Relationship Id="rId5" Type="http://schemas.openxmlformats.org/officeDocument/2006/relationships/hyperlink" Target="https://www.energysage.com/electricity/house-watts/how-many-watts-does-a-refrigerator-use/" TargetMode="External"/><Relationship Id="rId4" Type="http://schemas.openxmlformats.org/officeDocument/2006/relationships/hyperlink" Target="https://homesteady.com/info-8624802-much-electricity-washing-machine-use.html" TargetMode="External"/><Relationship Id="rId3" Type="http://schemas.openxmlformats.org/officeDocument/2006/relationships/hyperlink" Target="https://www.energysage.com/electricity/house-watts/how-many-watts-does-a-clothes-dryer-use/" TargetMode="External"/><Relationship Id="rId2" Type="http://schemas.openxmlformats.org/officeDocument/2006/relationships/hyperlink" Target="https://www.archute.com/electricity-tv-use/" TargetMode="External"/><Relationship Id="rId1" Type="http://schemas.openxmlformats.org/officeDocument/2006/relationships/hyperlink" Target="https://homelyville.com/freezer-power-consumption/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106"/>
  <sheetViews>
    <sheetView zoomScale="65" zoomScaleNormal="65" workbookViewId="0">
      <selection activeCell="H37" sqref="H37"/>
    </sheetView>
  </sheetViews>
  <sheetFormatPr defaultColWidth="9" defaultRowHeight="12.5"/>
  <cols>
    <col min="1" max="1" width="5.81818181818182" customWidth="1"/>
    <col min="3" max="3" width="16.1818181818182" customWidth="1"/>
    <col min="4" max="4" width="75.5454545454545" customWidth="1"/>
    <col min="5" max="5" width="12.5454545454545" customWidth="1"/>
    <col min="12" max="12" width="28" customWidth="1"/>
    <col min="13" max="13" width="86.4545454545455" customWidth="1"/>
    <col min="21" max="21" width="9.54545454545454" customWidth="1"/>
  </cols>
  <sheetData>
    <row r="1" ht="14.5" spans="2:26">
      <c r="B1" s="178"/>
      <c r="C1" s="178"/>
      <c r="D1" s="178"/>
      <c r="E1" s="178"/>
      <c r="F1" s="178"/>
      <c r="G1" s="178"/>
      <c r="H1" s="178"/>
      <c r="I1" s="178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4.5" spans="2:26">
      <c r="B2" s="143" t="s">
        <v>0</v>
      </c>
      <c r="C2" s="143"/>
      <c r="D2" s="179"/>
      <c r="E2" s="179"/>
      <c r="F2" s="179"/>
      <c r="G2" s="179"/>
      <c r="H2" s="179"/>
      <c r="I2" s="179"/>
      <c r="K2" s="143" t="s">
        <v>1</v>
      </c>
      <c r="L2" s="143"/>
      <c r="M2" s="187"/>
      <c r="N2" s="187"/>
      <c r="O2" s="187"/>
      <c r="P2" s="187"/>
      <c r="Q2" s="187"/>
      <c r="R2" s="187"/>
      <c r="S2" s="32"/>
      <c r="T2" s="32"/>
      <c r="U2" s="189"/>
      <c r="V2" s="190"/>
      <c r="W2" s="32"/>
      <c r="X2" s="32"/>
      <c r="Y2" s="32"/>
      <c r="Z2" s="32"/>
    </row>
    <row r="3" ht="15.25" spans="2:26">
      <c r="B3" s="180" t="s">
        <v>2</v>
      </c>
      <c r="C3" s="180" t="s">
        <v>3</v>
      </c>
      <c r="D3" s="180" t="s">
        <v>4</v>
      </c>
      <c r="E3" s="180" t="s">
        <v>5</v>
      </c>
      <c r="F3" s="180" t="s">
        <v>6</v>
      </c>
      <c r="G3" s="180" t="s">
        <v>7</v>
      </c>
      <c r="H3" s="180" t="s">
        <v>8</v>
      </c>
      <c r="I3" s="180" t="s">
        <v>9</v>
      </c>
      <c r="K3" s="34" t="s">
        <v>10</v>
      </c>
      <c r="L3" s="34" t="s">
        <v>11</v>
      </c>
      <c r="M3" s="34" t="s">
        <v>12</v>
      </c>
      <c r="N3" s="34" t="s">
        <v>13</v>
      </c>
      <c r="O3" s="34" t="s">
        <v>14</v>
      </c>
      <c r="P3" s="34" t="s">
        <v>15</v>
      </c>
      <c r="Q3" s="34" t="s">
        <v>16</v>
      </c>
      <c r="R3" s="34" t="s">
        <v>17</v>
      </c>
      <c r="S3" s="32"/>
      <c r="T3" s="32"/>
      <c r="U3" s="189"/>
      <c r="V3" s="190"/>
      <c r="W3" s="32"/>
      <c r="X3" s="32"/>
      <c r="Y3" s="32"/>
      <c r="Z3" s="32"/>
    </row>
    <row r="4" ht="14.5" spans="2:26">
      <c r="B4" s="181" t="s">
        <v>18</v>
      </c>
      <c r="C4" t="s">
        <v>19</v>
      </c>
      <c r="E4" s="178" t="s">
        <v>20</v>
      </c>
      <c r="F4" s="178"/>
      <c r="G4" s="178"/>
      <c r="H4" s="178"/>
      <c r="I4" s="178"/>
      <c r="K4" s="188" t="s">
        <v>21</v>
      </c>
      <c r="L4" t="s">
        <v>22</v>
      </c>
      <c r="M4" s="32"/>
      <c r="N4" s="32" t="s">
        <v>20</v>
      </c>
      <c r="O4" s="32" t="s">
        <v>23</v>
      </c>
      <c r="P4" s="32"/>
      <c r="Q4" s="32"/>
      <c r="R4" s="32" t="s">
        <v>24</v>
      </c>
      <c r="S4" s="32"/>
      <c r="T4" s="32"/>
      <c r="U4" s="189"/>
      <c r="V4" s="190"/>
      <c r="W4" s="32"/>
      <c r="X4" s="32"/>
      <c r="Y4" s="32"/>
      <c r="Z4" s="32"/>
    </row>
    <row r="5" ht="14.5" spans="2:26">
      <c r="B5" s="181" t="s">
        <v>18</v>
      </c>
      <c r="C5" t="s">
        <v>25</v>
      </c>
      <c r="D5" s="178"/>
      <c r="E5" s="178" t="s">
        <v>20</v>
      </c>
      <c r="F5" s="178"/>
      <c r="G5" s="178"/>
      <c r="H5" s="178"/>
      <c r="I5" s="178"/>
      <c r="K5" s="32"/>
      <c r="L5" t="s">
        <v>26</v>
      </c>
      <c r="M5" s="32"/>
      <c r="N5" s="32" t="s">
        <v>20</v>
      </c>
      <c r="O5" s="32" t="s">
        <v>23</v>
      </c>
      <c r="P5" s="32"/>
      <c r="Q5" s="32"/>
      <c r="R5" s="32" t="s">
        <v>24</v>
      </c>
      <c r="S5" s="32"/>
      <c r="T5" s="32"/>
      <c r="U5" s="189"/>
      <c r="V5" s="190"/>
      <c r="W5" s="32"/>
      <c r="X5" s="32"/>
      <c r="Y5" s="32"/>
      <c r="Z5" s="32"/>
    </row>
    <row r="6" ht="14.5" spans="2:26">
      <c r="B6" s="181" t="s">
        <v>18</v>
      </c>
      <c r="C6" t="s">
        <v>27</v>
      </c>
      <c r="D6" s="178"/>
      <c r="E6" s="178" t="s">
        <v>20</v>
      </c>
      <c r="F6" s="178"/>
      <c r="G6" s="178"/>
      <c r="H6" s="178"/>
      <c r="I6" s="178"/>
      <c r="K6" s="32"/>
      <c r="L6" t="s">
        <v>28</v>
      </c>
      <c r="M6" s="32"/>
      <c r="N6" s="32" t="s">
        <v>20</v>
      </c>
      <c r="O6" s="32" t="s">
        <v>23</v>
      </c>
      <c r="P6" s="32"/>
      <c r="Q6" s="32"/>
      <c r="R6" s="32" t="s">
        <v>24</v>
      </c>
      <c r="S6" s="32"/>
      <c r="T6" s="32"/>
      <c r="U6" s="189"/>
      <c r="V6" s="190"/>
      <c r="W6" s="32"/>
      <c r="X6" s="32"/>
      <c r="Y6" s="32"/>
      <c r="Z6" s="32"/>
    </row>
    <row r="7" ht="14.5" spans="2:26">
      <c r="B7" s="181" t="s">
        <v>18</v>
      </c>
      <c r="C7" t="s">
        <v>29</v>
      </c>
      <c r="E7" s="178" t="s">
        <v>20</v>
      </c>
      <c r="F7" s="178"/>
      <c r="G7" s="178"/>
      <c r="H7" s="178"/>
      <c r="I7" s="178"/>
      <c r="K7" s="32"/>
      <c r="L7" t="s">
        <v>30</v>
      </c>
      <c r="M7" s="32"/>
      <c r="N7" s="32" t="s">
        <v>20</v>
      </c>
      <c r="O7" s="32" t="s">
        <v>23</v>
      </c>
      <c r="P7" s="32"/>
      <c r="Q7" s="32"/>
      <c r="R7" s="32" t="s">
        <v>24</v>
      </c>
      <c r="S7" s="32"/>
      <c r="T7" s="32"/>
      <c r="U7" s="189"/>
      <c r="V7" s="190"/>
      <c r="W7" s="32"/>
      <c r="X7" s="32"/>
      <c r="Y7" s="32"/>
      <c r="Z7" s="32"/>
    </row>
    <row r="8" s="35" customFormat="1" ht="19.5" customHeight="1" spans="2:26">
      <c r="B8" s="181" t="s">
        <v>18</v>
      </c>
      <c r="C8" s="35" t="s">
        <v>31</v>
      </c>
      <c r="D8"/>
      <c r="E8" s="178" t="s">
        <v>20</v>
      </c>
      <c r="F8" s="178"/>
      <c r="G8" s="178"/>
      <c r="H8" s="178"/>
      <c r="I8" s="178"/>
      <c r="K8" s="32"/>
      <c r="L8" t="s">
        <v>32</v>
      </c>
      <c r="M8" s="32"/>
      <c r="N8" s="32" t="s">
        <v>20</v>
      </c>
      <c r="O8" s="32" t="s">
        <v>23</v>
      </c>
      <c r="P8" s="32"/>
      <c r="Q8" s="32"/>
      <c r="R8" s="32" t="s">
        <v>24</v>
      </c>
      <c r="S8" s="32"/>
      <c r="T8" s="32"/>
      <c r="U8" s="32"/>
      <c r="V8" s="32"/>
      <c r="W8" s="32"/>
      <c r="X8" s="32"/>
      <c r="Y8" s="32"/>
      <c r="Z8" s="32"/>
    </row>
    <row r="9" ht="14.5" spans="2:30">
      <c r="B9" s="181" t="s">
        <v>18</v>
      </c>
      <c r="C9" s="35" t="s">
        <v>33</v>
      </c>
      <c r="D9" s="35"/>
      <c r="E9" s="178" t="s">
        <v>20</v>
      </c>
      <c r="F9" s="178"/>
      <c r="G9" s="178"/>
      <c r="H9" s="178"/>
      <c r="I9" s="178"/>
      <c r="K9" s="32"/>
      <c r="L9" t="s">
        <v>34</v>
      </c>
      <c r="M9" s="32"/>
      <c r="N9" s="32" t="s">
        <v>20</v>
      </c>
      <c r="O9" s="32" t="s">
        <v>23</v>
      </c>
      <c r="P9" s="32"/>
      <c r="Q9" s="32"/>
      <c r="R9" s="32" t="s">
        <v>24</v>
      </c>
      <c r="S9" s="32"/>
      <c r="T9" s="32"/>
      <c r="U9" s="32"/>
      <c r="V9" s="32"/>
      <c r="W9" s="32"/>
      <c r="X9" s="32"/>
      <c r="Y9" s="32"/>
      <c r="Z9" s="32"/>
      <c r="AA9" s="35"/>
      <c r="AB9" s="35"/>
      <c r="AC9" s="35"/>
      <c r="AD9" s="35"/>
    </row>
    <row r="10" ht="14.5" spans="2:30">
      <c r="B10" s="181" t="s">
        <v>18</v>
      </c>
      <c r="C10" s="35" t="s">
        <v>35</v>
      </c>
      <c r="E10" s="178" t="s">
        <v>20</v>
      </c>
      <c r="F10" s="178"/>
      <c r="G10" s="178"/>
      <c r="H10" s="178"/>
      <c r="I10" s="178"/>
      <c r="K10" s="32"/>
      <c r="L10" t="s">
        <v>36</v>
      </c>
      <c r="M10" s="32"/>
      <c r="N10" s="32" t="s">
        <v>20</v>
      </c>
      <c r="O10" s="32" t="s">
        <v>23</v>
      </c>
      <c r="P10" s="32"/>
      <c r="Q10" s="32"/>
      <c r="R10" s="32" t="s">
        <v>24</v>
      </c>
      <c r="S10" s="32"/>
      <c r="T10" s="32"/>
      <c r="U10" s="32"/>
      <c r="V10" s="32"/>
      <c r="W10" s="32"/>
      <c r="X10" s="32"/>
      <c r="Y10" s="32"/>
      <c r="Z10" s="32"/>
      <c r="AA10" s="35"/>
      <c r="AB10" s="35"/>
      <c r="AC10" s="35"/>
      <c r="AD10" s="35"/>
    </row>
    <row r="11" ht="14.5" spans="2:26">
      <c r="B11" s="181" t="s">
        <v>18</v>
      </c>
      <c r="C11" s="35" t="s">
        <v>37</v>
      </c>
      <c r="D11" s="35"/>
      <c r="E11" s="178" t="s">
        <v>20</v>
      </c>
      <c r="F11" s="178"/>
      <c r="G11" s="178"/>
      <c r="H11" s="178"/>
      <c r="I11" s="178"/>
      <c r="K11" s="32"/>
      <c r="L11" t="s">
        <v>38</v>
      </c>
      <c r="M11" s="32"/>
      <c r="N11" s="32" t="s">
        <v>20</v>
      </c>
      <c r="O11" s="32" t="s">
        <v>23</v>
      </c>
      <c r="P11" s="32"/>
      <c r="Q11" s="32"/>
      <c r="R11" s="32" t="s">
        <v>24</v>
      </c>
      <c r="S11" s="32"/>
      <c r="T11" s="32"/>
      <c r="U11" s="32"/>
      <c r="V11" s="32"/>
      <c r="W11" s="32"/>
      <c r="X11" s="32"/>
      <c r="Y11" s="32"/>
      <c r="Z11" s="32"/>
    </row>
    <row r="12" ht="14.5" spans="2:26">
      <c r="B12" s="181" t="s">
        <v>18</v>
      </c>
      <c r="C12" s="35" t="s">
        <v>39</v>
      </c>
      <c r="E12" s="178" t="s">
        <v>20</v>
      </c>
      <c r="F12" s="178"/>
      <c r="G12" s="178"/>
      <c r="H12" s="178"/>
      <c r="I12" s="178"/>
      <c r="K12" s="32"/>
      <c r="L12" t="s">
        <v>40</v>
      </c>
      <c r="M12" s="32"/>
      <c r="N12" s="32" t="s">
        <v>20</v>
      </c>
      <c r="O12" s="32" t="s">
        <v>23</v>
      </c>
      <c r="P12" s="32"/>
      <c r="Q12" s="32"/>
      <c r="R12" s="32" t="s">
        <v>24</v>
      </c>
      <c r="S12" s="32"/>
      <c r="T12" s="32"/>
      <c r="U12" s="32"/>
      <c r="V12" s="32"/>
      <c r="W12" s="32"/>
      <c r="X12" s="32"/>
      <c r="Y12" s="32"/>
      <c r="Z12" s="32"/>
    </row>
    <row r="13" ht="14.5" spans="2:26">
      <c r="B13" s="181" t="s">
        <v>18</v>
      </c>
      <c r="C13" s="35" t="s">
        <v>41</v>
      </c>
      <c r="E13" s="178" t="s">
        <v>20</v>
      </c>
      <c r="F13" s="178"/>
      <c r="G13" s="178"/>
      <c r="H13" s="178"/>
      <c r="I13" s="178"/>
      <c r="K13" s="32"/>
      <c r="L13" t="s">
        <v>42</v>
      </c>
      <c r="M13" s="32"/>
      <c r="N13" s="32" t="s">
        <v>20</v>
      </c>
      <c r="O13" s="32" t="s">
        <v>23</v>
      </c>
      <c r="P13" s="32"/>
      <c r="Q13" s="32"/>
      <c r="R13" s="32" t="s">
        <v>24</v>
      </c>
      <c r="S13" s="32"/>
      <c r="T13" s="32"/>
      <c r="U13" s="32"/>
      <c r="V13" s="32"/>
      <c r="W13" s="32"/>
      <c r="X13" s="32"/>
      <c r="Y13" s="32"/>
      <c r="Z13" s="32"/>
    </row>
    <row r="14" ht="14.5" spans="2:26">
      <c r="B14" s="181" t="s">
        <v>18</v>
      </c>
      <c r="C14" s="35" t="s">
        <v>43</v>
      </c>
      <c r="E14" s="178" t="s">
        <v>20</v>
      </c>
      <c r="F14" s="178"/>
      <c r="G14" s="178"/>
      <c r="H14" s="178"/>
      <c r="I14" s="178"/>
      <c r="K14" s="32"/>
      <c r="L14" s="35" t="s">
        <v>44</v>
      </c>
      <c r="M14" s="32"/>
      <c r="N14" s="32" t="s">
        <v>20</v>
      </c>
      <c r="O14" s="32" t="s">
        <v>23</v>
      </c>
      <c r="P14" s="32"/>
      <c r="Q14" s="32"/>
      <c r="R14" s="32" t="s">
        <v>24</v>
      </c>
      <c r="S14" s="32"/>
      <c r="T14" s="32"/>
      <c r="U14" s="32"/>
      <c r="V14" s="32"/>
      <c r="W14" s="32"/>
      <c r="X14" s="32"/>
      <c r="Y14" s="32"/>
      <c r="Z14" s="32"/>
    </row>
    <row r="15" ht="14.5" spans="2:26">
      <c r="B15" s="181" t="s">
        <v>18</v>
      </c>
      <c r="C15" s="35" t="s">
        <v>45</v>
      </c>
      <c r="E15" s="178" t="s">
        <v>20</v>
      </c>
      <c r="F15" s="178"/>
      <c r="G15" s="178"/>
      <c r="H15" s="178"/>
      <c r="I15" s="178"/>
      <c r="K15" s="32"/>
      <c r="L15" s="35" t="s">
        <v>46</v>
      </c>
      <c r="M15" s="32"/>
      <c r="N15" s="32" t="s">
        <v>20</v>
      </c>
      <c r="O15" s="32" t="s">
        <v>23</v>
      </c>
      <c r="P15" s="32"/>
      <c r="Q15" s="32"/>
      <c r="R15" s="32" t="s">
        <v>24</v>
      </c>
      <c r="S15" s="32"/>
      <c r="T15" s="32"/>
      <c r="U15" s="32"/>
      <c r="V15" s="32"/>
      <c r="W15" s="32"/>
      <c r="X15" s="32"/>
      <c r="Y15" s="32"/>
      <c r="Z15" s="32"/>
    </row>
    <row r="16" ht="14.5" spans="2:26">
      <c r="B16" s="181" t="s">
        <v>18</v>
      </c>
      <c r="C16" s="35" t="s">
        <v>47</v>
      </c>
      <c r="E16" s="178" t="s">
        <v>20</v>
      </c>
      <c r="K16" s="32"/>
      <c r="L16" s="35" t="s">
        <v>48</v>
      </c>
      <c r="M16" s="32"/>
      <c r="N16" s="32" t="s">
        <v>20</v>
      </c>
      <c r="O16" s="32" t="s">
        <v>23</v>
      </c>
      <c r="P16" s="32"/>
      <c r="Q16" s="32"/>
      <c r="R16" s="32" t="s">
        <v>24</v>
      </c>
      <c r="S16" s="32"/>
      <c r="T16" s="32"/>
      <c r="U16" s="32"/>
      <c r="V16" s="32"/>
      <c r="W16" s="32"/>
      <c r="X16" s="32"/>
      <c r="Y16" s="32"/>
      <c r="Z16" s="32"/>
    </row>
    <row r="17" ht="14.5" spans="2:26">
      <c r="B17" s="181" t="s">
        <v>18</v>
      </c>
      <c r="C17" s="35" t="s">
        <v>49</v>
      </c>
      <c r="E17" s="178" t="s">
        <v>20</v>
      </c>
      <c r="K17" s="32"/>
      <c r="L17" s="35" t="s">
        <v>50</v>
      </c>
      <c r="M17" s="32"/>
      <c r="N17" s="32" t="s">
        <v>20</v>
      </c>
      <c r="O17" s="32" t="s">
        <v>23</v>
      </c>
      <c r="P17" s="32"/>
      <c r="Q17" s="32"/>
      <c r="R17" s="32" t="s">
        <v>24</v>
      </c>
      <c r="S17" s="32"/>
      <c r="T17" s="32"/>
      <c r="U17" s="32"/>
      <c r="V17" s="32"/>
      <c r="W17" s="32"/>
      <c r="X17" s="32"/>
      <c r="Y17" s="32"/>
      <c r="Z17" s="32"/>
    </row>
    <row r="18" ht="14.5" spans="2:26">
      <c r="B18" s="181" t="s">
        <v>18</v>
      </c>
      <c r="C18" s="35" t="s">
        <v>51</v>
      </c>
      <c r="E18" s="178" t="s">
        <v>20</v>
      </c>
      <c r="K18" s="32"/>
      <c r="L18" t="s">
        <v>52</v>
      </c>
      <c r="M18" s="32"/>
      <c r="N18" s="32" t="s">
        <v>20</v>
      </c>
      <c r="O18" s="32" t="s">
        <v>23</v>
      </c>
      <c r="P18" s="32"/>
      <c r="Q18" s="32"/>
      <c r="R18" s="32" t="s">
        <v>24</v>
      </c>
      <c r="S18" s="32"/>
      <c r="T18" s="32"/>
      <c r="U18" s="32"/>
      <c r="V18" s="32"/>
      <c r="W18" s="32"/>
      <c r="X18" s="32"/>
      <c r="Y18" s="32"/>
      <c r="Z18" s="32"/>
    </row>
    <row r="19" ht="14.5" spans="2:24">
      <c r="B19" s="181" t="s">
        <v>18</v>
      </c>
      <c r="C19" s="35" t="s">
        <v>53</v>
      </c>
      <c r="E19" s="178" t="s">
        <v>20</v>
      </c>
      <c r="K19" s="32"/>
      <c r="L19" t="s">
        <v>54</v>
      </c>
      <c r="M19" s="32"/>
      <c r="N19" s="32" t="s">
        <v>20</v>
      </c>
      <c r="O19" s="32" t="s">
        <v>23</v>
      </c>
      <c r="P19" s="32"/>
      <c r="Q19" s="32"/>
      <c r="R19" s="32" t="s">
        <v>24</v>
      </c>
      <c r="S19" s="32"/>
      <c r="T19" s="32"/>
      <c r="U19" s="32"/>
      <c r="V19" s="32"/>
      <c r="W19" s="32"/>
      <c r="X19" s="32"/>
    </row>
    <row r="20" ht="14.5" spans="2:24">
      <c r="B20" s="181" t="s">
        <v>18</v>
      </c>
      <c r="C20" s="35" t="s">
        <v>55</v>
      </c>
      <c r="E20" s="178" t="s">
        <v>20</v>
      </c>
      <c r="K20" s="32"/>
      <c r="L20" t="s">
        <v>56</v>
      </c>
      <c r="M20" s="32"/>
      <c r="N20" s="32" t="s">
        <v>20</v>
      </c>
      <c r="O20" s="32" t="s">
        <v>23</v>
      </c>
      <c r="P20" s="32"/>
      <c r="Q20" s="32"/>
      <c r="R20" s="32" t="s">
        <v>24</v>
      </c>
      <c r="S20" s="32"/>
      <c r="T20" s="32"/>
      <c r="U20" s="32"/>
      <c r="V20" s="32"/>
      <c r="W20" s="32"/>
      <c r="X20" s="32"/>
    </row>
    <row r="21" ht="14.5" spans="2:18">
      <c r="B21" s="181" t="s">
        <v>18</v>
      </c>
      <c r="C21" s="35" t="s">
        <v>57</v>
      </c>
      <c r="E21" s="178" t="s">
        <v>20</v>
      </c>
      <c r="K21" s="32"/>
      <c r="L21" t="s">
        <v>58</v>
      </c>
      <c r="M21" s="32"/>
      <c r="N21" s="32" t="s">
        <v>20</v>
      </c>
      <c r="O21" s="32" t="s">
        <v>23</v>
      </c>
      <c r="P21" s="32"/>
      <c r="Q21" s="32"/>
      <c r="R21" s="32" t="s">
        <v>24</v>
      </c>
    </row>
    <row r="22" ht="14.5" spans="2:18">
      <c r="B22" s="181" t="s">
        <v>18</v>
      </c>
      <c r="C22" s="35" t="s">
        <v>59</v>
      </c>
      <c r="E22" s="178" t="s">
        <v>20</v>
      </c>
      <c r="K22" s="32"/>
      <c r="L22" t="s">
        <v>60</v>
      </c>
      <c r="M22" s="32"/>
      <c r="N22" s="32" t="s">
        <v>20</v>
      </c>
      <c r="O22" s="32" t="s">
        <v>23</v>
      </c>
      <c r="P22" s="32"/>
      <c r="Q22" s="32"/>
      <c r="R22" s="32" t="s">
        <v>24</v>
      </c>
    </row>
    <row r="23" ht="14.5" spans="2:18">
      <c r="B23" s="181" t="s">
        <v>18</v>
      </c>
      <c r="C23" s="35" t="s">
        <v>61</v>
      </c>
      <c r="E23" s="178" t="s">
        <v>20</v>
      </c>
      <c r="F23" s="178"/>
      <c r="G23" s="178"/>
      <c r="H23" s="178"/>
      <c r="I23" s="178"/>
      <c r="K23" s="32"/>
      <c r="L23" t="s">
        <v>62</v>
      </c>
      <c r="M23" s="32"/>
      <c r="N23" s="32" t="s">
        <v>20</v>
      </c>
      <c r="O23" s="32" t="s">
        <v>23</v>
      </c>
      <c r="P23" s="32"/>
      <c r="Q23" s="32"/>
      <c r="R23" s="32" t="s">
        <v>24</v>
      </c>
    </row>
    <row r="24" ht="14.5" spans="2:18">
      <c r="B24" s="182" t="s">
        <v>63</v>
      </c>
      <c r="C24" s="183" t="s">
        <v>64</v>
      </c>
      <c r="D24" s="178"/>
      <c r="E24" s="178" t="s">
        <v>20</v>
      </c>
      <c r="F24" s="178"/>
      <c r="G24" s="178" t="s">
        <v>65</v>
      </c>
      <c r="H24" s="178"/>
      <c r="I24" s="178"/>
      <c r="K24" s="32"/>
      <c r="L24" t="s">
        <v>66</v>
      </c>
      <c r="M24" s="32"/>
      <c r="N24" s="32" t="s">
        <v>20</v>
      </c>
      <c r="O24" s="32" t="s">
        <v>23</v>
      </c>
      <c r="P24" s="32"/>
      <c r="Q24" s="32"/>
      <c r="R24" s="32" t="s">
        <v>24</v>
      </c>
    </row>
    <row r="25" ht="14.5" spans="2:18">
      <c r="B25" s="182" t="s">
        <v>63</v>
      </c>
      <c r="C25" s="183" t="s">
        <v>67</v>
      </c>
      <c r="D25" s="178" t="s">
        <v>68</v>
      </c>
      <c r="E25" s="178" t="s">
        <v>20</v>
      </c>
      <c r="F25" s="178"/>
      <c r="G25" s="178"/>
      <c r="H25" s="178"/>
      <c r="I25" s="178"/>
      <c r="K25" s="32"/>
      <c r="L25" t="s">
        <v>69</v>
      </c>
      <c r="M25" s="32"/>
      <c r="N25" s="32" t="s">
        <v>20</v>
      </c>
      <c r="O25" s="32" t="s">
        <v>23</v>
      </c>
      <c r="P25" s="32"/>
      <c r="Q25" s="32"/>
      <c r="R25" s="32" t="s">
        <v>24</v>
      </c>
    </row>
    <row r="26" ht="14.5" spans="2:18">
      <c r="B26" s="182" t="s">
        <v>63</v>
      </c>
      <c r="C26" s="183" t="s">
        <v>70</v>
      </c>
      <c r="D26" s="178"/>
      <c r="E26" s="178" t="s">
        <v>20</v>
      </c>
      <c r="F26" s="178"/>
      <c r="G26" s="178"/>
      <c r="H26" s="178"/>
      <c r="I26" s="178"/>
      <c r="K26" s="32"/>
      <c r="L26" t="s">
        <v>71</v>
      </c>
      <c r="M26" s="32"/>
      <c r="N26" s="32" t="s">
        <v>20</v>
      </c>
      <c r="O26" s="32" t="s">
        <v>23</v>
      </c>
      <c r="P26" s="32"/>
      <c r="Q26" s="32"/>
      <c r="R26" s="32" t="s">
        <v>24</v>
      </c>
    </row>
    <row r="27" ht="14.5" spans="2:18">
      <c r="B27" s="182" t="s">
        <v>63</v>
      </c>
      <c r="C27" s="184" t="s">
        <v>72</v>
      </c>
      <c r="D27" s="178" t="s">
        <v>73</v>
      </c>
      <c r="E27" s="178" t="s">
        <v>20</v>
      </c>
      <c r="F27" s="178"/>
      <c r="G27" s="178" t="s">
        <v>74</v>
      </c>
      <c r="H27" s="178"/>
      <c r="I27" s="178"/>
      <c r="K27" s="32"/>
      <c r="L27" t="s">
        <v>75</v>
      </c>
      <c r="M27" s="32"/>
      <c r="N27" s="32" t="s">
        <v>20</v>
      </c>
      <c r="O27" s="32" t="s">
        <v>23</v>
      </c>
      <c r="P27" s="32"/>
      <c r="Q27" s="32"/>
      <c r="R27" s="32" t="s">
        <v>24</v>
      </c>
    </row>
    <row r="28" ht="14.5" spans="2:24">
      <c r="B28" s="182" t="s">
        <v>63</v>
      </c>
      <c r="C28" s="185" t="s">
        <v>76</v>
      </c>
      <c r="D28" s="178" t="s">
        <v>77</v>
      </c>
      <c r="E28" s="178" t="s">
        <v>20</v>
      </c>
      <c r="F28" s="178"/>
      <c r="G28" s="178" t="s">
        <v>65</v>
      </c>
      <c r="H28" s="178"/>
      <c r="I28" s="178"/>
      <c r="K28" s="32"/>
      <c r="L28" s="35" t="s">
        <v>78</v>
      </c>
      <c r="M28" s="32"/>
      <c r="N28" s="32" t="s">
        <v>20</v>
      </c>
      <c r="O28" s="32" t="s">
        <v>23</v>
      </c>
      <c r="P28" s="32"/>
      <c r="Q28" s="32"/>
      <c r="R28" s="32" t="s">
        <v>24</v>
      </c>
      <c r="S28" s="32"/>
      <c r="T28" s="32"/>
      <c r="U28" s="32"/>
      <c r="V28" s="32"/>
      <c r="W28" s="32"/>
      <c r="X28" s="32"/>
    </row>
    <row r="29" ht="14.5" spans="2:24">
      <c r="B29" s="182" t="s">
        <v>63</v>
      </c>
      <c r="C29" s="185" t="s">
        <v>79</v>
      </c>
      <c r="D29" s="178" t="s">
        <v>80</v>
      </c>
      <c r="E29" s="178" t="s">
        <v>20</v>
      </c>
      <c r="F29" s="178"/>
      <c r="G29" s="178"/>
      <c r="H29" s="178"/>
      <c r="I29" s="178"/>
      <c r="K29" s="32"/>
      <c r="L29" s="35" t="s">
        <v>81</v>
      </c>
      <c r="M29" s="32"/>
      <c r="N29" s="32" t="s">
        <v>20</v>
      </c>
      <c r="O29" s="32" t="s">
        <v>23</v>
      </c>
      <c r="P29" s="32"/>
      <c r="Q29" s="32"/>
      <c r="R29" s="32" t="s">
        <v>24</v>
      </c>
      <c r="S29" s="32"/>
      <c r="T29" s="32"/>
      <c r="U29" s="32"/>
      <c r="V29" s="32"/>
      <c r="W29" s="32"/>
      <c r="X29" s="32"/>
    </row>
    <row r="30" ht="14.5" spans="2:24">
      <c r="B30" s="182" t="s">
        <v>63</v>
      </c>
      <c r="C30" s="184" t="s">
        <v>82</v>
      </c>
      <c r="D30" s="178"/>
      <c r="E30" s="178" t="s">
        <v>20</v>
      </c>
      <c r="F30" s="178"/>
      <c r="G30" s="178" t="s">
        <v>74</v>
      </c>
      <c r="H30" s="178"/>
      <c r="I30" s="178"/>
      <c r="K30" s="32"/>
      <c r="L30" s="35" t="s">
        <v>83</v>
      </c>
      <c r="M30" s="32"/>
      <c r="N30" s="32" t="s">
        <v>20</v>
      </c>
      <c r="O30" s="32" t="s">
        <v>23</v>
      </c>
      <c r="P30" s="32"/>
      <c r="Q30" s="32"/>
      <c r="R30" s="32" t="s">
        <v>24</v>
      </c>
      <c r="S30" s="32"/>
      <c r="T30" s="32"/>
      <c r="U30" s="32"/>
      <c r="V30" s="32"/>
      <c r="W30" s="32"/>
      <c r="X30" s="32"/>
    </row>
    <row r="31" ht="14.5" spans="2:24">
      <c r="B31" s="178" t="s">
        <v>84</v>
      </c>
      <c r="C31" s="178" t="s">
        <v>85</v>
      </c>
      <c r="D31" s="178" t="s">
        <v>86</v>
      </c>
      <c r="E31" s="178" t="s">
        <v>87</v>
      </c>
      <c r="F31" s="178"/>
      <c r="G31" s="178"/>
      <c r="H31" s="178"/>
      <c r="I31" s="178"/>
      <c r="K31" s="32"/>
      <c r="L31" s="35" t="s">
        <v>88</v>
      </c>
      <c r="M31" s="32"/>
      <c r="N31" s="32" t="s">
        <v>20</v>
      </c>
      <c r="O31" s="32" t="s">
        <v>23</v>
      </c>
      <c r="P31" s="32"/>
      <c r="Q31" s="32"/>
      <c r="R31" s="32" t="s">
        <v>24</v>
      </c>
      <c r="S31" s="32"/>
      <c r="T31" s="32"/>
      <c r="U31" s="32"/>
      <c r="V31" s="32"/>
      <c r="W31" s="32"/>
      <c r="X31" s="32"/>
    </row>
    <row r="32" ht="14.5" spans="2:24">
      <c r="B32" s="178" t="s">
        <v>84</v>
      </c>
      <c r="C32" s="178" t="s">
        <v>89</v>
      </c>
      <c r="D32" s="178" t="s">
        <v>90</v>
      </c>
      <c r="E32" s="178" t="s">
        <v>87</v>
      </c>
      <c r="F32" s="178"/>
      <c r="G32" s="178"/>
      <c r="H32" s="178"/>
      <c r="I32" s="178"/>
      <c r="K32" s="32"/>
      <c r="L32" t="s">
        <v>91</v>
      </c>
      <c r="M32" s="32"/>
      <c r="N32" s="32" t="s">
        <v>20</v>
      </c>
      <c r="O32" s="32" t="s">
        <v>23</v>
      </c>
      <c r="P32" s="32"/>
      <c r="Q32" s="32"/>
      <c r="R32" s="32" t="s">
        <v>24</v>
      </c>
      <c r="S32" s="32"/>
      <c r="T32" s="32"/>
      <c r="U32" s="32"/>
      <c r="V32" s="32"/>
      <c r="W32" s="32"/>
      <c r="X32" s="32"/>
    </row>
    <row r="33" ht="14.5" spans="2:24">
      <c r="B33" s="178" t="s">
        <v>84</v>
      </c>
      <c r="C33" s="178" t="s">
        <v>92</v>
      </c>
      <c r="D33" s="178" t="s">
        <v>93</v>
      </c>
      <c r="E33" s="178" t="s">
        <v>87</v>
      </c>
      <c r="F33" s="178"/>
      <c r="G33" s="178"/>
      <c r="H33" s="178"/>
      <c r="I33" s="178"/>
      <c r="K33" s="32"/>
      <c r="L33" t="s">
        <v>94</v>
      </c>
      <c r="M33" s="32"/>
      <c r="N33" s="32" t="s">
        <v>20</v>
      </c>
      <c r="O33" s="32" t="s">
        <v>23</v>
      </c>
      <c r="P33" s="32"/>
      <c r="Q33" s="32"/>
      <c r="R33" s="32" t="s">
        <v>24</v>
      </c>
      <c r="S33" s="32"/>
      <c r="T33" s="32"/>
      <c r="U33" s="32"/>
      <c r="V33" s="32"/>
      <c r="W33" s="32"/>
      <c r="X33" s="32"/>
    </row>
    <row r="34" ht="14.5" spans="2:24">
      <c r="B34" s="178" t="s">
        <v>84</v>
      </c>
      <c r="C34" s="178" t="s">
        <v>95</v>
      </c>
      <c r="D34" s="178" t="s">
        <v>96</v>
      </c>
      <c r="E34" s="178" t="s">
        <v>87</v>
      </c>
      <c r="F34" s="178"/>
      <c r="G34" s="178"/>
      <c r="H34" s="178"/>
      <c r="I34" s="178"/>
      <c r="K34" s="32"/>
      <c r="L34" t="s">
        <v>97</v>
      </c>
      <c r="M34" s="32"/>
      <c r="N34" s="32" t="s">
        <v>20</v>
      </c>
      <c r="O34" s="32" t="s">
        <v>23</v>
      </c>
      <c r="P34" s="32"/>
      <c r="Q34" s="32"/>
      <c r="R34" s="32" t="s">
        <v>24</v>
      </c>
      <c r="S34" s="32"/>
      <c r="T34" s="32"/>
      <c r="U34" s="32"/>
      <c r="V34" s="32"/>
      <c r="W34" s="32"/>
      <c r="X34" s="32"/>
    </row>
    <row r="35" ht="14.5" spans="2:24">
      <c r="B35" s="178" t="s">
        <v>84</v>
      </c>
      <c r="C35" s="178" t="s">
        <v>98</v>
      </c>
      <c r="D35" s="178" t="s">
        <v>99</v>
      </c>
      <c r="E35" s="178" t="s">
        <v>87</v>
      </c>
      <c r="F35" s="178"/>
      <c r="G35" s="178"/>
      <c r="H35" s="178"/>
      <c r="I35" s="178"/>
      <c r="K35" s="32"/>
      <c r="L35" t="s">
        <v>100</v>
      </c>
      <c r="M35" s="32"/>
      <c r="N35" s="32" t="s">
        <v>20</v>
      </c>
      <c r="O35" s="32" t="s">
        <v>23</v>
      </c>
      <c r="P35" s="32"/>
      <c r="Q35" s="32"/>
      <c r="R35" s="32" t="s">
        <v>24</v>
      </c>
      <c r="S35" s="32"/>
      <c r="T35" s="32"/>
      <c r="U35" s="32"/>
      <c r="V35" s="32"/>
      <c r="W35" s="32"/>
      <c r="X35" s="32"/>
    </row>
    <row r="36" ht="14.5" spans="2:24">
      <c r="B36" s="178" t="s">
        <v>84</v>
      </c>
      <c r="C36" s="178" t="s">
        <v>101</v>
      </c>
      <c r="D36" s="178" t="s">
        <v>102</v>
      </c>
      <c r="E36" s="178" t="s">
        <v>87</v>
      </c>
      <c r="F36" s="178"/>
      <c r="G36" s="178"/>
      <c r="H36" s="178"/>
      <c r="I36" s="178"/>
      <c r="K36" s="32"/>
      <c r="L36" t="s">
        <v>103</v>
      </c>
      <c r="M36" s="32"/>
      <c r="N36" s="32" t="s">
        <v>20</v>
      </c>
      <c r="O36" s="32" t="s">
        <v>23</v>
      </c>
      <c r="P36" s="32"/>
      <c r="Q36" s="32"/>
      <c r="R36" s="32" t="s">
        <v>24</v>
      </c>
      <c r="S36" s="32"/>
      <c r="T36" s="32"/>
      <c r="U36" s="32"/>
      <c r="V36" s="32"/>
      <c r="W36" s="32"/>
      <c r="X36" s="32"/>
    </row>
    <row r="37" ht="14.5" spans="2:22">
      <c r="B37" s="178" t="s">
        <v>84</v>
      </c>
      <c r="C37" s="178" t="s">
        <v>104</v>
      </c>
      <c r="D37" s="178" t="s">
        <v>105</v>
      </c>
      <c r="E37" s="178" t="s">
        <v>87</v>
      </c>
      <c r="F37" s="178"/>
      <c r="G37" s="178"/>
      <c r="H37" s="178"/>
      <c r="I37" s="178"/>
      <c r="K37" s="32"/>
      <c r="L37" t="s">
        <v>106</v>
      </c>
      <c r="M37" s="32"/>
      <c r="N37" s="32" t="s">
        <v>20</v>
      </c>
      <c r="O37" s="32" t="s">
        <v>23</v>
      </c>
      <c r="P37" s="32"/>
      <c r="Q37" s="32"/>
      <c r="R37" s="32" t="s">
        <v>24</v>
      </c>
      <c r="S37" s="32"/>
      <c r="T37" s="32"/>
      <c r="U37" s="32"/>
      <c r="V37" s="32"/>
    </row>
    <row r="38" ht="14.5" spans="2:22">
      <c r="B38" s="178" t="s">
        <v>84</v>
      </c>
      <c r="C38" s="178" t="s">
        <v>107</v>
      </c>
      <c r="D38" s="178" t="s">
        <v>108</v>
      </c>
      <c r="E38" s="178" t="s">
        <v>87</v>
      </c>
      <c r="F38" s="178"/>
      <c r="G38" s="178"/>
      <c r="H38" s="178"/>
      <c r="I38" s="178"/>
      <c r="K38" s="32"/>
      <c r="L38" t="s">
        <v>109</v>
      </c>
      <c r="M38" s="32"/>
      <c r="N38" s="32" t="s">
        <v>20</v>
      </c>
      <c r="O38" s="32" t="s">
        <v>23</v>
      </c>
      <c r="P38" s="32"/>
      <c r="Q38" s="32"/>
      <c r="R38" s="32" t="s">
        <v>24</v>
      </c>
      <c r="S38" s="32"/>
      <c r="T38" s="32"/>
      <c r="U38" s="32"/>
      <c r="V38" s="32"/>
    </row>
    <row r="39" ht="14.5" spans="2:19">
      <c r="B39" s="178" t="s">
        <v>84</v>
      </c>
      <c r="C39" s="178" t="s">
        <v>110</v>
      </c>
      <c r="D39" s="178" t="s">
        <v>111</v>
      </c>
      <c r="E39" s="178" t="s">
        <v>87</v>
      </c>
      <c r="F39" s="178"/>
      <c r="G39" s="178"/>
      <c r="H39" s="178"/>
      <c r="I39" s="178"/>
      <c r="K39" s="32"/>
      <c r="L39" t="s">
        <v>112</v>
      </c>
      <c r="M39" s="32"/>
      <c r="N39" s="32" t="s">
        <v>20</v>
      </c>
      <c r="O39" s="32" t="s">
        <v>23</v>
      </c>
      <c r="P39" s="32"/>
      <c r="Q39" s="32"/>
      <c r="R39" s="32" t="s">
        <v>24</v>
      </c>
      <c r="S39" s="32"/>
    </row>
    <row r="40" ht="14.5" spans="2:19">
      <c r="B40" s="178" t="s">
        <v>84</v>
      </c>
      <c r="C40" s="178" t="s">
        <v>113</v>
      </c>
      <c r="D40" s="178" t="s">
        <v>114</v>
      </c>
      <c r="E40" s="178" t="s">
        <v>115</v>
      </c>
      <c r="F40" s="178"/>
      <c r="G40" s="178"/>
      <c r="H40" s="178"/>
      <c r="I40" s="178"/>
      <c r="K40" s="32"/>
      <c r="L40" t="s">
        <v>116</v>
      </c>
      <c r="M40" s="32"/>
      <c r="N40" s="32" t="s">
        <v>20</v>
      </c>
      <c r="O40" s="32" t="s">
        <v>23</v>
      </c>
      <c r="P40" s="32"/>
      <c r="Q40" s="32"/>
      <c r="R40" s="32" t="s">
        <v>24</v>
      </c>
      <c r="S40" s="32"/>
    </row>
    <row r="41" ht="14.5" spans="2:19">
      <c r="B41" s="178" t="s">
        <v>84</v>
      </c>
      <c r="C41" s="178" t="s">
        <v>117</v>
      </c>
      <c r="D41" s="178" t="s">
        <v>118</v>
      </c>
      <c r="E41" s="178" t="s">
        <v>115</v>
      </c>
      <c r="F41" s="178"/>
      <c r="G41" s="178"/>
      <c r="H41" s="178"/>
      <c r="I41" s="178"/>
      <c r="K41" s="32"/>
      <c r="L41" t="s">
        <v>119</v>
      </c>
      <c r="M41" s="32"/>
      <c r="N41" s="32" t="s">
        <v>20</v>
      </c>
      <c r="O41" s="32" t="s">
        <v>23</v>
      </c>
      <c r="P41" s="32"/>
      <c r="Q41" s="32"/>
      <c r="R41" s="32" t="s">
        <v>24</v>
      </c>
      <c r="S41" s="32"/>
    </row>
    <row r="42" ht="14.5" spans="2:19">
      <c r="B42" s="178"/>
      <c r="C42" s="178"/>
      <c r="D42" s="178"/>
      <c r="E42" s="178"/>
      <c r="F42" s="178"/>
      <c r="G42" s="178"/>
      <c r="H42" s="178"/>
      <c r="I42" s="178"/>
      <c r="K42" s="32"/>
      <c r="L42" s="35" t="s">
        <v>120</v>
      </c>
      <c r="M42" s="32"/>
      <c r="N42" s="32" t="s">
        <v>20</v>
      </c>
      <c r="O42" s="32" t="s">
        <v>23</v>
      </c>
      <c r="P42" s="32"/>
      <c r="Q42" s="32"/>
      <c r="R42" s="32" t="s">
        <v>24</v>
      </c>
      <c r="S42" s="32"/>
    </row>
    <row r="43" ht="14.5" spans="3:19">
      <c r="C43" s="178"/>
      <c r="D43" s="178"/>
      <c r="E43" s="178"/>
      <c r="F43" s="178"/>
      <c r="G43" s="186"/>
      <c r="H43" s="178"/>
      <c r="I43" s="178"/>
      <c r="K43" s="32"/>
      <c r="L43" s="35" t="s">
        <v>121</v>
      </c>
      <c r="M43" s="32"/>
      <c r="N43" s="32" t="s">
        <v>20</v>
      </c>
      <c r="O43" s="32" t="s">
        <v>23</v>
      </c>
      <c r="P43" s="32"/>
      <c r="Q43" s="32"/>
      <c r="R43" s="32" t="s">
        <v>24</v>
      </c>
      <c r="S43" s="32"/>
    </row>
    <row r="44" ht="14.5" spans="2:19">
      <c r="B44" s="178"/>
      <c r="C44" s="181"/>
      <c r="D44" s="181"/>
      <c r="E44" s="181"/>
      <c r="F44" s="178"/>
      <c r="G44" s="178"/>
      <c r="H44" s="178"/>
      <c r="I44" s="178"/>
      <c r="K44" s="32"/>
      <c r="L44" s="35" t="s">
        <v>122</v>
      </c>
      <c r="M44" s="32"/>
      <c r="N44" s="32" t="s">
        <v>20</v>
      </c>
      <c r="O44" s="32" t="s">
        <v>23</v>
      </c>
      <c r="P44" s="32"/>
      <c r="Q44" s="32"/>
      <c r="R44" s="32" t="s">
        <v>24</v>
      </c>
      <c r="S44" s="32"/>
    </row>
    <row r="45" ht="14.5" spans="2:19">
      <c r="B45" s="178"/>
      <c r="C45" s="181"/>
      <c r="D45" s="181"/>
      <c r="E45" s="181"/>
      <c r="F45" s="178"/>
      <c r="G45" s="178"/>
      <c r="H45" s="178"/>
      <c r="I45" s="178"/>
      <c r="K45" s="32"/>
      <c r="L45" s="35" t="s">
        <v>123</v>
      </c>
      <c r="M45" s="32"/>
      <c r="N45" s="32" t="s">
        <v>20</v>
      </c>
      <c r="O45" s="32" t="s">
        <v>23</v>
      </c>
      <c r="P45" s="32"/>
      <c r="Q45" s="32"/>
      <c r="R45" s="32" t="s">
        <v>24</v>
      </c>
      <c r="S45" s="32"/>
    </row>
    <row r="46" ht="14.5" spans="2:19">
      <c r="B46" s="178"/>
      <c r="C46" s="181"/>
      <c r="D46" s="181"/>
      <c r="E46" s="181"/>
      <c r="F46" s="178"/>
      <c r="G46" s="178"/>
      <c r="H46" s="178"/>
      <c r="I46" s="178"/>
      <c r="K46" s="32"/>
      <c r="L46" t="s">
        <v>124</v>
      </c>
      <c r="M46" s="32"/>
      <c r="N46" s="32" t="s">
        <v>20</v>
      </c>
      <c r="O46" s="32" t="s">
        <v>23</v>
      </c>
      <c r="P46" s="32"/>
      <c r="Q46" s="32"/>
      <c r="R46" s="32" t="s">
        <v>24</v>
      </c>
      <c r="S46" s="32"/>
    </row>
    <row r="47" ht="14.5" spans="2:19">
      <c r="B47" s="178"/>
      <c r="H47" s="178"/>
      <c r="I47" s="178"/>
      <c r="K47" s="32"/>
      <c r="L47" t="s">
        <v>125</v>
      </c>
      <c r="M47" s="32"/>
      <c r="N47" s="32" t="s">
        <v>20</v>
      </c>
      <c r="O47" s="32" t="s">
        <v>23</v>
      </c>
      <c r="P47" s="32"/>
      <c r="Q47" s="32"/>
      <c r="R47" s="32" t="s">
        <v>24</v>
      </c>
      <c r="S47" s="32"/>
    </row>
    <row r="48" ht="14.5" spans="8:19">
      <c r="H48" s="178"/>
      <c r="I48" s="178"/>
      <c r="K48" s="32"/>
      <c r="L48" t="s">
        <v>126</v>
      </c>
      <c r="M48" s="32"/>
      <c r="N48" s="32" t="s">
        <v>20</v>
      </c>
      <c r="O48" s="32" t="s">
        <v>23</v>
      </c>
      <c r="P48" s="32"/>
      <c r="Q48" s="32"/>
      <c r="R48" s="32" t="s">
        <v>24</v>
      </c>
      <c r="S48" s="32"/>
    </row>
    <row r="49" ht="14.5" spans="8:19">
      <c r="H49" s="178"/>
      <c r="I49" s="178"/>
      <c r="K49" s="32"/>
      <c r="L49" t="s">
        <v>127</v>
      </c>
      <c r="M49" s="32"/>
      <c r="N49" s="32" t="s">
        <v>20</v>
      </c>
      <c r="O49" s="32" t="s">
        <v>23</v>
      </c>
      <c r="P49" s="32"/>
      <c r="Q49" s="32"/>
      <c r="R49" s="32" t="s">
        <v>24</v>
      </c>
      <c r="S49" s="32"/>
    </row>
    <row r="50" ht="14.5" spans="8:18">
      <c r="H50" s="178"/>
      <c r="I50" s="178"/>
      <c r="K50" s="32"/>
      <c r="L50" t="s">
        <v>128</v>
      </c>
      <c r="M50" s="32"/>
      <c r="N50" s="32" t="s">
        <v>20</v>
      </c>
      <c r="O50" s="32" t="s">
        <v>23</v>
      </c>
      <c r="P50" s="32"/>
      <c r="Q50" s="32"/>
      <c r="R50" s="32" t="s">
        <v>24</v>
      </c>
    </row>
    <row r="51" ht="14.5" spans="11:18">
      <c r="K51" s="32"/>
      <c r="L51" t="s">
        <v>129</v>
      </c>
      <c r="M51" s="32"/>
      <c r="N51" s="32" t="s">
        <v>20</v>
      </c>
      <c r="O51" s="32" t="s">
        <v>23</v>
      </c>
      <c r="P51" s="32"/>
      <c r="Q51" s="32"/>
      <c r="R51" s="32" t="s">
        <v>24</v>
      </c>
    </row>
    <row r="52" ht="14.5" spans="11:18">
      <c r="K52" s="32"/>
      <c r="L52" t="s">
        <v>130</v>
      </c>
      <c r="M52" s="32"/>
      <c r="N52" s="32" t="s">
        <v>20</v>
      </c>
      <c r="O52" s="32" t="s">
        <v>23</v>
      </c>
      <c r="P52" s="32"/>
      <c r="Q52" s="32"/>
      <c r="R52" s="32" t="s">
        <v>24</v>
      </c>
    </row>
    <row r="53" ht="14.5" spans="11:18">
      <c r="K53" s="32"/>
      <c r="L53" t="s">
        <v>131</v>
      </c>
      <c r="M53" s="32"/>
      <c r="N53" s="32" t="s">
        <v>20</v>
      </c>
      <c r="O53" s="32" t="s">
        <v>23</v>
      </c>
      <c r="P53" s="32"/>
      <c r="Q53" s="32"/>
      <c r="R53" s="32" t="s">
        <v>24</v>
      </c>
    </row>
    <row r="54" ht="14.5" spans="11:18">
      <c r="K54" s="32"/>
      <c r="L54" t="s">
        <v>132</v>
      </c>
      <c r="M54" s="32"/>
      <c r="N54" s="32" t="s">
        <v>20</v>
      </c>
      <c r="O54" s="32" t="s">
        <v>23</v>
      </c>
      <c r="P54" s="32"/>
      <c r="Q54" s="32"/>
      <c r="R54" s="32" t="s">
        <v>24</v>
      </c>
    </row>
    <row r="55" ht="14.5" spans="11:18">
      <c r="K55" s="32"/>
      <c r="L55" t="s">
        <v>133</v>
      </c>
      <c r="M55" s="32"/>
      <c r="N55" s="32" t="s">
        <v>20</v>
      </c>
      <c r="O55" s="32" t="s">
        <v>23</v>
      </c>
      <c r="P55" s="32"/>
      <c r="Q55" s="32"/>
      <c r="R55" s="32" t="s">
        <v>24</v>
      </c>
    </row>
    <row r="56" ht="14.5" spans="11:18">
      <c r="K56" s="32"/>
      <c r="L56" s="35" t="s">
        <v>134</v>
      </c>
      <c r="M56" s="32"/>
      <c r="N56" s="32" t="s">
        <v>20</v>
      </c>
      <c r="O56" s="32" t="s">
        <v>23</v>
      </c>
      <c r="P56" s="32"/>
      <c r="Q56" s="32"/>
      <c r="R56" s="32" t="s">
        <v>24</v>
      </c>
    </row>
    <row r="57" ht="14.5" spans="11:18">
      <c r="K57" s="32"/>
      <c r="L57" s="35" t="s">
        <v>135</v>
      </c>
      <c r="M57" s="32"/>
      <c r="N57" s="32" t="s">
        <v>20</v>
      </c>
      <c r="O57" s="32" t="s">
        <v>23</v>
      </c>
      <c r="P57" s="32"/>
      <c r="Q57" s="32"/>
      <c r="R57" s="32" t="s">
        <v>24</v>
      </c>
    </row>
    <row r="58" ht="14.5" spans="11:18">
      <c r="K58" s="32"/>
      <c r="L58" s="35" t="s">
        <v>136</v>
      </c>
      <c r="M58" s="32"/>
      <c r="N58" s="32" t="s">
        <v>20</v>
      </c>
      <c r="O58" s="32" t="s">
        <v>23</v>
      </c>
      <c r="P58" s="32"/>
      <c r="Q58" s="32"/>
      <c r="R58" s="32" t="s">
        <v>24</v>
      </c>
    </row>
    <row r="59" ht="14.5" spans="11:18">
      <c r="K59" s="32"/>
      <c r="L59" s="35" t="s">
        <v>137</v>
      </c>
      <c r="M59" s="32"/>
      <c r="N59" s="32" t="s">
        <v>20</v>
      </c>
      <c r="O59" s="32" t="s">
        <v>23</v>
      </c>
      <c r="P59" s="32"/>
      <c r="Q59" s="32"/>
      <c r="R59" s="32" t="s">
        <v>24</v>
      </c>
    </row>
    <row r="60" ht="14.5" spans="11:18">
      <c r="K60" s="32"/>
      <c r="L60" s="35" t="s">
        <v>138</v>
      </c>
      <c r="M60" s="32"/>
      <c r="N60" s="32" t="s">
        <v>20</v>
      </c>
      <c r="O60" s="32" t="s">
        <v>23</v>
      </c>
      <c r="P60" s="32"/>
      <c r="Q60" s="32"/>
      <c r="R60" s="32" t="s">
        <v>24</v>
      </c>
    </row>
    <row r="61" ht="14.5" spans="11:18">
      <c r="K61" s="32"/>
      <c r="L61" s="35" t="s">
        <v>139</v>
      </c>
      <c r="M61" s="32"/>
      <c r="N61" s="32"/>
      <c r="O61" s="32"/>
      <c r="P61" s="32"/>
      <c r="Q61" s="32"/>
      <c r="R61" s="32"/>
    </row>
    <row r="62" ht="14.5" spans="11:18">
      <c r="K62" s="32"/>
      <c r="L62" s="35" t="s">
        <v>140</v>
      </c>
      <c r="M62" s="32"/>
      <c r="N62" s="32" t="s">
        <v>20</v>
      </c>
      <c r="O62" s="32" t="s">
        <v>23</v>
      </c>
      <c r="P62" s="32"/>
      <c r="Q62" s="32"/>
      <c r="R62" s="32" t="s">
        <v>24</v>
      </c>
    </row>
    <row r="63" ht="14.5" spans="11:18">
      <c r="K63" s="32"/>
      <c r="L63" s="35" t="s">
        <v>139</v>
      </c>
      <c r="M63" s="32"/>
      <c r="N63" s="32"/>
      <c r="O63" s="32"/>
      <c r="P63" s="32"/>
      <c r="Q63" s="32"/>
      <c r="R63" s="32"/>
    </row>
    <row r="64" ht="14.5" spans="11:18">
      <c r="K64" s="32"/>
      <c r="L64" s="35" t="s">
        <v>141</v>
      </c>
      <c r="M64" s="32"/>
      <c r="N64" s="32" t="s">
        <v>20</v>
      </c>
      <c r="O64" s="32" t="s">
        <v>23</v>
      </c>
      <c r="P64" s="32"/>
      <c r="Q64" s="32"/>
      <c r="R64" s="32" t="s">
        <v>24</v>
      </c>
    </row>
    <row r="65" ht="14.5" spans="11:18">
      <c r="K65" s="32"/>
      <c r="L65" s="35" t="s">
        <v>139</v>
      </c>
      <c r="M65" s="32"/>
      <c r="N65" s="32"/>
      <c r="O65" s="32"/>
      <c r="P65" s="32"/>
      <c r="Q65" s="32"/>
      <c r="R65" s="32"/>
    </row>
    <row r="66" ht="14.5" spans="11:18">
      <c r="K66" s="32"/>
      <c r="L66" s="35" t="s">
        <v>142</v>
      </c>
      <c r="M66" s="32"/>
      <c r="N66" s="32" t="s">
        <v>20</v>
      </c>
      <c r="O66" s="32" t="s">
        <v>23</v>
      </c>
      <c r="P66" s="32"/>
      <c r="Q66" s="32"/>
      <c r="R66" s="32" t="s">
        <v>24</v>
      </c>
    </row>
    <row r="67" ht="14.5" spans="11:18">
      <c r="K67" s="32"/>
      <c r="L67" s="35" t="s">
        <v>139</v>
      </c>
      <c r="M67" s="32"/>
      <c r="N67" s="32"/>
      <c r="O67" s="32"/>
      <c r="P67" s="32"/>
      <c r="Q67" s="32"/>
      <c r="R67" s="32"/>
    </row>
    <row r="68" ht="14.5" spans="11:18">
      <c r="K68" s="32"/>
      <c r="L68" s="35" t="s">
        <v>143</v>
      </c>
      <c r="M68" s="32"/>
      <c r="N68" s="32" t="s">
        <v>20</v>
      </c>
      <c r="O68" s="32" t="s">
        <v>23</v>
      </c>
      <c r="P68" s="32"/>
      <c r="Q68" s="32"/>
      <c r="R68" s="32" t="s">
        <v>24</v>
      </c>
    </row>
    <row r="69" ht="14.5" spans="11:18">
      <c r="K69" s="32"/>
      <c r="L69" s="35" t="s">
        <v>144</v>
      </c>
      <c r="M69" s="32"/>
      <c r="N69" s="32" t="s">
        <v>20</v>
      </c>
      <c r="O69" s="32" t="s">
        <v>23</v>
      </c>
      <c r="P69" s="32"/>
      <c r="Q69" s="32"/>
      <c r="R69" s="32" t="s">
        <v>24</v>
      </c>
    </row>
    <row r="70" ht="14.5" spans="11:18">
      <c r="K70" s="32"/>
      <c r="L70" s="35" t="s">
        <v>145</v>
      </c>
      <c r="M70" s="32"/>
      <c r="N70" s="32" t="s">
        <v>20</v>
      </c>
      <c r="O70" s="32" t="s">
        <v>23</v>
      </c>
      <c r="P70" s="32"/>
      <c r="Q70" s="32"/>
      <c r="R70" s="32" t="s">
        <v>24</v>
      </c>
    </row>
    <row r="71" ht="14.5" spans="11:18">
      <c r="K71" s="32"/>
      <c r="L71" s="35" t="s">
        <v>146</v>
      </c>
      <c r="M71" s="32"/>
      <c r="N71" s="32" t="s">
        <v>20</v>
      </c>
      <c r="O71" s="32" t="s">
        <v>23</v>
      </c>
      <c r="P71" s="32"/>
      <c r="Q71" s="32"/>
      <c r="R71" s="32" t="s">
        <v>24</v>
      </c>
    </row>
    <row r="72" ht="14.5" spans="11:18">
      <c r="K72" s="32"/>
      <c r="L72" s="35" t="s">
        <v>147</v>
      </c>
      <c r="M72" s="32"/>
      <c r="N72" s="32" t="s">
        <v>20</v>
      </c>
      <c r="O72" s="32" t="s">
        <v>23</v>
      </c>
      <c r="P72" s="32"/>
      <c r="Q72" s="32"/>
      <c r="R72" s="32" t="s">
        <v>24</v>
      </c>
    </row>
    <row r="73" ht="14.5" spans="11:18">
      <c r="K73" s="32"/>
      <c r="L73" s="35" t="s">
        <v>148</v>
      </c>
      <c r="M73" s="32"/>
      <c r="N73" s="32" t="s">
        <v>20</v>
      </c>
      <c r="O73" s="32" t="s">
        <v>23</v>
      </c>
      <c r="P73" s="32"/>
      <c r="Q73" s="32"/>
      <c r="R73" s="32" t="s">
        <v>24</v>
      </c>
    </row>
    <row r="74" ht="14.5" spans="11:18">
      <c r="K74" s="32"/>
      <c r="L74" s="35" t="s">
        <v>149</v>
      </c>
      <c r="M74" s="32"/>
      <c r="N74" s="32" t="s">
        <v>20</v>
      </c>
      <c r="O74" s="32" t="s">
        <v>23</v>
      </c>
      <c r="P74" s="32"/>
      <c r="Q74" s="32"/>
      <c r="R74" s="32" t="s">
        <v>24</v>
      </c>
    </row>
    <row r="75" ht="14.5" spans="11:18">
      <c r="K75" s="32"/>
      <c r="L75" s="35" t="s">
        <v>150</v>
      </c>
      <c r="M75" s="32"/>
      <c r="N75" s="32" t="s">
        <v>20</v>
      </c>
      <c r="O75" s="32" t="s">
        <v>23</v>
      </c>
      <c r="P75" s="32"/>
      <c r="Q75" s="32"/>
      <c r="R75" s="32" t="s">
        <v>24</v>
      </c>
    </row>
    <row r="76" ht="14.5" spans="11:18">
      <c r="K76" s="32"/>
      <c r="L76" s="35" t="s">
        <v>151</v>
      </c>
      <c r="M76" s="32"/>
      <c r="N76" s="32" t="s">
        <v>20</v>
      </c>
      <c r="O76" s="32" t="s">
        <v>23</v>
      </c>
      <c r="P76" s="32"/>
      <c r="Q76" s="32"/>
      <c r="R76" s="32" t="s">
        <v>24</v>
      </c>
    </row>
    <row r="77" ht="14.5" spans="11:18">
      <c r="K77" s="32"/>
      <c r="L77" s="35" t="s">
        <v>152</v>
      </c>
      <c r="M77" s="32"/>
      <c r="N77" s="32" t="s">
        <v>20</v>
      </c>
      <c r="O77" s="32" t="s">
        <v>23</v>
      </c>
      <c r="P77" s="32"/>
      <c r="Q77" s="32"/>
      <c r="R77" s="32" t="s">
        <v>24</v>
      </c>
    </row>
    <row r="78" ht="14.5" spans="11:18">
      <c r="K78" s="32"/>
      <c r="L78" s="35" t="s">
        <v>153</v>
      </c>
      <c r="M78" s="32"/>
      <c r="N78" s="32" t="s">
        <v>20</v>
      </c>
      <c r="O78" s="32" t="s">
        <v>23</v>
      </c>
      <c r="P78" s="32"/>
      <c r="Q78" s="32"/>
      <c r="R78" s="32" t="s">
        <v>24</v>
      </c>
    </row>
    <row r="79" ht="14.5" spans="11:18">
      <c r="K79" s="32"/>
      <c r="L79" s="35" t="s">
        <v>154</v>
      </c>
      <c r="M79" s="32"/>
      <c r="N79" s="32" t="s">
        <v>20</v>
      </c>
      <c r="O79" s="32" t="s">
        <v>23</v>
      </c>
      <c r="P79" s="32"/>
      <c r="Q79" s="32"/>
      <c r="R79" s="32" t="s">
        <v>24</v>
      </c>
    </row>
    <row r="80" ht="14.5" spans="11:18">
      <c r="K80" s="32"/>
      <c r="L80" s="35" t="s">
        <v>155</v>
      </c>
      <c r="M80" s="32"/>
      <c r="N80" s="32" t="s">
        <v>20</v>
      </c>
      <c r="O80" s="32" t="s">
        <v>23</v>
      </c>
      <c r="P80" s="32"/>
      <c r="Q80" s="32"/>
      <c r="R80" s="32" t="s">
        <v>24</v>
      </c>
    </row>
    <row r="81" ht="14.5" spans="11:18">
      <c r="K81" s="32"/>
      <c r="L81" s="35" t="s">
        <v>156</v>
      </c>
      <c r="M81" s="32"/>
      <c r="N81" s="32" t="s">
        <v>20</v>
      </c>
      <c r="O81" s="32" t="s">
        <v>23</v>
      </c>
      <c r="P81" s="32"/>
      <c r="Q81" s="32"/>
      <c r="R81" s="32" t="s">
        <v>24</v>
      </c>
    </row>
    <row r="82" ht="14.5" spans="11:18">
      <c r="K82" s="32"/>
      <c r="L82" s="35" t="s">
        <v>157</v>
      </c>
      <c r="M82" s="32"/>
      <c r="N82" s="32" t="s">
        <v>20</v>
      </c>
      <c r="O82" s="32" t="s">
        <v>23</v>
      </c>
      <c r="P82" s="32"/>
      <c r="Q82" s="32"/>
      <c r="R82" s="32" t="s">
        <v>24</v>
      </c>
    </row>
    <row r="83" ht="14.5" spans="11:18">
      <c r="K83" s="32"/>
      <c r="L83" s="35" t="s">
        <v>158</v>
      </c>
      <c r="M83" s="32"/>
      <c r="N83" s="32" t="s">
        <v>20</v>
      </c>
      <c r="O83" s="32" t="s">
        <v>23</v>
      </c>
      <c r="P83" s="32"/>
      <c r="Q83" s="32"/>
      <c r="R83" s="32" t="s">
        <v>24</v>
      </c>
    </row>
    <row r="84" ht="14.5" spans="11:18">
      <c r="K84" s="32"/>
      <c r="L84" s="35" t="s">
        <v>159</v>
      </c>
      <c r="M84" s="32"/>
      <c r="N84" s="32" t="s">
        <v>20</v>
      </c>
      <c r="O84" s="32" t="s">
        <v>23</v>
      </c>
      <c r="P84" s="32"/>
      <c r="Q84" s="32"/>
      <c r="R84" s="32" t="s">
        <v>24</v>
      </c>
    </row>
    <row r="85" ht="14.5" spans="11:18">
      <c r="K85" s="32"/>
      <c r="L85" s="35" t="s">
        <v>160</v>
      </c>
      <c r="M85" s="32"/>
      <c r="N85" s="32" t="s">
        <v>20</v>
      </c>
      <c r="O85" s="32" t="s">
        <v>23</v>
      </c>
      <c r="P85" s="32"/>
      <c r="Q85" s="32"/>
      <c r="R85" s="32" t="s">
        <v>24</v>
      </c>
    </row>
    <row r="86" ht="14.5" spans="11:18">
      <c r="K86" s="32"/>
      <c r="L86" s="35" t="s">
        <v>161</v>
      </c>
      <c r="M86" s="32"/>
      <c r="N86" s="32" t="s">
        <v>20</v>
      </c>
      <c r="O86" s="32" t="s">
        <v>23</v>
      </c>
      <c r="P86" s="32"/>
      <c r="Q86" s="32"/>
      <c r="R86" s="32" t="s">
        <v>24</v>
      </c>
    </row>
    <row r="87" ht="14.5" spans="11:18">
      <c r="K87" s="32"/>
      <c r="L87" s="35" t="s">
        <v>162</v>
      </c>
      <c r="M87" s="32"/>
      <c r="N87" s="32" t="s">
        <v>20</v>
      </c>
      <c r="O87" s="32" t="s">
        <v>23</v>
      </c>
      <c r="P87" s="32"/>
      <c r="Q87" s="32"/>
      <c r="R87" s="32" t="s">
        <v>24</v>
      </c>
    </row>
    <row r="88" ht="14.5" spans="11:18">
      <c r="K88" s="32"/>
      <c r="L88" s="35" t="s">
        <v>163</v>
      </c>
      <c r="M88" s="32"/>
      <c r="N88" s="32" t="s">
        <v>20</v>
      </c>
      <c r="O88" s="32" t="s">
        <v>23</v>
      </c>
      <c r="P88" s="32"/>
      <c r="Q88" s="32"/>
      <c r="R88" s="32" t="s">
        <v>24</v>
      </c>
    </row>
    <row r="89" ht="14.5" spans="11:18">
      <c r="K89" s="32"/>
      <c r="L89" s="35" t="s">
        <v>164</v>
      </c>
      <c r="M89" s="32"/>
      <c r="N89" s="32" t="s">
        <v>20</v>
      </c>
      <c r="O89" s="32" t="s">
        <v>23</v>
      </c>
      <c r="P89" s="32"/>
      <c r="Q89" s="32"/>
      <c r="R89" s="32" t="s">
        <v>24</v>
      </c>
    </row>
    <row r="90" ht="14.5" spans="11:18">
      <c r="K90" s="32"/>
      <c r="L90" s="35" t="s">
        <v>165</v>
      </c>
      <c r="M90" s="32"/>
      <c r="N90" s="32" t="s">
        <v>20</v>
      </c>
      <c r="O90" s="32" t="s">
        <v>23</v>
      </c>
      <c r="P90" s="32"/>
      <c r="Q90" s="32"/>
      <c r="R90" s="32" t="s">
        <v>24</v>
      </c>
    </row>
    <row r="91" ht="14.5" spans="11:18">
      <c r="K91" s="32"/>
      <c r="L91" s="35" t="s">
        <v>166</v>
      </c>
      <c r="M91" s="32"/>
      <c r="N91" s="32" t="s">
        <v>20</v>
      </c>
      <c r="O91" s="32" t="s">
        <v>23</v>
      </c>
      <c r="P91" s="32"/>
      <c r="Q91" s="32"/>
      <c r="R91" s="32" t="s">
        <v>24</v>
      </c>
    </row>
    <row r="92" ht="14.5" spans="11:18">
      <c r="K92" s="32"/>
      <c r="L92" s="35" t="s">
        <v>167</v>
      </c>
      <c r="M92" s="32"/>
      <c r="N92" s="32" t="s">
        <v>20</v>
      </c>
      <c r="O92" s="32" t="s">
        <v>23</v>
      </c>
      <c r="P92" s="32"/>
      <c r="Q92" s="32"/>
      <c r="R92" s="32" t="s">
        <v>24</v>
      </c>
    </row>
    <row r="93" ht="14.5" spans="11:18">
      <c r="K93" s="32"/>
      <c r="L93" s="35" t="s">
        <v>168</v>
      </c>
      <c r="M93" s="32"/>
      <c r="N93" s="32" t="s">
        <v>20</v>
      </c>
      <c r="O93" s="32" t="s">
        <v>23</v>
      </c>
      <c r="P93" s="32"/>
      <c r="Q93" s="32"/>
      <c r="R93" s="32" t="s">
        <v>24</v>
      </c>
    </row>
    <row r="94" ht="14.5" spans="11:18">
      <c r="K94" s="32"/>
      <c r="L94" s="35" t="s">
        <v>169</v>
      </c>
      <c r="M94" s="32"/>
      <c r="N94" s="32" t="s">
        <v>20</v>
      </c>
      <c r="O94" s="32" t="s">
        <v>23</v>
      </c>
      <c r="P94" s="32"/>
      <c r="Q94" s="32"/>
      <c r="R94" s="32" t="s">
        <v>24</v>
      </c>
    </row>
    <row r="95" ht="14.5" spans="11:18">
      <c r="K95" s="32"/>
      <c r="L95" s="35" t="s">
        <v>170</v>
      </c>
      <c r="M95" s="32"/>
      <c r="N95" s="32" t="s">
        <v>20</v>
      </c>
      <c r="O95" s="32" t="s">
        <v>23</v>
      </c>
      <c r="P95" s="32"/>
      <c r="Q95" s="32"/>
      <c r="R95" s="32" t="s">
        <v>24</v>
      </c>
    </row>
    <row r="96" ht="14.5" spans="11:18">
      <c r="K96" s="32"/>
      <c r="L96" s="35" t="s">
        <v>171</v>
      </c>
      <c r="M96" s="32"/>
      <c r="N96" s="32" t="s">
        <v>20</v>
      </c>
      <c r="O96" s="32" t="s">
        <v>23</v>
      </c>
      <c r="P96" s="32"/>
      <c r="Q96" s="32"/>
      <c r="R96" s="32" t="s">
        <v>24</v>
      </c>
    </row>
    <row r="97" ht="14.5" spans="11:18">
      <c r="K97" s="32"/>
      <c r="L97" s="35" t="s">
        <v>172</v>
      </c>
      <c r="M97" s="32"/>
      <c r="N97" s="32" t="s">
        <v>20</v>
      </c>
      <c r="O97" s="32" t="s">
        <v>23</v>
      </c>
      <c r="P97" s="32"/>
      <c r="Q97" s="32"/>
      <c r="R97" s="32" t="s">
        <v>24</v>
      </c>
    </row>
    <row r="98" ht="14.5" spans="11:18">
      <c r="K98" s="32"/>
      <c r="L98" s="35" t="s">
        <v>173</v>
      </c>
      <c r="M98" s="32"/>
      <c r="N98" s="32" t="s">
        <v>20</v>
      </c>
      <c r="O98" s="32" t="s">
        <v>23</v>
      </c>
      <c r="P98" s="32"/>
      <c r="Q98" s="32"/>
      <c r="R98" s="32" t="s">
        <v>24</v>
      </c>
    </row>
    <row r="99" ht="14.5" spans="11:18">
      <c r="K99" s="191"/>
      <c r="L99" s="192" t="s">
        <v>174</v>
      </c>
      <c r="M99" s="193"/>
      <c r="N99" s="191" t="s">
        <v>20</v>
      </c>
      <c r="O99" s="191" t="s">
        <v>23</v>
      </c>
      <c r="P99" s="191"/>
      <c r="Q99" s="191"/>
      <c r="R99" s="191" t="s">
        <v>24</v>
      </c>
    </row>
    <row r="100" ht="14.5" spans="11:17">
      <c r="K100" s="139" t="s">
        <v>175</v>
      </c>
      <c r="L100" s="58" t="s">
        <v>176</v>
      </c>
      <c r="M100" s="153"/>
      <c r="N100" s="139" t="s">
        <v>20</v>
      </c>
      <c r="O100" s="194" t="s">
        <v>23</v>
      </c>
      <c r="P100" s="195" t="s">
        <v>65</v>
      </c>
      <c r="Q100" s="88"/>
    </row>
    <row r="101" ht="14.5" spans="11:17">
      <c r="K101" s="32"/>
      <c r="L101" s="58" t="s">
        <v>177</v>
      </c>
      <c r="M101" s="153"/>
      <c r="N101" s="139" t="s">
        <v>20</v>
      </c>
      <c r="O101" s="139" t="s">
        <v>178</v>
      </c>
      <c r="P101" s="139"/>
      <c r="Q101" s="88"/>
    </row>
    <row r="102" ht="14.5" spans="11:17">
      <c r="K102" s="32"/>
      <c r="L102" s="58" t="s">
        <v>179</v>
      </c>
      <c r="M102" s="153"/>
      <c r="N102" s="139" t="s">
        <v>20</v>
      </c>
      <c r="O102" s="139" t="s">
        <v>178</v>
      </c>
      <c r="P102" s="139"/>
      <c r="Q102" s="88"/>
    </row>
    <row r="103" ht="14.5" spans="11:17">
      <c r="K103" s="32"/>
      <c r="L103" s="184" t="s">
        <v>180</v>
      </c>
      <c r="M103" s="153"/>
      <c r="N103" s="139" t="s">
        <v>20</v>
      </c>
      <c r="O103" s="196" t="s">
        <v>23</v>
      </c>
      <c r="P103" s="197" t="s">
        <v>74</v>
      </c>
      <c r="Q103" s="88"/>
    </row>
    <row r="104" ht="14.5" spans="11:17">
      <c r="K104" s="32"/>
      <c r="L104" s="184" t="s">
        <v>181</v>
      </c>
      <c r="M104" s="153"/>
      <c r="N104" s="139" t="s">
        <v>20</v>
      </c>
      <c r="O104" s="139" t="s">
        <v>178</v>
      </c>
      <c r="P104" s="195" t="s">
        <v>65</v>
      </c>
      <c r="Q104" s="88"/>
    </row>
    <row r="105" ht="14.5" spans="12:17">
      <c r="L105" s="184" t="s">
        <v>182</v>
      </c>
      <c r="M105" s="153"/>
      <c r="N105" s="139" t="s">
        <v>20</v>
      </c>
      <c r="O105" s="139" t="s">
        <v>178</v>
      </c>
      <c r="P105" s="139"/>
      <c r="Q105" s="88"/>
    </row>
    <row r="106" ht="14.5" spans="11:17">
      <c r="K106" s="32"/>
      <c r="L106" s="184"/>
      <c r="M106" s="153"/>
      <c r="N106" s="139"/>
      <c r="O106" s="139"/>
      <c r="P106" s="139"/>
      <c r="Q106" s="88"/>
    </row>
  </sheetData>
  <pageMargins left="0.75" right="0.75" top="1" bottom="1" header="0.5" footer="0.5"/>
  <pageSetup paperSize="1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BC296"/>
  <sheetViews>
    <sheetView tabSelected="1" zoomScale="67" zoomScaleNormal="67" topLeftCell="A32" workbookViewId="0">
      <selection activeCell="L64" sqref="L64"/>
    </sheetView>
  </sheetViews>
  <sheetFormatPr defaultColWidth="9" defaultRowHeight="12.5"/>
  <cols>
    <col min="1" max="1" width="14.4545454545455" customWidth="1"/>
    <col min="3" max="3" width="10.5454545454545" customWidth="1"/>
    <col min="6" max="6" width="14.4545454545455" customWidth="1"/>
    <col min="7" max="7" width="9.72727272727273" customWidth="1"/>
    <col min="8" max="8" width="17.2727272727273" customWidth="1"/>
    <col min="9" max="15" width="12" customWidth="1"/>
    <col min="23" max="23" width="16.2727272727273" customWidth="1"/>
  </cols>
  <sheetData>
    <row r="6" ht="14.5" spans="6:48">
      <c r="F6" s="146"/>
      <c r="G6" s="146"/>
      <c r="H6" s="147" t="s">
        <v>183</v>
      </c>
      <c r="I6" s="146"/>
      <c r="J6" s="146"/>
      <c r="K6" s="146"/>
      <c r="L6" s="146"/>
      <c r="M6" s="146"/>
      <c r="N6" s="146"/>
      <c r="O6" s="146"/>
      <c r="P6" s="146"/>
      <c r="Q6" s="151"/>
      <c r="R6" s="151"/>
      <c r="S6" s="151"/>
      <c r="T6" s="151"/>
      <c r="U6" s="151"/>
      <c r="V6" s="151"/>
      <c r="W6" s="146"/>
      <c r="X6" s="146"/>
      <c r="Y6" s="147" t="s">
        <v>184</v>
      </c>
      <c r="Z6" s="146"/>
      <c r="AA6" s="146"/>
      <c r="AB6" s="146"/>
      <c r="AC6" s="146"/>
      <c r="AD6" s="146"/>
      <c r="AE6" s="146"/>
      <c r="AF6" s="146"/>
      <c r="AG6" s="146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1"/>
      <c r="AU6" s="151"/>
      <c r="AV6" s="151"/>
    </row>
    <row r="7" ht="15.25" spans="6:48">
      <c r="F7" s="148" t="s">
        <v>11</v>
      </c>
      <c r="G7" s="148" t="s">
        <v>185</v>
      </c>
      <c r="H7" s="148" t="s">
        <v>186</v>
      </c>
      <c r="I7" s="148">
        <v>2020</v>
      </c>
      <c r="J7" s="158" t="s">
        <v>187</v>
      </c>
      <c r="K7" s="91" t="s">
        <v>188</v>
      </c>
      <c r="L7" s="91" t="s">
        <v>189</v>
      </c>
      <c r="M7" s="91" t="s">
        <v>190</v>
      </c>
      <c r="N7" s="91" t="s">
        <v>191</v>
      </c>
      <c r="O7" s="91" t="s">
        <v>192</v>
      </c>
      <c r="P7" s="91" t="s">
        <v>193</v>
      </c>
      <c r="Q7" s="162"/>
      <c r="R7" s="162"/>
      <c r="S7" s="162"/>
      <c r="T7" s="162"/>
      <c r="U7" s="162"/>
      <c r="V7" s="162"/>
      <c r="W7" s="148" t="s">
        <v>11</v>
      </c>
      <c r="X7" s="148" t="s">
        <v>185</v>
      </c>
      <c r="Y7" s="148" t="s">
        <v>186</v>
      </c>
      <c r="Z7" s="148">
        <v>2020</v>
      </c>
      <c r="AA7" s="158" t="s">
        <v>187</v>
      </c>
      <c r="AB7" s="91" t="s">
        <v>188</v>
      </c>
      <c r="AC7" s="91" t="s">
        <v>189</v>
      </c>
      <c r="AD7" s="91" t="s">
        <v>190</v>
      </c>
      <c r="AE7" s="91" t="s">
        <v>191</v>
      </c>
      <c r="AF7" s="91" t="s">
        <v>192</v>
      </c>
      <c r="AG7" s="91" t="s">
        <v>193</v>
      </c>
      <c r="AH7" s="162"/>
      <c r="AI7" s="162"/>
      <c r="AJ7" s="162"/>
      <c r="AK7" s="162"/>
      <c r="AL7" s="162"/>
      <c r="AM7" s="162"/>
      <c r="AN7" s="162"/>
      <c r="AO7" s="162"/>
      <c r="AP7" s="162"/>
      <c r="AQ7" s="162"/>
      <c r="AR7" s="162"/>
      <c r="AS7" s="162"/>
      <c r="AT7" s="162"/>
      <c r="AU7" s="151"/>
      <c r="AV7" s="151"/>
    </row>
    <row r="8" ht="14.5" spans="6:48">
      <c r="F8" s="149" t="s">
        <v>177</v>
      </c>
      <c r="G8" s="149" t="s">
        <v>194</v>
      </c>
      <c r="H8" s="149" t="s">
        <v>67</v>
      </c>
      <c r="I8" s="149"/>
      <c r="J8" s="159">
        <f>(1-J9)/2</f>
        <v>0.224464060529634</v>
      </c>
      <c r="K8" s="159">
        <f t="shared" ref="K8:P8" si="0">(1-K9)/2</f>
        <v>0.484077147342453</v>
      </c>
      <c r="L8" s="159">
        <f t="shared" si="0"/>
        <v>0.5</v>
      </c>
      <c r="M8" s="159">
        <f t="shared" si="0"/>
        <v>0.5</v>
      </c>
      <c r="N8" s="159">
        <f t="shared" si="0"/>
        <v>0.5</v>
      </c>
      <c r="O8" s="159">
        <f t="shared" si="0"/>
        <v>0.486720757949907</v>
      </c>
      <c r="P8" s="159">
        <f t="shared" si="0"/>
        <v>0.489122945171769</v>
      </c>
      <c r="Q8" s="57"/>
      <c r="R8" s="57"/>
      <c r="S8" s="57"/>
      <c r="T8" s="57"/>
      <c r="U8" s="57"/>
      <c r="V8" s="57"/>
      <c r="W8" s="149" t="s">
        <v>180</v>
      </c>
      <c r="X8" s="149" t="s">
        <v>195</v>
      </c>
      <c r="Y8" s="149" t="s">
        <v>82</v>
      </c>
      <c r="Z8" s="149"/>
      <c r="AA8" s="167">
        <v>0.5</v>
      </c>
      <c r="AB8" s="159">
        <f t="shared" ref="AB8:AG8" si="1">(1-AB9)/2</f>
        <v>0.5</v>
      </c>
      <c r="AC8" s="159">
        <f t="shared" si="1"/>
        <v>0.5</v>
      </c>
      <c r="AD8" s="159">
        <f t="shared" si="1"/>
        <v>0.5</v>
      </c>
      <c r="AE8" s="159">
        <f t="shared" si="1"/>
        <v>0.5</v>
      </c>
      <c r="AF8" s="159">
        <f t="shared" si="1"/>
        <v>0.5</v>
      </c>
      <c r="AG8" s="159">
        <f t="shared" si="1"/>
        <v>0.5</v>
      </c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151"/>
      <c r="AV8" s="151"/>
    </row>
    <row r="9" ht="14.5" spans="6:48">
      <c r="F9" s="149"/>
      <c r="G9" s="149" t="s">
        <v>196</v>
      </c>
      <c r="H9" s="146"/>
      <c r="I9" s="149"/>
      <c r="J9" s="160">
        <v>0.551071878940731</v>
      </c>
      <c r="K9" s="160">
        <v>0.0318457053150931</v>
      </c>
      <c r="L9" s="160">
        <v>0</v>
      </c>
      <c r="M9" s="160">
        <v>0</v>
      </c>
      <c r="N9" s="160">
        <v>0</v>
      </c>
      <c r="O9" s="160">
        <v>0.0265584841001865</v>
      </c>
      <c r="P9" s="160">
        <v>0.0217541096564622</v>
      </c>
      <c r="Q9" s="165"/>
      <c r="R9" s="165"/>
      <c r="S9" s="165"/>
      <c r="T9" s="165"/>
      <c r="U9" s="165"/>
      <c r="V9" s="165"/>
      <c r="W9" s="149"/>
      <c r="X9" s="149"/>
      <c r="Y9" s="150" t="s">
        <v>72</v>
      </c>
      <c r="Z9" s="149"/>
      <c r="AA9" s="160"/>
      <c r="AB9" s="160"/>
      <c r="AC9" s="160"/>
      <c r="AD9" s="160"/>
      <c r="AE9" s="160"/>
      <c r="AF9" s="160"/>
      <c r="AG9" s="160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51"/>
      <c r="AV9" s="57" t="s">
        <v>197</v>
      </c>
    </row>
    <row r="10" ht="14.5" spans="6:48">
      <c r="F10" s="149"/>
      <c r="G10" s="149" t="s">
        <v>198</v>
      </c>
      <c r="H10" s="146"/>
      <c r="I10" s="149"/>
      <c r="J10" s="159">
        <f>J8</f>
        <v>0.224464060529634</v>
      </c>
      <c r="K10" s="159">
        <f t="shared" ref="K10:P10" si="2">K8</f>
        <v>0.484077147342453</v>
      </c>
      <c r="L10" s="159">
        <f t="shared" si="2"/>
        <v>0.5</v>
      </c>
      <c r="M10" s="159">
        <f t="shared" si="2"/>
        <v>0.5</v>
      </c>
      <c r="N10" s="159">
        <f t="shared" si="2"/>
        <v>0.5</v>
      </c>
      <c r="O10" s="159">
        <f t="shared" si="2"/>
        <v>0.486720757949907</v>
      </c>
      <c r="P10" s="159">
        <f t="shared" si="2"/>
        <v>0.489122945171769</v>
      </c>
      <c r="Q10" s="57"/>
      <c r="R10" s="57"/>
      <c r="S10" s="57"/>
      <c r="T10" s="57"/>
      <c r="U10" s="57"/>
      <c r="V10" s="57"/>
      <c r="W10" s="149"/>
      <c r="X10" s="149"/>
      <c r="Y10" s="146"/>
      <c r="Z10" s="149"/>
      <c r="AA10" s="159"/>
      <c r="AB10" s="159"/>
      <c r="AC10" s="159"/>
      <c r="AD10" s="159"/>
      <c r="AE10" s="159"/>
      <c r="AF10" s="159"/>
      <c r="AG10" s="159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151"/>
      <c r="AV10" s="151"/>
    </row>
    <row r="11" ht="14.5" spans="6:48">
      <c r="F11" s="150" t="s">
        <v>139</v>
      </c>
      <c r="G11" s="146"/>
      <c r="H11" s="91"/>
      <c r="I11" s="149"/>
      <c r="J11" s="146"/>
      <c r="K11" s="146"/>
      <c r="L11" s="146"/>
      <c r="M11" s="146"/>
      <c r="N11" s="146"/>
      <c r="O11" s="146"/>
      <c r="P11" s="146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151"/>
      <c r="AV11" s="151"/>
    </row>
    <row r="12" ht="14.5" spans="6:48">
      <c r="F12" s="149" t="s">
        <v>182</v>
      </c>
      <c r="G12" s="149" t="s">
        <v>199</v>
      </c>
      <c r="H12" s="149" t="s">
        <v>79</v>
      </c>
      <c r="I12" s="149"/>
      <c r="J12" s="159">
        <f t="shared" ref="J12:P12" si="3">25%</f>
        <v>0.25</v>
      </c>
      <c r="K12" s="159">
        <f t="shared" si="3"/>
        <v>0.25</v>
      </c>
      <c r="L12" s="159">
        <f t="shared" si="3"/>
        <v>0.25</v>
      </c>
      <c r="M12" s="159">
        <f t="shared" si="3"/>
        <v>0.25</v>
      </c>
      <c r="N12" s="159">
        <f t="shared" si="3"/>
        <v>0.25</v>
      </c>
      <c r="O12" s="159">
        <f t="shared" si="3"/>
        <v>0.25</v>
      </c>
      <c r="P12" s="159">
        <f t="shared" si="3"/>
        <v>0.25</v>
      </c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</row>
    <row r="13" ht="14.5" spans="6:48">
      <c r="F13" s="149"/>
      <c r="G13" s="149" t="s">
        <v>200</v>
      </c>
      <c r="H13" s="146"/>
      <c r="I13" s="149"/>
      <c r="J13" s="159">
        <f t="shared" ref="J13:P13" si="4">25%</f>
        <v>0.25</v>
      </c>
      <c r="K13" s="159">
        <f t="shared" si="4"/>
        <v>0.25</v>
      </c>
      <c r="L13" s="159">
        <f t="shared" si="4"/>
        <v>0.25</v>
      </c>
      <c r="M13" s="159">
        <f t="shared" si="4"/>
        <v>0.25</v>
      </c>
      <c r="N13" s="159">
        <f t="shared" si="4"/>
        <v>0.25</v>
      </c>
      <c r="O13" s="159">
        <f t="shared" si="4"/>
        <v>0.25</v>
      </c>
      <c r="P13" s="159">
        <f t="shared" si="4"/>
        <v>0.25</v>
      </c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151"/>
      <c r="AV13" s="151"/>
    </row>
    <row r="14" ht="14.5" spans="1:48">
      <c r="A14" s="151"/>
      <c r="B14" s="151"/>
      <c r="C14" s="151"/>
      <c r="F14" s="149"/>
      <c r="G14" s="149" t="s">
        <v>201</v>
      </c>
      <c r="H14" s="146"/>
      <c r="I14" s="149"/>
      <c r="J14" s="159">
        <f t="shared" ref="J14:P14" si="5">25%</f>
        <v>0.25</v>
      </c>
      <c r="K14" s="159">
        <f t="shared" si="5"/>
        <v>0.25</v>
      </c>
      <c r="L14" s="159">
        <f t="shared" si="5"/>
        <v>0.25</v>
      </c>
      <c r="M14" s="159">
        <f t="shared" si="5"/>
        <v>0.25</v>
      </c>
      <c r="N14" s="159">
        <f t="shared" si="5"/>
        <v>0.25</v>
      </c>
      <c r="O14" s="159">
        <f t="shared" si="5"/>
        <v>0.25</v>
      </c>
      <c r="P14" s="159">
        <f t="shared" si="5"/>
        <v>0.25</v>
      </c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151"/>
      <c r="AV14" s="151"/>
    </row>
    <row r="15" ht="14.5" spans="1:46">
      <c r="A15" s="151"/>
      <c r="B15" s="151"/>
      <c r="C15" s="151"/>
      <c r="D15" s="151"/>
      <c r="E15" s="151"/>
      <c r="F15" s="149"/>
      <c r="G15" s="149" t="s">
        <v>202</v>
      </c>
      <c r="H15" s="146"/>
      <c r="I15" s="149"/>
      <c r="J15" s="159">
        <f t="shared" ref="J15:P15" si="6">25%</f>
        <v>0.25</v>
      </c>
      <c r="K15" s="159">
        <f t="shared" si="6"/>
        <v>0.25</v>
      </c>
      <c r="L15" s="159">
        <f t="shared" si="6"/>
        <v>0.25</v>
      </c>
      <c r="M15" s="159">
        <f t="shared" si="6"/>
        <v>0.25</v>
      </c>
      <c r="N15" s="159">
        <f t="shared" si="6"/>
        <v>0.25</v>
      </c>
      <c r="O15" s="159">
        <f t="shared" si="6"/>
        <v>0.25</v>
      </c>
      <c r="P15" s="159">
        <f t="shared" si="6"/>
        <v>0.25</v>
      </c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</row>
    <row r="16" ht="14.5" spans="1:46">
      <c r="A16" s="152"/>
      <c r="B16" s="153"/>
      <c r="C16" s="153"/>
      <c r="D16" s="151"/>
      <c r="E16" s="151"/>
      <c r="F16" s="150" t="s">
        <v>139</v>
      </c>
      <c r="G16" s="146"/>
      <c r="H16" s="91"/>
      <c r="I16" s="149"/>
      <c r="J16" s="146"/>
      <c r="K16" s="146"/>
      <c r="L16" s="146"/>
      <c r="M16" s="146"/>
      <c r="N16" s="146"/>
      <c r="O16" s="146"/>
      <c r="P16" s="146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</row>
    <row r="17" ht="14.5" spans="1:46">
      <c r="A17" s="152"/>
      <c r="B17" s="153"/>
      <c r="C17" s="153"/>
      <c r="D17" s="151"/>
      <c r="E17" s="151"/>
      <c r="F17" s="149" t="s">
        <v>181</v>
      </c>
      <c r="G17" s="149" t="s">
        <v>203</v>
      </c>
      <c r="H17" s="149" t="s">
        <v>76</v>
      </c>
      <c r="I17" s="149"/>
      <c r="J17" s="159">
        <v>1</v>
      </c>
      <c r="K17" s="159">
        <v>1</v>
      </c>
      <c r="L17" s="159">
        <v>1</v>
      </c>
      <c r="M17" s="159">
        <v>1</v>
      </c>
      <c r="N17" s="159">
        <v>1</v>
      </c>
      <c r="O17" s="159">
        <v>1</v>
      </c>
      <c r="P17" s="159">
        <v>1</v>
      </c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</row>
    <row r="18" ht="14.5" spans="1:46">
      <c r="A18" s="152"/>
      <c r="B18" s="153"/>
      <c r="C18" s="153"/>
      <c r="D18" s="151"/>
      <c r="E18" s="151"/>
      <c r="F18" s="151"/>
      <c r="G18" s="149" t="s">
        <v>204</v>
      </c>
      <c r="I18" s="56"/>
      <c r="J18" s="151"/>
      <c r="K18" s="151"/>
      <c r="L18" s="151"/>
      <c r="M18" s="151"/>
      <c r="N18" s="151"/>
      <c r="O18" s="151"/>
      <c r="P18" s="151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</row>
    <row r="19" ht="14.5" spans="1:46">
      <c r="A19" s="152"/>
      <c r="B19" s="153"/>
      <c r="C19" s="153"/>
      <c r="D19" s="153"/>
      <c r="E19" s="153"/>
      <c r="F19" s="152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</row>
    <row r="20" ht="14.5" spans="1:46">
      <c r="A20" s="152"/>
      <c r="B20" s="153"/>
      <c r="C20" s="153"/>
      <c r="D20" s="153"/>
      <c r="E20" s="153"/>
      <c r="F20" s="152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</row>
    <row r="21" ht="14.5" spans="1:46">
      <c r="A21" s="151"/>
      <c r="B21" s="151"/>
      <c r="C21" s="151"/>
      <c r="D21" s="153"/>
      <c r="E21" s="153"/>
      <c r="F21" s="152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</row>
    <row r="22" ht="14.5" spans="1:46">
      <c r="A22" s="151"/>
      <c r="B22" s="151"/>
      <c r="C22" s="151"/>
      <c r="D22" s="153"/>
      <c r="E22" s="153"/>
      <c r="F22" s="152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</row>
    <row r="23" ht="14.5" spans="1:46">
      <c r="A23" s="151"/>
      <c r="B23" s="151"/>
      <c r="C23" s="151"/>
      <c r="D23" s="153"/>
      <c r="E23" s="153"/>
      <c r="F23" s="146"/>
      <c r="G23" s="146"/>
      <c r="H23" s="147" t="s">
        <v>205</v>
      </c>
      <c r="I23" s="146"/>
      <c r="J23" s="146"/>
      <c r="K23" s="146"/>
      <c r="L23" s="146"/>
      <c r="M23" s="146"/>
      <c r="N23" s="146"/>
      <c r="O23" s="146"/>
      <c r="P23" s="146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</row>
    <row r="24" ht="14.5" spans="1:45">
      <c r="A24" s="151"/>
      <c r="B24" s="151"/>
      <c r="C24" s="151"/>
      <c r="D24" s="151"/>
      <c r="E24" s="151"/>
      <c r="F24" s="148" t="s">
        <v>11</v>
      </c>
      <c r="G24" s="148" t="s">
        <v>185</v>
      </c>
      <c r="H24" s="148" t="s">
        <v>186</v>
      </c>
      <c r="I24" s="161">
        <v>2020</v>
      </c>
      <c r="J24" s="158" t="s">
        <v>187</v>
      </c>
      <c r="K24" s="91" t="s">
        <v>188</v>
      </c>
      <c r="L24" s="91" t="s">
        <v>189</v>
      </c>
      <c r="M24" s="91" t="s">
        <v>190</v>
      </c>
      <c r="N24" s="91" t="s">
        <v>191</v>
      </c>
      <c r="O24" s="91" t="s">
        <v>192</v>
      </c>
      <c r="P24" s="91" t="s">
        <v>193</v>
      </c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</row>
    <row r="25" ht="14.5" spans="1:45">
      <c r="A25" s="151"/>
      <c r="B25" s="151"/>
      <c r="C25" s="151"/>
      <c r="D25" s="151"/>
      <c r="E25" s="151"/>
      <c r="F25" s="154" t="s">
        <v>176</v>
      </c>
      <c r="G25" s="146"/>
      <c r="H25" s="146"/>
      <c r="I25" s="91"/>
      <c r="J25" s="149">
        <v>40</v>
      </c>
      <c r="K25" s="149">
        <v>40</v>
      </c>
      <c r="L25" s="149">
        <v>40</v>
      </c>
      <c r="M25" s="149">
        <v>40</v>
      </c>
      <c r="N25" s="149">
        <v>40</v>
      </c>
      <c r="O25" s="149">
        <v>40</v>
      </c>
      <c r="P25" s="149">
        <v>40</v>
      </c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</row>
    <row r="26" ht="14.5" spans="1:45">
      <c r="A26" s="151"/>
      <c r="B26" s="151"/>
      <c r="C26" s="151"/>
      <c r="D26" s="151"/>
      <c r="E26" s="151"/>
      <c r="F26" s="154" t="s">
        <v>177</v>
      </c>
      <c r="G26" s="146"/>
      <c r="H26" s="146"/>
      <c r="I26" s="91"/>
      <c r="J26" s="149">
        <v>40</v>
      </c>
      <c r="K26" s="149">
        <v>40</v>
      </c>
      <c r="L26" s="149">
        <v>40</v>
      </c>
      <c r="M26" s="149">
        <v>40</v>
      </c>
      <c r="N26" s="149">
        <v>40</v>
      </c>
      <c r="O26" s="149">
        <v>40</v>
      </c>
      <c r="P26" s="149">
        <v>40</v>
      </c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</row>
    <row r="27" ht="14.5" spans="1:45">
      <c r="A27" s="151"/>
      <c r="B27" s="151"/>
      <c r="C27" s="151"/>
      <c r="D27" s="151"/>
      <c r="E27" s="151"/>
      <c r="F27" s="154" t="s">
        <v>179</v>
      </c>
      <c r="G27" s="146"/>
      <c r="H27" s="146"/>
      <c r="I27" s="91"/>
      <c r="J27" s="149">
        <v>40</v>
      </c>
      <c r="K27" s="149">
        <v>40</v>
      </c>
      <c r="L27" s="149">
        <v>40</v>
      </c>
      <c r="M27" s="149">
        <v>40</v>
      </c>
      <c r="N27" s="149">
        <v>40</v>
      </c>
      <c r="O27" s="149">
        <v>40</v>
      </c>
      <c r="P27" s="149">
        <v>40</v>
      </c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6"/>
    </row>
    <row r="28" ht="14.5" spans="1:45">
      <c r="A28" s="151"/>
      <c r="B28" s="151"/>
      <c r="C28" s="151"/>
      <c r="D28" s="151"/>
      <c r="E28" s="151"/>
      <c r="F28" s="155" t="s">
        <v>180</v>
      </c>
      <c r="G28" s="146"/>
      <c r="H28" s="146"/>
      <c r="I28" s="91"/>
      <c r="J28" s="149">
        <v>40</v>
      </c>
      <c r="K28" s="149">
        <v>40</v>
      </c>
      <c r="L28" s="149">
        <v>40</v>
      </c>
      <c r="M28" s="149">
        <v>40</v>
      </c>
      <c r="N28" s="149">
        <v>40</v>
      </c>
      <c r="O28" s="149">
        <v>40</v>
      </c>
      <c r="P28" s="149">
        <v>40</v>
      </c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</row>
    <row r="29" ht="14.5" spans="1:45">
      <c r="A29" s="151"/>
      <c r="B29" s="151"/>
      <c r="C29" s="151"/>
      <c r="D29" s="151"/>
      <c r="E29" s="151"/>
      <c r="F29" s="155" t="s">
        <v>181</v>
      </c>
      <c r="G29" s="146"/>
      <c r="H29" s="146"/>
      <c r="I29" s="91"/>
      <c r="J29" s="149">
        <v>40</v>
      </c>
      <c r="K29" s="149">
        <v>40</v>
      </c>
      <c r="L29" s="149">
        <v>40</v>
      </c>
      <c r="M29" s="149">
        <v>40</v>
      </c>
      <c r="N29" s="149">
        <v>40</v>
      </c>
      <c r="O29" s="149">
        <v>40</v>
      </c>
      <c r="P29" s="149">
        <v>40</v>
      </c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</row>
    <row r="30" ht="14.5" spans="1:45">
      <c r="A30" s="151"/>
      <c r="B30" s="151"/>
      <c r="C30" s="151"/>
      <c r="D30" s="151"/>
      <c r="E30" s="151"/>
      <c r="F30" s="155" t="s">
        <v>182</v>
      </c>
      <c r="G30" s="146"/>
      <c r="H30" s="146"/>
      <c r="I30" s="91"/>
      <c r="J30" s="149">
        <v>40</v>
      </c>
      <c r="K30" s="149">
        <v>40</v>
      </c>
      <c r="L30" s="149">
        <v>40</v>
      </c>
      <c r="M30" s="149">
        <v>40</v>
      </c>
      <c r="N30" s="149">
        <v>40</v>
      </c>
      <c r="O30" s="149">
        <v>40</v>
      </c>
      <c r="P30" s="149">
        <v>40</v>
      </c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</row>
    <row r="31" ht="14.5" spans="1:45">
      <c r="A31" s="151"/>
      <c r="B31" s="151"/>
      <c r="C31" s="151"/>
      <c r="D31" s="151"/>
      <c r="E31" s="151"/>
      <c r="F31" s="155"/>
      <c r="G31" s="146"/>
      <c r="H31" s="146"/>
      <c r="I31" s="91"/>
      <c r="J31" s="149"/>
      <c r="K31" s="149"/>
      <c r="L31" s="149"/>
      <c r="M31" s="149"/>
      <c r="N31" s="149"/>
      <c r="O31" s="149"/>
      <c r="P31" s="149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</row>
    <row r="32" ht="14.5" spans="4:45">
      <c r="D32" s="151"/>
      <c r="E32" s="151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</row>
    <row r="33" ht="14.5" spans="4:45">
      <c r="D33" s="151"/>
      <c r="E33" s="151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</row>
    <row r="34" ht="14.5" spans="4:45">
      <c r="D34" s="151"/>
      <c r="E34" s="151"/>
      <c r="F34" s="146"/>
      <c r="G34" s="146"/>
      <c r="H34" s="147" t="s">
        <v>206</v>
      </c>
      <c r="I34" s="146"/>
      <c r="J34" s="146"/>
      <c r="K34" s="146"/>
      <c r="L34" s="146"/>
      <c r="M34" s="146"/>
      <c r="N34" s="146"/>
      <c r="O34" s="146"/>
      <c r="P34" s="151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  <c r="AS34" s="166"/>
    </row>
    <row r="35" ht="15.25" spans="6:16">
      <c r="F35" s="148" t="s">
        <v>11</v>
      </c>
      <c r="G35" s="148" t="s">
        <v>185</v>
      </c>
      <c r="H35" s="148" t="s">
        <v>186</v>
      </c>
      <c r="I35" s="158" t="s">
        <v>187</v>
      </c>
      <c r="J35" s="91" t="s">
        <v>188</v>
      </c>
      <c r="K35" s="91" t="s">
        <v>189</v>
      </c>
      <c r="L35" s="91" t="s">
        <v>190</v>
      </c>
      <c r="M35" s="91" t="s">
        <v>191</v>
      </c>
      <c r="N35" s="91" t="s">
        <v>192</v>
      </c>
      <c r="O35" s="91" t="s">
        <v>193</v>
      </c>
      <c r="P35" s="162"/>
    </row>
    <row r="36" ht="14.5" spans="6:16">
      <c r="F36" s="149" t="s">
        <v>180</v>
      </c>
      <c r="G36" s="146"/>
      <c r="H36" s="146"/>
      <c r="I36" s="149">
        <v>31.536</v>
      </c>
      <c r="J36" s="149">
        <v>31.536</v>
      </c>
      <c r="K36" s="149">
        <v>31.536</v>
      </c>
      <c r="L36" s="149">
        <v>31.536</v>
      </c>
      <c r="M36" s="149">
        <v>31.536</v>
      </c>
      <c r="N36" s="149">
        <v>31.536</v>
      </c>
      <c r="O36" s="149">
        <v>31.536</v>
      </c>
      <c r="P36" s="57"/>
    </row>
    <row r="37" ht="14.5" spans="6:45">
      <c r="F37" s="149" t="s">
        <v>176</v>
      </c>
      <c r="G37" s="146"/>
      <c r="H37" s="146"/>
      <c r="I37" s="149">
        <v>31.536</v>
      </c>
      <c r="J37" s="149">
        <v>31.536</v>
      </c>
      <c r="K37" s="149">
        <v>31.536</v>
      </c>
      <c r="L37" s="149">
        <v>31.536</v>
      </c>
      <c r="M37" s="149">
        <v>31.536</v>
      </c>
      <c r="N37" s="149">
        <v>31.536</v>
      </c>
      <c r="O37" s="149">
        <v>31.536</v>
      </c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</row>
    <row r="38" ht="14.5" spans="1:45">
      <c r="A38" s="151"/>
      <c r="B38" s="151"/>
      <c r="C38" s="151"/>
      <c r="D38" s="151"/>
      <c r="E38" s="151"/>
      <c r="F38" s="154" t="s">
        <v>177</v>
      </c>
      <c r="G38" s="146"/>
      <c r="H38" s="146"/>
      <c r="I38" s="91">
        <v>1</v>
      </c>
      <c r="J38" s="91">
        <v>1</v>
      </c>
      <c r="K38" s="91">
        <v>1</v>
      </c>
      <c r="L38" s="91">
        <v>1</v>
      </c>
      <c r="M38" s="91">
        <v>1</v>
      </c>
      <c r="N38" s="91">
        <v>1</v>
      </c>
      <c r="O38" s="91">
        <v>1</v>
      </c>
      <c r="P38" s="163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</row>
    <row r="39" ht="14.5" spans="1:45">
      <c r="A39" s="151"/>
      <c r="B39" s="151"/>
      <c r="C39" s="151"/>
      <c r="D39" s="151"/>
      <c r="E39" s="151"/>
      <c r="F39" s="154" t="s">
        <v>179</v>
      </c>
      <c r="G39" s="146"/>
      <c r="H39" s="146"/>
      <c r="I39" s="91">
        <v>1</v>
      </c>
      <c r="J39" s="91">
        <v>1</v>
      </c>
      <c r="K39" s="91">
        <v>1</v>
      </c>
      <c r="L39" s="91">
        <v>1</v>
      </c>
      <c r="M39" s="91">
        <v>1</v>
      </c>
      <c r="N39" s="91">
        <v>1</v>
      </c>
      <c r="O39" s="91">
        <v>1</v>
      </c>
      <c r="P39" s="163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166"/>
    </row>
    <row r="40" ht="14.5" spans="1:45">
      <c r="A40" s="151"/>
      <c r="B40" s="151"/>
      <c r="C40" s="151"/>
      <c r="D40" s="151"/>
      <c r="E40" s="151"/>
      <c r="F40" s="155" t="s">
        <v>181</v>
      </c>
      <c r="G40" s="146"/>
      <c r="H40" s="146"/>
      <c r="I40" s="91">
        <v>1</v>
      </c>
      <c r="J40" s="91">
        <v>1</v>
      </c>
      <c r="K40" s="91">
        <v>1</v>
      </c>
      <c r="L40" s="91">
        <v>1</v>
      </c>
      <c r="M40" s="91">
        <v>1</v>
      </c>
      <c r="N40" s="91">
        <v>1</v>
      </c>
      <c r="O40" s="91">
        <v>1</v>
      </c>
      <c r="P40" s="163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166"/>
      <c r="AM40" s="166"/>
      <c r="AN40" s="166"/>
      <c r="AO40" s="166"/>
      <c r="AP40" s="166"/>
      <c r="AQ40" s="166"/>
      <c r="AR40" s="166"/>
      <c r="AS40" s="166"/>
    </row>
    <row r="41" ht="14.5" spans="1:45">
      <c r="A41" s="151"/>
      <c r="B41" s="151"/>
      <c r="C41" s="151"/>
      <c r="D41" s="151"/>
      <c r="E41" s="151"/>
      <c r="F41" s="155" t="s">
        <v>182</v>
      </c>
      <c r="G41" s="146"/>
      <c r="H41" s="146"/>
      <c r="I41" s="91">
        <v>1</v>
      </c>
      <c r="J41" s="91">
        <v>1</v>
      </c>
      <c r="K41" s="91">
        <v>1</v>
      </c>
      <c r="L41" s="91">
        <v>1</v>
      </c>
      <c r="M41" s="91">
        <v>1</v>
      </c>
      <c r="N41" s="91">
        <v>1</v>
      </c>
      <c r="O41" s="91">
        <v>1</v>
      </c>
      <c r="P41" s="163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/>
    </row>
    <row r="42" ht="14.5" spans="1:45">
      <c r="A42" s="151"/>
      <c r="B42" s="151"/>
      <c r="C42" s="151"/>
      <c r="D42" s="151"/>
      <c r="E42" s="151"/>
      <c r="F42" s="155"/>
      <c r="G42" s="146"/>
      <c r="H42" s="146"/>
      <c r="I42" s="91"/>
      <c r="J42" s="91"/>
      <c r="K42" s="91"/>
      <c r="L42" s="91"/>
      <c r="M42" s="91"/>
      <c r="N42" s="91"/>
      <c r="O42" s="91"/>
      <c r="P42" s="163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  <c r="AS42" s="166"/>
    </row>
    <row r="43" ht="15.25" spans="17:45"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</row>
    <row r="44" spans="17:45"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</row>
    <row r="46" ht="14.5" spans="1:16">
      <c r="A46" s="151"/>
      <c r="B46" s="151"/>
      <c r="C46" s="151"/>
      <c r="F46" s="151"/>
      <c r="G46" s="151"/>
      <c r="H46" s="156" t="s">
        <v>207</v>
      </c>
      <c r="I46" s="151"/>
      <c r="J46" s="151"/>
      <c r="K46" s="151"/>
      <c r="L46" s="151"/>
      <c r="M46" s="151"/>
      <c r="N46" s="151"/>
      <c r="O46" s="151"/>
      <c r="P46" s="151"/>
    </row>
    <row r="47" ht="15.25" spans="1:16">
      <c r="A47" s="151"/>
      <c r="B47" s="151"/>
      <c r="C47" s="151"/>
      <c r="F47" s="157" t="s">
        <v>11</v>
      </c>
      <c r="G47" s="157" t="s">
        <v>185</v>
      </c>
      <c r="H47" s="157" t="s">
        <v>186</v>
      </c>
      <c r="I47" s="115" t="s">
        <v>187</v>
      </c>
      <c r="J47" t="s">
        <v>188</v>
      </c>
      <c r="K47" t="s">
        <v>189</v>
      </c>
      <c r="L47" t="s">
        <v>190</v>
      </c>
      <c r="M47" t="s">
        <v>191</v>
      </c>
      <c r="N47" t="s">
        <v>192</v>
      </c>
      <c r="O47" t="s">
        <v>193</v>
      </c>
      <c r="P47" s="162"/>
    </row>
    <row r="48" ht="14.5" spans="1:16">
      <c r="A48" s="151"/>
      <c r="B48" s="151"/>
      <c r="C48" s="151"/>
      <c r="F48" s="56" t="s">
        <v>180</v>
      </c>
      <c r="G48" s="151"/>
      <c r="H48" s="151"/>
      <c r="I48" s="57">
        <v>1</v>
      </c>
      <c r="J48" s="57">
        <v>1</v>
      </c>
      <c r="K48" s="57">
        <v>1</v>
      </c>
      <c r="L48" s="57">
        <v>1</v>
      </c>
      <c r="M48" s="57">
        <v>1</v>
      </c>
      <c r="N48" s="57">
        <v>1</v>
      </c>
      <c r="O48" s="57">
        <v>1</v>
      </c>
      <c r="P48" s="57"/>
    </row>
    <row r="49" ht="14.5" spans="1:49">
      <c r="A49" s="151"/>
      <c r="B49" s="151"/>
      <c r="C49" s="151"/>
      <c r="D49" s="151"/>
      <c r="E49" s="151"/>
      <c r="F49" s="56" t="s">
        <v>176</v>
      </c>
      <c r="G49" s="151"/>
      <c r="H49" s="151"/>
      <c r="I49" s="57">
        <v>1</v>
      </c>
      <c r="J49" s="57">
        <v>1</v>
      </c>
      <c r="K49" s="57">
        <v>1</v>
      </c>
      <c r="L49" s="57">
        <v>1</v>
      </c>
      <c r="M49" s="57">
        <v>1</v>
      </c>
      <c r="N49" s="57">
        <v>1</v>
      </c>
      <c r="O49" s="57">
        <v>1</v>
      </c>
      <c r="P49" s="57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  <c r="AR49" s="151"/>
      <c r="AS49" s="151"/>
      <c r="AT49" s="151"/>
      <c r="AU49" s="151"/>
      <c r="AV49" s="151"/>
      <c r="AW49" s="151"/>
    </row>
    <row r="50" ht="14.5" spans="1:45">
      <c r="A50" s="151"/>
      <c r="B50" s="151"/>
      <c r="C50" s="151"/>
      <c r="D50" s="151"/>
      <c r="E50" s="151"/>
      <c r="F50" s="154"/>
      <c r="G50" s="146"/>
      <c r="H50" s="146"/>
      <c r="I50" s="91"/>
      <c r="J50" s="91"/>
      <c r="K50" s="91"/>
      <c r="L50" s="91"/>
      <c r="M50" s="91"/>
      <c r="N50" s="91"/>
      <c r="O50" s="91"/>
      <c r="P50" s="163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</row>
    <row r="51" ht="14.5" spans="1:45">
      <c r="A51" s="151"/>
      <c r="B51" s="151"/>
      <c r="C51" s="151"/>
      <c r="D51" s="151"/>
      <c r="E51" s="151"/>
      <c r="F51" s="154"/>
      <c r="G51" s="146"/>
      <c r="H51" s="146"/>
      <c r="I51" s="91"/>
      <c r="J51" s="91"/>
      <c r="K51" s="91"/>
      <c r="L51" s="91"/>
      <c r="M51" s="91"/>
      <c r="N51" s="91"/>
      <c r="O51" s="91"/>
      <c r="P51" s="163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  <c r="AS51" s="166"/>
    </row>
    <row r="52" ht="14.5" spans="1:45">
      <c r="A52" s="151"/>
      <c r="B52" s="151"/>
      <c r="C52" s="151"/>
      <c r="D52" s="151"/>
      <c r="E52" s="151"/>
      <c r="F52" s="155"/>
      <c r="G52" s="146"/>
      <c r="H52" s="146"/>
      <c r="I52" s="91"/>
      <c r="J52" s="91"/>
      <c r="K52" s="91"/>
      <c r="L52" s="91"/>
      <c r="M52" s="91"/>
      <c r="N52" s="91"/>
      <c r="O52" s="91"/>
      <c r="P52" s="163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  <c r="AS52" s="166"/>
    </row>
    <row r="53" ht="14.5" spans="1:45">
      <c r="A53" s="151"/>
      <c r="B53" s="151"/>
      <c r="C53" s="151"/>
      <c r="D53" s="151"/>
      <c r="E53" s="151"/>
      <c r="F53" s="155"/>
      <c r="G53" s="146"/>
      <c r="H53" s="146"/>
      <c r="I53" s="91"/>
      <c r="J53" s="91"/>
      <c r="K53" s="91"/>
      <c r="L53" s="91"/>
      <c r="M53" s="91"/>
      <c r="N53" s="91"/>
      <c r="O53" s="91"/>
      <c r="P53" s="163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</row>
    <row r="54" ht="14.5" spans="1:45">
      <c r="A54" s="151"/>
      <c r="B54" s="151"/>
      <c r="C54" s="151"/>
      <c r="D54" s="151"/>
      <c r="E54" s="151"/>
      <c r="F54" s="155"/>
      <c r="G54" s="146"/>
      <c r="H54" s="146"/>
      <c r="I54" s="91"/>
      <c r="J54" s="91"/>
      <c r="K54" s="91"/>
      <c r="L54" s="91"/>
      <c r="M54" s="91"/>
      <c r="N54" s="91"/>
      <c r="O54" s="91"/>
      <c r="P54" s="163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</row>
    <row r="55" ht="15.25" spans="4:49">
      <c r="D55" s="151"/>
      <c r="E55" s="151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M55" s="162"/>
      <c r="AN55" s="162"/>
      <c r="AO55" s="162"/>
      <c r="AP55" s="162"/>
      <c r="AQ55" s="162"/>
      <c r="AR55" s="162"/>
      <c r="AS55" s="162"/>
      <c r="AT55" s="151"/>
      <c r="AU55" s="151"/>
      <c r="AV55" s="151"/>
      <c r="AW55" s="151"/>
    </row>
    <row r="56" ht="14.5" spans="1:49">
      <c r="A56" s="152"/>
      <c r="B56" s="153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151"/>
      <c r="AU56" s="151"/>
      <c r="AV56" s="151"/>
      <c r="AW56" s="151"/>
    </row>
    <row r="57" ht="14.5" spans="1:46">
      <c r="A57" s="152"/>
      <c r="B57" s="153"/>
      <c r="C57" s="151"/>
      <c r="D57" s="151"/>
      <c r="E57" s="151"/>
      <c r="F57" s="151"/>
      <c r="G57" s="151"/>
      <c r="H57" s="156" t="s">
        <v>208</v>
      </c>
      <c r="I57" s="151"/>
      <c r="J57" s="151"/>
      <c r="K57" s="151"/>
      <c r="L57" s="151"/>
      <c r="M57" s="151"/>
      <c r="N57" s="151"/>
      <c r="O57" s="151"/>
      <c r="P57" s="151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151"/>
    </row>
    <row r="58" ht="15.25" spans="1:16">
      <c r="A58" s="152"/>
      <c r="B58" s="153"/>
      <c r="C58" s="151"/>
      <c r="F58" s="157" t="s">
        <v>11</v>
      </c>
      <c r="G58" s="157" t="s">
        <v>185</v>
      </c>
      <c r="H58" s="157" t="s">
        <v>186</v>
      </c>
      <c r="I58" s="115" t="s">
        <v>187</v>
      </c>
      <c r="J58" t="s">
        <v>188</v>
      </c>
      <c r="K58" t="s">
        <v>189</v>
      </c>
      <c r="L58" t="s">
        <v>190</v>
      </c>
      <c r="M58" t="s">
        <v>191</v>
      </c>
      <c r="N58" t="s">
        <v>192</v>
      </c>
      <c r="O58" t="s">
        <v>193</v>
      </c>
      <c r="P58" s="162"/>
    </row>
    <row r="59" ht="14.5" spans="1:45">
      <c r="A59" s="152"/>
      <c r="B59" s="153"/>
      <c r="C59" s="151"/>
      <c r="D59" s="151"/>
      <c r="E59" s="151"/>
      <c r="F59" s="56" t="s">
        <v>176</v>
      </c>
      <c r="G59" s="151"/>
      <c r="H59" s="151"/>
      <c r="I59" s="49">
        <v>0.33</v>
      </c>
      <c r="J59" s="49">
        <v>0.33</v>
      </c>
      <c r="K59" s="49">
        <v>0.33</v>
      </c>
      <c r="L59" s="49">
        <v>0.33</v>
      </c>
      <c r="M59" s="49">
        <v>0.33</v>
      </c>
      <c r="N59" s="49">
        <v>0.33</v>
      </c>
      <c r="O59" s="49">
        <v>0.33</v>
      </c>
      <c r="P59" s="57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1"/>
      <c r="AL59" s="151"/>
      <c r="AM59" s="151"/>
      <c r="AN59" s="151"/>
      <c r="AO59" s="151"/>
      <c r="AP59" s="151"/>
      <c r="AQ59" s="151"/>
      <c r="AR59" s="151"/>
      <c r="AS59" s="151"/>
    </row>
    <row r="60" ht="14.5" spans="6:45">
      <c r="F60" s="149" t="s">
        <v>180</v>
      </c>
      <c r="G60" s="146"/>
      <c r="H60" s="146"/>
      <c r="I60" s="164">
        <v>1</v>
      </c>
      <c r="J60" s="164">
        <v>1</v>
      </c>
      <c r="K60" s="164">
        <v>1</v>
      </c>
      <c r="L60" s="164">
        <v>1</v>
      </c>
      <c r="M60" s="164">
        <v>1</v>
      </c>
      <c r="N60" s="164">
        <v>1</v>
      </c>
      <c r="O60" s="164">
        <v>1</v>
      </c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151"/>
      <c r="AR60" s="151"/>
      <c r="AS60" s="151"/>
    </row>
    <row r="61" ht="14.5" spans="1:45">
      <c r="A61" s="151"/>
      <c r="B61" s="151"/>
      <c r="C61" s="151"/>
      <c r="D61" s="151"/>
      <c r="E61" s="151"/>
      <c r="F61" s="154" t="s">
        <v>177</v>
      </c>
      <c r="G61" s="146"/>
      <c r="H61" s="146"/>
      <c r="I61" s="91">
        <v>1</v>
      </c>
      <c r="J61" s="91">
        <v>1</v>
      </c>
      <c r="K61" s="91">
        <v>1</v>
      </c>
      <c r="L61" s="91">
        <v>1</v>
      </c>
      <c r="M61" s="91">
        <v>1</v>
      </c>
      <c r="N61" s="91">
        <v>1</v>
      </c>
      <c r="O61" s="91">
        <v>1</v>
      </c>
      <c r="P61" s="163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</row>
    <row r="62" ht="14.5" spans="1:45">
      <c r="A62" s="151"/>
      <c r="B62" s="151"/>
      <c r="C62" s="151"/>
      <c r="D62" s="151"/>
      <c r="E62" s="151"/>
      <c r="F62" s="154" t="s">
        <v>179</v>
      </c>
      <c r="G62" s="146"/>
      <c r="H62" s="146"/>
      <c r="I62" s="91">
        <v>1</v>
      </c>
      <c r="J62" s="91">
        <v>1</v>
      </c>
      <c r="K62" s="91">
        <v>1</v>
      </c>
      <c r="L62" s="91">
        <v>1</v>
      </c>
      <c r="M62" s="91">
        <v>1</v>
      </c>
      <c r="N62" s="91">
        <v>1</v>
      </c>
      <c r="O62" s="91">
        <v>1</v>
      </c>
      <c r="P62" s="163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</row>
    <row r="63" ht="14.5" spans="1:45">
      <c r="A63" s="151"/>
      <c r="B63" s="151"/>
      <c r="C63" s="151"/>
      <c r="D63" s="151"/>
      <c r="E63" s="151"/>
      <c r="F63" s="155" t="s">
        <v>181</v>
      </c>
      <c r="G63" s="146"/>
      <c r="H63" s="146"/>
      <c r="I63" s="91">
        <v>1</v>
      </c>
      <c r="J63" s="91">
        <v>1</v>
      </c>
      <c r="K63" s="91">
        <v>1</v>
      </c>
      <c r="L63" s="91">
        <v>1</v>
      </c>
      <c r="M63" s="91">
        <v>1</v>
      </c>
      <c r="N63" s="91">
        <v>1</v>
      </c>
      <c r="O63" s="91">
        <v>1</v>
      </c>
      <c r="P63" s="163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  <c r="AS63" s="166"/>
    </row>
    <row r="64" ht="14.5" spans="1:45">
      <c r="A64" s="151"/>
      <c r="B64" s="151"/>
      <c r="C64" s="151"/>
      <c r="D64" s="151"/>
      <c r="E64" s="151"/>
      <c r="F64" s="155" t="s">
        <v>182</v>
      </c>
      <c r="G64" s="146"/>
      <c r="H64" s="146"/>
      <c r="I64" s="91">
        <v>1</v>
      </c>
      <c r="J64" s="91">
        <v>1</v>
      </c>
      <c r="K64" s="91">
        <v>1</v>
      </c>
      <c r="L64" s="91">
        <v>1</v>
      </c>
      <c r="M64" s="91">
        <v>1</v>
      </c>
      <c r="N64" s="91">
        <v>1</v>
      </c>
      <c r="O64" s="91">
        <v>1</v>
      </c>
      <c r="P64" s="163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166"/>
      <c r="AP64" s="166"/>
      <c r="AQ64" s="166"/>
      <c r="AR64" s="166"/>
      <c r="AS64" s="166"/>
    </row>
    <row r="65" ht="14.5" spans="1:45">
      <c r="A65" s="151"/>
      <c r="B65" s="151"/>
      <c r="C65" s="151"/>
      <c r="D65" s="151"/>
      <c r="E65" s="151"/>
      <c r="F65" s="155"/>
      <c r="G65" s="146"/>
      <c r="H65" s="146"/>
      <c r="I65" s="91"/>
      <c r="J65" s="91"/>
      <c r="K65" s="91"/>
      <c r="L65" s="91"/>
      <c r="M65" s="91"/>
      <c r="N65" s="91"/>
      <c r="O65" s="91"/>
      <c r="P65" s="163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166"/>
      <c r="AM65" s="166"/>
      <c r="AN65" s="166"/>
      <c r="AO65" s="166"/>
      <c r="AP65" s="166"/>
      <c r="AQ65" s="166"/>
      <c r="AR65" s="166"/>
      <c r="AS65" s="166"/>
    </row>
    <row r="66" ht="14.5" spans="1:45">
      <c r="A66" s="152"/>
      <c r="B66" s="153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  <c r="AS66" s="151"/>
    </row>
    <row r="67" ht="15.25" spans="1:45">
      <c r="A67" s="152"/>
      <c r="B67" s="153"/>
      <c r="C67" s="151"/>
      <c r="D67" s="151"/>
      <c r="E67" s="151"/>
      <c r="F67" s="151"/>
      <c r="G67" s="151"/>
      <c r="H67" s="168"/>
      <c r="I67" s="151"/>
      <c r="J67" s="151"/>
      <c r="K67" s="151"/>
      <c r="L67" s="151"/>
      <c r="M67" s="151"/>
      <c r="N67" s="151"/>
      <c r="O67" s="151"/>
      <c r="P67" s="151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62"/>
      <c r="AL67" s="162"/>
      <c r="AM67" s="162"/>
      <c r="AN67" s="162"/>
      <c r="AO67" s="162"/>
      <c r="AP67" s="162"/>
      <c r="AQ67" s="162"/>
      <c r="AR67" s="162"/>
      <c r="AS67" s="162"/>
    </row>
    <row r="68" ht="14.5" spans="4:45">
      <c r="D68" s="151"/>
      <c r="E68" s="151"/>
      <c r="F68" s="146"/>
      <c r="G68" s="146"/>
      <c r="H68" s="147" t="s">
        <v>209</v>
      </c>
      <c r="I68" s="91"/>
      <c r="J68" s="91"/>
      <c r="K68" s="91"/>
      <c r="L68" s="91"/>
      <c r="M68" s="91"/>
      <c r="N68" s="91"/>
      <c r="O68" s="91"/>
      <c r="P68" s="91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</row>
    <row r="69" ht="14.5" spans="4:45">
      <c r="D69" s="151"/>
      <c r="E69" s="151"/>
      <c r="F69" s="148" t="s">
        <v>11</v>
      </c>
      <c r="G69" s="148" t="s">
        <v>185</v>
      </c>
      <c r="H69" s="148" t="s">
        <v>186</v>
      </c>
      <c r="I69" s="148">
        <v>2020</v>
      </c>
      <c r="J69" s="158" t="s">
        <v>187</v>
      </c>
      <c r="K69" s="91" t="s">
        <v>188</v>
      </c>
      <c r="L69" s="91" t="s">
        <v>189</v>
      </c>
      <c r="M69" s="91" t="s">
        <v>190</v>
      </c>
      <c r="N69" s="91" t="s">
        <v>191</v>
      </c>
      <c r="O69" s="91" t="s">
        <v>192</v>
      </c>
      <c r="P69" s="91" t="s">
        <v>193</v>
      </c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1"/>
      <c r="AN69" s="151"/>
      <c r="AO69" s="151"/>
      <c r="AP69" s="151"/>
      <c r="AQ69" s="151"/>
      <c r="AR69" s="151"/>
      <c r="AS69" s="151"/>
    </row>
    <row r="70" ht="14.5" spans="4:45">
      <c r="D70" s="151"/>
      <c r="E70" s="151"/>
      <c r="F70" s="154" t="s">
        <v>176</v>
      </c>
      <c r="G70" s="146" t="s">
        <v>210</v>
      </c>
      <c r="H70" s="146" t="s">
        <v>64</v>
      </c>
      <c r="I70" s="91"/>
      <c r="J70" s="91">
        <v>1</v>
      </c>
      <c r="K70" s="91">
        <v>1</v>
      </c>
      <c r="L70" s="91">
        <v>1</v>
      </c>
      <c r="M70" s="91">
        <v>1</v>
      </c>
      <c r="N70" s="91">
        <v>1</v>
      </c>
      <c r="O70" s="91">
        <v>1</v>
      </c>
      <c r="P70" s="91">
        <v>1</v>
      </c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1"/>
      <c r="AI70" s="151"/>
      <c r="AJ70" s="151"/>
      <c r="AK70" s="151"/>
      <c r="AL70" s="151"/>
      <c r="AM70" s="151"/>
      <c r="AN70" s="151"/>
      <c r="AO70" s="151"/>
      <c r="AP70" s="151"/>
      <c r="AQ70" s="151"/>
      <c r="AR70" s="151"/>
      <c r="AS70" s="151"/>
    </row>
    <row r="71" ht="14.5" spans="6:16">
      <c r="F71" s="154" t="s">
        <v>179</v>
      </c>
      <c r="G71" s="146" t="s">
        <v>211</v>
      </c>
      <c r="H71" s="146" t="s">
        <v>70</v>
      </c>
      <c r="I71" s="91"/>
      <c r="J71" s="91">
        <v>1</v>
      </c>
      <c r="K71" s="91">
        <v>1</v>
      </c>
      <c r="L71" s="91">
        <v>1</v>
      </c>
      <c r="M71" s="91">
        <v>1</v>
      </c>
      <c r="N71" s="91">
        <v>1</v>
      </c>
      <c r="O71" s="91">
        <v>1</v>
      </c>
      <c r="P71" s="91">
        <v>1</v>
      </c>
    </row>
    <row r="72" ht="14.5" spans="1:16">
      <c r="A72" s="151"/>
      <c r="B72" s="151"/>
      <c r="C72" s="151"/>
      <c r="F72" s="155" t="s">
        <v>180</v>
      </c>
      <c r="G72" s="146" t="s">
        <v>195</v>
      </c>
      <c r="H72" s="146" t="s">
        <v>72</v>
      </c>
      <c r="I72" s="171"/>
      <c r="J72" s="91">
        <v>1</v>
      </c>
      <c r="K72" s="91">
        <v>1</v>
      </c>
      <c r="L72" s="91">
        <v>1</v>
      </c>
      <c r="M72" s="91">
        <v>1</v>
      </c>
      <c r="N72" s="91">
        <v>1</v>
      </c>
      <c r="O72" s="91">
        <v>1</v>
      </c>
      <c r="P72" s="91">
        <v>1</v>
      </c>
    </row>
    <row r="73" ht="14.5" spans="1:16">
      <c r="A73" s="151"/>
      <c r="B73" s="151"/>
      <c r="C73" s="151"/>
      <c r="F73" s="155"/>
      <c r="G73" s="150"/>
      <c r="H73" s="150" t="s">
        <v>82</v>
      </c>
      <c r="I73" s="171"/>
      <c r="J73" s="91"/>
      <c r="K73" s="91"/>
      <c r="L73" s="91"/>
      <c r="M73" s="91"/>
      <c r="N73" s="91"/>
      <c r="O73" s="91"/>
      <c r="P73" s="91"/>
    </row>
    <row r="74" ht="14.5" spans="1:16">
      <c r="A74" s="151"/>
      <c r="B74" s="151"/>
      <c r="C74" s="151"/>
      <c r="F74" s="149" t="s">
        <v>177</v>
      </c>
      <c r="G74" s="149" t="s">
        <v>194</v>
      </c>
      <c r="H74" s="149" t="s">
        <v>212</v>
      </c>
      <c r="I74" s="171"/>
      <c r="J74" s="91">
        <v>1</v>
      </c>
      <c r="K74" s="91">
        <v>1</v>
      </c>
      <c r="L74" s="91">
        <v>1</v>
      </c>
      <c r="M74" s="91">
        <v>1</v>
      </c>
      <c r="N74" s="91">
        <v>1</v>
      </c>
      <c r="O74" s="91">
        <v>1</v>
      </c>
      <c r="P74" s="91">
        <v>1</v>
      </c>
    </row>
    <row r="75" ht="14.5" spans="1:46">
      <c r="A75" s="151"/>
      <c r="B75" s="151"/>
      <c r="C75" s="151"/>
      <c r="D75" s="151"/>
      <c r="E75" s="151"/>
      <c r="F75" s="149"/>
      <c r="G75" s="149" t="s">
        <v>196</v>
      </c>
      <c r="H75" s="146"/>
      <c r="I75" s="171"/>
      <c r="J75" s="171"/>
      <c r="K75" s="171"/>
      <c r="L75" s="171"/>
      <c r="M75" s="171"/>
      <c r="N75" s="171"/>
      <c r="O75" s="171"/>
      <c r="P75" s="171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</row>
    <row r="76" ht="14.5" spans="1:46">
      <c r="A76" s="151"/>
      <c r="B76" s="151"/>
      <c r="C76" s="151"/>
      <c r="D76" s="151"/>
      <c r="E76" s="151"/>
      <c r="F76" s="149"/>
      <c r="G76" s="149" t="s">
        <v>198</v>
      </c>
      <c r="H76" s="146"/>
      <c r="I76" s="171"/>
      <c r="J76" s="171"/>
      <c r="K76" s="171"/>
      <c r="L76" s="171"/>
      <c r="M76" s="171"/>
      <c r="N76" s="171"/>
      <c r="O76" s="171"/>
      <c r="P76" s="171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</row>
    <row r="77" ht="14.5" spans="1:46">
      <c r="A77" s="152"/>
      <c r="B77" s="153"/>
      <c r="C77" s="151"/>
      <c r="D77" s="151"/>
      <c r="E77" s="151"/>
      <c r="F77" s="149"/>
      <c r="G77" s="149" t="s">
        <v>213</v>
      </c>
      <c r="H77" s="146"/>
      <c r="I77" s="171"/>
      <c r="J77" s="171"/>
      <c r="K77" s="171"/>
      <c r="L77" s="171"/>
      <c r="M77" s="171"/>
      <c r="N77" s="171"/>
      <c r="O77" s="171"/>
      <c r="P77" s="171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2"/>
      <c r="AS77" s="172"/>
      <c r="AT77" s="172"/>
    </row>
    <row r="78" ht="14.5" spans="1:46">
      <c r="A78" s="151"/>
      <c r="B78" s="151"/>
      <c r="C78" s="151"/>
      <c r="D78" s="151"/>
      <c r="E78" s="151"/>
      <c r="F78" s="150" t="s">
        <v>139</v>
      </c>
      <c r="G78" s="146"/>
      <c r="H78" s="91"/>
      <c r="I78" s="171"/>
      <c r="J78" s="171"/>
      <c r="K78" s="171"/>
      <c r="L78" s="171"/>
      <c r="M78" s="171"/>
      <c r="N78" s="171"/>
      <c r="O78" s="171"/>
      <c r="P78" s="171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  <c r="AT78" s="172"/>
    </row>
    <row r="79" ht="14.5" spans="1:46">
      <c r="A79" s="151"/>
      <c r="B79" s="151"/>
      <c r="C79" s="151"/>
      <c r="D79" s="151"/>
      <c r="E79" s="151"/>
      <c r="F79" s="149" t="s">
        <v>182</v>
      </c>
      <c r="G79" s="149" t="s">
        <v>199</v>
      </c>
      <c r="H79" s="149" t="s">
        <v>79</v>
      </c>
      <c r="I79" s="171"/>
      <c r="J79" s="149">
        <v>1</v>
      </c>
      <c r="K79" s="149">
        <v>1</v>
      </c>
      <c r="L79" s="149">
        <v>1</v>
      </c>
      <c r="M79" s="149">
        <v>1</v>
      </c>
      <c r="N79" s="149">
        <v>1</v>
      </c>
      <c r="O79" s="149">
        <v>1</v>
      </c>
      <c r="P79" s="149">
        <v>1</v>
      </c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</row>
    <row r="80" ht="14.5" spans="1:46">
      <c r="A80" s="151"/>
      <c r="B80" s="151"/>
      <c r="C80" s="151"/>
      <c r="D80" s="151"/>
      <c r="E80" s="151"/>
      <c r="F80" s="149"/>
      <c r="G80" s="149" t="s">
        <v>200</v>
      </c>
      <c r="H80" s="146"/>
      <c r="I80" s="171"/>
      <c r="J80" s="149"/>
      <c r="K80" s="149"/>
      <c r="L80" s="149"/>
      <c r="M80" s="149"/>
      <c r="N80" s="149"/>
      <c r="O80" s="149"/>
      <c r="P80" s="149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2"/>
      <c r="AS80" s="172"/>
      <c r="AT80" s="172"/>
    </row>
    <row r="81" ht="14.5" spans="1:46">
      <c r="A81" s="151"/>
      <c r="B81" s="151"/>
      <c r="C81" s="151"/>
      <c r="D81" s="151"/>
      <c r="E81" s="151"/>
      <c r="F81" s="149"/>
      <c r="G81" s="149" t="s">
        <v>201</v>
      </c>
      <c r="H81" s="146"/>
      <c r="I81" s="171"/>
      <c r="J81" s="149"/>
      <c r="K81" s="149"/>
      <c r="L81" s="149"/>
      <c r="M81" s="149"/>
      <c r="N81" s="149"/>
      <c r="O81" s="149"/>
      <c r="P81" s="149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2"/>
      <c r="AS81" s="172"/>
      <c r="AT81" s="172"/>
    </row>
    <row r="82" ht="14.5" spans="4:46">
      <c r="D82" s="151"/>
      <c r="E82" s="151"/>
      <c r="F82" s="149"/>
      <c r="G82" s="149" t="s">
        <v>202</v>
      </c>
      <c r="H82" s="146"/>
      <c r="I82" s="171"/>
      <c r="J82" s="149"/>
      <c r="K82" s="149"/>
      <c r="L82" s="149"/>
      <c r="M82" s="149"/>
      <c r="N82" s="149"/>
      <c r="O82" s="149"/>
      <c r="P82" s="149"/>
      <c r="Q82" s="172"/>
      <c r="R82" s="172"/>
      <c r="S82" s="172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2"/>
      <c r="AM82" s="172"/>
      <c r="AN82" s="172"/>
      <c r="AO82" s="172"/>
      <c r="AP82" s="172"/>
      <c r="AQ82" s="172"/>
      <c r="AR82" s="172"/>
      <c r="AS82" s="172"/>
      <c r="AT82" s="172"/>
    </row>
    <row r="83" ht="14.5" spans="4:46">
      <c r="D83" s="151"/>
      <c r="E83" s="151"/>
      <c r="F83" s="150" t="s">
        <v>139</v>
      </c>
      <c r="G83" s="146"/>
      <c r="H83" s="91"/>
      <c r="I83" s="171"/>
      <c r="J83" s="149"/>
      <c r="K83" s="149"/>
      <c r="L83" s="149"/>
      <c r="M83" s="149"/>
      <c r="N83" s="149"/>
      <c r="O83" s="149"/>
      <c r="P83" s="149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  <c r="AN83" s="172"/>
      <c r="AO83" s="172"/>
      <c r="AP83" s="172"/>
      <c r="AQ83" s="172"/>
      <c r="AR83" s="172"/>
      <c r="AS83" s="172"/>
      <c r="AT83" s="172"/>
    </row>
    <row r="84" ht="14.5" spans="4:46">
      <c r="D84" s="151"/>
      <c r="E84" s="151"/>
      <c r="F84" s="149" t="s">
        <v>181</v>
      </c>
      <c r="G84" s="149" t="s">
        <v>203</v>
      </c>
      <c r="H84" s="149" t="s">
        <v>76</v>
      </c>
      <c r="I84" s="171"/>
      <c r="J84" s="149">
        <v>1</v>
      </c>
      <c r="K84" s="149">
        <v>1</v>
      </c>
      <c r="L84" s="149">
        <v>1</v>
      </c>
      <c r="M84" s="149">
        <v>1</v>
      </c>
      <c r="N84" s="149">
        <v>1</v>
      </c>
      <c r="O84" s="149">
        <v>1</v>
      </c>
      <c r="P84" s="149">
        <v>1</v>
      </c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  <c r="AN84" s="172"/>
      <c r="AO84" s="172"/>
      <c r="AP84" s="172"/>
      <c r="AQ84" s="172"/>
      <c r="AR84" s="172"/>
      <c r="AS84" s="172"/>
      <c r="AT84" s="172"/>
    </row>
    <row r="85" ht="14.5" spans="6:46">
      <c r="F85" s="149"/>
      <c r="G85" s="149" t="s">
        <v>204</v>
      </c>
      <c r="H85" s="146"/>
      <c r="I85" s="171"/>
      <c r="J85" s="171"/>
      <c r="K85" s="171"/>
      <c r="L85" s="171"/>
      <c r="M85" s="171"/>
      <c r="N85" s="171"/>
      <c r="O85" s="171"/>
      <c r="P85" s="171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  <c r="AN85" s="172"/>
      <c r="AO85" s="172"/>
      <c r="AP85" s="172"/>
      <c r="AQ85" s="172"/>
      <c r="AR85" s="172"/>
      <c r="AS85" s="172"/>
      <c r="AT85" s="172"/>
    </row>
    <row r="86" spans="6:46">
      <c r="F86" s="169"/>
      <c r="G86" s="169"/>
      <c r="H86" s="169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  <c r="AO86" s="172"/>
      <c r="AP86" s="172"/>
      <c r="AQ86" s="172"/>
      <c r="AR86" s="172"/>
      <c r="AS86" s="172"/>
      <c r="AT86" s="172"/>
    </row>
    <row r="87" spans="6:46">
      <c r="F87" s="169"/>
      <c r="G87" s="170"/>
      <c r="H87" s="170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2"/>
      <c r="AP87" s="172"/>
      <c r="AQ87" s="172"/>
      <c r="AR87" s="172"/>
      <c r="AS87" s="172"/>
      <c r="AT87" s="172"/>
    </row>
    <row r="88" spans="6:46">
      <c r="F88" s="169"/>
      <c r="G88" s="169"/>
      <c r="H88" s="169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2"/>
      <c r="AP88" s="172"/>
      <c r="AQ88" s="172"/>
      <c r="AR88" s="172"/>
      <c r="AS88" s="172"/>
      <c r="AT88" s="172"/>
    </row>
    <row r="89" spans="6:46">
      <c r="F89" s="169"/>
      <c r="G89" s="169"/>
      <c r="H89" s="169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2"/>
      <c r="AP89" s="172"/>
      <c r="AQ89" s="172"/>
      <c r="AR89" s="172"/>
      <c r="AS89" s="172"/>
      <c r="AT89" s="172"/>
    </row>
    <row r="90" spans="6:46">
      <c r="F90" s="169"/>
      <c r="G90" s="169"/>
      <c r="H90" s="169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</row>
    <row r="91" spans="6:46">
      <c r="F91" s="169"/>
      <c r="G91" s="169"/>
      <c r="H91" s="169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</row>
    <row r="92" spans="6:46">
      <c r="F92" s="169"/>
      <c r="G92" s="170"/>
      <c r="H92" s="170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  <c r="AT92" s="172"/>
    </row>
    <row r="93" spans="6:46">
      <c r="F93" s="169"/>
      <c r="G93" s="169"/>
      <c r="H93" s="169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</row>
    <row r="94" spans="6:46">
      <c r="F94" s="169"/>
      <c r="G94" s="169"/>
      <c r="H94" s="169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  <c r="AT94" s="172"/>
    </row>
    <row r="95" spans="6:46">
      <c r="F95" s="169"/>
      <c r="G95" s="169"/>
      <c r="H95" s="169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  <c r="AO95" s="172"/>
      <c r="AP95" s="172"/>
      <c r="AQ95" s="172"/>
      <c r="AR95" s="172"/>
      <c r="AS95" s="172"/>
      <c r="AT95" s="172"/>
    </row>
    <row r="96" ht="14.5" spans="6:46">
      <c r="F96" s="152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  <c r="AT96" s="172"/>
    </row>
    <row r="97" ht="14.5" spans="6:46">
      <c r="F97" s="151"/>
      <c r="G97" s="151"/>
      <c r="H97" s="156"/>
      <c r="I97" s="151"/>
      <c r="J97" s="151"/>
      <c r="K97" s="151"/>
      <c r="L97" s="151"/>
      <c r="M97" s="151"/>
      <c r="N97" s="151"/>
      <c r="O97" s="151"/>
      <c r="P97" s="151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  <c r="AT97" s="172"/>
    </row>
    <row r="98" ht="15.25" spans="6:46">
      <c r="F98" s="157"/>
      <c r="G98" s="157"/>
      <c r="H98" s="157"/>
      <c r="I98" s="115"/>
      <c r="P98" s="16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</row>
    <row r="99" ht="14.5" spans="6:46">
      <c r="F99" s="56"/>
      <c r="G99" s="151"/>
      <c r="H99" s="151"/>
      <c r="I99" s="49"/>
      <c r="J99" s="49"/>
      <c r="K99" s="49"/>
      <c r="L99" s="49"/>
      <c r="M99" s="49"/>
      <c r="N99" s="49"/>
      <c r="O99" s="49"/>
      <c r="P99" s="49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  <c r="AH99" s="151"/>
      <c r="AI99" s="151"/>
      <c r="AJ99" s="151"/>
      <c r="AK99" s="151"/>
      <c r="AL99" s="151"/>
      <c r="AM99" s="151"/>
      <c r="AN99" s="151"/>
      <c r="AO99" s="151"/>
      <c r="AP99" s="151"/>
      <c r="AQ99" s="151"/>
      <c r="AR99" s="151"/>
      <c r="AS99" s="151"/>
      <c r="AT99" s="151"/>
    </row>
    <row r="100" ht="14.5" spans="17:47"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151"/>
      <c r="AG100" s="151"/>
      <c r="AH100" s="151"/>
      <c r="AI100" s="151"/>
      <c r="AJ100" s="151"/>
      <c r="AK100" s="151"/>
      <c r="AL100" s="151"/>
      <c r="AM100" s="151"/>
      <c r="AN100" s="151"/>
      <c r="AO100" s="151"/>
      <c r="AP100" s="151"/>
      <c r="AQ100" s="151"/>
      <c r="AR100" s="151"/>
      <c r="AS100" s="151"/>
      <c r="AT100" s="151"/>
      <c r="AU100" s="151"/>
    </row>
    <row r="101" ht="15.25" spans="17:47"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  <c r="AK101" s="162"/>
      <c r="AL101" s="162"/>
      <c r="AM101" s="162"/>
      <c r="AN101" s="162"/>
      <c r="AO101" s="162"/>
      <c r="AP101" s="162"/>
      <c r="AQ101" s="162"/>
      <c r="AR101" s="162"/>
      <c r="AS101" s="162"/>
      <c r="AT101" s="151"/>
      <c r="AU101" s="151"/>
    </row>
    <row r="102" ht="14.5" spans="6:47">
      <c r="F102" s="151"/>
      <c r="G102" s="151"/>
      <c r="H102" s="156"/>
      <c r="I102" s="151"/>
      <c r="J102" s="151"/>
      <c r="K102" s="151"/>
      <c r="L102" s="151"/>
      <c r="M102" s="151"/>
      <c r="N102" s="151"/>
      <c r="O102" s="151"/>
      <c r="P102" s="151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151"/>
      <c r="AU102" s="57"/>
    </row>
    <row r="103" ht="15.25" spans="6:16">
      <c r="F103" s="157"/>
      <c r="G103" s="157"/>
      <c r="H103" s="157"/>
      <c r="I103" s="115"/>
      <c r="P103" s="162"/>
    </row>
    <row r="104" ht="14.5" spans="6:16">
      <c r="F104" s="56"/>
      <c r="G104" s="151"/>
      <c r="H104" s="151"/>
      <c r="I104" s="57"/>
      <c r="J104" s="57"/>
      <c r="K104" s="57"/>
      <c r="L104" s="57"/>
      <c r="M104" s="57"/>
      <c r="N104" s="57"/>
      <c r="O104" s="57"/>
      <c r="P104" s="57"/>
    </row>
    <row r="105" ht="14.5" spans="17:47"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  <c r="AC105" s="151"/>
      <c r="AD105" s="151"/>
      <c r="AE105" s="151"/>
      <c r="AF105" s="151"/>
      <c r="AG105" s="151"/>
      <c r="AH105" s="151"/>
      <c r="AI105" s="151"/>
      <c r="AJ105" s="151"/>
      <c r="AK105" s="151"/>
      <c r="AL105" s="151"/>
      <c r="AM105" s="151"/>
      <c r="AN105" s="151"/>
      <c r="AO105" s="151"/>
      <c r="AP105" s="151"/>
      <c r="AQ105" s="151"/>
      <c r="AR105" s="151"/>
      <c r="AS105" s="151"/>
      <c r="AT105" s="151"/>
      <c r="AU105" s="151"/>
    </row>
    <row r="106" ht="15.25" spans="17:47"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  <c r="AK106" s="162"/>
      <c r="AL106" s="162"/>
      <c r="AM106" s="162"/>
      <c r="AN106" s="162"/>
      <c r="AO106" s="162"/>
      <c r="AP106" s="162"/>
      <c r="AQ106" s="162"/>
      <c r="AR106" s="162"/>
      <c r="AS106" s="162"/>
      <c r="AT106" s="151"/>
      <c r="AU106" s="151"/>
    </row>
    <row r="107" ht="14.5" spans="6:47">
      <c r="F107" s="151"/>
      <c r="G107" s="151"/>
      <c r="H107" s="156"/>
      <c r="I107" s="151"/>
      <c r="J107" s="151"/>
      <c r="K107" s="151"/>
      <c r="L107" s="151"/>
      <c r="M107" s="151"/>
      <c r="N107" s="151"/>
      <c r="O107" s="151"/>
      <c r="P107" s="151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151"/>
      <c r="AU107" s="151"/>
    </row>
    <row r="108" ht="15.25" spans="6:16">
      <c r="F108" s="157"/>
      <c r="G108" s="157"/>
      <c r="H108" s="157"/>
      <c r="I108" s="115"/>
      <c r="P108" s="162"/>
    </row>
    <row r="109" ht="14.5" spans="6:16">
      <c r="F109" s="56"/>
      <c r="G109" s="56"/>
      <c r="H109" s="151"/>
      <c r="I109" s="57"/>
      <c r="J109" s="57"/>
      <c r="K109" s="57"/>
      <c r="L109" s="57"/>
      <c r="M109" s="57"/>
      <c r="N109" s="57"/>
      <c r="O109" s="57"/>
      <c r="P109" s="57"/>
    </row>
    <row r="110" ht="14.5" spans="6:47">
      <c r="F110" s="151"/>
      <c r="G110" s="151"/>
      <c r="H110" s="56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  <c r="AB110" s="151"/>
      <c r="AC110" s="151"/>
      <c r="AD110" s="151"/>
      <c r="AE110" s="151"/>
      <c r="AF110" s="151"/>
      <c r="AG110" s="151"/>
      <c r="AH110" s="151"/>
      <c r="AI110" s="151"/>
      <c r="AJ110" s="151"/>
      <c r="AK110" s="151"/>
      <c r="AL110" s="151"/>
      <c r="AM110" s="151"/>
      <c r="AN110" s="151"/>
      <c r="AO110" s="151"/>
      <c r="AP110" s="151"/>
      <c r="AQ110" s="151"/>
      <c r="AR110" s="151"/>
      <c r="AS110" s="151"/>
      <c r="AT110" s="151"/>
      <c r="AU110" s="151"/>
    </row>
    <row r="111" ht="15.25" spans="17:47"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  <c r="AK111" s="162"/>
      <c r="AL111" s="162"/>
      <c r="AM111" s="162"/>
      <c r="AN111" s="162"/>
      <c r="AO111" s="162"/>
      <c r="AP111" s="162"/>
      <c r="AQ111" s="162"/>
      <c r="AR111" s="162"/>
      <c r="AS111" s="162"/>
      <c r="AT111" s="151"/>
      <c r="AU111" s="151"/>
    </row>
    <row r="112" ht="14.5" spans="17:47"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151"/>
      <c r="AU112" s="151"/>
    </row>
    <row r="113" ht="14.5" spans="6:47">
      <c r="F113" s="151"/>
      <c r="G113" s="151"/>
      <c r="H113" s="156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  <c r="AD113" s="151"/>
      <c r="AE113" s="151"/>
      <c r="AF113" s="151"/>
      <c r="AG113" s="151"/>
      <c r="AH113" s="151"/>
      <c r="AI113" s="151"/>
      <c r="AJ113" s="151"/>
      <c r="AK113" s="151"/>
      <c r="AL113" s="151"/>
      <c r="AM113" s="151"/>
      <c r="AN113" s="151"/>
      <c r="AO113" s="151"/>
      <c r="AP113" s="151"/>
      <c r="AQ113" s="151"/>
      <c r="AR113" s="151"/>
      <c r="AS113" s="151"/>
      <c r="AT113" s="151"/>
      <c r="AU113" s="151"/>
    </row>
    <row r="114" ht="15.25" spans="6:16">
      <c r="F114" s="157"/>
      <c r="G114" s="157"/>
      <c r="H114" s="157"/>
      <c r="I114" s="115"/>
      <c r="P114" s="162"/>
    </row>
    <row r="115" ht="14.5" spans="6:16">
      <c r="F115" s="56"/>
      <c r="G115" s="151"/>
      <c r="H115" s="151"/>
      <c r="I115" s="57"/>
      <c r="J115" s="57"/>
      <c r="K115" s="57"/>
      <c r="L115" s="57"/>
      <c r="M115" s="57"/>
      <c r="N115" s="57"/>
      <c r="O115" s="57"/>
      <c r="P115" s="57"/>
    </row>
    <row r="116" ht="14.5" spans="17:45"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  <c r="AB116" s="151"/>
      <c r="AC116" s="151"/>
      <c r="AD116" s="151"/>
      <c r="AE116" s="151"/>
      <c r="AF116" s="151"/>
      <c r="AG116" s="151"/>
      <c r="AH116" s="151"/>
      <c r="AI116" s="151"/>
      <c r="AJ116" s="151"/>
      <c r="AK116" s="151"/>
      <c r="AL116" s="151"/>
      <c r="AM116" s="151"/>
      <c r="AN116" s="151"/>
      <c r="AO116" s="151"/>
      <c r="AP116" s="151"/>
      <c r="AQ116" s="151"/>
      <c r="AR116" s="151"/>
      <c r="AS116" s="151"/>
    </row>
    <row r="117" ht="15.25" spans="17:45"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  <c r="AK117" s="162"/>
      <c r="AL117" s="162"/>
      <c r="AM117" s="162"/>
      <c r="AN117" s="162"/>
      <c r="AO117" s="162"/>
      <c r="AP117" s="162"/>
      <c r="AQ117" s="162"/>
      <c r="AR117" s="162"/>
      <c r="AS117" s="162"/>
    </row>
    <row r="118" ht="14.5" spans="6:45">
      <c r="F118" s="151"/>
      <c r="G118" s="151"/>
      <c r="H118" s="156"/>
      <c r="I118" s="151"/>
      <c r="J118" s="151"/>
      <c r="K118" s="151"/>
      <c r="L118" s="151"/>
      <c r="M118" s="151"/>
      <c r="N118" s="151"/>
      <c r="O118" s="151"/>
      <c r="P118" s="151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</row>
    <row r="119" ht="15.25" spans="6:16">
      <c r="F119" s="157"/>
      <c r="G119" s="157"/>
      <c r="H119" s="157"/>
      <c r="I119" s="115"/>
      <c r="P119" s="162"/>
    </row>
    <row r="120" ht="14.5" spans="6:16">
      <c r="F120" s="56"/>
      <c r="G120" s="151"/>
      <c r="H120" s="151"/>
      <c r="I120" s="57"/>
      <c r="J120" s="57"/>
      <c r="K120" s="57"/>
      <c r="L120" s="57"/>
      <c r="M120" s="57"/>
      <c r="N120" s="57"/>
      <c r="O120" s="57"/>
      <c r="P120" s="57"/>
    </row>
    <row r="121" ht="14.5" spans="17:45"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151"/>
      <c r="AC121" s="151"/>
      <c r="AD121" s="151"/>
      <c r="AE121" s="151"/>
      <c r="AF121" s="151"/>
      <c r="AG121" s="151"/>
      <c r="AH121" s="151"/>
      <c r="AI121" s="151"/>
      <c r="AJ121" s="151"/>
      <c r="AK121" s="151"/>
      <c r="AL121" s="151"/>
      <c r="AM121" s="151"/>
      <c r="AN121" s="151"/>
      <c r="AO121" s="151"/>
      <c r="AP121" s="151"/>
      <c r="AQ121" s="151"/>
      <c r="AR121" s="151"/>
      <c r="AS121" s="151"/>
    </row>
    <row r="122" ht="15.25" spans="17:45"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  <c r="AK122" s="162"/>
      <c r="AL122" s="162"/>
      <c r="AM122" s="162"/>
      <c r="AN122" s="162"/>
      <c r="AO122" s="162"/>
      <c r="AP122" s="162"/>
      <c r="AQ122" s="162"/>
      <c r="AR122" s="162"/>
      <c r="AS122" s="162"/>
    </row>
    <row r="123" ht="14.5" spans="6:45">
      <c r="F123" s="151"/>
      <c r="G123" s="151"/>
      <c r="H123" s="156"/>
      <c r="I123" s="151"/>
      <c r="J123" s="151"/>
      <c r="K123" s="151"/>
      <c r="L123" s="151"/>
      <c r="M123" s="151"/>
      <c r="N123" s="151"/>
      <c r="O123" s="151"/>
      <c r="P123" s="151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</row>
    <row r="124" ht="15.25" spans="6:16">
      <c r="F124" s="157"/>
      <c r="G124" s="157"/>
      <c r="H124" s="157"/>
      <c r="I124" s="115"/>
      <c r="P124" s="162"/>
    </row>
    <row r="125" ht="14.5" spans="6:16">
      <c r="F125" s="56"/>
      <c r="G125" s="151"/>
      <c r="H125" s="151"/>
      <c r="I125" s="57"/>
      <c r="J125" s="57"/>
      <c r="K125" s="57"/>
      <c r="L125" s="57"/>
      <c r="M125" s="57"/>
      <c r="N125" s="57"/>
      <c r="O125" s="57"/>
      <c r="P125" s="57"/>
    </row>
    <row r="126" ht="14.5" spans="17:45"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  <c r="AB126" s="151"/>
      <c r="AC126" s="151"/>
      <c r="AD126" s="151"/>
      <c r="AE126" s="151"/>
      <c r="AF126" s="151"/>
      <c r="AG126" s="151"/>
      <c r="AH126" s="151"/>
      <c r="AI126" s="151"/>
      <c r="AJ126" s="151"/>
      <c r="AK126" s="151"/>
      <c r="AL126" s="151"/>
      <c r="AM126" s="151"/>
      <c r="AN126" s="151"/>
      <c r="AO126" s="151"/>
      <c r="AP126" s="151"/>
      <c r="AQ126" s="151"/>
      <c r="AR126" s="151"/>
      <c r="AS126" s="151"/>
    </row>
    <row r="127" ht="15.25" spans="17:45"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  <c r="AK127" s="162"/>
      <c r="AL127" s="162"/>
      <c r="AM127" s="162"/>
      <c r="AN127" s="162"/>
      <c r="AO127" s="162"/>
      <c r="AP127" s="162"/>
      <c r="AQ127" s="162"/>
      <c r="AR127" s="162"/>
      <c r="AS127" s="162"/>
    </row>
    <row r="128" ht="14.5" spans="6:45">
      <c r="F128" s="151"/>
      <c r="G128" s="151"/>
      <c r="H128" s="156"/>
      <c r="I128" s="151"/>
      <c r="J128" s="151"/>
      <c r="K128" s="151"/>
      <c r="L128" s="151"/>
      <c r="M128" s="151"/>
      <c r="N128" s="151"/>
      <c r="O128" s="151"/>
      <c r="P128" s="151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</row>
    <row r="129" ht="15.25" spans="6:16">
      <c r="F129" s="157"/>
      <c r="G129" s="157"/>
      <c r="H129" s="157"/>
      <c r="I129" s="115"/>
      <c r="P129" s="162"/>
    </row>
    <row r="130" ht="14.5" spans="6:16">
      <c r="F130" s="56"/>
      <c r="G130" s="151"/>
      <c r="H130" s="151"/>
      <c r="I130" s="57"/>
      <c r="J130" s="57"/>
      <c r="K130" s="57"/>
      <c r="L130" s="57"/>
      <c r="M130" s="57"/>
      <c r="N130" s="57"/>
      <c r="O130" s="57"/>
      <c r="P130" s="57"/>
    </row>
    <row r="131" ht="14.5" spans="17:45"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151"/>
      <c r="AC131" s="151"/>
      <c r="AD131" s="151"/>
      <c r="AE131" s="151"/>
      <c r="AF131" s="151"/>
      <c r="AG131" s="151"/>
      <c r="AH131" s="151"/>
      <c r="AI131" s="151"/>
      <c r="AJ131" s="151"/>
      <c r="AK131" s="151"/>
      <c r="AL131" s="151"/>
      <c r="AM131" s="151"/>
      <c r="AN131" s="151"/>
      <c r="AO131" s="151"/>
      <c r="AP131" s="151"/>
      <c r="AQ131" s="151"/>
      <c r="AR131" s="151"/>
      <c r="AS131" s="151"/>
    </row>
    <row r="132" ht="15.25" spans="17:55"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  <c r="AK132" s="162"/>
      <c r="AL132" s="162"/>
      <c r="AM132" s="162"/>
      <c r="AN132" s="162"/>
      <c r="AO132" s="162"/>
      <c r="AP132" s="162"/>
      <c r="AQ132" s="162"/>
      <c r="AR132" s="162"/>
      <c r="AS132" s="162"/>
      <c r="AT132" s="151"/>
      <c r="AU132" s="151"/>
      <c r="AV132" s="151"/>
      <c r="AW132" s="151"/>
      <c r="AX132" s="151"/>
      <c r="AY132" s="151"/>
      <c r="AZ132" s="151"/>
      <c r="BA132" s="151"/>
      <c r="BB132" s="151"/>
      <c r="BC132" s="151"/>
    </row>
    <row r="133" ht="14.5" spans="17:55"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151"/>
      <c r="AU133" s="151"/>
      <c r="AV133" s="151"/>
      <c r="AW133" s="151"/>
      <c r="AX133" s="151"/>
      <c r="AY133" s="151"/>
      <c r="AZ133" s="151"/>
      <c r="BA133" s="151"/>
      <c r="BB133" s="151"/>
      <c r="BC133" s="151"/>
    </row>
    <row r="134" spans="6:16">
      <c r="F134" s="169"/>
      <c r="G134" s="170"/>
      <c r="H134" s="170"/>
      <c r="I134" s="172"/>
      <c r="J134" s="172"/>
      <c r="K134" s="172"/>
      <c r="L134" s="172"/>
      <c r="M134" s="172"/>
      <c r="N134" s="172"/>
      <c r="O134" s="172"/>
      <c r="P134" s="172"/>
    </row>
    <row r="135" spans="6:16">
      <c r="F135" s="169"/>
      <c r="G135" s="169"/>
      <c r="H135" s="169"/>
      <c r="I135" s="172"/>
      <c r="J135" s="172"/>
      <c r="K135" s="172"/>
      <c r="L135" s="172"/>
      <c r="M135" s="172"/>
      <c r="N135" s="172"/>
      <c r="O135" s="172"/>
      <c r="P135" s="172"/>
    </row>
    <row r="136" spans="6:16">
      <c r="F136" s="169"/>
      <c r="G136" s="169"/>
      <c r="H136" s="169"/>
      <c r="I136" s="172"/>
      <c r="J136" s="172"/>
      <c r="K136" s="172"/>
      <c r="L136" s="172"/>
      <c r="M136" s="172"/>
      <c r="N136" s="172"/>
      <c r="O136" s="172"/>
      <c r="P136" s="172"/>
    </row>
    <row r="137" spans="6:55">
      <c r="F137" s="169"/>
      <c r="G137" s="169"/>
      <c r="H137" s="169"/>
      <c r="I137" s="172"/>
      <c r="J137" s="172"/>
      <c r="K137" s="172"/>
      <c r="L137" s="172"/>
      <c r="M137" s="172"/>
      <c r="N137" s="172"/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  <c r="AA137" s="172"/>
      <c r="AB137" s="172"/>
      <c r="AC137" s="172"/>
      <c r="AD137" s="172"/>
      <c r="AE137" s="172"/>
      <c r="AF137" s="172"/>
      <c r="AG137" s="172"/>
      <c r="AH137" s="172"/>
      <c r="AI137" s="172"/>
      <c r="AJ137" s="172"/>
      <c r="AK137" s="172"/>
      <c r="AL137" s="172"/>
      <c r="AM137" s="172"/>
      <c r="AN137" s="172"/>
      <c r="AO137" s="172"/>
      <c r="AP137" s="172"/>
      <c r="AQ137" s="172"/>
      <c r="AR137" s="172"/>
      <c r="AS137" s="172"/>
      <c r="AT137" s="172"/>
      <c r="AU137" s="172"/>
      <c r="AV137" s="172"/>
      <c r="AW137" s="172"/>
      <c r="AX137" s="172"/>
      <c r="AY137" s="172"/>
      <c r="AZ137" s="172"/>
      <c r="BA137" s="172"/>
      <c r="BB137" s="172"/>
      <c r="BC137" s="172"/>
    </row>
    <row r="138" spans="6:55">
      <c r="F138" s="169"/>
      <c r="G138" s="169"/>
      <c r="H138" s="169"/>
      <c r="I138" s="172"/>
      <c r="J138" s="172"/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  <c r="AA138" s="172"/>
      <c r="AB138" s="172"/>
      <c r="AC138" s="172"/>
      <c r="AD138" s="172"/>
      <c r="AE138" s="172"/>
      <c r="AF138" s="172"/>
      <c r="AG138" s="172"/>
      <c r="AH138" s="172"/>
      <c r="AI138" s="172"/>
      <c r="AJ138" s="172"/>
      <c r="AK138" s="172"/>
      <c r="AL138" s="172"/>
      <c r="AM138" s="172"/>
      <c r="AN138" s="172"/>
      <c r="AO138" s="172"/>
      <c r="AP138" s="172"/>
      <c r="AQ138" s="172"/>
      <c r="AR138" s="172"/>
      <c r="AS138" s="172"/>
      <c r="AT138" s="172"/>
      <c r="AU138" s="172"/>
      <c r="AV138" s="172"/>
      <c r="AW138" s="172"/>
      <c r="AX138" s="172"/>
      <c r="AY138" s="172"/>
      <c r="AZ138" s="172"/>
      <c r="BA138" s="172"/>
      <c r="BB138" s="172"/>
      <c r="BC138" s="172"/>
    </row>
    <row r="139" spans="6:55">
      <c r="F139" s="169"/>
      <c r="G139" s="170"/>
      <c r="H139" s="170"/>
      <c r="I139" s="172"/>
      <c r="J139" s="172"/>
      <c r="K139" s="172"/>
      <c r="L139" s="172"/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  <c r="AA139" s="172"/>
      <c r="AB139" s="172"/>
      <c r="AC139" s="172"/>
      <c r="AD139" s="172"/>
      <c r="AE139" s="172"/>
      <c r="AF139" s="172"/>
      <c r="AG139" s="172"/>
      <c r="AH139" s="172"/>
      <c r="AI139" s="172"/>
      <c r="AJ139" s="172"/>
      <c r="AK139" s="172"/>
      <c r="AL139" s="172"/>
      <c r="AM139" s="172"/>
      <c r="AN139" s="172"/>
      <c r="AO139" s="172"/>
      <c r="AP139" s="172"/>
      <c r="AQ139" s="172"/>
      <c r="AR139" s="172"/>
      <c r="AS139" s="172"/>
      <c r="AT139" s="172"/>
      <c r="AU139" s="172"/>
      <c r="AV139" s="172"/>
      <c r="AW139" s="172"/>
      <c r="AX139" s="172"/>
      <c r="AY139" s="172"/>
      <c r="AZ139" s="172"/>
      <c r="BA139" s="172"/>
      <c r="BB139" s="172"/>
      <c r="BC139" s="172"/>
    </row>
    <row r="140" spans="6:55">
      <c r="F140" s="169"/>
      <c r="G140" s="169"/>
      <c r="H140" s="169"/>
      <c r="I140" s="172"/>
      <c r="J140" s="172"/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  <c r="AA140" s="172"/>
      <c r="AB140" s="172"/>
      <c r="AC140" s="172"/>
      <c r="AD140" s="172"/>
      <c r="AE140" s="172"/>
      <c r="AF140" s="172"/>
      <c r="AG140" s="172"/>
      <c r="AH140" s="172"/>
      <c r="AI140" s="172"/>
      <c r="AJ140" s="172"/>
      <c r="AK140" s="172"/>
      <c r="AL140" s="172"/>
      <c r="AM140" s="172"/>
      <c r="AN140" s="172"/>
      <c r="AO140" s="172"/>
      <c r="AP140" s="172"/>
      <c r="AQ140" s="172"/>
      <c r="AR140" s="172"/>
      <c r="AS140" s="172"/>
      <c r="AT140" s="172"/>
      <c r="AU140" s="172"/>
      <c r="AV140" s="172"/>
      <c r="AW140" s="172"/>
      <c r="AX140" s="172"/>
      <c r="AY140" s="172"/>
      <c r="AZ140" s="172"/>
      <c r="BA140" s="172"/>
      <c r="BB140" s="172"/>
      <c r="BC140" s="172"/>
    </row>
    <row r="141" spans="6:55">
      <c r="F141" s="169"/>
      <c r="G141" s="169"/>
      <c r="H141" s="169"/>
      <c r="I141" s="172"/>
      <c r="J141" s="172"/>
      <c r="K141" s="172"/>
      <c r="L141" s="172"/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  <c r="AA141" s="172"/>
      <c r="AB141" s="172"/>
      <c r="AC141" s="172"/>
      <c r="AD141" s="172"/>
      <c r="AE141" s="172"/>
      <c r="AF141" s="172"/>
      <c r="AG141" s="172"/>
      <c r="AH141" s="172"/>
      <c r="AI141" s="172"/>
      <c r="AJ141" s="172"/>
      <c r="AK141" s="172"/>
      <c r="AL141" s="172"/>
      <c r="AM141" s="172"/>
      <c r="AN141" s="172"/>
      <c r="AO141" s="172"/>
      <c r="AP141" s="172"/>
      <c r="AQ141" s="172"/>
      <c r="AR141" s="172"/>
      <c r="AS141" s="172"/>
      <c r="AT141" s="172"/>
      <c r="AU141" s="172"/>
      <c r="AV141" s="172"/>
      <c r="AW141" s="172"/>
      <c r="AX141" s="172"/>
      <c r="AY141" s="172"/>
      <c r="AZ141" s="172"/>
      <c r="BA141" s="172"/>
      <c r="BB141" s="172"/>
      <c r="BC141" s="172"/>
    </row>
    <row r="142" spans="6:55">
      <c r="F142" s="169"/>
      <c r="G142" s="169"/>
      <c r="H142" s="169"/>
      <c r="I142" s="172"/>
      <c r="J142" s="172"/>
      <c r="K142" s="172"/>
      <c r="L142" s="172"/>
      <c r="M142" s="172"/>
      <c r="N142" s="172"/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  <c r="AA142" s="172"/>
      <c r="AB142" s="172"/>
      <c r="AC142" s="172"/>
      <c r="AD142" s="172"/>
      <c r="AE142" s="172"/>
      <c r="AF142" s="172"/>
      <c r="AG142" s="172"/>
      <c r="AH142" s="172"/>
      <c r="AI142" s="172"/>
      <c r="AJ142" s="172"/>
      <c r="AK142" s="172"/>
      <c r="AL142" s="172"/>
      <c r="AM142" s="172"/>
      <c r="AN142" s="172"/>
      <c r="AO142" s="172"/>
      <c r="AP142" s="172"/>
      <c r="AQ142" s="172"/>
      <c r="AR142" s="172"/>
      <c r="AS142" s="172"/>
      <c r="AT142" s="172"/>
      <c r="AU142" s="172"/>
      <c r="AV142" s="172"/>
      <c r="AW142" s="172"/>
      <c r="AX142" s="172"/>
      <c r="AY142" s="172"/>
      <c r="AZ142" s="172"/>
      <c r="BA142" s="172"/>
      <c r="BB142" s="172"/>
      <c r="BC142" s="172"/>
    </row>
    <row r="143" spans="6:55">
      <c r="F143" s="169"/>
      <c r="G143" s="169"/>
      <c r="H143" s="169"/>
      <c r="I143" s="172"/>
      <c r="J143" s="172"/>
      <c r="K143" s="172"/>
      <c r="L143" s="172"/>
      <c r="M143" s="172"/>
      <c r="N143" s="172"/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  <c r="AA143" s="172"/>
      <c r="AB143" s="172"/>
      <c r="AC143" s="172"/>
      <c r="AD143" s="172"/>
      <c r="AE143" s="172"/>
      <c r="AF143" s="172"/>
      <c r="AG143" s="172"/>
      <c r="AH143" s="172"/>
      <c r="AI143" s="172"/>
      <c r="AJ143" s="172"/>
      <c r="AK143" s="172"/>
      <c r="AL143" s="172"/>
      <c r="AM143" s="172"/>
      <c r="AN143" s="172"/>
      <c r="AO143" s="172"/>
      <c r="AP143" s="172"/>
      <c r="AQ143" s="172"/>
      <c r="AR143" s="172"/>
      <c r="AS143" s="172"/>
      <c r="AT143" s="172"/>
      <c r="AU143" s="172"/>
      <c r="AV143" s="172"/>
      <c r="AW143" s="172"/>
      <c r="AX143" s="172"/>
      <c r="AY143" s="172"/>
      <c r="AZ143" s="172"/>
      <c r="BA143" s="172"/>
      <c r="BB143" s="172"/>
      <c r="BC143" s="172"/>
    </row>
    <row r="144" spans="6:55">
      <c r="F144" s="169"/>
      <c r="G144" s="170"/>
      <c r="H144" s="170"/>
      <c r="I144" s="172"/>
      <c r="J144" s="172"/>
      <c r="K144" s="172"/>
      <c r="L144" s="172"/>
      <c r="M144" s="172"/>
      <c r="N144" s="172"/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  <c r="AA144" s="172"/>
      <c r="AB144" s="172"/>
      <c r="AC144" s="172"/>
      <c r="AD144" s="172"/>
      <c r="AE144" s="172"/>
      <c r="AF144" s="172"/>
      <c r="AG144" s="172"/>
      <c r="AH144" s="172"/>
      <c r="AI144" s="172"/>
      <c r="AJ144" s="172"/>
      <c r="AK144" s="172"/>
      <c r="AL144" s="172"/>
      <c r="AM144" s="172"/>
      <c r="AN144" s="172"/>
      <c r="AO144" s="172"/>
      <c r="AP144" s="172"/>
      <c r="AQ144" s="172"/>
      <c r="AR144" s="172"/>
      <c r="AS144" s="172"/>
      <c r="AT144" s="172"/>
      <c r="AU144" s="172"/>
      <c r="AV144" s="172"/>
      <c r="AW144" s="172"/>
      <c r="AX144" s="172"/>
      <c r="AY144" s="172"/>
      <c r="AZ144" s="172"/>
      <c r="BA144" s="172"/>
      <c r="BB144" s="172"/>
      <c r="BC144" s="172"/>
    </row>
    <row r="145" spans="6:55">
      <c r="F145" s="169"/>
      <c r="G145" s="169"/>
      <c r="H145" s="169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  <c r="AA145" s="172"/>
      <c r="AB145" s="172"/>
      <c r="AC145" s="172"/>
      <c r="AD145" s="172"/>
      <c r="AE145" s="172"/>
      <c r="AF145" s="172"/>
      <c r="AG145" s="172"/>
      <c r="AH145" s="172"/>
      <c r="AI145" s="172"/>
      <c r="AJ145" s="172"/>
      <c r="AK145" s="172"/>
      <c r="AL145" s="172"/>
      <c r="AM145" s="172"/>
      <c r="AN145" s="172"/>
      <c r="AO145" s="172"/>
      <c r="AP145" s="172"/>
      <c r="AQ145" s="172"/>
      <c r="AR145" s="172"/>
      <c r="AS145" s="172"/>
      <c r="AT145" s="172"/>
      <c r="AU145" s="172"/>
      <c r="AV145" s="172"/>
      <c r="AW145" s="172"/>
      <c r="AX145" s="172"/>
      <c r="AY145" s="172"/>
      <c r="AZ145" s="172"/>
      <c r="BA145" s="172"/>
      <c r="BB145" s="172"/>
      <c r="BC145" s="172"/>
    </row>
    <row r="146" spans="6:55">
      <c r="F146" s="169"/>
      <c r="G146" s="169"/>
      <c r="H146" s="169"/>
      <c r="I146" s="172"/>
      <c r="J146" s="172"/>
      <c r="K146" s="172"/>
      <c r="L146" s="172"/>
      <c r="M146" s="172"/>
      <c r="N146" s="172"/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  <c r="AA146" s="172"/>
      <c r="AB146" s="172"/>
      <c r="AC146" s="172"/>
      <c r="AD146" s="172"/>
      <c r="AE146" s="172"/>
      <c r="AF146" s="172"/>
      <c r="AG146" s="172"/>
      <c r="AH146" s="172"/>
      <c r="AI146" s="172"/>
      <c r="AJ146" s="172"/>
      <c r="AK146" s="172"/>
      <c r="AL146" s="172"/>
      <c r="AM146" s="172"/>
      <c r="AN146" s="172"/>
      <c r="AO146" s="172"/>
      <c r="AP146" s="172"/>
      <c r="AQ146" s="172"/>
      <c r="AR146" s="172"/>
      <c r="AS146" s="172"/>
      <c r="AT146" s="172"/>
      <c r="AU146" s="172"/>
      <c r="AV146" s="172"/>
      <c r="AW146" s="172"/>
      <c r="AX146" s="172"/>
      <c r="AY146" s="172"/>
      <c r="AZ146" s="172"/>
      <c r="BA146" s="172"/>
      <c r="BB146" s="172"/>
      <c r="BC146" s="172"/>
    </row>
    <row r="147" spans="6:55">
      <c r="F147" s="169"/>
      <c r="G147" s="169"/>
      <c r="H147" s="169"/>
      <c r="I147" s="172"/>
      <c r="J147" s="172"/>
      <c r="K147" s="172"/>
      <c r="L147" s="172"/>
      <c r="M147" s="172"/>
      <c r="N147" s="172"/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  <c r="AA147" s="172"/>
      <c r="AB147" s="172"/>
      <c r="AC147" s="172"/>
      <c r="AD147" s="172"/>
      <c r="AE147" s="172"/>
      <c r="AF147" s="172"/>
      <c r="AG147" s="172"/>
      <c r="AH147" s="172"/>
      <c r="AI147" s="172"/>
      <c r="AJ147" s="172"/>
      <c r="AK147" s="172"/>
      <c r="AL147" s="172"/>
      <c r="AM147" s="172"/>
      <c r="AN147" s="172"/>
      <c r="AO147" s="172"/>
      <c r="AP147" s="172"/>
      <c r="AQ147" s="172"/>
      <c r="AR147" s="172"/>
      <c r="AS147" s="172"/>
      <c r="AT147" s="172"/>
      <c r="AU147" s="172"/>
      <c r="AV147" s="172"/>
      <c r="AW147" s="172"/>
      <c r="AX147" s="172"/>
      <c r="AY147" s="172"/>
      <c r="AZ147" s="172"/>
      <c r="BA147" s="172"/>
      <c r="BB147" s="172"/>
      <c r="BC147" s="172"/>
    </row>
    <row r="148" spans="6:55">
      <c r="F148" s="169"/>
      <c r="G148" s="169"/>
      <c r="H148" s="169"/>
      <c r="I148" s="172"/>
      <c r="J148" s="172"/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  <c r="AA148" s="172"/>
      <c r="AB148" s="172"/>
      <c r="AC148" s="172"/>
      <c r="AD148" s="172"/>
      <c r="AE148" s="172"/>
      <c r="AF148" s="172"/>
      <c r="AG148" s="172"/>
      <c r="AH148" s="172"/>
      <c r="AI148" s="172"/>
      <c r="AJ148" s="172"/>
      <c r="AK148" s="172"/>
      <c r="AL148" s="172"/>
      <c r="AM148" s="172"/>
      <c r="AN148" s="172"/>
      <c r="AO148" s="172"/>
      <c r="AP148" s="172"/>
      <c r="AQ148" s="172"/>
      <c r="AR148" s="172"/>
      <c r="AS148" s="172"/>
      <c r="AT148" s="172"/>
      <c r="AU148" s="172"/>
      <c r="AV148" s="172"/>
      <c r="AW148" s="172"/>
      <c r="AX148" s="172"/>
      <c r="AY148" s="172"/>
      <c r="AZ148" s="172"/>
      <c r="BA148" s="172"/>
      <c r="BB148" s="172"/>
      <c r="BC148" s="172"/>
    </row>
    <row r="149" spans="6:55">
      <c r="F149" s="169"/>
      <c r="G149" s="169"/>
      <c r="H149" s="169"/>
      <c r="I149" s="172"/>
      <c r="J149" s="172"/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  <c r="AA149" s="172"/>
      <c r="AB149" s="172"/>
      <c r="AC149" s="172"/>
      <c r="AD149" s="172"/>
      <c r="AE149" s="172"/>
      <c r="AF149" s="172"/>
      <c r="AG149" s="172"/>
      <c r="AH149" s="172"/>
      <c r="AI149" s="172"/>
      <c r="AJ149" s="172"/>
      <c r="AK149" s="172"/>
      <c r="AL149" s="172"/>
      <c r="AM149" s="172"/>
      <c r="AN149" s="172"/>
      <c r="AO149" s="172"/>
      <c r="AP149" s="172"/>
      <c r="AQ149" s="172"/>
      <c r="AR149" s="172"/>
      <c r="AS149" s="172"/>
      <c r="AT149" s="172"/>
      <c r="AU149" s="172"/>
      <c r="AV149" s="172"/>
      <c r="AW149" s="172"/>
      <c r="AX149" s="172"/>
      <c r="AY149" s="172"/>
      <c r="AZ149" s="172"/>
      <c r="BA149" s="172"/>
      <c r="BB149" s="172"/>
      <c r="BC149" s="172"/>
    </row>
    <row r="150" spans="6:55">
      <c r="F150" s="169"/>
      <c r="G150" s="170"/>
      <c r="H150" s="170"/>
      <c r="I150" s="172"/>
      <c r="J150" s="172"/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  <c r="AA150" s="172"/>
      <c r="AB150" s="172"/>
      <c r="AC150" s="172"/>
      <c r="AD150" s="172"/>
      <c r="AE150" s="172"/>
      <c r="AF150" s="172"/>
      <c r="AG150" s="172"/>
      <c r="AH150" s="172"/>
      <c r="AI150" s="172"/>
      <c r="AJ150" s="172"/>
      <c r="AK150" s="172"/>
      <c r="AL150" s="172"/>
      <c r="AM150" s="172"/>
      <c r="AN150" s="172"/>
      <c r="AO150" s="172"/>
      <c r="AP150" s="172"/>
      <c r="AQ150" s="172"/>
      <c r="AR150" s="172"/>
      <c r="AS150" s="172"/>
      <c r="AT150" s="172"/>
      <c r="AU150" s="172"/>
      <c r="AV150" s="172"/>
      <c r="AW150" s="172"/>
      <c r="AX150" s="172"/>
      <c r="AY150" s="172"/>
      <c r="AZ150" s="172"/>
      <c r="BA150" s="172"/>
      <c r="BB150" s="172"/>
      <c r="BC150" s="172"/>
    </row>
    <row r="151" spans="6:55">
      <c r="F151" s="169"/>
      <c r="G151" s="169"/>
      <c r="H151" s="169"/>
      <c r="I151" s="172"/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  <c r="AA151" s="172"/>
      <c r="AB151" s="172"/>
      <c r="AC151" s="172"/>
      <c r="AD151" s="172"/>
      <c r="AE151" s="172"/>
      <c r="AF151" s="172"/>
      <c r="AG151" s="172"/>
      <c r="AH151" s="172"/>
      <c r="AI151" s="172"/>
      <c r="AJ151" s="172"/>
      <c r="AK151" s="172"/>
      <c r="AL151" s="172"/>
      <c r="AM151" s="172"/>
      <c r="AN151" s="172"/>
      <c r="AO151" s="172"/>
      <c r="AP151" s="172"/>
      <c r="AQ151" s="172"/>
      <c r="AR151" s="172"/>
      <c r="AS151" s="172"/>
      <c r="AT151" s="172"/>
      <c r="AU151" s="172"/>
      <c r="AV151" s="172"/>
      <c r="AW151" s="172"/>
      <c r="AX151" s="172"/>
      <c r="AY151" s="172"/>
      <c r="AZ151" s="172"/>
      <c r="BA151" s="172"/>
      <c r="BB151" s="172"/>
      <c r="BC151" s="172"/>
    </row>
    <row r="152" spans="6:55">
      <c r="F152" s="169"/>
      <c r="G152" s="169"/>
      <c r="H152" s="169"/>
      <c r="I152" s="172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  <c r="AA152" s="172"/>
      <c r="AB152" s="172"/>
      <c r="AC152" s="172"/>
      <c r="AD152" s="172"/>
      <c r="AE152" s="172"/>
      <c r="AF152" s="172"/>
      <c r="AG152" s="172"/>
      <c r="AH152" s="172"/>
      <c r="AI152" s="172"/>
      <c r="AJ152" s="172"/>
      <c r="AK152" s="172"/>
      <c r="AL152" s="172"/>
      <c r="AM152" s="172"/>
      <c r="AN152" s="172"/>
      <c r="AO152" s="172"/>
      <c r="AP152" s="172"/>
      <c r="AQ152" s="172"/>
      <c r="AR152" s="172"/>
      <c r="AS152" s="172"/>
      <c r="AT152" s="172"/>
      <c r="AU152" s="172"/>
      <c r="AV152" s="172"/>
      <c r="AW152" s="172"/>
      <c r="AX152" s="172"/>
      <c r="AY152" s="172"/>
      <c r="AZ152" s="172"/>
      <c r="BA152" s="172"/>
      <c r="BB152" s="172"/>
      <c r="BC152" s="172"/>
    </row>
    <row r="153" spans="6:55">
      <c r="F153" s="169"/>
      <c r="G153" s="169"/>
      <c r="H153" s="169"/>
      <c r="I153" s="172"/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  <c r="AA153" s="172"/>
      <c r="AB153" s="172"/>
      <c r="AC153" s="172"/>
      <c r="AD153" s="172"/>
      <c r="AE153" s="172"/>
      <c r="AF153" s="172"/>
      <c r="AG153" s="172"/>
      <c r="AH153" s="172"/>
      <c r="AI153" s="172"/>
      <c r="AJ153" s="172"/>
      <c r="AK153" s="172"/>
      <c r="AL153" s="172"/>
      <c r="AM153" s="172"/>
      <c r="AN153" s="172"/>
      <c r="AO153" s="172"/>
      <c r="AP153" s="172"/>
      <c r="AQ153" s="172"/>
      <c r="AR153" s="172"/>
      <c r="AS153" s="172"/>
      <c r="AT153" s="172"/>
      <c r="AU153" s="172"/>
      <c r="AV153" s="172"/>
      <c r="AW153" s="172"/>
      <c r="AX153" s="172"/>
      <c r="AY153" s="172"/>
      <c r="AZ153" s="172"/>
      <c r="BA153" s="172"/>
      <c r="BB153" s="172"/>
      <c r="BC153" s="172"/>
    </row>
    <row r="154" spans="6:55">
      <c r="F154" s="169"/>
      <c r="G154" s="169"/>
      <c r="H154" s="169"/>
      <c r="I154" s="172"/>
      <c r="J154" s="172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  <c r="AA154" s="172"/>
      <c r="AB154" s="172"/>
      <c r="AC154" s="172"/>
      <c r="AD154" s="172"/>
      <c r="AE154" s="172"/>
      <c r="AF154" s="172"/>
      <c r="AG154" s="172"/>
      <c r="AH154" s="172"/>
      <c r="AI154" s="172"/>
      <c r="AJ154" s="172"/>
      <c r="AK154" s="172"/>
      <c r="AL154" s="172"/>
      <c r="AM154" s="172"/>
      <c r="AN154" s="172"/>
      <c r="AO154" s="172"/>
      <c r="AP154" s="172"/>
      <c r="AQ154" s="172"/>
      <c r="AR154" s="172"/>
      <c r="AS154" s="172"/>
      <c r="AT154" s="172"/>
      <c r="AU154" s="172"/>
      <c r="AV154" s="172"/>
      <c r="AW154" s="172"/>
      <c r="AX154" s="172"/>
      <c r="AY154" s="172"/>
      <c r="AZ154" s="172"/>
      <c r="BA154" s="172"/>
      <c r="BB154" s="172"/>
      <c r="BC154" s="172"/>
    </row>
    <row r="155" spans="6:55">
      <c r="F155" s="169"/>
      <c r="G155" s="170"/>
      <c r="H155" s="170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  <c r="AA155" s="172"/>
      <c r="AB155" s="172"/>
      <c r="AC155" s="172"/>
      <c r="AD155" s="172"/>
      <c r="AE155" s="172"/>
      <c r="AF155" s="172"/>
      <c r="AG155" s="172"/>
      <c r="AH155" s="172"/>
      <c r="AI155" s="172"/>
      <c r="AJ155" s="172"/>
      <c r="AK155" s="172"/>
      <c r="AL155" s="172"/>
      <c r="AM155" s="172"/>
      <c r="AN155" s="172"/>
      <c r="AO155" s="172"/>
      <c r="AP155" s="172"/>
      <c r="AQ155" s="172"/>
      <c r="AR155" s="172"/>
      <c r="AS155" s="172"/>
      <c r="AT155" s="172"/>
      <c r="AU155" s="172"/>
      <c r="AV155" s="172"/>
      <c r="AW155" s="172"/>
      <c r="AX155" s="172"/>
      <c r="AY155" s="172"/>
      <c r="AZ155" s="172"/>
      <c r="BA155" s="172"/>
      <c r="BB155" s="172"/>
      <c r="BC155" s="172"/>
    </row>
    <row r="156" spans="6:55">
      <c r="F156" s="169"/>
      <c r="G156" s="169"/>
      <c r="H156" s="169"/>
      <c r="I156" s="172"/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  <c r="AA156" s="172"/>
      <c r="AB156" s="172"/>
      <c r="AC156" s="172"/>
      <c r="AD156" s="172"/>
      <c r="AE156" s="172"/>
      <c r="AF156" s="172"/>
      <c r="AG156" s="172"/>
      <c r="AH156" s="172"/>
      <c r="AI156" s="172"/>
      <c r="AJ156" s="172"/>
      <c r="AK156" s="172"/>
      <c r="AL156" s="172"/>
      <c r="AM156" s="172"/>
      <c r="AN156" s="172"/>
      <c r="AO156" s="172"/>
      <c r="AP156" s="172"/>
      <c r="AQ156" s="172"/>
      <c r="AR156" s="172"/>
      <c r="AS156" s="172"/>
      <c r="AT156" s="172"/>
      <c r="AU156" s="172"/>
      <c r="AV156" s="172"/>
      <c r="AW156" s="172"/>
      <c r="AX156" s="172"/>
      <c r="AY156" s="172"/>
      <c r="AZ156" s="172"/>
      <c r="BA156" s="172"/>
      <c r="BB156" s="172"/>
      <c r="BC156" s="172"/>
    </row>
    <row r="157" spans="6:55">
      <c r="F157" s="169"/>
      <c r="G157" s="169"/>
      <c r="H157" s="169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  <c r="AA157" s="172"/>
      <c r="AB157" s="172"/>
      <c r="AC157" s="172"/>
      <c r="AD157" s="172"/>
      <c r="AE157" s="172"/>
      <c r="AF157" s="172"/>
      <c r="AG157" s="172"/>
      <c r="AH157" s="172"/>
      <c r="AI157" s="172"/>
      <c r="AJ157" s="172"/>
      <c r="AK157" s="172"/>
      <c r="AL157" s="172"/>
      <c r="AM157" s="172"/>
      <c r="AN157" s="172"/>
      <c r="AO157" s="172"/>
      <c r="AP157" s="172"/>
      <c r="AQ157" s="172"/>
      <c r="AR157" s="172"/>
      <c r="AS157" s="172"/>
      <c r="AT157" s="172"/>
      <c r="AU157" s="172"/>
      <c r="AV157" s="172"/>
      <c r="AW157" s="172"/>
      <c r="AX157" s="172"/>
      <c r="AY157" s="172"/>
      <c r="AZ157" s="172"/>
      <c r="BA157" s="172"/>
      <c r="BB157" s="172"/>
      <c r="BC157" s="172"/>
    </row>
    <row r="158" spans="6:55">
      <c r="F158" s="169"/>
      <c r="G158" s="169"/>
      <c r="H158" s="169"/>
      <c r="I158" s="172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  <c r="AA158" s="172"/>
      <c r="AB158" s="172"/>
      <c r="AC158" s="172"/>
      <c r="AD158" s="172"/>
      <c r="AE158" s="172"/>
      <c r="AF158" s="172"/>
      <c r="AG158" s="172"/>
      <c r="AH158" s="172"/>
      <c r="AI158" s="172"/>
      <c r="AJ158" s="172"/>
      <c r="AK158" s="172"/>
      <c r="AL158" s="172"/>
      <c r="AM158" s="172"/>
      <c r="AN158" s="172"/>
      <c r="AO158" s="172"/>
      <c r="AP158" s="172"/>
      <c r="AQ158" s="172"/>
      <c r="AR158" s="172"/>
      <c r="AS158" s="172"/>
      <c r="AT158" s="172"/>
      <c r="AU158" s="172"/>
      <c r="AV158" s="172"/>
      <c r="AW158" s="172"/>
      <c r="AX158" s="172"/>
      <c r="AY158" s="172"/>
      <c r="AZ158" s="172"/>
      <c r="BA158" s="172"/>
      <c r="BB158" s="172"/>
      <c r="BC158" s="172"/>
    </row>
    <row r="159" spans="6:55">
      <c r="F159" s="169"/>
      <c r="G159" s="169"/>
      <c r="H159" s="169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  <c r="AA159" s="172"/>
      <c r="AB159" s="172"/>
      <c r="AC159" s="172"/>
      <c r="AD159" s="172"/>
      <c r="AE159" s="172"/>
      <c r="AF159" s="172"/>
      <c r="AG159" s="172"/>
      <c r="AH159" s="172"/>
      <c r="AI159" s="172"/>
      <c r="AJ159" s="172"/>
      <c r="AK159" s="172"/>
      <c r="AL159" s="172"/>
      <c r="AM159" s="172"/>
      <c r="AN159" s="172"/>
      <c r="AO159" s="172"/>
      <c r="AP159" s="172"/>
      <c r="AQ159" s="172"/>
      <c r="AR159" s="172"/>
      <c r="AS159" s="172"/>
      <c r="AT159" s="172"/>
      <c r="AU159" s="172"/>
      <c r="AV159" s="172"/>
      <c r="AW159" s="172"/>
      <c r="AX159" s="172"/>
      <c r="AY159" s="172"/>
      <c r="AZ159" s="172"/>
      <c r="BA159" s="172"/>
      <c r="BB159" s="172"/>
      <c r="BC159" s="172"/>
    </row>
    <row r="160" spans="6:55">
      <c r="F160" s="169"/>
      <c r="G160" s="170"/>
      <c r="H160" s="170"/>
      <c r="I160" s="172"/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  <c r="AA160" s="172"/>
      <c r="AB160" s="172"/>
      <c r="AC160" s="172"/>
      <c r="AD160" s="172"/>
      <c r="AE160" s="172"/>
      <c r="AF160" s="172"/>
      <c r="AG160" s="172"/>
      <c r="AH160" s="172"/>
      <c r="AI160" s="172"/>
      <c r="AJ160" s="172"/>
      <c r="AK160" s="172"/>
      <c r="AL160" s="172"/>
      <c r="AM160" s="172"/>
      <c r="AN160" s="172"/>
      <c r="AO160" s="172"/>
      <c r="AP160" s="172"/>
      <c r="AQ160" s="172"/>
      <c r="AR160" s="172"/>
      <c r="AS160" s="172"/>
      <c r="AT160" s="172"/>
      <c r="AU160" s="172"/>
      <c r="AV160" s="172"/>
      <c r="AW160" s="172"/>
      <c r="AX160" s="172"/>
      <c r="AY160" s="172"/>
      <c r="AZ160" s="172"/>
      <c r="BA160" s="172"/>
      <c r="BB160" s="172"/>
      <c r="BC160" s="172"/>
    </row>
    <row r="161" ht="14.5" spans="2:55">
      <c r="B161" s="151"/>
      <c r="C161" s="151"/>
      <c r="F161" s="169"/>
      <c r="G161" s="169"/>
      <c r="H161" s="169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  <c r="Z161" s="172"/>
      <c r="AA161" s="172"/>
      <c r="AB161" s="172"/>
      <c r="AC161" s="172"/>
      <c r="AD161" s="172"/>
      <c r="AE161" s="172"/>
      <c r="AF161" s="172"/>
      <c r="AG161" s="172"/>
      <c r="AH161" s="172"/>
      <c r="AI161" s="172"/>
      <c r="AJ161" s="172"/>
      <c r="AK161" s="172"/>
      <c r="AL161" s="172"/>
      <c r="AM161" s="172"/>
      <c r="AN161" s="172"/>
      <c r="AO161" s="172"/>
      <c r="AP161" s="172"/>
      <c r="AQ161" s="172"/>
      <c r="AR161" s="172"/>
      <c r="AS161" s="172"/>
      <c r="AT161" s="172"/>
      <c r="AU161" s="172"/>
      <c r="AV161" s="172"/>
      <c r="AW161" s="172"/>
      <c r="AX161" s="172"/>
      <c r="AY161" s="172"/>
      <c r="AZ161" s="172"/>
      <c r="BA161" s="172"/>
      <c r="BB161" s="172"/>
      <c r="BC161" s="172"/>
    </row>
    <row r="162" ht="14.5" spans="2:55">
      <c r="B162" s="151"/>
      <c r="C162" s="151"/>
      <c r="F162" s="169"/>
      <c r="G162" s="169"/>
      <c r="H162" s="169"/>
      <c r="I162" s="172"/>
      <c r="J162" s="172"/>
      <c r="K162" s="172"/>
      <c r="L162" s="172"/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  <c r="Y162" s="172"/>
      <c r="Z162" s="172"/>
      <c r="AA162" s="172"/>
      <c r="AB162" s="172"/>
      <c r="AC162" s="172"/>
      <c r="AD162" s="172"/>
      <c r="AE162" s="172"/>
      <c r="AF162" s="172"/>
      <c r="AG162" s="172"/>
      <c r="AH162" s="172"/>
      <c r="AI162" s="172"/>
      <c r="AJ162" s="172"/>
      <c r="AK162" s="172"/>
      <c r="AL162" s="172"/>
      <c r="AM162" s="172"/>
      <c r="AN162" s="172"/>
      <c r="AO162" s="172"/>
      <c r="AP162" s="172"/>
      <c r="AQ162" s="172"/>
      <c r="AR162" s="172"/>
      <c r="AS162" s="172"/>
      <c r="AT162" s="172"/>
      <c r="AU162" s="172"/>
      <c r="AV162" s="172"/>
      <c r="AW162" s="172"/>
      <c r="AX162" s="172"/>
      <c r="AY162" s="172"/>
      <c r="AZ162" s="172"/>
      <c r="BA162" s="172"/>
      <c r="BB162" s="172"/>
      <c r="BC162" s="172"/>
    </row>
    <row r="163" ht="14.5" spans="2:55">
      <c r="B163" s="151"/>
      <c r="C163" s="151"/>
      <c r="F163" s="169"/>
      <c r="G163" s="169"/>
      <c r="H163" s="169"/>
      <c r="I163" s="172"/>
      <c r="J163" s="172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  <c r="Y163" s="172"/>
      <c r="Z163" s="172"/>
      <c r="AA163" s="172"/>
      <c r="AB163" s="172"/>
      <c r="AC163" s="172"/>
      <c r="AD163" s="172"/>
      <c r="AE163" s="172"/>
      <c r="AF163" s="172"/>
      <c r="AG163" s="172"/>
      <c r="AH163" s="172"/>
      <c r="AI163" s="172"/>
      <c r="AJ163" s="172"/>
      <c r="AK163" s="172"/>
      <c r="AL163" s="172"/>
      <c r="AM163" s="172"/>
      <c r="AN163" s="172"/>
      <c r="AO163" s="172"/>
      <c r="AP163" s="172"/>
      <c r="AQ163" s="172"/>
      <c r="AR163" s="172"/>
      <c r="AS163" s="172"/>
      <c r="AT163" s="172"/>
      <c r="AU163" s="172"/>
      <c r="AV163" s="172"/>
      <c r="AW163" s="172"/>
      <c r="AX163" s="172"/>
      <c r="AY163" s="172"/>
      <c r="AZ163" s="172"/>
      <c r="BA163" s="172"/>
      <c r="BB163" s="172"/>
      <c r="BC163" s="172"/>
    </row>
    <row r="164" ht="14.5" spans="2:55">
      <c r="B164" s="151"/>
      <c r="C164" s="151"/>
      <c r="D164" s="151"/>
      <c r="E164" s="151"/>
      <c r="F164" s="169"/>
      <c r="G164" s="169"/>
      <c r="H164" s="169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  <c r="AA164" s="172"/>
      <c r="AB164" s="172"/>
      <c r="AC164" s="172"/>
      <c r="AD164" s="172"/>
      <c r="AE164" s="172"/>
      <c r="AF164" s="172"/>
      <c r="AG164" s="172"/>
      <c r="AH164" s="172"/>
      <c r="AI164" s="172"/>
      <c r="AJ164" s="172"/>
      <c r="AK164" s="172"/>
      <c r="AL164" s="172"/>
      <c r="AM164" s="172"/>
      <c r="AN164" s="172"/>
      <c r="AO164" s="172"/>
      <c r="AP164" s="172"/>
      <c r="AQ164" s="172"/>
      <c r="AR164" s="172"/>
      <c r="AS164" s="172"/>
      <c r="AT164" s="172"/>
      <c r="AU164" s="172"/>
      <c r="AV164" s="172"/>
      <c r="AW164" s="172"/>
      <c r="AX164" s="172"/>
      <c r="AY164" s="172"/>
      <c r="AZ164" s="172"/>
      <c r="BA164" s="172"/>
      <c r="BB164" s="172"/>
      <c r="BC164" s="172"/>
    </row>
    <row r="165" ht="14.5" spans="2:55">
      <c r="B165" s="151"/>
      <c r="C165" s="151"/>
      <c r="D165" s="151"/>
      <c r="E165" s="151"/>
      <c r="F165" s="169"/>
      <c r="G165" s="170"/>
      <c r="H165" s="170"/>
      <c r="I165" s="172"/>
      <c r="J165" s="172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  <c r="AA165" s="172"/>
      <c r="AB165" s="172"/>
      <c r="AC165" s="172"/>
      <c r="AD165" s="172"/>
      <c r="AE165" s="172"/>
      <c r="AF165" s="172"/>
      <c r="AG165" s="172"/>
      <c r="AH165" s="172"/>
      <c r="AI165" s="172"/>
      <c r="AJ165" s="172"/>
      <c r="AK165" s="172"/>
      <c r="AL165" s="172"/>
      <c r="AM165" s="172"/>
      <c r="AN165" s="172"/>
      <c r="AO165" s="172"/>
      <c r="AP165" s="172"/>
      <c r="AQ165" s="172"/>
      <c r="AR165" s="172"/>
      <c r="AS165" s="172"/>
      <c r="AT165" s="172"/>
      <c r="AU165" s="172"/>
      <c r="AV165" s="172"/>
      <c r="AW165" s="172"/>
      <c r="AX165" s="172"/>
      <c r="AY165" s="172"/>
      <c r="AZ165" s="172"/>
      <c r="BA165" s="172"/>
      <c r="BB165" s="172"/>
      <c r="BC165" s="172"/>
    </row>
    <row r="166" ht="14.5" spans="2:55">
      <c r="B166" s="151"/>
      <c r="C166" s="151"/>
      <c r="D166" s="151"/>
      <c r="E166" s="151"/>
      <c r="F166" s="169"/>
      <c r="G166" s="169"/>
      <c r="H166" s="169"/>
      <c r="I166" s="172"/>
      <c r="J166" s="172"/>
      <c r="K166" s="172"/>
      <c r="L166" s="172"/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  <c r="Y166" s="172"/>
      <c r="Z166" s="172"/>
      <c r="AA166" s="172"/>
      <c r="AB166" s="172"/>
      <c r="AC166" s="172"/>
      <c r="AD166" s="172"/>
      <c r="AE166" s="172"/>
      <c r="AF166" s="172"/>
      <c r="AG166" s="172"/>
      <c r="AH166" s="172"/>
      <c r="AI166" s="172"/>
      <c r="AJ166" s="172"/>
      <c r="AK166" s="172"/>
      <c r="AL166" s="172"/>
      <c r="AM166" s="172"/>
      <c r="AN166" s="172"/>
      <c r="AO166" s="172"/>
      <c r="AP166" s="172"/>
      <c r="AQ166" s="172"/>
      <c r="AR166" s="172"/>
      <c r="AS166" s="172"/>
      <c r="AT166" s="172"/>
      <c r="AU166" s="172"/>
      <c r="AV166" s="172"/>
      <c r="AW166" s="172"/>
      <c r="AX166" s="172"/>
      <c r="AY166" s="172"/>
      <c r="AZ166" s="172"/>
      <c r="BA166" s="172"/>
      <c r="BB166" s="172"/>
      <c r="BC166" s="172"/>
    </row>
    <row r="167" ht="14.5" spans="4:55">
      <c r="D167" s="151"/>
      <c r="E167" s="151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  <c r="AA167" s="172"/>
      <c r="AB167" s="172"/>
      <c r="AC167" s="172"/>
      <c r="AD167" s="172"/>
      <c r="AE167" s="172"/>
      <c r="AF167" s="172"/>
      <c r="AG167" s="172"/>
      <c r="AH167" s="172"/>
      <c r="AI167" s="172"/>
      <c r="AJ167" s="172"/>
      <c r="AK167" s="172"/>
      <c r="AL167" s="172"/>
      <c r="AM167" s="172"/>
      <c r="AN167" s="172"/>
      <c r="AO167" s="172"/>
      <c r="AP167" s="172"/>
      <c r="AQ167" s="172"/>
      <c r="AR167" s="172"/>
      <c r="AS167" s="172"/>
      <c r="AT167" s="172"/>
      <c r="AU167" s="172"/>
      <c r="AV167" s="172"/>
      <c r="AW167" s="172"/>
      <c r="AX167" s="172"/>
      <c r="AY167" s="172"/>
      <c r="AZ167" s="172"/>
      <c r="BA167" s="172"/>
      <c r="BB167" s="172"/>
      <c r="BC167" s="172"/>
    </row>
    <row r="168" ht="14.5" spans="4:55">
      <c r="D168" s="151"/>
      <c r="E168" s="151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2"/>
      <c r="AG168" s="172"/>
      <c r="AH168" s="172"/>
      <c r="AI168" s="172"/>
      <c r="AJ168" s="172"/>
      <c r="AK168" s="172"/>
      <c r="AL168" s="172"/>
      <c r="AM168" s="172"/>
      <c r="AN168" s="172"/>
      <c r="AO168" s="172"/>
      <c r="AP168" s="172"/>
      <c r="AQ168" s="172"/>
      <c r="AR168" s="172"/>
      <c r="AS168" s="172"/>
      <c r="AT168" s="172"/>
      <c r="AU168" s="172"/>
      <c r="AV168" s="172"/>
      <c r="AW168" s="172"/>
      <c r="AX168" s="172"/>
      <c r="AY168" s="172"/>
      <c r="AZ168" s="172"/>
      <c r="BA168" s="172"/>
      <c r="BB168" s="172"/>
      <c r="BC168" s="172"/>
    </row>
    <row r="169" ht="14.5" spans="4:55">
      <c r="D169" s="151"/>
      <c r="E169" s="151"/>
      <c r="Q169" s="172"/>
      <c r="R169" s="172"/>
      <c r="S169" s="172"/>
      <c r="T169" s="172"/>
      <c r="U169" s="172"/>
      <c r="V169" s="172"/>
      <c r="W169" s="172"/>
      <c r="X169" s="172"/>
      <c r="Y169" s="172"/>
      <c r="Z169" s="172"/>
      <c r="AA169" s="172"/>
      <c r="AB169" s="172"/>
      <c r="AC169" s="172"/>
      <c r="AD169" s="172"/>
      <c r="AE169" s="172"/>
      <c r="AF169" s="172"/>
      <c r="AG169" s="172"/>
      <c r="AH169" s="172"/>
      <c r="AI169" s="172"/>
      <c r="AJ169" s="172"/>
      <c r="AK169" s="172"/>
      <c r="AL169" s="172"/>
      <c r="AM169" s="172"/>
      <c r="AN169" s="172"/>
      <c r="AO169" s="172"/>
      <c r="AP169" s="172"/>
      <c r="AQ169" s="172"/>
      <c r="AR169" s="172"/>
      <c r="AS169" s="172"/>
      <c r="AT169" s="172"/>
      <c r="AU169" s="172"/>
      <c r="AV169" s="172"/>
      <c r="AW169" s="172"/>
      <c r="AX169" s="172"/>
      <c r="AY169" s="172"/>
      <c r="AZ169" s="172"/>
      <c r="BA169" s="172"/>
      <c r="BB169" s="172"/>
      <c r="BC169" s="172"/>
    </row>
    <row r="170" ht="14.5" spans="2:16">
      <c r="B170" s="153"/>
      <c r="C170" s="151"/>
      <c r="F170" s="152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</row>
    <row r="171" ht="14.5" spans="2:16">
      <c r="B171" s="173"/>
      <c r="C171" s="151"/>
      <c r="F171" s="151"/>
      <c r="G171" s="151"/>
      <c r="H171" s="156" t="s">
        <v>214</v>
      </c>
      <c r="I171" s="151"/>
      <c r="J171" s="151"/>
      <c r="K171" s="151"/>
      <c r="L171" s="151"/>
      <c r="M171" s="151"/>
      <c r="N171" s="151"/>
      <c r="O171" s="151"/>
      <c r="P171" s="151"/>
    </row>
    <row r="172" ht="15.25" spans="2:16">
      <c r="B172" s="173"/>
      <c r="C172" s="151"/>
      <c r="F172" s="157" t="s">
        <v>11</v>
      </c>
      <c r="G172" s="157" t="s">
        <v>185</v>
      </c>
      <c r="H172" s="157" t="s">
        <v>186</v>
      </c>
      <c r="I172" s="115" t="s">
        <v>187</v>
      </c>
      <c r="J172" t="s">
        <v>188</v>
      </c>
      <c r="K172" t="s">
        <v>189</v>
      </c>
      <c r="L172" t="s">
        <v>190</v>
      </c>
      <c r="M172" t="s">
        <v>191</v>
      </c>
      <c r="N172" t="s">
        <v>192</v>
      </c>
      <c r="O172" t="s">
        <v>193</v>
      </c>
      <c r="P172" s="162"/>
    </row>
    <row r="173" ht="14.5" spans="2:55">
      <c r="B173" s="153"/>
      <c r="C173" s="151"/>
      <c r="D173" s="151"/>
      <c r="E173" s="57" t="s">
        <v>215</v>
      </c>
      <c r="F173" s="56" t="s">
        <v>216</v>
      </c>
      <c r="G173" s="151"/>
      <c r="H173" s="151"/>
      <c r="I173" s="57">
        <v>150</v>
      </c>
      <c r="J173" s="57">
        <v>150</v>
      </c>
      <c r="K173" s="57">
        <v>150</v>
      </c>
      <c r="L173" s="57">
        <v>150</v>
      </c>
      <c r="M173" s="57">
        <v>150</v>
      </c>
      <c r="N173" s="57">
        <v>150</v>
      </c>
      <c r="O173" s="57">
        <v>150</v>
      </c>
      <c r="P173" s="57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1"/>
      <c r="AH173" s="151"/>
      <c r="AI173" s="151"/>
      <c r="AJ173" s="151"/>
      <c r="AK173" s="151"/>
      <c r="AL173" s="151"/>
      <c r="AM173" s="151"/>
      <c r="AN173" s="151"/>
      <c r="AO173" s="151"/>
      <c r="AP173" s="151"/>
      <c r="AQ173" s="151"/>
      <c r="AR173" s="151"/>
      <c r="AS173" s="151"/>
      <c r="AT173" s="151"/>
      <c r="AU173" s="151"/>
      <c r="AV173" s="151"/>
      <c r="AW173" s="151"/>
      <c r="AX173" s="151"/>
      <c r="AY173" s="151"/>
      <c r="AZ173" s="151"/>
      <c r="BA173" s="151"/>
      <c r="BB173" s="151"/>
      <c r="BC173" s="151"/>
    </row>
    <row r="174" ht="14.5" spans="2:55">
      <c r="B174" s="153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1"/>
      <c r="AH174" s="151"/>
      <c r="AI174" s="151"/>
      <c r="AJ174" s="151"/>
      <c r="AK174" s="151"/>
      <c r="AL174" s="151"/>
      <c r="AM174" s="151"/>
      <c r="AN174" s="151"/>
      <c r="AO174" s="151"/>
      <c r="AP174" s="151"/>
      <c r="AQ174" s="151"/>
      <c r="AR174" s="151"/>
      <c r="AS174" s="151"/>
      <c r="AT174" s="151"/>
      <c r="AU174" s="151"/>
      <c r="AV174" s="151"/>
      <c r="AW174" s="151"/>
      <c r="AX174" s="151"/>
      <c r="AY174" s="151"/>
      <c r="AZ174" s="151"/>
      <c r="BA174" s="151"/>
      <c r="BB174" s="151"/>
      <c r="BC174" s="151"/>
    </row>
    <row r="175" ht="15.25" spans="2:55">
      <c r="B175" s="153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  <c r="AK175" s="162"/>
      <c r="AL175" s="162"/>
      <c r="AM175" s="162"/>
      <c r="AN175" s="162"/>
      <c r="AO175" s="162"/>
      <c r="AP175" s="162"/>
      <c r="AQ175" s="162"/>
      <c r="AR175" s="162"/>
      <c r="AS175" s="162"/>
      <c r="AT175" s="151"/>
      <c r="AU175" s="151"/>
      <c r="AV175" s="151"/>
      <c r="AW175" s="151"/>
      <c r="AX175" s="151"/>
      <c r="AY175" s="151"/>
      <c r="AZ175" s="151"/>
      <c r="BA175" s="151"/>
      <c r="BB175" s="151"/>
      <c r="BC175" s="151"/>
    </row>
    <row r="176" ht="14.5" spans="2:55">
      <c r="B176" s="153"/>
      <c r="C176" s="151"/>
      <c r="D176" s="151"/>
      <c r="E176" s="151"/>
      <c r="F176" s="151"/>
      <c r="G176" s="151"/>
      <c r="H176" s="156" t="s">
        <v>217</v>
      </c>
      <c r="I176" s="151"/>
      <c r="J176" s="151"/>
      <c r="K176" s="151"/>
      <c r="L176" s="151"/>
      <c r="M176" s="151"/>
      <c r="N176" s="151"/>
      <c r="O176" s="151"/>
      <c r="P176" s="151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151"/>
      <c r="AU176" s="151"/>
      <c r="AV176" s="151"/>
      <c r="AW176" s="151"/>
      <c r="AX176" s="151"/>
      <c r="AY176" s="151"/>
      <c r="AZ176" s="151"/>
      <c r="BA176" s="151"/>
      <c r="BB176" s="151"/>
      <c r="BC176" s="151"/>
    </row>
    <row r="177" ht="15.25" spans="2:55">
      <c r="B177" s="152"/>
      <c r="C177" s="151"/>
      <c r="D177" s="151"/>
      <c r="E177" s="151"/>
      <c r="F177" s="157" t="s">
        <v>11</v>
      </c>
      <c r="G177" s="157" t="s">
        <v>185</v>
      </c>
      <c r="H177" s="157" t="s">
        <v>186</v>
      </c>
      <c r="I177" s="115" t="s">
        <v>187</v>
      </c>
      <c r="J177" t="s">
        <v>188</v>
      </c>
      <c r="K177" t="s">
        <v>189</v>
      </c>
      <c r="L177" t="s">
        <v>190</v>
      </c>
      <c r="M177" t="s">
        <v>191</v>
      </c>
      <c r="N177" t="s">
        <v>192</v>
      </c>
      <c r="O177" t="s">
        <v>193</v>
      </c>
      <c r="P177" s="162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1"/>
      <c r="AH177" s="151"/>
      <c r="AI177" s="151"/>
      <c r="AJ177" s="151"/>
      <c r="AK177" s="151"/>
      <c r="AL177" s="151"/>
      <c r="AM177" s="151"/>
      <c r="AN177" s="151"/>
      <c r="AO177" s="151"/>
      <c r="AP177" s="151"/>
      <c r="AQ177" s="151"/>
      <c r="AR177" s="151"/>
      <c r="AS177" s="151"/>
      <c r="AT177" s="151"/>
      <c r="AU177" s="151"/>
      <c r="AV177" s="151"/>
      <c r="AW177" s="151"/>
      <c r="AX177" s="151"/>
      <c r="AY177" s="151"/>
      <c r="AZ177" s="151"/>
      <c r="BA177" s="151"/>
      <c r="BB177" s="151"/>
      <c r="BC177" s="151"/>
    </row>
    <row r="178" ht="14.5" spans="2:55">
      <c r="B178" s="152"/>
      <c r="C178" s="151"/>
      <c r="D178" s="151"/>
      <c r="E178" s="151"/>
      <c r="F178" s="56" t="s">
        <v>216</v>
      </c>
      <c r="G178" s="151"/>
      <c r="H178" s="151"/>
      <c r="I178" s="57">
        <v>15</v>
      </c>
      <c r="J178" s="57">
        <v>15</v>
      </c>
      <c r="K178" s="57">
        <v>15</v>
      </c>
      <c r="L178" s="57">
        <v>15</v>
      </c>
      <c r="M178" s="57">
        <v>15</v>
      </c>
      <c r="N178" s="57">
        <v>15</v>
      </c>
      <c r="O178" s="57">
        <v>15</v>
      </c>
      <c r="P178" s="57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1"/>
      <c r="AH178" s="151"/>
      <c r="AI178" s="151"/>
      <c r="AJ178" s="151"/>
      <c r="AK178" s="151"/>
      <c r="AL178" s="151"/>
      <c r="AM178" s="151"/>
      <c r="AN178" s="151"/>
      <c r="AO178" s="151"/>
      <c r="AP178" s="151"/>
      <c r="AQ178" s="151"/>
      <c r="AR178" s="151"/>
      <c r="AS178" s="151"/>
      <c r="AT178" s="151"/>
      <c r="AU178" s="151"/>
      <c r="AV178" s="151"/>
      <c r="AW178" s="151"/>
      <c r="AX178" s="151"/>
      <c r="AY178" s="151"/>
      <c r="AZ178" s="151"/>
      <c r="BA178" s="151"/>
      <c r="BB178" s="151"/>
      <c r="BC178" s="151"/>
    </row>
    <row r="179" ht="14.5" spans="2:55">
      <c r="B179" s="153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1"/>
      <c r="AH179" s="151"/>
      <c r="AI179" s="151"/>
      <c r="AJ179" s="151"/>
      <c r="AK179" s="151"/>
      <c r="AL179" s="151"/>
      <c r="AM179" s="151"/>
      <c r="AN179" s="151"/>
      <c r="AO179" s="151"/>
      <c r="AP179" s="151"/>
      <c r="AQ179" s="151"/>
      <c r="AR179" s="151"/>
      <c r="AS179" s="151"/>
      <c r="AT179" s="151"/>
      <c r="AU179" s="151"/>
      <c r="AV179" s="151"/>
      <c r="AW179" s="151"/>
      <c r="AX179" s="151"/>
      <c r="AY179" s="151"/>
      <c r="AZ179" s="151"/>
      <c r="BA179" s="151"/>
      <c r="BB179" s="151"/>
      <c r="BC179" s="151"/>
    </row>
    <row r="180" ht="15.25" spans="4:45">
      <c r="D180" s="151"/>
      <c r="E180" s="151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  <c r="AK180" s="162"/>
      <c r="AL180" s="162"/>
      <c r="AM180" s="162"/>
      <c r="AN180" s="162"/>
      <c r="AO180" s="162"/>
      <c r="AP180" s="162"/>
      <c r="AQ180" s="162"/>
      <c r="AR180" s="162"/>
      <c r="AS180" s="162"/>
    </row>
    <row r="181" ht="14.5" spans="2:45">
      <c r="B181" s="151"/>
      <c r="C181" s="151"/>
      <c r="D181" s="151"/>
      <c r="E181" s="151"/>
      <c r="F181" s="151"/>
      <c r="G181" s="151"/>
      <c r="H181" s="156" t="s">
        <v>206</v>
      </c>
      <c r="I181" s="151"/>
      <c r="J181" s="151"/>
      <c r="K181" s="151"/>
      <c r="L181" s="151"/>
      <c r="M181" s="151"/>
      <c r="N181" s="151"/>
      <c r="O181" s="151"/>
      <c r="P181" s="151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</row>
    <row r="182" ht="15.25" spans="2:45">
      <c r="B182" s="151"/>
      <c r="C182" s="151"/>
      <c r="D182" s="151"/>
      <c r="E182" s="151"/>
      <c r="F182" s="157" t="s">
        <v>11</v>
      </c>
      <c r="G182" s="157" t="s">
        <v>185</v>
      </c>
      <c r="H182" s="157" t="s">
        <v>186</v>
      </c>
      <c r="I182" s="115" t="s">
        <v>187</v>
      </c>
      <c r="J182" t="s">
        <v>188</v>
      </c>
      <c r="K182" t="s">
        <v>189</v>
      </c>
      <c r="L182" t="s">
        <v>190</v>
      </c>
      <c r="M182" t="s">
        <v>191</v>
      </c>
      <c r="N182" t="s">
        <v>192</v>
      </c>
      <c r="O182" t="s">
        <v>193</v>
      </c>
      <c r="P182" s="162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1"/>
      <c r="AH182" s="151"/>
      <c r="AI182" s="151"/>
      <c r="AJ182" s="151"/>
      <c r="AK182" s="151"/>
      <c r="AL182" s="151"/>
      <c r="AM182" s="151"/>
      <c r="AN182" s="151"/>
      <c r="AO182" s="151"/>
      <c r="AP182" s="151"/>
      <c r="AQ182" s="151"/>
      <c r="AR182" s="151"/>
      <c r="AS182" s="151"/>
    </row>
    <row r="183" ht="14.5" spans="2:16">
      <c r="B183" s="151"/>
      <c r="C183" s="151"/>
      <c r="F183" s="56" t="s">
        <v>216</v>
      </c>
      <c r="G183" s="151"/>
      <c r="H183" s="151"/>
      <c r="I183" s="57">
        <v>31.536</v>
      </c>
      <c r="J183" s="57">
        <v>31.536</v>
      </c>
      <c r="K183" s="57">
        <v>31.536</v>
      </c>
      <c r="L183" s="57">
        <v>31.536</v>
      </c>
      <c r="M183" s="57">
        <v>31.536</v>
      </c>
      <c r="N183" s="57">
        <v>31.536</v>
      </c>
      <c r="O183" s="57">
        <v>31.536</v>
      </c>
      <c r="P183" s="57"/>
    </row>
    <row r="184" ht="14.5" spans="4:45">
      <c r="D184" s="151"/>
      <c r="E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1"/>
      <c r="AH184" s="151"/>
      <c r="AI184" s="151"/>
      <c r="AJ184" s="151"/>
      <c r="AK184" s="151"/>
      <c r="AL184" s="151"/>
      <c r="AM184" s="151"/>
      <c r="AN184" s="151"/>
      <c r="AO184" s="151"/>
      <c r="AP184" s="151"/>
      <c r="AQ184" s="151"/>
      <c r="AR184" s="151"/>
      <c r="AS184" s="151"/>
    </row>
    <row r="185" ht="15.25" spans="4:45">
      <c r="D185" s="151"/>
      <c r="E185" s="151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  <c r="AK185" s="162"/>
      <c r="AL185" s="162"/>
      <c r="AM185" s="162"/>
      <c r="AN185" s="162"/>
      <c r="AO185" s="162"/>
      <c r="AP185" s="162"/>
      <c r="AQ185" s="162"/>
      <c r="AR185" s="162"/>
      <c r="AS185" s="162"/>
    </row>
    <row r="186" ht="14.5" spans="2:45">
      <c r="B186" s="151"/>
      <c r="C186" s="151"/>
      <c r="D186" s="151"/>
      <c r="E186" s="151"/>
      <c r="F186" s="151"/>
      <c r="G186" s="151"/>
      <c r="H186" s="156" t="s">
        <v>218</v>
      </c>
      <c r="I186" s="151"/>
      <c r="J186" s="151"/>
      <c r="K186" s="151"/>
      <c r="L186" s="151"/>
      <c r="M186" s="151"/>
      <c r="N186" s="151"/>
      <c r="O186" s="151"/>
      <c r="P186" s="151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</row>
    <row r="187" ht="15.25" spans="2:16">
      <c r="B187" s="151"/>
      <c r="C187" s="151"/>
      <c r="F187" s="157" t="s">
        <v>11</v>
      </c>
      <c r="G187" s="157" t="s">
        <v>185</v>
      </c>
      <c r="H187" s="157" t="s">
        <v>186</v>
      </c>
      <c r="I187" s="115" t="s">
        <v>187</v>
      </c>
      <c r="J187" t="s">
        <v>188</v>
      </c>
      <c r="K187" t="s">
        <v>189</v>
      </c>
      <c r="L187" t="s">
        <v>190</v>
      </c>
      <c r="M187" t="s">
        <v>191</v>
      </c>
      <c r="N187" t="s">
        <v>192</v>
      </c>
      <c r="O187" t="s">
        <v>193</v>
      </c>
      <c r="P187" s="162"/>
    </row>
    <row r="188" ht="14.5" spans="2:16">
      <c r="B188" s="151"/>
      <c r="C188" s="151"/>
      <c r="F188" s="56" t="s">
        <v>216</v>
      </c>
      <c r="G188" s="151"/>
      <c r="H188" s="56" t="s">
        <v>219</v>
      </c>
      <c r="I188" s="57">
        <v>0.98</v>
      </c>
      <c r="J188" s="57">
        <v>0.98</v>
      </c>
      <c r="K188" s="57">
        <v>0.98</v>
      </c>
      <c r="L188" s="57">
        <v>0.98</v>
      </c>
      <c r="M188" s="57">
        <v>0.98</v>
      </c>
      <c r="N188" s="57">
        <v>0.98</v>
      </c>
      <c r="O188" s="57">
        <v>0.98</v>
      </c>
      <c r="P188" s="57"/>
    </row>
    <row r="189" ht="14.5" spans="4:45">
      <c r="D189" s="174" t="s">
        <v>220</v>
      </c>
      <c r="E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1"/>
      <c r="AH189" s="151"/>
      <c r="AI189" s="151"/>
      <c r="AJ189" s="151"/>
      <c r="AK189" s="151"/>
      <c r="AL189" s="151"/>
      <c r="AM189" s="151"/>
      <c r="AN189" s="151"/>
      <c r="AO189" s="151"/>
      <c r="AP189" s="151"/>
      <c r="AQ189" s="151"/>
      <c r="AR189" s="151"/>
      <c r="AS189" s="151"/>
    </row>
    <row r="190" ht="15.25" spans="4:45">
      <c r="D190" s="151"/>
      <c r="E190" s="151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  <c r="AK190" s="162"/>
      <c r="AL190" s="162"/>
      <c r="AM190" s="162"/>
      <c r="AN190" s="162"/>
      <c r="AO190" s="162"/>
      <c r="AP190" s="162"/>
      <c r="AQ190" s="162"/>
      <c r="AR190" s="162"/>
      <c r="AS190" s="162"/>
    </row>
    <row r="191" ht="14.5" spans="2:45">
      <c r="B191" s="151"/>
      <c r="C191" s="151"/>
      <c r="D191" s="151"/>
      <c r="E191" s="151"/>
      <c r="F191" s="151"/>
      <c r="G191" s="151"/>
      <c r="H191" s="156" t="s">
        <v>208</v>
      </c>
      <c r="I191" s="151"/>
      <c r="J191" s="151"/>
      <c r="K191" s="151"/>
      <c r="L191" s="151"/>
      <c r="M191" s="151"/>
      <c r="N191" s="151"/>
      <c r="O191" s="151"/>
      <c r="P191" s="151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</row>
    <row r="192" ht="15.25" spans="2:16">
      <c r="B192" s="151"/>
      <c r="C192" s="151"/>
      <c r="F192" s="157" t="s">
        <v>11</v>
      </c>
      <c r="G192" s="157" t="s">
        <v>185</v>
      </c>
      <c r="H192" s="157" t="s">
        <v>186</v>
      </c>
      <c r="I192" s="115" t="s">
        <v>187</v>
      </c>
      <c r="J192" t="s">
        <v>188</v>
      </c>
      <c r="K192" t="s">
        <v>189</v>
      </c>
      <c r="L192" t="s">
        <v>190</v>
      </c>
      <c r="M192" t="s">
        <v>191</v>
      </c>
      <c r="N192" t="s">
        <v>192</v>
      </c>
      <c r="O192" t="s">
        <v>193</v>
      </c>
      <c r="P192" s="162"/>
    </row>
    <row r="193" ht="14.5" spans="6:16">
      <c r="F193" s="56" t="s">
        <v>216</v>
      </c>
      <c r="G193" s="151"/>
      <c r="H193" s="151"/>
      <c r="I193" s="57">
        <v>0.95</v>
      </c>
      <c r="J193" s="57">
        <v>0.95</v>
      </c>
      <c r="K193" s="57">
        <v>0.95</v>
      </c>
      <c r="L193" s="57">
        <v>0.95</v>
      </c>
      <c r="M193" s="57">
        <v>0.95</v>
      </c>
      <c r="N193" s="57">
        <v>0.95</v>
      </c>
      <c r="O193" s="57">
        <v>0.95</v>
      </c>
      <c r="P193" s="57"/>
    </row>
    <row r="194" ht="14.5" spans="4:45">
      <c r="D194" s="151"/>
      <c r="E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1"/>
      <c r="AH194" s="151"/>
      <c r="AI194" s="151"/>
      <c r="AJ194" s="151"/>
      <c r="AK194" s="151"/>
      <c r="AL194" s="151"/>
      <c r="AM194" s="151"/>
      <c r="AN194" s="151"/>
      <c r="AO194" s="151"/>
      <c r="AP194" s="151"/>
      <c r="AQ194" s="151"/>
      <c r="AR194" s="151"/>
      <c r="AS194" s="151"/>
    </row>
    <row r="195" ht="15.25" spans="4:45">
      <c r="D195" s="151"/>
      <c r="E195" s="151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  <c r="AK195" s="162"/>
      <c r="AL195" s="162"/>
      <c r="AM195" s="162"/>
      <c r="AN195" s="162"/>
      <c r="AO195" s="162"/>
      <c r="AP195" s="162"/>
      <c r="AQ195" s="162"/>
      <c r="AR195" s="162"/>
      <c r="AS195" s="162"/>
    </row>
    <row r="196" ht="14.5" spans="6:45">
      <c r="F196" s="151"/>
      <c r="G196" s="151"/>
      <c r="H196" s="156" t="s">
        <v>221</v>
      </c>
      <c r="I196" s="151"/>
      <c r="J196" s="151"/>
      <c r="K196" s="151"/>
      <c r="L196" s="151"/>
      <c r="M196" s="151"/>
      <c r="N196" s="151"/>
      <c r="O196" s="151"/>
      <c r="P196" s="151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</row>
    <row r="197" ht="15.25" spans="6:16">
      <c r="F197" s="157" t="s">
        <v>11</v>
      </c>
      <c r="G197" s="157" t="s">
        <v>185</v>
      </c>
      <c r="H197" s="157" t="s">
        <v>186</v>
      </c>
      <c r="I197" s="115" t="s">
        <v>187</v>
      </c>
      <c r="J197" t="s">
        <v>188</v>
      </c>
      <c r="K197" t="s">
        <v>189</v>
      </c>
      <c r="L197" t="s">
        <v>190</v>
      </c>
      <c r="M197" t="s">
        <v>191</v>
      </c>
      <c r="N197" t="s">
        <v>192</v>
      </c>
      <c r="O197" t="s">
        <v>193</v>
      </c>
      <c r="P197" s="162"/>
    </row>
    <row r="198" ht="14.5" spans="6:16">
      <c r="F198" s="56" t="s">
        <v>216</v>
      </c>
      <c r="G198" s="56" t="s">
        <v>210</v>
      </c>
      <c r="H198" s="151"/>
      <c r="I198" s="57">
        <v>0.75</v>
      </c>
      <c r="J198" s="57">
        <v>0.75</v>
      </c>
      <c r="K198" s="57">
        <v>0.75</v>
      </c>
      <c r="L198" s="57">
        <v>0.75</v>
      </c>
      <c r="M198" s="57">
        <v>0.75</v>
      </c>
      <c r="N198" s="57">
        <v>0.75</v>
      </c>
      <c r="O198" s="57">
        <v>0.75</v>
      </c>
      <c r="P198" s="57"/>
    </row>
    <row r="199" ht="14.5" spans="1:45">
      <c r="A199" s="145"/>
      <c r="B199" s="145"/>
      <c r="C199" s="145"/>
      <c r="F199" s="175"/>
      <c r="G199" s="176" t="s">
        <v>222</v>
      </c>
      <c r="H199" s="175"/>
      <c r="I199" s="177">
        <v>1</v>
      </c>
      <c r="J199" s="177">
        <v>1</v>
      </c>
      <c r="K199" s="177">
        <v>1</v>
      </c>
      <c r="L199" s="177">
        <v>1</v>
      </c>
      <c r="M199" s="177">
        <v>1</v>
      </c>
      <c r="N199" s="177">
        <v>1</v>
      </c>
      <c r="O199" s="177">
        <v>1</v>
      </c>
      <c r="P199" s="177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1"/>
      <c r="AH199" s="151"/>
      <c r="AI199" s="151"/>
      <c r="AJ199" s="151"/>
      <c r="AK199" s="151"/>
      <c r="AL199" s="151"/>
      <c r="AM199" s="151"/>
      <c r="AN199" s="151"/>
      <c r="AO199" s="151"/>
      <c r="AP199" s="151"/>
      <c r="AQ199" s="151"/>
      <c r="AR199" s="151"/>
      <c r="AS199" s="151"/>
    </row>
    <row r="200" ht="15.25" spans="17:45"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  <c r="AG200" s="162"/>
      <c r="AH200" s="162"/>
      <c r="AI200" s="162"/>
      <c r="AJ200" s="162"/>
      <c r="AK200" s="162"/>
      <c r="AL200" s="162"/>
      <c r="AM200" s="162"/>
      <c r="AN200" s="162"/>
      <c r="AO200" s="162"/>
      <c r="AP200" s="162"/>
      <c r="AQ200" s="162"/>
      <c r="AR200" s="162"/>
      <c r="AS200" s="162"/>
    </row>
    <row r="201" spans="17:45"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</row>
    <row r="202" s="145" customFormat="1" spans="1:45">
      <c r="A202"/>
      <c r="B202"/>
      <c r="C202"/>
      <c r="F202"/>
      <c r="G202"/>
      <c r="H202"/>
      <c r="I202"/>
      <c r="J202"/>
      <c r="K202"/>
      <c r="L202"/>
      <c r="M202"/>
      <c r="N202"/>
      <c r="O202"/>
      <c r="P202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  <c r="AA202" s="177"/>
      <c r="AB202" s="177"/>
      <c r="AC202" s="177"/>
      <c r="AD202" s="177"/>
      <c r="AE202" s="177"/>
      <c r="AF202" s="177"/>
      <c r="AG202" s="177"/>
      <c r="AH202" s="177"/>
      <c r="AI202" s="177"/>
      <c r="AJ202" s="177"/>
      <c r="AK202" s="177"/>
      <c r="AL202" s="177"/>
      <c r="AM202" s="177"/>
      <c r="AN202" s="177"/>
      <c r="AO202" s="177"/>
      <c r="AP202" s="177"/>
      <c r="AQ202" s="177"/>
      <c r="AR202" s="177"/>
      <c r="AS202" s="177"/>
    </row>
    <row r="203" ht="14.5" spans="6:16">
      <c r="F203" s="151"/>
      <c r="G203" s="151"/>
      <c r="H203" s="156" t="s">
        <v>223</v>
      </c>
      <c r="I203" s="151"/>
      <c r="J203" s="151"/>
      <c r="K203" s="151"/>
      <c r="L203" s="151"/>
      <c r="M203" s="151"/>
      <c r="N203" s="151"/>
      <c r="O203" s="151"/>
      <c r="P203" s="151"/>
    </row>
    <row r="204" ht="15.25" spans="6:16">
      <c r="F204" s="157" t="s">
        <v>11</v>
      </c>
      <c r="G204" s="157" t="s">
        <v>185</v>
      </c>
      <c r="H204" s="157" t="s">
        <v>186</v>
      </c>
      <c r="I204" s="115" t="s">
        <v>187</v>
      </c>
      <c r="J204" t="s">
        <v>188</v>
      </c>
      <c r="K204" t="s">
        <v>189</v>
      </c>
      <c r="L204" t="s">
        <v>190</v>
      </c>
      <c r="M204" t="s">
        <v>191</v>
      </c>
      <c r="N204" t="s">
        <v>192</v>
      </c>
      <c r="O204" t="s">
        <v>193</v>
      </c>
      <c r="P204" s="162"/>
    </row>
    <row r="205" ht="14.5" spans="6:16">
      <c r="F205" s="56" t="s">
        <v>216</v>
      </c>
      <c r="G205" s="151"/>
      <c r="H205" s="151"/>
      <c r="I205" s="57">
        <v>25</v>
      </c>
      <c r="J205" s="57">
        <v>25</v>
      </c>
      <c r="K205" s="57">
        <v>25</v>
      </c>
      <c r="L205" s="57">
        <v>25</v>
      </c>
      <c r="M205" s="57">
        <v>25</v>
      </c>
      <c r="N205" s="57">
        <v>25</v>
      </c>
      <c r="O205" s="57">
        <v>25</v>
      </c>
      <c r="P205" s="57"/>
    </row>
    <row r="206" ht="14.5" spans="17:45"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1"/>
      <c r="AH206" s="151"/>
      <c r="AI206" s="151"/>
      <c r="AJ206" s="151"/>
      <c r="AK206" s="151"/>
      <c r="AL206" s="151"/>
      <c r="AM206" s="151"/>
      <c r="AN206" s="151"/>
      <c r="AO206" s="151"/>
      <c r="AP206" s="151"/>
      <c r="AQ206" s="151"/>
      <c r="AR206" s="151"/>
      <c r="AS206" s="151"/>
    </row>
    <row r="207" ht="15.25" spans="17:45"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  <c r="AG207" s="162"/>
      <c r="AH207" s="162"/>
      <c r="AI207" s="162"/>
      <c r="AJ207" s="162"/>
      <c r="AK207" s="162"/>
      <c r="AL207" s="162"/>
      <c r="AM207" s="162"/>
      <c r="AN207" s="162"/>
      <c r="AO207" s="162"/>
      <c r="AP207" s="162"/>
      <c r="AQ207" s="162"/>
      <c r="AR207" s="162"/>
      <c r="AS207" s="162"/>
    </row>
    <row r="208" ht="14.5" spans="6:45">
      <c r="F208" s="151"/>
      <c r="G208" s="151"/>
      <c r="H208" s="156" t="s">
        <v>224</v>
      </c>
      <c r="I208" s="151"/>
      <c r="J208" s="151"/>
      <c r="K208" s="151"/>
      <c r="L208" s="151"/>
      <c r="M208" s="151"/>
      <c r="N208" s="151"/>
      <c r="O208" s="151"/>
      <c r="P208" s="151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</row>
    <row r="209" ht="15.25" spans="6:16">
      <c r="F209" s="157" t="s">
        <v>11</v>
      </c>
      <c r="G209" s="157" t="s">
        <v>185</v>
      </c>
      <c r="H209" s="157" t="s">
        <v>186</v>
      </c>
      <c r="I209" s="115" t="s">
        <v>187</v>
      </c>
      <c r="J209" t="s">
        <v>188</v>
      </c>
      <c r="K209" t="s">
        <v>189</v>
      </c>
      <c r="L209" t="s">
        <v>190</v>
      </c>
      <c r="M209" t="s">
        <v>191</v>
      </c>
      <c r="N209" t="s">
        <v>192</v>
      </c>
      <c r="O209" t="s">
        <v>193</v>
      </c>
      <c r="P209" s="162"/>
    </row>
    <row r="210" ht="14.5" spans="6:16">
      <c r="F210" s="56" t="s">
        <v>216</v>
      </c>
      <c r="G210" s="56" t="s">
        <v>210</v>
      </c>
      <c r="H210" s="151"/>
      <c r="I210" s="57">
        <v>1</v>
      </c>
      <c r="J210" s="57">
        <v>1</v>
      </c>
      <c r="K210" s="57">
        <v>1</v>
      </c>
      <c r="L210" s="57">
        <v>1</v>
      </c>
      <c r="M210" s="57">
        <v>1</v>
      </c>
      <c r="N210" s="57">
        <v>1</v>
      </c>
      <c r="O210" s="57">
        <v>1</v>
      </c>
      <c r="P210" s="57"/>
    </row>
    <row r="211" ht="14.5" spans="6:45">
      <c r="F211" s="151"/>
      <c r="G211" s="56" t="s">
        <v>222</v>
      </c>
      <c r="H211" s="151"/>
      <c r="I211" s="57">
        <v>0.8</v>
      </c>
      <c r="J211" s="57">
        <v>0.8</v>
      </c>
      <c r="K211" s="57">
        <v>0.8</v>
      </c>
      <c r="L211" s="57">
        <v>0.8</v>
      </c>
      <c r="M211" s="57">
        <v>0.8</v>
      </c>
      <c r="N211" s="57">
        <v>0.8</v>
      </c>
      <c r="O211" s="57">
        <v>0.8</v>
      </c>
      <c r="P211" s="57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1"/>
      <c r="AH211" s="151"/>
      <c r="AI211" s="151"/>
      <c r="AJ211" s="151"/>
      <c r="AK211" s="151"/>
      <c r="AL211" s="151"/>
      <c r="AM211" s="151"/>
      <c r="AN211" s="151"/>
      <c r="AO211" s="151"/>
      <c r="AP211" s="151"/>
      <c r="AQ211" s="151"/>
      <c r="AR211" s="151"/>
      <c r="AS211" s="151"/>
    </row>
    <row r="212" ht="15.25" spans="6:45">
      <c r="F212" s="151"/>
      <c r="G212" s="151"/>
      <c r="H212" s="56" t="s">
        <v>219</v>
      </c>
      <c r="I212" s="151"/>
      <c r="J212" s="151"/>
      <c r="K212" s="151"/>
      <c r="L212" s="151"/>
      <c r="M212" s="151"/>
      <c r="N212" s="151"/>
      <c r="O212" s="151"/>
      <c r="P212" s="151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  <c r="AK212" s="162"/>
      <c r="AL212" s="162"/>
      <c r="AM212" s="162"/>
      <c r="AN212" s="162"/>
      <c r="AO212" s="162"/>
      <c r="AP212" s="162"/>
      <c r="AQ212" s="162"/>
      <c r="AR212" s="162"/>
      <c r="AS212" s="162"/>
    </row>
    <row r="213" spans="17:45"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</row>
    <row r="214" ht="14.5" spans="6:45">
      <c r="F214" s="151"/>
      <c r="G214" s="151"/>
      <c r="H214" s="156" t="s">
        <v>225</v>
      </c>
      <c r="I214" s="151"/>
      <c r="J214" s="151"/>
      <c r="K214" s="151"/>
      <c r="L214" s="151"/>
      <c r="M214" s="151"/>
      <c r="N214" s="151"/>
      <c r="O214" s="151"/>
      <c r="P214" s="151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</row>
    <row r="215" ht="15.25" spans="6:45">
      <c r="F215" s="157" t="s">
        <v>11</v>
      </c>
      <c r="G215" s="157" t="s">
        <v>185</v>
      </c>
      <c r="H215" s="157" t="s">
        <v>186</v>
      </c>
      <c r="I215" s="115" t="s">
        <v>187</v>
      </c>
      <c r="J215" t="s">
        <v>188</v>
      </c>
      <c r="K215" t="s">
        <v>189</v>
      </c>
      <c r="L215" t="s">
        <v>190</v>
      </c>
      <c r="M215" t="s">
        <v>191</v>
      </c>
      <c r="N215" t="s">
        <v>192</v>
      </c>
      <c r="O215" t="s">
        <v>193</v>
      </c>
      <c r="P215" s="162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1"/>
      <c r="AH215" s="151"/>
      <c r="AI215" s="151"/>
      <c r="AJ215" s="151"/>
      <c r="AK215" s="151"/>
      <c r="AL215" s="151"/>
      <c r="AM215" s="151"/>
      <c r="AN215" s="151"/>
      <c r="AO215" s="151"/>
      <c r="AP215" s="151"/>
      <c r="AQ215" s="151"/>
      <c r="AR215" s="151"/>
      <c r="AS215" s="151"/>
    </row>
    <row r="216" ht="14.5" spans="6:16">
      <c r="F216" s="56" t="s">
        <v>216</v>
      </c>
      <c r="G216" s="56" t="s">
        <v>210</v>
      </c>
      <c r="H216" s="151"/>
      <c r="I216" s="57">
        <v>1</v>
      </c>
      <c r="J216" s="57">
        <v>1</v>
      </c>
      <c r="K216" s="57">
        <v>1</v>
      </c>
      <c r="L216" s="57">
        <v>1</v>
      </c>
      <c r="M216" s="57">
        <v>1</v>
      </c>
      <c r="N216" s="57">
        <v>1</v>
      </c>
      <c r="O216" s="57">
        <v>1</v>
      </c>
      <c r="P216" s="57"/>
    </row>
    <row r="217" ht="14.5" spans="6:45">
      <c r="F217" s="151"/>
      <c r="G217" s="56" t="s">
        <v>222</v>
      </c>
      <c r="H217" s="151"/>
      <c r="I217" s="57">
        <v>0.5</v>
      </c>
      <c r="J217" s="57">
        <v>0.5</v>
      </c>
      <c r="K217" s="57">
        <v>0.5</v>
      </c>
      <c r="L217" s="57">
        <v>0.5</v>
      </c>
      <c r="M217" s="57">
        <v>0.5</v>
      </c>
      <c r="N217" s="57">
        <v>0.5</v>
      </c>
      <c r="O217" s="57">
        <v>0.5</v>
      </c>
      <c r="P217" s="57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1"/>
      <c r="AH217" s="151"/>
      <c r="AI217" s="151"/>
      <c r="AJ217" s="151"/>
      <c r="AK217" s="151"/>
      <c r="AL217" s="151"/>
      <c r="AM217" s="151"/>
      <c r="AN217" s="151"/>
      <c r="AO217" s="151"/>
      <c r="AP217" s="151"/>
      <c r="AQ217" s="151"/>
      <c r="AR217" s="151"/>
      <c r="AS217" s="151"/>
    </row>
    <row r="218" ht="15.25" spans="6:45">
      <c r="F218" s="151"/>
      <c r="G218" s="151"/>
      <c r="H218" s="56" t="s">
        <v>219</v>
      </c>
      <c r="I218" s="151"/>
      <c r="J218" s="151"/>
      <c r="K218" s="151"/>
      <c r="L218" s="151"/>
      <c r="M218" s="151"/>
      <c r="N218" s="151"/>
      <c r="O218" s="151"/>
      <c r="P218" s="151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  <c r="AG218" s="162"/>
      <c r="AH218" s="162"/>
      <c r="AI218" s="162"/>
      <c r="AJ218" s="162"/>
      <c r="AK218" s="162"/>
      <c r="AL218" s="162"/>
      <c r="AM218" s="162"/>
      <c r="AN218" s="162"/>
      <c r="AO218" s="162"/>
      <c r="AP218" s="162"/>
      <c r="AQ218" s="162"/>
      <c r="AR218" s="162"/>
      <c r="AS218" s="162"/>
    </row>
    <row r="219" spans="17:45"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</row>
    <row r="220" ht="14.5" spans="6:45">
      <c r="F220" s="151"/>
      <c r="G220" s="151"/>
      <c r="H220" s="156" t="s">
        <v>226</v>
      </c>
      <c r="I220" s="151"/>
      <c r="J220" s="151"/>
      <c r="K220" s="151"/>
      <c r="L220" s="151"/>
      <c r="M220" s="151"/>
      <c r="N220" s="151"/>
      <c r="O220" s="151"/>
      <c r="P220" s="151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</row>
    <row r="221" ht="15.25" spans="6:45">
      <c r="F221" s="157" t="s">
        <v>11</v>
      </c>
      <c r="G221" s="157" t="s">
        <v>185</v>
      </c>
      <c r="H221" s="157" t="s">
        <v>186</v>
      </c>
      <c r="I221" s="115" t="s">
        <v>187</v>
      </c>
      <c r="J221" t="s">
        <v>188</v>
      </c>
      <c r="K221" t="s">
        <v>189</v>
      </c>
      <c r="L221" t="s">
        <v>190</v>
      </c>
      <c r="M221" t="s">
        <v>191</v>
      </c>
      <c r="N221" t="s">
        <v>192</v>
      </c>
      <c r="O221" t="s">
        <v>193</v>
      </c>
      <c r="P221" s="162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1"/>
      <c r="AH221" s="151"/>
      <c r="AI221" s="151"/>
      <c r="AJ221" s="151"/>
      <c r="AK221" s="151"/>
      <c r="AL221" s="151"/>
      <c r="AM221" s="151"/>
      <c r="AN221" s="151"/>
      <c r="AO221" s="151"/>
      <c r="AP221" s="151"/>
      <c r="AQ221" s="151"/>
      <c r="AR221" s="151"/>
      <c r="AS221" s="151"/>
    </row>
    <row r="222" ht="14.5" spans="6:16">
      <c r="F222" s="56" t="s">
        <v>216</v>
      </c>
      <c r="G222" s="56" t="s">
        <v>210</v>
      </c>
      <c r="H222" s="151"/>
      <c r="I222" s="57">
        <v>1</v>
      </c>
      <c r="J222" s="57">
        <v>1</v>
      </c>
      <c r="K222" s="57">
        <v>1</v>
      </c>
      <c r="L222" s="57">
        <v>1</v>
      </c>
      <c r="M222" s="57">
        <v>1</v>
      </c>
      <c r="N222" s="57">
        <v>1</v>
      </c>
      <c r="O222" s="57">
        <v>1</v>
      </c>
      <c r="P222" s="57"/>
    </row>
    <row r="223" ht="14.5" spans="6:45">
      <c r="F223" s="151"/>
      <c r="G223" s="56" t="s">
        <v>222</v>
      </c>
      <c r="H223" s="151"/>
      <c r="I223" s="57">
        <v>0.05</v>
      </c>
      <c r="J223" s="57">
        <v>0.05</v>
      </c>
      <c r="K223" s="57">
        <v>0.05</v>
      </c>
      <c r="L223" s="57">
        <v>0.05</v>
      </c>
      <c r="M223" s="57">
        <v>0.05</v>
      </c>
      <c r="N223" s="57">
        <v>0.05</v>
      </c>
      <c r="O223" s="57">
        <v>0.05</v>
      </c>
      <c r="P223" s="57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1"/>
      <c r="AH223" s="151"/>
      <c r="AI223" s="151"/>
      <c r="AJ223" s="151"/>
      <c r="AK223" s="151"/>
      <c r="AL223" s="151"/>
      <c r="AM223" s="151"/>
      <c r="AN223" s="151"/>
      <c r="AO223" s="151"/>
      <c r="AP223" s="151"/>
      <c r="AQ223" s="151"/>
      <c r="AR223" s="151"/>
      <c r="AS223" s="151"/>
    </row>
    <row r="224" ht="15.25" spans="6:45">
      <c r="F224" s="151"/>
      <c r="G224" s="151"/>
      <c r="H224" s="56" t="s">
        <v>219</v>
      </c>
      <c r="I224" s="151"/>
      <c r="J224" s="151"/>
      <c r="K224" s="151"/>
      <c r="L224" s="151"/>
      <c r="M224" s="151"/>
      <c r="N224" s="151"/>
      <c r="O224" s="151"/>
      <c r="P224" s="151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2"/>
      <c r="AH224" s="162"/>
      <c r="AI224" s="162"/>
      <c r="AJ224" s="162"/>
      <c r="AK224" s="162"/>
      <c r="AL224" s="162"/>
      <c r="AM224" s="162"/>
      <c r="AN224" s="162"/>
      <c r="AO224" s="162"/>
      <c r="AP224" s="162"/>
      <c r="AQ224" s="162"/>
      <c r="AR224" s="162"/>
      <c r="AS224" s="162"/>
    </row>
    <row r="225" spans="17:45"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</row>
    <row r="226" ht="14.5" spans="1:45">
      <c r="A226" s="151"/>
      <c r="B226" s="151"/>
      <c r="C226" s="151"/>
      <c r="F226" s="151"/>
      <c r="G226" s="151"/>
      <c r="H226" s="156" t="s">
        <v>227</v>
      </c>
      <c r="I226" s="151"/>
      <c r="J226" s="151"/>
      <c r="K226" s="151"/>
      <c r="L226" s="151"/>
      <c r="M226" s="151"/>
      <c r="N226" s="151"/>
      <c r="O226" s="151"/>
      <c r="P226" s="151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</row>
    <row r="227" ht="15.25" spans="1:45">
      <c r="A227" s="151"/>
      <c r="B227" s="151"/>
      <c r="C227" s="151"/>
      <c r="F227" s="157" t="s">
        <v>11</v>
      </c>
      <c r="G227" s="157" t="s">
        <v>185</v>
      </c>
      <c r="H227" s="157" t="s">
        <v>186</v>
      </c>
      <c r="I227" s="115" t="s">
        <v>187</v>
      </c>
      <c r="J227" t="s">
        <v>188</v>
      </c>
      <c r="K227" t="s">
        <v>189</v>
      </c>
      <c r="L227" t="s">
        <v>190</v>
      </c>
      <c r="M227" t="s">
        <v>191</v>
      </c>
      <c r="N227" t="s">
        <v>192</v>
      </c>
      <c r="O227" t="s">
        <v>193</v>
      </c>
      <c r="P227" s="162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1"/>
      <c r="AH227" s="151"/>
      <c r="AI227" s="151"/>
      <c r="AJ227" s="151"/>
      <c r="AK227" s="151"/>
      <c r="AL227" s="151"/>
      <c r="AM227" s="151"/>
      <c r="AN227" s="151"/>
      <c r="AO227" s="151"/>
      <c r="AP227" s="151"/>
      <c r="AQ227" s="151"/>
      <c r="AR227" s="151"/>
      <c r="AS227" s="151"/>
    </row>
    <row r="228" ht="14.5" spans="1:16">
      <c r="A228" s="151"/>
      <c r="B228" s="151"/>
      <c r="C228" s="151"/>
      <c r="F228" s="56" t="s">
        <v>216</v>
      </c>
      <c r="G228" s="56" t="s">
        <v>210</v>
      </c>
      <c r="H228" s="151"/>
      <c r="I228" s="57">
        <v>1</v>
      </c>
      <c r="J228" s="57">
        <v>1</v>
      </c>
      <c r="K228" s="57">
        <v>1</v>
      </c>
      <c r="L228" s="57">
        <v>1</v>
      </c>
      <c r="M228" s="57">
        <v>1</v>
      </c>
      <c r="N228" s="57">
        <v>1</v>
      </c>
      <c r="O228" s="57">
        <v>1</v>
      </c>
      <c r="P228" s="57"/>
    </row>
    <row r="229" ht="14.5" spans="1:45">
      <c r="A229" s="151"/>
      <c r="B229" s="151"/>
      <c r="C229" s="151"/>
      <c r="D229" s="151"/>
      <c r="E229" s="151"/>
      <c r="F229" s="151"/>
      <c r="G229" s="56" t="s">
        <v>222</v>
      </c>
      <c r="H229" s="151"/>
      <c r="I229" s="57">
        <v>0.35</v>
      </c>
      <c r="J229" s="57">
        <v>0.35</v>
      </c>
      <c r="K229" s="57">
        <v>0.35</v>
      </c>
      <c r="L229" s="57">
        <v>0.35</v>
      </c>
      <c r="M229" s="57">
        <v>0.35</v>
      </c>
      <c r="N229" s="57">
        <v>0.35</v>
      </c>
      <c r="O229" s="57">
        <v>0.35</v>
      </c>
      <c r="P229" s="57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1"/>
      <c r="AH229" s="151"/>
      <c r="AI229" s="151"/>
      <c r="AJ229" s="151"/>
      <c r="AK229" s="151"/>
      <c r="AL229" s="151"/>
      <c r="AM229" s="151"/>
      <c r="AN229" s="151"/>
      <c r="AO229" s="151"/>
      <c r="AP229" s="151"/>
      <c r="AQ229" s="151"/>
      <c r="AR229" s="151"/>
      <c r="AS229" s="151"/>
    </row>
    <row r="230" ht="15.25" spans="1:45">
      <c r="A230" s="151"/>
      <c r="B230" s="151"/>
      <c r="C230" s="151"/>
      <c r="D230" s="151"/>
      <c r="E230" s="151"/>
      <c r="F230" s="151"/>
      <c r="G230" s="151"/>
      <c r="H230" s="56" t="s">
        <v>219</v>
      </c>
      <c r="I230" s="151"/>
      <c r="J230" s="151"/>
      <c r="K230" s="151"/>
      <c r="L230" s="151"/>
      <c r="M230" s="151"/>
      <c r="N230" s="151"/>
      <c r="O230" s="151"/>
      <c r="P230" s="151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  <c r="AG230" s="162"/>
      <c r="AH230" s="162"/>
      <c r="AI230" s="162"/>
      <c r="AJ230" s="162"/>
      <c r="AK230" s="162"/>
      <c r="AL230" s="162"/>
      <c r="AM230" s="162"/>
      <c r="AN230" s="162"/>
      <c r="AO230" s="162"/>
      <c r="AP230" s="162"/>
      <c r="AQ230" s="162"/>
      <c r="AR230" s="162"/>
      <c r="AS230" s="162"/>
    </row>
    <row r="231" ht="14.5" spans="4:45">
      <c r="D231" s="151"/>
      <c r="E231" s="151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</row>
    <row r="232" ht="14.5" spans="4:45">
      <c r="D232" s="151"/>
      <c r="E232" s="151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</row>
    <row r="233" ht="14.5" spans="4:45">
      <c r="D233" s="151"/>
      <c r="E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1"/>
      <c r="AH233" s="151"/>
      <c r="AI233" s="151"/>
      <c r="AJ233" s="151"/>
      <c r="AK233" s="151"/>
      <c r="AL233" s="151"/>
      <c r="AM233" s="151"/>
      <c r="AN233" s="151"/>
      <c r="AO233" s="151"/>
      <c r="AP233" s="151"/>
      <c r="AQ233" s="151"/>
      <c r="AR233" s="151"/>
      <c r="AS233" s="151"/>
    </row>
    <row r="234" ht="14.5" spans="1:16">
      <c r="A234" s="151"/>
      <c r="B234" s="151"/>
      <c r="C234" s="151"/>
      <c r="F234" s="151"/>
      <c r="G234" s="151"/>
      <c r="H234" s="156" t="s">
        <v>214</v>
      </c>
      <c r="I234" s="151"/>
      <c r="J234" s="151"/>
      <c r="K234" s="151"/>
      <c r="L234" s="151"/>
      <c r="M234" s="151"/>
      <c r="N234" s="151"/>
      <c r="O234" s="151"/>
      <c r="P234" s="151"/>
    </row>
    <row r="235" ht="15.25" spans="1:16">
      <c r="A235" s="151"/>
      <c r="B235" s="151"/>
      <c r="C235" s="151"/>
      <c r="F235" s="157" t="s">
        <v>11</v>
      </c>
      <c r="G235" s="157" t="s">
        <v>185</v>
      </c>
      <c r="H235" s="157" t="s">
        <v>186</v>
      </c>
      <c r="I235" s="115" t="s">
        <v>187</v>
      </c>
      <c r="J235" t="s">
        <v>188</v>
      </c>
      <c r="K235" t="s">
        <v>189</v>
      </c>
      <c r="L235" t="s">
        <v>190</v>
      </c>
      <c r="M235" t="s">
        <v>191</v>
      </c>
      <c r="N235" t="s">
        <v>192</v>
      </c>
      <c r="O235" t="s">
        <v>193</v>
      </c>
      <c r="P235" s="162"/>
    </row>
    <row r="236" ht="14.5" spans="1:16">
      <c r="A236" s="151"/>
      <c r="B236" s="151"/>
      <c r="C236" s="151"/>
      <c r="F236" s="56" t="s">
        <v>228</v>
      </c>
      <c r="G236" s="151"/>
      <c r="H236" s="151"/>
      <c r="I236" s="57">
        <v>120</v>
      </c>
      <c r="J236" s="57">
        <v>120</v>
      </c>
      <c r="K236" s="57">
        <v>120</v>
      </c>
      <c r="L236" s="57">
        <v>120</v>
      </c>
      <c r="M236" s="57">
        <v>120</v>
      </c>
      <c r="N236" s="57">
        <v>120</v>
      </c>
      <c r="O236" s="57">
        <v>120</v>
      </c>
      <c r="P236" s="57"/>
    </row>
    <row r="237" ht="14.5" spans="4:45">
      <c r="D237" s="151"/>
      <c r="E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1"/>
      <c r="AH237" s="151"/>
      <c r="AI237" s="151"/>
      <c r="AJ237" s="151"/>
      <c r="AK237" s="151"/>
      <c r="AL237" s="151"/>
      <c r="AM237" s="151"/>
      <c r="AN237" s="151"/>
      <c r="AO237" s="151"/>
      <c r="AP237" s="151"/>
      <c r="AQ237" s="151"/>
      <c r="AR237" s="151"/>
      <c r="AS237" s="151"/>
    </row>
    <row r="238" ht="15.25" spans="4:45">
      <c r="D238" s="151"/>
      <c r="E238" s="151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  <c r="AG238" s="162"/>
      <c r="AH238" s="162"/>
      <c r="AI238" s="162"/>
      <c r="AJ238" s="162"/>
      <c r="AK238" s="162"/>
      <c r="AL238" s="162"/>
      <c r="AM238" s="162"/>
      <c r="AN238" s="162"/>
      <c r="AO238" s="162"/>
      <c r="AP238" s="162"/>
      <c r="AQ238" s="162"/>
      <c r="AR238" s="162"/>
      <c r="AS238" s="162"/>
    </row>
    <row r="239" ht="14.5" spans="1:45">
      <c r="A239" s="151"/>
      <c r="B239" s="151"/>
      <c r="C239" s="151"/>
      <c r="D239" s="151"/>
      <c r="E239" s="151"/>
      <c r="F239" s="151"/>
      <c r="G239" s="151"/>
      <c r="H239" s="156" t="s">
        <v>217</v>
      </c>
      <c r="I239" s="151"/>
      <c r="J239" s="151"/>
      <c r="K239" s="151"/>
      <c r="L239" s="151"/>
      <c r="M239" s="151"/>
      <c r="N239" s="151"/>
      <c r="O239" s="151"/>
      <c r="P239" s="151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</row>
    <row r="240" ht="15.25" spans="1:16">
      <c r="A240" s="152"/>
      <c r="B240" s="151"/>
      <c r="C240" s="151"/>
      <c r="F240" s="157" t="s">
        <v>11</v>
      </c>
      <c r="G240" s="157" t="s">
        <v>185</v>
      </c>
      <c r="H240" s="157" t="s">
        <v>186</v>
      </c>
      <c r="I240" s="115" t="s">
        <v>187</v>
      </c>
      <c r="J240" t="s">
        <v>188</v>
      </c>
      <c r="K240" t="s">
        <v>189</v>
      </c>
      <c r="L240" t="s">
        <v>190</v>
      </c>
      <c r="M240" t="s">
        <v>191</v>
      </c>
      <c r="N240" t="s">
        <v>192</v>
      </c>
      <c r="O240" t="s">
        <v>193</v>
      </c>
      <c r="P240" s="162"/>
    </row>
    <row r="241" ht="14.5" spans="1:16">
      <c r="A241" s="173"/>
      <c r="B241" s="151"/>
      <c r="C241" s="151"/>
      <c r="F241" s="56" t="s">
        <v>228</v>
      </c>
      <c r="G241" s="151"/>
      <c r="H241" s="151"/>
      <c r="I241" s="57">
        <v>15</v>
      </c>
      <c r="J241" s="57">
        <v>15</v>
      </c>
      <c r="K241" s="57">
        <v>15</v>
      </c>
      <c r="L241" s="57">
        <v>15</v>
      </c>
      <c r="M241" s="57">
        <v>15</v>
      </c>
      <c r="N241" s="57">
        <v>15</v>
      </c>
      <c r="O241" s="57">
        <v>15</v>
      </c>
      <c r="P241" s="57"/>
    </row>
    <row r="242" ht="14.5" spans="1:45">
      <c r="A242" s="173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1"/>
      <c r="AH242" s="151"/>
      <c r="AI242" s="151"/>
      <c r="AJ242" s="151"/>
      <c r="AK242" s="151"/>
      <c r="AL242" s="151"/>
      <c r="AM242" s="151"/>
      <c r="AN242" s="151"/>
      <c r="AO242" s="151"/>
      <c r="AP242" s="151"/>
      <c r="AQ242" s="151"/>
      <c r="AR242" s="151"/>
      <c r="AS242" s="151"/>
    </row>
    <row r="243" ht="15.25" spans="1:45">
      <c r="A243" s="152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  <c r="AG243" s="162"/>
      <c r="AH243" s="162"/>
      <c r="AI243" s="162"/>
      <c r="AJ243" s="162"/>
      <c r="AK243" s="162"/>
      <c r="AL243" s="162"/>
      <c r="AM243" s="162"/>
      <c r="AN243" s="162"/>
      <c r="AO243" s="162"/>
      <c r="AP243" s="162"/>
      <c r="AQ243" s="162"/>
      <c r="AR243" s="162"/>
      <c r="AS243" s="162"/>
    </row>
    <row r="244" ht="14.5" spans="1:45">
      <c r="A244" s="152"/>
      <c r="B244" s="151"/>
      <c r="C244" s="151"/>
      <c r="D244" s="151"/>
      <c r="E244" s="151"/>
      <c r="F244" s="151"/>
      <c r="G244" s="151"/>
      <c r="H244" s="156" t="s">
        <v>206</v>
      </c>
      <c r="I244" s="151"/>
      <c r="J244" s="151"/>
      <c r="K244" s="151"/>
      <c r="L244" s="151"/>
      <c r="M244" s="151"/>
      <c r="N244" s="151"/>
      <c r="O244" s="151"/>
      <c r="P244" s="151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</row>
    <row r="245" ht="15.25" spans="1:45">
      <c r="A245" s="152"/>
      <c r="B245" s="151"/>
      <c r="C245" s="151"/>
      <c r="D245" s="151"/>
      <c r="E245" s="151"/>
      <c r="F245" s="157" t="s">
        <v>11</v>
      </c>
      <c r="G245" s="157" t="s">
        <v>185</v>
      </c>
      <c r="H245" s="157" t="s">
        <v>186</v>
      </c>
      <c r="I245" s="115" t="s">
        <v>187</v>
      </c>
      <c r="J245" t="s">
        <v>188</v>
      </c>
      <c r="K245" t="s">
        <v>189</v>
      </c>
      <c r="L245" t="s">
        <v>190</v>
      </c>
      <c r="M245" t="s">
        <v>191</v>
      </c>
      <c r="N245" t="s">
        <v>192</v>
      </c>
      <c r="O245" t="s">
        <v>193</v>
      </c>
      <c r="P245" s="162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  <c r="AA245" s="151"/>
      <c r="AB245" s="151"/>
      <c r="AC245" s="151"/>
      <c r="AD245" s="151"/>
      <c r="AE245" s="151"/>
      <c r="AF245" s="151"/>
      <c r="AG245" s="151"/>
      <c r="AH245" s="151"/>
      <c r="AI245" s="151"/>
      <c r="AJ245" s="151"/>
      <c r="AK245" s="151"/>
      <c r="AL245" s="151"/>
      <c r="AM245" s="151"/>
      <c r="AN245" s="151"/>
      <c r="AO245" s="151"/>
      <c r="AP245" s="151"/>
      <c r="AQ245" s="151"/>
      <c r="AR245" s="151"/>
      <c r="AS245" s="151"/>
    </row>
    <row r="246" ht="14.5" spans="1:45">
      <c r="A246" s="152"/>
      <c r="B246" s="151"/>
      <c r="C246" s="151"/>
      <c r="D246" s="151"/>
      <c r="E246" s="151"/>
      <c r="F246" s="56" t="s">
        <v>228</v>
      </c>
      <c r="G246" s="151"/>
      <c r="H246" s="151"/>
      <c r="I246" s="57">
        <v>31.536</v>
      </c>
      <c r="J246" s="57">
        <v>31.536</v>
      </c>
      <c r="K246" s="57">
        <v>31.536</v>
      </c>
      <c r="L246" s="57">
        <v>31.536</v>
      </c>
      <c r="M246" s="57">
        <v>31.536</v>
      </c>
      <c r="N246" s="57">
        <v>31.536</v>
      </c>
      <c r="O246" s="57">
        <v>31.536</v>
      </c>
      <c r="P246" s="57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  <c r="AA246" s="151"/>
      <c r="AB246" s="151"/>
      <c r="AC246" s="151"/>
      <c r="AD246" s="151"/>
      <c r="AE246" s="151"/>
      <c r="AF246" s="151"/>
      <c r="AG246" s="151"/>
      <c r="AH246" s="151"/>
      <c r="AI246" s="151"/>
      <c r="AJ246" s="151"/>
      <c r="AK246" s="151"/>
      <c r="AL246" s="151"/>
      <c r="AM246" s="151"/>
      <c r="AN246" s="151"/>
      <c r="AO246" s="151"/>
      <c r="AP246" s="151"/>
      <c r="AQ246" s="151"/>
      <c r="AR246" s="151"/>
      <c r="AS246" s="151"/>
    </row>
    <row r="247" ht="14.5" spans="1:45">
      <c r="A247" s="152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  <c r="AA247" s="151"/>
      <c r="AB247" s="151"/>
      <c r="AC247" s="151"/>
      <c r="AD247" s="151"/>
      <c r="AE247" s="151"/>
      <c r="AF247" s="151"/>
      <c r="AG247" s="151"/>
      <c r="AH247" s="151"/>
      <c r="AI247" s="151"/>
      <c r="AJ247" s="151"/>
      <c r="AK247" s="151"/>
      <c r="AL247" s="151"/>
      <c r="AM247" s="151"/>
      <c r="AN247" s="151"/>
      <c r="AO247" s="151"/>
      <c r="AP247" s="151"/>
      <c r="AQ247" s="151"/>
      <c r="AR247" s="151"/>
      <c r="AS247" s="151"/>
    </row>
    <row r="248" ht="15.25" spans="1:45">
      <c r="A248" s="152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  <c r="AG248" s="162"/>
      <c r="AH248" s="162"/>
      <c r="AI248" s="162"/>
      <c r="AJ248" s="162"/>
      <c r="AK248" s="162"/>
      <c r="AL248" s="162"/>
      <c r="AM248" s="162"/>
      <c r="AN248" s="162"/>
      <c r="AO248" s="162"/>
      <c r="AP248" s="162"/>
      <c r="AQ248" s="162"/>
      <c r="AR248" s="162"/>
      <c r="AS248" s="162"/>
    </row>
    <row r="249" ht="14.5" spans="1:45">
      <c r="A249" s="152"/>
      <c r="B249" s="151"/>
      <c r="C249" s="151"/>
      <c r="D249" s="151"/>
      <c r="E249" s="151"/>
      <c r="F249" s="151"/>
      <c r="G249" s="151"/>
      <c r="H249" s="156" t="s">
        <v>229</v>
      </c>
      <c r="I249" s="151"/>
      <c r="J249" s="151"/>
      <c r="K249" s="151"/>
      <c r="L249" s="151"/>
      <c r="M249" s="151"/>
      <c r="N249" s="151"/>
      <c r="O249" s="151"/>
      <c r="P249" s="151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</row>
    <row r="250" ht="15.25" spans="1:45">
      <c r="A250" s="151"/>
      <c r="B250" s="151"/>
      <c r="C250" s="151"/>
      <c r="D250" s="151"/>
      <c r="E250" s="151"/>
      <c r="F250" s="157" t="s">
        <v>11</v>
      </c>
      <c r="G250" s="157" t="s">
        <v>185</v>
      </c>
      <c r="H250" s="157" t="s">
        <v>186</v>
      </c>
      <c r="I250" s="115" t="s">
        <v>187</v>
      </c>
      <c r="J250" t="s">
        <v>188</v>
      </c>
      <c r="K250" t="s">
        <v>189</v>
      </c>
      <c r="L250" t="s">
        <v>190</v>
      </c>
      <c r="M250" t="s">
        <v>191</v>
      </c>
      <c r="N250" t="s">
        <v>192</v>
      </c>
      <c r="O250" t="s">
        <v>193</v>
      </c>
      <c r="P250" s="162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  <c r="AA250" s="151"/>
      <c r="AB250" s="151"/>
      <c r="AC250" s="151"/>
      <c r="AD250" s="151"/>
      <c r="AE250" s="151"/>
      <c r="AF250" s="151"/>
      <c r="AG250" s="151"/>
      <c r="AH250" s="151"/>
      <c r="AI250" s="151"/>
      <c r="AJ250" s="151"/>
      <c r="AK250" s="151"/>
      <c r="AL250" s="151"/>
      <c r="AM250" s="151"/>
      <c r="AN250" s="151"/>
      <c r="AO250" s="151"/>
      <c r="AP250" s="151"/>
      <c r="AQ250" s="151"/>
      <c r="AR250" s="151"/>
      <c r="AS250" s="151"/>
    </row>
    <row r="251" ht="14.5" spans="1:45">
      <c r="A251" s="151"/>
      <c r="B251" s="151"/>
      <c r="C251" s="151"/>
      <c r="D251" s="151"/>
      <c r="E251" s="151"/>
      <c r="F251" s="56" t="s">
        <v>228</v>
      </c>
      <c r="G251" s="151"/>
      <c r="H251" s="56" t="s">
        <v>219</v>
      </c>
      <c r="I251" s="57">
        <v>0.98</v>
      </c>
      <c r="J251" s="57">
        <v>0.98</v>
      </c>
      <c r="K251" s="57">
        <v>0.98</v>
      </c>
      <c r="L251" s="57">
        <v>0.98</v>
      </c>
      <c r="M251" s="57">
        <v>0.98</v>
      </c>
      <c r="N251" s="57">
        <v>0.98</v>
      </c>
      <c r="O251" s="57">
        <v>0.98</v>
      </c>
      <c r="P251" s="57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  <c r="AA251" s="151"/>
      <c r="AB251" s="151"/>
      <c r="AC251" s="151"/>
      <c r="AD251" s="151"/>
      <c r="AE251" s="151"/>
      <c r="AF251" s="151"/>
      <c r="AG251" s="151"/>
      <c r="AH251" s="151"/>
      <c r="AI251" s="151"/>
      <c r="AJ251" s="151"/>
      <c r="AK251" s="151"/>
      <c r="AL251" s="151"/>
      <c r="AM251" s="151"/>
      <c r="AN251" s="151"/>
      <c r="AO251" s="151"/>
      <c r="AP251" s="151"/>
      <c r="AQ251" s="151"/>
      <c r="AR251" s="151"/>
      <c r="AS251" s="151"/>
    </row>
    <row r="252" ht="14.5" spans="4:45">
      <c r="D252" s="174" t="s">
        <v>220</v>
      </c>
      <c r="E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  <c r="AA252" s="151"/>
      <c r="AB252" s="151"/>
      <c r="AC252" s="151"/>
      <c r="AD252" s="151"/>
      <c r="AE252" s="151"/>
      <c r="AF252" s="151"/>
      <c r="AG252" s="151"/>
      <c r="AH252" s="151"/>
      <c r="AI252" s="151"/>
      <c r="AJ252" s="151"/>
      <c r="AK252" s="151"/>
      <c r="AL252" s="151"/>
      <c r="AM252" s="151"/>
      <c r="AN252" s="151"/>
      <c r="AO252" s="151"/>
      <c r="AP252" s="151"/>
      <c r="AQ252" s="151"/>
      <c r="AR252" s="151"/>
      <c r="AS252" s="151"/>
    </row>
    <row r="253" ht="15.25" spans="4:45">
      <c r="D253" s="151"/>
      <c r="E253" s="151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  <c r="AG253" s="162"/>
      <c r="AH253" s="162"/>
      <c r="AI253" s="162"/>
      <c r="AJ253" s="162"/>
      <c r="AK253" s="162"/>
      <c r="AL253" s="162"/>
      <c r="AM253" s="162"/>
      <c r="AN253" s="162"/>
      <c r="AO253" s="162"/>
      <c r="AP253" s="162"/>
      <c r="AQ253" s="162"/>
      <c r="AR253" s="162"/>
      <c r="AS253" s="162"/>
    </row>
    <row r="254" ht="14.5" spans="1:45">
      <c r="A254" s="151"/>
      <c r="B254" s="151"/>
      <c r="C254" s="151"/>
      <c r="D254" s="151"/>
      <c r="E254" s="151"/>
      <c r="F254" s="151"/>
      <c r="G254" s="151"/>
      <c r="H254" s="156" t="s">
        <v>208</v>
      </c>
      <c r="I254" s="151"/>
      <c r="J254" s="151"/>
      <c r="K254" s="151"/>
      <c r="L254" s="151"/>
      <c r="M254" s="151"/>
      <c r="N254" s="151"/>
      <c r="O254" s="151"/>
      <c r="P254" s="151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</row>
    <row r="255" ht="15.25" spans="1:16">
      <c r="A255" s="151"/>
      <c r="B255" s="151"/>
      <c r="C255" s="151"/>
      <c r="F255" s="157" t="s">
        <v>11</v>
      </c>
      <c r="G255" s="157" t="s">
        <v>185</v>
      </c>
      <c r="H255" s="157" t="s">
        <v>186</v>
      </c>
      <c r="I255" s="115" t="s">
        <v>187</v>
      </c>
      <c r="J255" t="s">
        <v>188</v>
      </c>
      <c r="K255" t="s">
        <v>189</v>
      </c>
      <c r="L255" t="s">
        <v>190</v>
      </c>
      <c r="M255" t="s">
        <v>191</v>
      </c>
      <c r="N255" t="s">
        <v>192</v>
      </c>
      <c r="O255" t="s">
        <v>193</v>
      </c>
      <c r="P255" s="162"/>
    </row>
    <row r="256" ht="14.5" spans="1:16">
      <c r="A256" s="151"/>
      <c r="B256" s="151"/>
      <c r="C256" s="151"/>
      <c r="F256" s="56" t="s">
        <v>228</v>
      </c>
      <c r="G256" s="151"/>
      <c r="H256" s="151"/>
      <c r="I256" s="57">
        <v>0.95</v>
      </c>
      <c r="J256" s="57">
        <v>0.95</v>
      </c>
      <c r="K256" s="57">
        <v>0.95</v>
      </c>
      <c r="L256" s="57">
        <v>0.95</v>
      </c>
      <c r="M256" s="57">
        <v>0.95</v>
      </c>
      <c r="N256" s="57">
        <v>0.95</v>
      </c>
      <c r="O256" s="57">
        <v>0.95</v>
      </c>
      <c r="P256" s="57"/>
    </row>
    <row r="257" ht="14.5" spans="4:45">
      <c r="D257" s="151"/>
      <c r="E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  <c r="AA257" s="151"/>
      <c r="AB257" s="151"/>
      <c r="AC257" s="151"/>
      <c r="AD257" s="151"/>
      <c r="AE257" s="151"/>
      <c r="AF257" s="151"/>
      <c r="AG257" s="151"/>
      <c r="AH257" s="151"/>
      <c r="AI257" s="151"/>
      <c r="AJ257" s="151"/>
      <c r="AK257" s="151"/>
      <c r="AL257" s="151"/>
      <c r="AM257" s="151"/>
      <c r="AN257" s="151"/>
      <c r="AO257" s="151"/>
      <c r="AP257" s="151"/>
      <c r="AQ257" s="151"/>
      <c r="AR257" s="151"/>
      <c r="AS257" s="151"/>
    </row>
    <row r="258" ht="15.25" spans="4:45">
      <c r="D258" s="151"/>
      <c r="E258" s="151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  <c r="AG258" s="162"/>
      <c r="AH258" s="162"/>
      <c r="AI258" s="162"/>
      <c r="AJ258" s="162"/>
      <c r="AK258" s="162"/>
      <c r="AL258" s="162"/>
      <c r="AM258" s="162"/>
      <c r="AN258" s="162"/>
      <c r="AO258" s="162"/>
      <c r="AP258" s="162"/>
      <c r="AQ258" s="162"/>
      <c r="AR258" s="162"/>
      <c r="AS258" s="162"/>
    </row>
    <row r="259" ht="14.5" spans="4:45">
      <c r="D259" s="151"/>
      <c r="E259" s="151"/>
      <c r="F259" s="151"/>
      <c r="G259" s="151"/>
      <c r="H259" s="156" t="s">
        <v>221</v>
      </c>
      <c r="I259" s="151"/>
      <c r="J259" s="151"/>
      <c r="K259" s="151"/>
      <c r="L259" s="151"/>
      <c r="M259" s="151"/>
      <c r="N259" s="151"/>
      <c r="O259" s="151"/>
      <c r="P259" s="151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</row>
    <row r="260" ht="15.25" spans="6:16">
      <c r="F260" s="157" t="s">
        <v>11</v>
      </c>
      <c r="G260" s="157" t="s">
        <v>185</v>
      </c>
      <c r="H260" s="157" t="s">
        <v>186</v>
      </c>
      <c r="I260" s="115" t="s">
        <v>187</v>
      </c>
      <c r="J260" t="s">
        <v>188</v>
      </c>
      <c r="K260" t="s">
        <v>189</v>
      </c>
      <c r="L260" t="s">
        <v>190</v>
      </c>
      <c r="M260" t="s">
        <v>191</v>
      </c>
      <c r="N260" t="s">
        <v>192</v>
      </c>
      <c r="O260" t="s">
        <v>193</v>
      </c>
      <c r="P260" s="162"/>
    </row>
    <row r="261" ht="14.5" spans="6:16">
      <c r="F261" s="56" t="s">
        <v>228</v>
      </c>
      <c r="G261" s="56" t="s">
        <v>230</v>
      </c>
      <c r="H261" s="151"/>
      <c r="I261" s="57">
        <v>4.25</v>
      </c>
      <c r="J261" s="57">
        <v>4.25</v>
      </c>
      <c r="K261" s="57">
        <v>4.25</v>
      </c>
      <c r="L261" s="57">
        <v>4.25</v>
      </c>
      <c r="M261" s="57">
        <v>4.25</v>
      </c>
      <c r="N261" s="57">
        <v>4.25</v>
      </c>
      <c r="O261" s="57">
        <v>4.25</v>
      </c>
      <c r="P261" s="57"/>
    </row>
    <row r="262" ht="14.5" spans="6:45">
      <c r="F262" s="151"/>
      <c r="G262" s="56" t="s">
        <v>222</v>
      </c>
      <c r="H262" s="151"/>
      <c r="I262" s="57">
        <v>1</v>
      </c>
      <c r="J262" s="57">
        <v>1</v>
      </c>
      <c r="K262" s="57">
        <v>1</v>
      </c>
      <c r="L262" s="57">
        <v>1</v>
      </c>
      <c r="M262" s="57">
        <v>1</v>
      </c>
      <c r="N262" s="57">
        <v>1</v>
      </c>
      <c r="O262" s="57">
        <v>1</v>
      </c>
      <c r="P262" s="57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  <c r="AA262" s="151"/>
      <c r="AB262" s="151"/>
      <c r="AC262" s="151"/>
      <c r="AD262" s="151"/>
      <c r="AE262" s="151"/>
      <c r="AF262" s="151"/>
      <c r="AG262" s="151"/>
      <c r="AH262" s="151"/>
      <c r="AI262" s="151"/>
      <c r="AJ262" s="151"/>
      <c r="AK262" s="151"/>
      <c r="AL262" s="151"/>
      <c r="AM262" s="151"/>
      <c r="AN262" s="151"/>
      <c r="AO262" s="151"/>
      <c r="AP262" s="151"/>
      <c r="AQ262" s="151"/>
      <c r="AR262" s="151"/>
      <c r="AS262" s="151"/>
    </row>
    <row r="263" ht="15.25" spans="17:45"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  <c r="AG263" s="162"/>
      <c r="AH263" s="162"/>
      <c r="AI263" s="162"/>
      <c r="AJ263" s="162"/>
      <c r="AK263" s="162"/>
      <c r="AL263" s="162"/>
      <c r="AM263" s="162"/>
      <c r="AN263" s="162"/>
      <c r="AO263" s="162"/>
      <c r="AP263" s="162"/>
      <c r="AQ263" s="162"/>
      <c r="AR263" s="162"/>
      <c r="AS263" s="162"/>
    </row>
    <row r="264" spans="17:45"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</row>
    <row r="265" spans="17:45"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</row>
    <row r="266" ht="14.5" spans="6:16">
      <c r="F266" s="151"/>
      <c r="G266" s="151"/>
      <c r="H266" s="156" t="s">
        <v>223</v>
      </c>
      <c r="I266" s="151"/>
      <c r="J266" s="151"/>
      <c r="K266" s="151"/>
      <c r="L266" s="151"/>
      <c r="M266" s="151"/>
      <c r="N266" s="151"/>
      <c r="O266" s="151"/>
      <c r="P266" s="151"/>
    </row>
    <row r="267" ht="15.25" spans="6:16">
      <c r="F267" s="157" t="s">
        <v>11</v>
      </c>
      <c r="G267" s="157" t="s">
        <v>185</v>
      </c>
      <c r="H267" s="157" t="s">
        <v>186</v>
      </c>
      <c r="I267" s="115" t="s">
        <v>187</v>
      </c>
      <c r="J267" t="s">
        <v>188</v>
      </c>
      <c r="K267" t="s">
        <v>189</v>
      </c>
      <c r="L267" t="s">
        <v>190</v>
      </c>
      <c r="M267" t="s">
        <v>191</v>
      </c>
      <c r="N267" t="s">
        <v>192</v>
      </c>
      <c r="O267" t="s">
        <v>193</v>
      </c>
      <c r="P267" s="162"/>
    </row>
    <row r="268" ht="14.5" spans="6:16">
      <c r="F268" s="56" t="s">
        <v>228</v>
      </c>
      <c r="G268" s="151"/>
      <c r="H268" s="151"/>
      <c r="I268" s="57">
        <v>25</v>
      </c>
      <c r="J268" s="57">
        <v>25</v>
      </c>
      <c r="K268" s="57">
        <v>25</v>
      </c>
      <c r="L268" s="57">
        <v>25</v>
      </c>
      <c r="M268" s="57">
        <v>25</v>
      </c>
      <c r="N268" s="57">
        <v>25</v>
      </c>
      <c r="O268" s="57">
        <v>25</v>
      </c>
      <c r="P268" s="57"/>
    </row>
    <row r="269" ht="14.5" spans="17:45"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  <c r="AA269" s="151"/>
      <c r="AB269" s="151"/>
      <c r="AC269" s="151"/>
      <c r="AD269" s="151"/>
      <c r="AE269" s="151"/>
      <c r="AF269" s="151"/>
      <c r="AG269" s="151"/>
      <c r="AH269" s="151"/>
      <c r="AI269" s="151"/>
      <c r="AJ269" s="151"/>
      <c r="AK269" s="151"/>
      <c r="AL269" s="151"/>
      <c r="AM269" s="151"/>
      <c r="AN269" s="151"/>
      <c r="AO269" s="151"/>
      <c r="AP269" s="151"/>
      <c r="AQ269" s="151"/>
      <c r="AR269" s="151"/>
      <c r="AS269" s="151"/>
    </row>
    <row r="270" ht="15.25" spans="17:45"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  <c r="AG270" s="162"/>
      <c r="AH270" s="162"/>
      <c r="AI270" s="162"/>
      <c r="AJ270" s="162"/>
      <c r="AK270" s="162"/>
      <c r="AL270" s="162"/>
      <c r="AM270" s="162"/>
      <c r="AN270" s="162"/>
      <c r="AO270" s="162"/>
      <c r="AP270" s="162"/>
      <c r="AQ270" s="162"/>
      <c r="AR270" s="162"/>
      <c r="AS270" s="162"/>
    </row>
    <row r="271" ht="14.5" spans="6:45">
      <c r="F271" s="151"/>
      <c r="G271" s="151"/>
      <c r="H271" s="156" t="s">
        <v>224</v>
      </c>
      <c r="I271" s="151"/>
      <c r="J271" s="151"/>
      <c r="K271" s="151"/>
      <c r="L271" s="151"/>
      <c r="M271" s="151"/>
      <c r="N271" s="151"/>
      <c r="O271" s="151"/>
      <c r="P271" s="151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</row>
    <row r="272" ht="15.25" spans="6:16">
      <c r="F272" s="157" t="s">
        <v>11</v>
      </c>
      <c r="G272" s="157" t="s">
        <v>185</v>
      </c>
      <c r="H272" s="157" t="s">
        <v>186</v>
      </c>
      <c r="I272" s="115" t="s">
        <v>187</v>
      </c>
      <c r="J272" t="s">
        <v>188</v>
      </c>
      <c r="K272" t="s">
        <v>189</v>
      </c>
      <c r="L272" t="s">
        <v>190</v>
      </c>
      <c r="M272" t="s">
        <v>191</v>
      </c>
      <c r="N272" t="s">
        <v>192</v>
      </c>
      <c r="O272" t="s">
        <v>193</v>
      </c>
      <c r="P272" s="162"/>
    </row>
    <row r="273" ht="14.5" spans="6:16">
      <c r="F273" s="56" t="s">
        <v>228</v>
      </c>
      <c r="G273" s="56" t="s">
        <v>210</v>
      </c>
      <c r="H273" s="151"/>
      <c r="I273" s="57">
        <v>1</v>
      </c>
      <c r="J273" s="57">
        <v>1</v>
      </c>
      <c r="K273" s="57">
        <v>1</v>
      </c>
      <c r="L273" s="57">
        <v>1</v>
      </c>
      <c r="M273" s="57">
        <v>1</v>
      </c>
      <c r="N273" s="57">
        <v>1</v>
      </c>
      <c r="O273" s="57">
        <v>1</v>
      </c>
      <c r="P273" s="57"/>
    </row>
    <row r="274" ht="14.5" spans="6:45">
      <c r="F274" s="151"/>
      <c r="G274" s="56" t="s">
        <v>222</v>
      </c>
      <c r="H274" s="151"/>
      <c r="I274" s="57">
        <v>0.8</v>
      </c>
      <c r="J274" s="57">
        <v>0.8</v>
      </c>
      <c r="K274" s="57">
        <v>0.8</v>
      </c>
      <c r="L274" s="57">
        <v>0.8</v>
      </c>
      <c r="M274" s="57">
        <v>0.8</v>
      </c>
      <c r="N274" s="57">
        <v>0.8</v>
      </c>
      <c r="O274" s="57">
        <v>0.8</v>
      </c>
      <c r="P274" s="57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1"/>
      <c r="AH274" s="151"/>
      <c r="AI274" s="151"/>
      <c r="AJ274" s="151"/>
      <c r="AK274" s="151"/>
      <c r="AL274" s="151"/>
      <c r="AM274" s="151"/>
      <c r="AN274" s="151"/>
      <c r="AO274" s="151"/>
      <c r="AP274" s="151"/>
      <c r="AQ274" s="151"/>
      <c r="AR274" s="151"/>
      <c r="AS274" s="151"/>
    </row>
    <row r="275" ht="15.25" spans="6:45">
      <c r="F275" s="151"/>
      <c r="G275" s="151"/>
      <c r="H275" s="56" t="s">
        <v>219</v>
      </c>
      <c r="I275" s="151"/>
      <c r="J275" s="151"/>
      <c r="K275" s="151"/>
      <c r="L275" s="151"/>
      <c r="M275" s="151"/>
      <c r="N275" s="151"/>
      <c r="O275" s="151"/>
      <c r="P275" s="151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  <c r="AG275" s="162"/>
      <c r="AH275" s="162"/>
      <c r="AI275" s="162"/>
      <c r="AJ275" s="162"/>
      <c r="AK275" s="162"/>
      <c r="AL275" s="162"/>
      <c r="AM275" s="162"/>
      <c r="AN275" s="162"/>
      <c r="AO275" s="162"/>
      <c r="AP275" s="162"/>
      <c r="AQ275" s="162"/>
      <c r="AR275" s="162"/>
      <c r="AS275" s="162"/>
    </row>
    <row r="276" spans="17:45"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</row>
    <row r="277" ht="14.5" spans="6:45">
      <c r="F277" s="151"/>
      <c r="G277" s="151"/>
      <c r="H277" s="156" t="s">
        <v>225</v>
      </c>
      <c r="I277" s="151"/>
      <c r="J277" s="151"/>
      <c r="K277" s="151"/>
      <c r="L277" s="151"/>
      <c r="M277" s="151"/>
      <c r="N277" s="151"/>
      <c r="O277" s="151"/>
      <c r="P277" s="151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</row>
    <row r="278" ht="15.25" spans="6:45">
      <c r="F278" s="157" t="s">
        <v>11</v>
      </c>
      <c r="G278" s="157" t="s">
        <v>185</v>
      </c>
      <c r="H278" s="157" t="s">
        <v>186</v>
      </c>
      <c r="I278" s="115" t="s">
        <v>187</v>
      </c>
      <c r="J278" t="s">
        <v>188</v>
      </c>
      <c r="K278" t="s">
        <v>189</v>
      </c>
      <c r="L278" t="s">
        <v>190</v>
      </c>
      <c r="M278" t="s">
        <v>191</v>
      </c>
      <c r="N278" t="s">
        <v>192</v>
      </c>
      <c r="O278" t="s">
        <v>193</v>
      </c>
      <c r="P278" s="162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1"/>
      <c r="AH278" s="151"/>
      <c r="AI278" s="151"/>
      <c r="AJ278" s="151"/>
      <c r="AK278" s="151"/>
      <c r="AL278" s="151"/>
      <c r="AM278" s="151"/>
      <c r="AN278" s="151"/>
      <c r="AO278" s="151"/>
      <c r="AP278" s="151"/>
      <c r="AQ278" s="151"/>
      <c r="AR278" s="151"/>
      <c r="AS278" s="151"/>
    </row>
    <row r="279" ht="14.5" spans="6:16">
      <c r="F279" s="56" t="s">
        <v>228</v>
      </c>
      <c r="G279" s="56" t="s">
        <v>210</v>
      </c>
      <c r="H279" s="151"/>
      <c r="I279" s="57">
        <v>1</v>
      </c>
      <c r="J279" s="57">
        <v>1</v>
      </c>
      <c r="K279" s="57">
        <v>1</v>
      </c>
      <c r="L279" s="57">
        <v>1</v>
      </c>
      <c r="M279" s="57">
        <v>1</v>
      </c>
      <c r="N279" s="57">
        <v>1</v>
      </c>
      <c r="O279" s="57">
        <v>1</v>
      </c>
      <c r="P279" s="57"/>
    </row>
    <row r="280" ht="14.5" spans="6:45">
      <c r="F280" s="151"/>
      <c r="G280" s="56" t="s">
        <v>222</v>
      </c>
      <c r="H280" s="151"/>
      <c r="I280" s="57">
        <v>0.5</v>
      </c>
      <c r="J280" s="57">
        <v>0.5</v>
      </c>
      <c r="K280" s="57">
        <v>0.5</v>
      </c>
      <c r="L280" s="57">
        <v>0.5</v>
      </c>
      <c r="M280" s="57">
        <v>0.5</v>
      </c>
      <c r="N280" s="57">
        <v>0.5</v>
      </c>
      <c r="O280" s="57">
        <v>0.5</v>
      </c>
      <c r="P280" s="57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1"/>
      <c r="AH280" s="151"/>
      <c r="AI280" s="151"/>
      <c r="AJ280" s="151"/>
      <c r="AK280" s="151"/>
      <c r="AL280" s="151"/>
      <c r="AM280" s="151"/>
      <c r="AN280" s="151"/>
      <c r="AO280" s="151"/>
      <c r="AP280" s="151"/>
      <c r="AQ280" s="151"/>
      <c r="AR280" s="151"/>
      <c r="AS280" s="151"/>
    </row>
    <row r="281" ht="15.25" spans="6:45">
      <c r="F281" s="151"/>
      <c r="G281" s="151"/>
      <c r="H281" s="56" t="s">
        <v>219</v>
      </c>
      <c r="I281" s="151"/>
      <c r="J281" s="151"/>
      <c r="K281" s="151"/>
      <c r="L281" s="151"/>
      <c r="M281" s="151"/>
      <c r="N281" s="151"/>
      <c r="O281" s="151"/>
      <c r="P281" s="151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  <c r="AG281" s="162"/>
      <c r="AH281" s="162"/>
      <c r="AI281" s="162"/>
      <c r="AJ281" s="162"/>
      <c r="AK281" s="162"/>
      <c r="AL281" s="162"/>
      <c r="AM281" s="162"/>
      <c r="AN281" s="162"/>
      <c r="AO281" s="162"/>
      <c r="AP281" s="162"/>
      <c r="AQ281" s="162"/>
      <c r="AR281" s="162"/>
      <c r="AS281" s="162"/>
    </row>
    <row r="282" spans="17:45"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</row>
    <row r="283" ht="14.5" spans="6:45">
      <c r="F283" s="151"/>
      <c r="G283" s="151"/>
      <c r="H283" s="156" t="s">
        <v>226</v>
      </c>
      <c r="I283" s="151"/>
      <c r="J283" s="151"/>
      <c r="K283" s="151"/>
      <c r="L283" s="151"/>
      <c r="M283" s="151"/>
      <c r="N283" s="151"/>
      <c r="O283" s="151"/>
      <c r="P283" s="151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</row>
    <row r="284" ht="15.25" spans="6:45">
      <c r="F284" s="157" t="s">
        <v>11</v>
      </c>
      <c r="G284" s="157" t="s">
        <v>185</v>
      </c>
      <c r="H284" s="157" t="s">
        <v>186</v>
      </c>
      <c r="I284" s="115" t="s">
        <v>187</v>
      </c>
      <c r="J284" t="s">
        <v>188</v>
      </c>
      <c r="K284" t="s">
        <v>189</v>
      </c>
      <c r="L284" t="s">
        <v>190</v>
      </c>
      <c r="M284" t="s">
        <v>191</v>
      </c>
      <c r="N284" t="s">
        <v>192</v>
      </c>
      <c r="O284" t="s">
        <v>193</v>
      </c>
      <c r="P284" s="162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  <c r="AA284" s="151"/>
      <c r="AB284" s="151"/>
      <c r="AC284" s="151"/>
      <c r="AD284" s="151"/>
      <c r="AE284" s="151"/>
      <c r="AF284" s="151"/>
      <c r="AG284" s="151"/>
      <c r="AH284" s="151"/>
      <c r="AI284" s="151"/>
      <c r="AJ284" s="151"/>
      <c r="AK284" s="151"/>
      <c r="AL284" s="151"/>
      <c r="AM284" s="151"/>
      <c r="AN284" s="151"/>
      <c r="AO284" s="151"/>
      <c r="AP284" s="151"/>
      <c r="AQ284" s="151"/>
      <c r="AR284" s="151"/>
      <c r="AS284" s="151"/>
    </row>
    <row r="285" ht="14.5" spans="6:16">
      <c r="F285" s="56" t="s">
        <v>228</v>
      </c>
      <c r="G285" s="56" t="s">
        <v>210</v>
      </c>
      <c r="H285" s="151"/>
      <c r="I285" s="57">
        <v>1</v>
      </c>
      <c r="J285" s="57">
        <v>1</v>
      </c>
      <c r="K285" s="57">
        <v>1</v>
      </c>
      <c r="L285" s="57">
        <v>1</v>
      </c>
      <c r="M285" s="57">
        <v>1</v>
      </c>
      <c r="N285" s="57">
        <v>1</v>
      </c>
      <c r="O285" s="57">
        <v>1</v>
      </c>
      <c r="P285" s="57"/>
    </row>
    <row r="286" ht="14.5" spans="6:45">
      <c r="F286" s="151"/>
      <c r="G286" s="56" t="s">
        <v>222</v>
      </c>
      <c r="H286" s="151"/>
      <c r="I286" s="57">
        <v>0.05</v>
      </c>
      <c r="J286" s="57">
        <v>0.05</v>
      </c>
      <c r="K286" s="57">
        <v>0.05</v>
      </c>
      <c r="L286" s="57">
        <v>0.05</v>
      </c>
      <c r="M286" s="57">
        <v>0.05</v>
      </c>
      <c r="N286" s="57">
        <v>0.05</v>
      </c>
      <c r="O286" s="57">
        <v>0.05</v>
      </c>
      <c r="P286" s="57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  <c r="AA286" s="151"/>
      <c r="AB286" s="151"/>
      <c r="AC286" s="151"/>
      <c r="AD286" s="151"/>
      <c r="AE286" s="151"/>
      <c r="AF286" s="151"/>
      <c r="AG286" s="151"/>
      <c r="AH286" s="151"/>
      <c r="AI286" s="151"/>
      <c r="AJ286" s="151"/>
      <c r="AK286" s="151"/>
      <c r="AL286" s="151"/>
      <c r="AM286" s="151"/>
      <c r="AN286" s="151"/>
      <c r="AO286" s="151"/>
      <c r="AP286" s="151"/>
      <c r="AQ286" s="151"/>
      <c r="AR286" s="151"/>
      <c r="AS286" s="151"/>
    </row>
    <row r="287" ht="15.25" spans="6:45">
      <c r="F287" s="151"/>
      <c r="G287" s="151"/>
      <c r="H287" s="56" t="s">
        <v>219</v>
      </c>
      <c r="I287" s="151"/>
      <c r="J287" s="151"/>
      <c r="K287" s="151"/>
      <c r="L287" s="151"/>
      <c r="M287" s="151"/>
      <c r="N287" s="151"/>
      <c r="O287" s="151"/>
      <c r="P287" s="151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  <c r="AG287" s="162"/>
      <c r="AH287" s="162"/>
      <c r="AI287" s="162"/>
      <c r="AJ287" s="162"/>
      <c r="AK287" s="162"/>
      <c r="AL287" s="162"/>
      <c r="AM287" s="162"/>
      <c r="AN287" s="162"/>
      <c r="AO287" s="162"/>
      <c r="AP287" s="162"/>
      <c r="AQ287" s="162"/>
      <c r="AR287" s="162"/>
      <c r="AS287" s="162"/>
    </row>
    <row r="288" spans="17:45"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</row>
    <row r="289" ht="14.5" spans="6:45">
      <c r="F289" s="151"/>
      <c r="G289" s="151"/>
      <c r="H289" s="156" t="s">
        <v>227</v>
      </c>
      <c r="I289" s="151"/>
      <c r="J289" s="151"/>
      <c r="K289" s="151"/>
      <c r="L289" s="151"/>
      <c r="M289" s="151"/>
      <c r="N289" s="151"/>
      <c r="O289" s="151"/>
      <c r="P289" s="151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</row>
    <row r="290" ht="15.25" spans="6:45">
      <c r="F290" s="157" t="s">
        <v>11</v>
      </c>
      <c r="G290" s="157" t="s">
        <v>185</v>
      </c>
      <c r="H290" s="157" t="s">
        <v>186</v>
      </c>
      <c r="I290" s="115" t="s">
        <v>187</v>
      </c>
      <c r="J290" t="s">
        <v>188</v>
      </c>
      <c r="K290" t="s">
        <v>189</v>
      </c>
      <c r="L290" t="s">
        <v>190</v>
      </c>
      <c r="M290" t="s">
        <v>191</v>
      </c>
      <c r="N290" t="s">
        <v>192</v>
      </c>
      <c r="O290" t="s">
        <v>193</v>
      </c>
      <c r="P290" s="162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  <c r="AA290" s="151"/>
      <c r="AB290" s="151"/>
      <c r="AC290" s="151"/>
      <c r="AD290" s="151"/>
      <c r="AE290" s="151"/>
      <c r="AF290" s="151"/>
      <c r="AG290" s="151"/>
      <c r="AH290" s="151"/>
      <c r="AI290" s="151"/>
      <c r="AJ290" s="151"/>
      <c r="AK290" s="151"/>
      <c r="AL290" s="151"/>
      <c r="AM290" s="151"/>
      <c r="AN290" s="151"/>
      <c r="AO290" s="151"/>
      <c r="AP290" s="151"/>
      <c r="AQ290" s="151"/>
      <c r="AR290" s="151"/>
      <c r="AS290" s="151"/>
    </row>
    <row r="291" ht="14.5" spans="6:16">
      <c r="F291" s="56" t="s">
        <v>228</v>
      </c>
      <c r="G291" s="56" t="s">
        <v>210</v>
      </c>
      <c r="H291" s="151"/>
      <c r="I291" s="57">
        <v>1</v>
      </c>
      <c r="J291" s="57">
        <v>1</v>
      </c>
      <c r="K291" s="57">
        <v>1</v>
      </c>
      <c r="L291" s="57">
        <v>1</v>
      </c>
      <c r="M291" s="57">
        <v>1</v>
      </c>
      <c r="N291" s="57">
        <v>1</v>
      </c>
      <c r="O291" s="57">
        <v>1</v>
      </c>
      <c r="P291" s="57"/>
    </row>
    <row r="292" ht="14.5" spans="6:45">
      <c r="F292" s="151"/>
      <c r="G292" s="56" t="s">
        <v>222</v>
      </c>
      <c r="H292" s="151"/>
      <c r="I292" s="57">
        <v>0.35</v>
      </c>
      <c r="J292" s="57">
        <v>0.35</v>
      </c>
      <c r="K292" s="57">
        <v>0.35</v>
      </c>
      <c r="L292" s="57">
        <v>0.35</v>
      </c>
      <c r="M292" s="57">
        <v>0.35</v>
      </c>
      <c r="N292" s="57">
        <v>0.35</v>
      </c>
      <c r="O292" s="57">
        <v>0.35</v>
      </c>
      <c r="P292" s="57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  <c r="AA292" s="151"/>
      <c r="AB292" s="151"/>
      <c r="AC292" s="151"/>
      <c r="AD292" s="151"/>
      <c r="AE292" s="151"/>
      <c r="AF292" s="151"/>
      <c r="AG292" s="151"/>
      <c r="AH292" s="151"/>
      <c r="AI292" s="151"/>
      <c r="AJ292" s="151"/>
      <c r="AK292" s="151"/>
      <c r="AL292" s="151"/>
      <c r="AM292" s="151"/>
      <c r="AN292" s="151"/>
      <c r="AO292" s="151"/>
      <c r="AP292" s="151"/>
      <c r="AQ292" s="151"/>
      <c r="AR292" s="151"/>
      <c r="AS292" s="151"/>
    </row>
    <row r="293" ht="15.25" spans="6:45">
      <c r="F293" s="151"/>
      <c r="G293" s="151"/>
      <c r="H293" s="56" t="s">
        <v>219</v>
      </c>
      <c r="I293" s="151"/>
      <c r="J293" s="151"/>
      <c r="K293" s="151"/>
      <c r="L293" s="151"/>
      <c r="M293" s="151"/>
      <c r="N293" s="151"/>
      <c r="O293" s="151"/>
      <c r="P293" s="151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  <c r="AG293" s="162"/>
      <c r="AH293" s="162"/>
      <c r="AI293" s="162"/>
      <c r="AJ293" s="162"/>
      <c r="AK293" s="162"/>
      <c r="AL293" s="162"/>
      <c r="AM293" s="162"/>
      <c r="AN293" s="162"/>
      <c r="AO293" s="162"/>
      <c r="AP293" s="162"/>
      <c r="AQ293" s="162"/>
      <c r="AR293" s="162"/>
      <c r="AS293" s="162"/>
    </row>
    <row r="294" spans="17:45"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</row>
    <row r="295" spans="17:45"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</row>
    <row r="296" ht="14.5" spans="17:45"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  <c r="AA296" s="151"/>
      <c r="AB296" s="151"/>
      <c r="AC296" s="151"/>
      <c r="AD296" s="151"/>
      <c r="AE296" s="151"/>
      <c r="AF296" s="151"/>
      <c r="AG296" s="151"/>
      <c r="AH296" s="151"/>
      <c r="AI296" s="151"/>
      <c r="AJ296" s="151"/>
      <c r="AK296" s="151"/>
      <c r="AL296" s="151"/>
      <c r="AM296" s="151"/>
      <c r="AN296" s="151"/>
      <c r="AO296" s="151"/>
      <c r="AP296" s="151"/>
      <c r="AQ296" s="151"/>
      <c r="AR296" s="151"/>
      <c r="AS296" s="15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G16"/>
  <sheetViews>
    <sheetView workbookViewId="0">
      <selection activeCell="F11" sqref="F11"/>
    </sheetView>
  </sheetViews>
  <sheetFormatPr defaultColWidth="9" defaultRowHeight="12.5" outlineLevelCol="6"/>
  <cols>
    <col min="3" max="3" width="17.1818181818182" customWidth="1"/>
  </cols>
  <sheetData>
    <row r="3" ht="14.5" spans="2:7">
      <c r="B3" s="142" t="s">
        <v>231</v>
      </c>
      <c r="C3" s="142"/>
      <c r="D3" s="142"/>
      <c r="E3" s="142"/>
      <c r="F3" s="142"/>
      <c r="G3" s="142"/>
    </row>
    <row r="4" ht="14.5" spans="2:7">
      <c r="B4" s="143" t="s">
        <v>232</v>
      </c>
      <c r="C4" s="142"/>
      <c r="D4" s="142"/>
      <c r="E4" s="142"/>
      <c r="F4" s="142"/>
      <c r="G4" s="142"/>
    </row>
    <row r="5" ht="15.25" spans="2:6">
      <c r="B5" s="144" t="s">
        <v>3</v>
      </c>
      <c r="C5" s="144" t="s">
        <v>212</v>
      </c>
      <c r="D5" s="144" t="s">
        <v>79</v>
      </c>
      <c r="E5" s="144" t="s">
        <v>76</v>
      </c>
      <c r="F5" s="144" t="s">
        <v>67</v>
      </c>
    </row>
    <row r="6" ht="14.5" spans="2:6">
      <c r="B6" s="142" t="s">
        <v>85</v>
      </c>
      <c r="C6" s="142">
        <v>97</v>
      </c>
      <c r="D6" s="142">
        <v>78</v>
      </c>
      <c r="E6" s="142">
        <v>56</v>
      </c>
      <c r="F6" s="142">
        <v>97</v>
      </c>
    </row>
    <row r="7" ht="14.5" spans="2:6">
      <c r="B7" s="142" t="s">
        <v>89</v>
      </c>
      <c r="C7" s="142">
        <v>0</v>
      </c>
      <c r="D7" s="142">
        <v>0</v>
      </c>
      <c r="E7" s="142">
        <v>0</v>
      </c>
      <c r="F7" s="142"/>
    </row>
    <row r="8" ht="14.5" spans="2:6">
      <c r="B8" s="142" t="s">
        <v>92</v>
      </c>
      <c r="C8" s="142">
        <v>0</v>
      </c>
      <c r="D8" s="142">
        <v>0</v>
      </c>
      <c r="E8" s="142">
        <v>0</v>
      </c>
      <c r="F8" s="142"/>
    </row>
    <row r="9" ht="14.5" spans="2:6">
      <c r="B9" s="142" t="s">
        <v>95</v>
      </c>
      <c r="C9" s="142">
        <v>0</v>
      </c>
      <c r="D9" s="142">
        <v>0</v>
      </c>
      <c r="E9" s="142">
        <v>0</v>
      </c>
      <c r="F9" s="142"/>
    </row>
    <row r="10" ht="14.5" spans="2:6">
      <c r="B10" s="142" t="s">
        <v>98</v>
      </c>
      <c r="C10" s="142">
        <v>0</v>
      </c>
      <c r="D10" s="142">
        <v>0</v>
      </c>
      <c r="E10" s="142">
        <v>0</v>
      </c>
      <c r="F10" s="142"/>
    </row>
    <row r="11" ht="14.5" spans="2:6">
      <c r="B11" s="142" t="s">
        <v>101</v>
      </c>
      <c r="C11" s="142">
        <v>0</v>
      </c>
      <c r="D11" s="142">
        <v>0</v>
      </c>
      <c r="E11" s="142">
        <v>0</v>
      </c>
      <c r="F11" s="142"/>
    </row>
    <row r="12" ht="14.5" spans="2:6">
      <c r="B12" s="142" t="s">
        <v>104</v>
      </c>
      <c r="C12" s="142">
        <v>0</v>
      </c>
      <c r="D12" s="142">
        <v>0</v>
      </c>
      <c r="E12" s="142">
        <v>0</v>
      </c>
      <c r="F12" s="142"/>
    </row>
    <row r="13" ht="14.5" spans="2:6">
      <c r="B13" s="142" t="s">
        <v>107</v>
      </c>
      <c r="C13" s="142">
        <v>0</v>
      </c>
      <c r="D13" s="142">
        <v>0</v>
      </c>
      <c r="E13" s="142">
        <v>0</v>
      </c>
      <c r="F13" s="142"/>
    </row>
    <row r="14" ht="14.5" spans="2:6">
      <c r="B14" s="142" t="s">
        <v>110</v>
      </c>
      <c r="C14" s="142">
        <v>0</v>
      </c>
      <c r="D14" s="142">
        <v>0</v>
      </c>
      <c r="E14" s="142">
        <v>0</v>
      </c>
      <c r="F14" s="142"/>
    </row>
    <row r="15" ht="14.5" spans="2:6">
      <c r="B15" s="142" t="s">
        <v>113</v>
      </c>
      <c r="C15" s="142">
        <v>0</v>
      </c>
      <c r="D15" s="142">
        <v>0</v>
      </c>
      <c r="E15" s="142">
        <v>0</v>
      </c>
      <c r="F15" s="142"/>
    </row>
    <row r="16" ht="14.5" spans="2:6">
      <c r="B16" s="142" t="s">
        <v>117</v>
      </c>
      <c r="C16" s="142">
        <v>0</v>
      </c>
      <c r="D16" s="142">
        <v>0</v>
      </c>
      <c r="E16" s="142">
        <v>0</v>
      </c>
      <c r="F16" s="14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08"/>
  <sheetViews>
    <sheetView zoomScale="70" zoomScaleNormal="70" topLeftCell="A69" workbookViewId="0">
      <selection activeCell="G83" sqref="G83"/>
    </sheetView>
  </sheetViews>
  <sheetFormatPr defaultColWidth="9" defaultRowHeight="12.5"/>
  <cols>
    <col min="2" max="2" width="13.8181818181818" customWidth="1"/>
    <col min="3" max="3" width="27.2727272727273" customWidth="1"/>
    <col min="4" max="4" width="22.8181818181818" customWidth="1"/>
    <col min="5" max="5" width="17.4545454545455" customWidth="1"/>
    <col min="6" max="6" width="27.5454545454545" customWidth="1"/>
    <col min="7" max="7" width="27.2727272727273" customWidth="1"/>
    <col min="8" max="8" width="17" customWidth="1"/>
    <col min="9" max="9" width="11" customWidth="1"/>
    <col min="10" max="13" width="12" customWidth="1"/>
    <col min="18" max="18" width="53.5454545454545" customWidth="1"/>
    <col min="19" max="19" width="13" customWidth="1"/>
  </cols>
  <sheetData>
    <row r="1" ht="14.5" spans="4:13">
      <c r="D1" s="32"/>
      <c r="E1" s="32"/>
      <c r="F1" s="33" t="s">
        <v>233</v>
      </c>
      <c r="G1" s="32"/>
      <c r="H1" s="32"/>
      <c r="I1" s="32"/>
      <c r="J1" s="32"/>
      <c r="K1" s="32"/>
      <c r="L1" s="32"/>
      <c r="M1" s="32"/>
    </row>
    <row r="2" ht="15.25" spans="4:18">
      <c r="D2" s="34" t="s">
        <v>11</v>
      </c>
      <c r="E2" s="34" t="s">
        <v>185</v>
      </c>
      <c r="F2" s="34" t="s">
        <v>186</v>
      </c>
      <c r="G2" s="115" t="s">
        <v>187</v>
      </c>
      <c r="H2" t="s">
        <v>188</v>
      </c>
      <c r="I2" t="s">
        <v>189</v>
      </c>
      <c r="J2" t="s">
        <v>190</v>
      </c>
      <c r="K2" t="s">
        <v>191</v>
      </c>
      <c r="L2" t="s">
        <v>192</v>
      </c>
      <c r="M2" t="s">
        <v>193</v>
      </c>
      <c r="O2" s="120" t="s">
        <v>234</v>
      </c>
      <c r="R2" s="35" t="s">
        <v>235</v>
      </c>
    </row>
    <row r="3" spans="2:15">
      <c r="B3" s="116" t="s">
        <v>236</v>
      </c>
      <c r="C3" s="56" t="str">
        <f>attached_heating_EFF!B14</f>
        <v>Heating Oil – Normal Efficiency</v>
      </c>
      <c r="D3" t="s">
        <v>22</v>
      </c>
      <c r="E3" t="s">
        <v>79</v>
      </c>
      <c r="F3" t="s">
        <v>19</v>
      </c>
      <c r="G3">
        <f>attached_DetachedHeatingStock!W15*'TechHeat-RES-SD'!O3</f>
        <v>0</v>
      </c>
      <c r="H3">
        <f>attached_DetachedHeatingStock!AU15*'TechHeat-RES-SD'!O3</f>
        <v>0</v>
      </c>
      <c r="I3">
        <f>attached_DetachedHeatingStock!BS15*'TechHeat-RES-SD'!O3</f>
        <v>0</v>
      </c>
      <c r="J3">
        <f>attached_DetachedHeatingStock!CQ15*'TechHeat-RES-SD'!O3</f>
        <v>0</v>
      </c>
      <c r="K3">
        <f>attached_DetachedHeatingStock!DO15*'TechHeat-RES-SD'!O3</f>
        <v>0</v>
      </c>
      <c r="L3">
        <f>attached_DetachedHeatingStock!EM15*'TechHeat-RES-SD'!O3</f>
        <v>0</v>
      </c>
      <c r="M3">
        <f>attached_DetachedHeatingStock!FK15*'TechHeat-RES-SD'!O3</f>
        <v>0.0011</v>
      </c>
      <c r="O3">
        <v>0.001</v>
      </c>
    </row>
    <row r="4" spans="2:15">
      <c r="B4" s="116"/>
      <c r="C4" s="56" t="str">
        <f>attached_heating_EFF!B15</f>
        <v>Heating Oil – Medium Efficiency</v>
      </c>
      <c r="D4" t="s">
        <v>26</v>
      </c>
      <c r="E4" t="s">
        <v>79</v>
      </c>
      <c r="F4" t="s">
        <v>19</v>
      </c>
      <c r="G4">
        <f>attached_DetachedHeatingStock!W16*'TechHeat-RES-SD'!O4</f>
        <v>0.137</v>
      </c>
      <c r="H4">
        <f>attached_DetachedHeatingStock!AU16*'TechHeat-RES-SD'!O4</f>
        <v>0.073</v>
      </c>
      <c r="I4">
        <f>attached_DetachedHeatingStock!BS16*'TechHeat-RES-SD'!O4</f>
        <v>0.0662</v>
      </c>
      <c r="J4">
        <f>attached_DetachedHeatingStock!CQ16*'TechHeat-RES-SD'!O4</f>
        <v>0.0016</v>
      </c>
      <c r="K4">
        <f>attached_DetachedHeatingStock!DO16*'TechHeat-RES-SD'!O4</f>
        <v>0.0052</v>
      </c>
      <c r="L4">
        <f>attached_DetachedHeatingStock!EM16*'TechHeat-RES-SD'!O4</f>
        <v>0.0022</v>
      </c>
      <c r="M4">
        <f>attached_DetachedHeatingStock!FK16*'TechHeat-RES-SD'!O4</f>
        <v>0.0345</v>
      </c>
      <c r="O4">
        <v>0.001</v>
      </c>
    </row>
    <row r="5" spans="2:15">
      <c r="B5" s="116"/>
      <c r="C5" s="56" t="str">
        <f>attached_heating_EFF!B16</f>
        <v>Heating Oil – High Efficiency</v>
      </c>
      <c r="D5" t="s">
        <v>28</v>
      </c>
      <c r="E5" t="s">
        <v>79</v>
      </c>
      <c r="F5" t="s">
        <v>19</v>
      </c>
      <c r="G5">
        <f>attached_DetachedHeatingStock!W17*'TechHeat-RES-SD'!O5</f>
        <v>0</v>
      </c>
      <c r="H5">
        <f>attached_DetachedHeatingStock!AU17*'TechHeat-RES-SD'!O5</f>
        <v>0</v>
      </c>
      <c r="I5">
        <f>attached_DetachedHeatingStock!BS17*'TechHeat-RES-SD'!O5</f>
        <v>0</v>
      </c>
      <c r="J5">
        <f>attached_DetachedHeatingStock!CQ17*'TechHeat-RES-SD'!O5</f>
        <v>0</v>
      </c>
      <c r="K5">
        <f>attached_DetachedHeatingStock!DO17*'TechHeat-RES-SD'!O5</f>
        <v>0</v>
      </c>
      <c r="L5">
        <f>attached_DetachedHeatingStock!EM17*'TechHeat-RES-SD'!O5</f>
        <v>0</v>
      </c>
      <c r="M5">
        <f>attached_DetachedHeatingStock!FK17*'TechHeat-RES-SD'!O5</f>
        <v>0</v>
      </c>
      <c r="O5">
        <v>0.001</v>
      </c>
    </row>
    <row r="6" spans="2:15">
      <c r="B6" s="116"/>
      <c r="C6" s="56" t="str">
        <f>attached_heating_EFF!B17</f>
        <v>Natural Gas – Normal Efficiency</v>
      </c>
      <c r="D6" t="s">
        <v>30</v>
      </c>
      <c r="E6" t="s">
        <v>76</v>
      </c>
      <c r="F6" t="s">
        <v>19</v>
      </c>
      <c r="G6">
        <f>attached_DetachedHeatingStock!W18*'TechHeat-RES-SD'!O6</f>
        <v>0.0001</v>
      </c>
      <c r="H6">
        <f>attached_DetachedHeatingStock!AU18*'TechHeat-RES-SD'!O6</f>
        <v>0</v>
      </c>
      <c r="I6">
        <f>attached_DetachedHeatingStock!BS18*'TechHeat-RES-SD'!O6</f>
        <v>0</v>
      </c>
      <c r="J6">
        <f>attached_DetachedHeatingStock!CQ18*'TechHeat-RES-SD'!O6</f>
        <v>0</v>
      </c>
      <c r="K6">
        <f>attached_DetachedHeatingStock!DO18*'TechHeat-RES-SD'!O6</f>
        <v>0</v>
      </c>
      <c r="L6">
        <f>attached_DetachedHeatingStock!EM18*'TechHeat-RES-SD'!O6</f>
        <v>0</v>
      </c>
      <c r="M6">
        <f>attached_DetachedHeatingStock!FK18*'TechHeat-RES-SD'!O6</f>
        <v>0</v>
      </c>
      <c r="O6">
        <v>0.001</v>
      </c>
    </row>
    <row r="7" spans="2:15">
      <c r="B7" s="116"/>
      <c r="C7" s="56" t="str">
        <f>attached_heating_EFF!B18</f>
        <v>Natural Gas – Medium Efficiency</v>
      </c>
      <c r="D7" t="s">
        <v>32</v>
      </c>
      <c r="E7" t="s">
        <v>76</v>
      </c>
      <c r="F7" t="s">
        <v>19</v>
      </c>
      <c r="G7">
        <f>attached_DetachedHeatingStock!W19*'TechHeat-RES-SD'!O7</f>
        <v>0.0021</v>
      </c>
      <c r="H7">
        <f>attached_DetachedHeatingStock!AU19*'TechHeat-RES-SD'!O7</f>
        <v>0.0069</v>
      </c>
      <c r="I7">
        <f>attached_DetachedHeatingStock!BS19*'TechHeat-RES-SD'!O7</f>
        <v>0.3825</v>
      </c>
      <c r="J7">
        <f>attached_DetachedHeatingStock!CQ19*'TechHeat-RES-SD'!O7</f>
        <v>0.0365</v>
      </c>
      <c r="K7">
        <f>attached_DetachedHeatingStock!DO19*'TechHeat-RES-SD'!O7</f>
        <v>0.0648</v>
      </c>
      <c r="L7">
        <f>attached_DetachedHeatingStock!EM19*'TechHeat-RES-SD'!O7</f>
        <v>0.365</v>
      </c>
      <c r="M7">
        <f>attached_DetachedHeatingStock!FK19*'TechHeat-RES-SD'!O7</f>
        <v>0.1626</v>
      </c>
      <c r="O7">
        <v>0.001</v>
      </c>
    </row>
    <row r="8" spans="2:15">
      <c r="B8" s="116"/>
      <c r="C8" s="56" t="str">
        <f>attached_heating_EFF!B19</f>
        <v>Natural Gas – High Efficiency</v>
      </c>
      <c r="D8" t="s">
        <v>34</v>
      </c>
      <c r="E8" t="s">
        <v>76</v>
      </c>
      <c r="F8" t="s">
        <v>19</v>
      </c>
      <c r="G8">
        <f>attached_DetachedHeatingStock!W20*'TechHeat-RES-SD'!O8</f>
        <v>0.0175</v>
      </c>
      <c r="H8">
        <f>attached_DetachedHeatingStock!AU20*'TechHeat-RES-SD'!O8</f>
        <v>0.0741</v>
      </c>
      <c r="I8">
        <f>attached_DetachedHeatingStock!BS20*'TechHeat-RES-SD'!O8</f>
        <v>1.6006</v>
      </c>
      <c r="J8">
        <f>attached_DetachedHeatingStock!CQ20*'TechHeat-RES-SD'!O8</f>
        <v>0.1528</v>
      </c>
      <c r="K8">
        <f>attached_DetachedHeatingStock!DO20*'TechHeat-RES-SD'!O8</f>
        <v>0.2076</v>
      </c>
      <c r="L8">
        <f>attached_DetachedHeatingStock!EM20*'TechHeat-RES-SD'!O8</f>
        <v>0.5124</v>
      </c>
      <c r="M8">
        <f>attached_DetachedHeatingStock!FK20*'TechHeat-RES-SD'!O8</f>
        <v>0.2652</v>
      </c>
      <c r="O8">
        <v>0.001</v>
      </c>
    </row>
    <row r="9" spans="2:15">
      <c r="B9" s="116"/>
      <c r="C9" s="56" t="str">
        <f>attached_heating_EFF!B20</f>
        <v>Electric</v>
      </c>
      <c r="D9" t="s">
        <v>36</v>
      </c>
      <c r="E9" t="s">
        <v>72</v>
      </c>
      <c r="F9" t="s">
        <v>19</v>
      </c>
      <c r="G9">
        <f>attached_DetachedHeatingStock!W21*'TechHeat-RES-SD'!O9</f>
        <v>0.4358</v>
      </c>
      <c r="H9">
        <f>attached_DetachedHeatingStock!AU21*'TechHeat-RES-SD'!O9</f>
        <v>0.7725</v>
      </c>
      <c r="I9">
        <f>attached_DetachedHeatingStock!BS21*'TechHeat-RES-SD'!O9</f>
        <v>0.4337</v>
      </c>
      <c r="J9">
        <f>attached_DetachedHeatingStock!CQ21*'TechHeat-RES-SD'!O9</f>
        <v>0.1293</v>
      </c>
      <c r="K9">
        <f>attached_DetachedHeatingStock!DO21*'TechHeat-RES-SD'!O9</f>
        <v>0.0402</v>
      </c>
      <c r="L9">
        <f>attached_DetachedHeatingStock!EM21*'TechHeat-RES-SD'!O9</f>
        <v>0.1218</v>
      </c>
      <c r="M9">
        <f>attached_DetachedHeatingStock!FK21*'TechHeat-RES-SD'!O9</f>
        <v>0.3731</v>
      </c>
      <c r="O9">
        <v>0.001</v>
      </c>
    </row>
    <row r="10" spans="2:15">
      <c r="B10" s="116"/>
      <c r="C10" s="56" t="str">
        <f>attached_heating_EFF!B21</f>
        <v>Heat Pump</v>
      </c>
      <c r="D10" t="s">
        <v>38</v>
      </c>
      <c r="E10" t="s">
        <v>64</v>
      </c>
      <c r="F10" t="s">
        <v>19</v>
      </c>
      <c r="G10">
        <f>attached_DetachedHeatingStock!W22*'TechHeat-RES-SD'!O10</f>
        <v>0.0329</v>
      </c>
      <c r="H10">
        <f>attached_DetachedHeatingStock!AU22*'TechHeat-RES-SD'!O10</f>
        <v>0.2157</v>
      </c>
      <c r="I10">
        <f>attached_DetachedHeatingStock!BS22*'TechHeat-RES-SD'!O10</f>
        <v>0.3293</v>
      </c>
      <c r="J10">
        <f>attached_DetachedHeatingStock!CQ22*'TechHeat-RES-SD'!O10</f>
        <v>0.0148</v>
      </c>
      <c r="K10">
        <f>attached_DetachedHeatingStock!DO22*'TechHeat-RES-SD'!O10</f>
        <v>0.0138</v>
      </c>
      <c r="L10">
        <f>attached_DetachedHeatingStock!EM22*'TechHeat-RES-SD'!O10</f>
        <v>0.0355</v>
      </c>
      <c r="M10">
        <f>attached_DetachedHeatingStock!FK22*'TechHeat-RES-SD'!O10</f>
        <v>0.0475</v>
      </c>
      <c r="O10">
        <v>0.001</v>
      </c>
    </row>
    <row r="11" spans="2:15">
      <c r="B11" s="116"/>
      <c r="C11" s="56" t="str">
        <f>attached_heating_EFF!B22</f>
        <v>Other1</v>
      </c>
      <c r="D11" t="s">
        <v>40</v>
      </c>
      <c r="E11" t="s">
        <v>67</v>
      </c>
      <c r="F11" t="s">
        <v>19</v>
      </c>
      <c r="G11">
        <f>attached_DetachedHeatingStock!W23*'TechHeat-RES-SD'!O11</f>
        <v>0.0094</v>
      </c>
      <c r="H11">
        <f>attached_DetachedHeatingStock!AU23*'TechHeat-RES-SD'!O11</f>
        <v>0.0065</v>
      </c>
      <c r="I11">
        <f>attached_DetachedHeatingStock!BS23*'TechHeat-RES-SD'!O11</f>
        <v>0.0938</v>
      </c>
      <c r="J11">
        <f>attached_DetachedHeatingStock!CQ23*'TechHeat-RES-SD'!O11</f>
        <v>0.0014</v>
      </c>
      <c r="K11">
        <f>attached_DetachedHeatingStock!DO23*'TechHeat-RES-SD'!O11</f>
        <v>0.004</v>
      </c>
      <c r="L11">
        <f>attached_DetachedHeatingStock!EM23*'TechHeat-RES-SD'!O11</f>
        <v>0.008</v>
      </c>
      <c r="M11">
        <f>attached_DetachedHeatingStock!FK23*'TechHeat-RES-SD'!O11</f>
        <v>0.0087</v>
      </c>
      <c r="O11">
        <v>0.001</v>
      </c>
    </row>
    <row r="12" spans="2:15">
      <c r="B12" s="116"/>
      <c r="C12" s="56" t="str">
        <f>attached_heating_EFF!B23</f>
        <v>Wood</v>
      </c>
      <c r="D12" t="s">
        <v>42</v>
      </c>
      <c r="E12" t="s">
        <v>70</v>
      </c>
      <c r="F12" t="s">
        <v>19</v>
      </c>
      <c r="G12">
        <f>attached_DetachedHeatingStock!W24*'TechHeat-RES-SD'!O12</f>
        <v>0</v>
      </c>
      <c r="H12">
        <f>attached_DetachedHeatingStock!AU24*'TechHeat-RES-SD'!O12</f>
        <v>0</v>
      </c>
      <c r="I12">
        <f>attached_DetachedHeatingStock!BS24*'TechHeat-RES-SD'!O12</f>
        <v>0</v>
      </c>
      <c r="J12">
        <f>attached_DetachedHeatingStock!CQ24*'TechHeat-RES-SD'!O12</f>
        <v>0</v>
      </c>
      <c r="K12">
        <f>attached_DetachedHeatingStock!DO24*'TechHeat-RES-SD'!O12</f>
        <v>0</v>
      </c>
      <c r="L12">
        <f>attached_DetachedHeatingStock!EM24*'TechHeat-RES-SD'!O12</f>
        <v>0</v>
      </c>
      <c r="M12">
        <f>attached_DetachedHeatingStock!FK24*'TechHeat-RES-SD'!O12</f>
        <v>0.0012</v>
      </c>
      <c r="O12">
        <v>0.001</v>
      </c>
    </row>
    <row r="13" ht="14.5" spans="2:15">
      <c r="B13" s="116"/>
      <c r="C13" s="10" t="s">
        <v>237</v>
      </c>
      <c r="D13" s="35" t="s">
        <v>44</v>
      </c>
      <c r="E13" s="35" t="s">
        <v>72</v>
      </c>
      <c r="F13" t="s">
        <v>19</v>
      </c>
      <c r="G13">
        <f>attached_DetachedHeatingStock!W26*'TechHeat-RES-SD'!O13</f>
        <v>0.0703</v>
      </c>
      <c r="H13">
        <f>attached_DetachedHeatingStock!AU26*'TechHeat-RES-SD'!O13</f>
        <v>0.3663</v>
      </c>
      <c r="I13">
        <f>attached_DetachedHeatingStock!BS26*'TechHeat-RES-SD'!O13</f>
        <v>0.1204</v>
      </c>
      <c r="J13">
        <f>attached_DetachedHeatingStock!CQ26*'TechHeat-RES-SD'!O13</f>
        <v>0.0171</v>
      </c>
      <c r="K13">
        <f>attached_DetachedHeatingStock!DO26*'TechHeat-RES-SD'!O13</f>
        <v>0.0023</v>
      </c>
      <c r="L13">
        <f>attached_DetachedHeatingStock!EM26*'TechHeat-RES-SD'!O13</f>
        <v>0.0015</v>
      </c>
      <c r="M13">
        <f>attached_DetachedHeatingStock!FK26*'TechHeat-RES-SD'!O13</f>
        <v>0.0819</v>
      </c>
      <c r="O13">
        <v>0.001</v>
      </c>
    </row>
    <row r="14" spans="2:15">
      <c r="B14" s="116"/>
      <c r="E14" s="35" t="s">
        <v>70</v>
      </c>
      <c r="O14">
        <v>0.001</v>
      </c>
    </row>
    <row r="15" ht="14.5" spans="2:15">
      <c r="B15" s="116"/>
      <c r="C15" s="10" t="s">
        <v>238</v>
      </c>
      <c r="D15" s="35" t="s">
        <v>46</v>
      </c>
      <c r="E15" s="35" t="s">
        <v>79</v>
      </c>
      <c r="F15" t="s">
        <v>19</v>
      </c>
      <c r="G15">
        <f>attached_DetachedHeatingStock!W27*'TechHeat-RES-SD'!O15</f>
        <v>0.0654</v>
      </c>
      <c r="H15">
        <f>attached_DetachedHeatingStock!AU27*'TechHeat-RES-SD'!O15</f>
        <v>0.0938</v>
      </c>
      <c r="I15">
        <f>attached_DetachedHeatingStock!BS27*'TechHeat-RES-SD'!O15</f>
        <v>0.1082</v>
      </c>
      <c r="J15">
        <f>attached_DetachedHeatingStock!CQ27*'TechHeat-RES-SD'!O15</f>
        <v>0.0028</v>
      </c>
      <c r="K15">
        <f>attached_DetachedHeatingStock!DO27*'TechHeat-RES-SD'!O15</f>
        <v>0.0033</v>
      </c>
      <c r="L15">
        <f>attached_DetachedHeatingStock!EM27*'TechHeat-RES-SD'!O15</f>
        <v>0.0051</v>
      </c>
      <c r="M15">
        <f>attached_DetachedHeatingStock!FK27*'TechHeat-RES-SD'!O15</f>
        <v>0.0288</v>
      </c>
      <c r="O15">
        <v>0.001</v>
      </c>
    </row>
    <row r="16" spans="2:15">
      <c r="B16" s="116"/>
      <c r="E16" s="35" t="s">
        <v>70</v>
      </c>
      <c r="O16">
        <v>0.001</v>
      </c>
    </row>
    <row r="17" ht="14.5" spans="2:15">
      <c r="B17" s="116"/>
      <c r="C17" s="10" t="s">
        <v>239</v>
      </c>
      <c r="D17" s="35" t="s">
        <v>48</v>
      </c>
      <c r="E17" s="35" t="s">
        <v>72</v>
      </c>
      <c r="F17" t="s">
        <v>19</v>
      </c>
      <c r="G17">
        <f>attached_DetachedHeatingStock!W28*'TechHeat-RES-SD'!O17</f>
        <v>0</v>
      </c>
      <c r="H17">
        <f>attached_DetachedHeatingStock!AU28*'TechHeat-RES-SD'!O17</f>
        <v>0.0112</v>
      </c>
      <c r="I17">
        <f>attached_DetachedHeatingStock!BS28*'TechHeat-RES-SD'!O17</f>
        <v>0.0254</v>
      </c>
      <c r="J17">
        <f>attached_DetachedHeatingStock!CQ28*'TechHeat-RES-SD'!O17</f>
        <v>0.0005</v>
      </c>
      <c r="K17">
        <f>attached_DetachedHeatingStock!DO28*'TechHeat-RES-SD'!O17</f>
        <v>0.0022</v>
      </c>
      <c r="L17">
        <f>attached_DetachedHeatingStock!EM28*'TechHeat-RES-SD'!O17</f>
        <v>0.0041</v>
      </c>
      <c r="M17">
        <f>attached_DetachedHeatingStock!FK28*'TechHeat-RES-SD'!O17</f>
        <v>0.019</v>
      </c>
      <c r="O17">
        <v>0.001</v>
      </c>
    </row>
    <row r="18" spans="2:15">
      <c r="B18" s="116"/>
      <c r="E18" s="35" t="s">
        <v>76</v>
      </c>
      <c r="O18">
        <v>0.001</v>
      </c>
    </row>
    <row r="19" ht="14.5" spans="2:15">
      <c r="B19" s="116"/>
      <c r="C19" s="10" t="s">
        <v>240</v>
      </c>
      <c r="D19" s="35" t="s">
        <v>50</v>
      </c>
      <c r="E19" s="35" t="s">
        <v>72</v>
      </c>
      <c r="F19" t="s">
        <v>19</v>
      </c>
      <c r="G19">
        <f>attached_DetachedHeatingStock!W29*'TechHeat-RES-SD'!O19</f>
        <v>0.0057</v>
      </c>
      <c r="H19">
        <f>attached_DetachedHeatingStock!AU29*'TechHeat-RES-SD'!O19</f>
        <v>0.1131</v>
      </c>
      <c r="I19">
        <f>attached_DetachedHeatingStock!BS29*'TechHeat-RES-SD'!O19</f>
        <v>0.0157</v>
      </c>
      <c r="J19">
        <f>attached_DetachedHeatingStock!CQ29*'TechHeat-RES-SD'!O19</f>
        <v>0.0017</v>
      </c>
      <c r="K19">
        <f>attached_DetachedHeatingStock!DO29*'TechHeat-RES-SD'!O19</f>
        <v>0.0017</v>
      </c>
      <c r="L19">
        <f>attached_DetachedHeatingStock!EM29*'TechHeat-RES-SD'!O19</f>
        <v>0.0001</v>
      </c>
      <c r="M19">
        <f>attached_DetachedHeatingStock!FK29*'TechHeat-RES-SD'!O19</f>
        <v>0.01</v>
      </c>
      <c r="O19">
        <v>0.001</v>
      </c>
    </row>
    <row r="20" spans="2:15">
      <c r="B20" s="116"/>
      <c r="E20" s="35" t="s">
        <v>79</v>
      </c>
      <c r="O20">
        <v>0.001</v>
      </c>
    </row>
    <row r="21" spans="15:15">
      <c r="O21">
        <v>0.001</v>
      </c>
    </row>
    <row r="25" ht="14.5" spans="4:33">
      <c r="D25" s="41"/>
      <c r="E25" s="41"/>
      <c r="F25" s="42" t="s">
        <v>209</v>
      </c>
      <c r="G25" s="43"/>
      <c r="H25" s="43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</row>
    <row r="26" ht="15.25" spans="4:33">
      <c r="D26" s="44" t="s">
        <v>11</v>
      </c>
      <c r="E26" s="44" t="s">
        <v>185</v>
      </c>
      <c r="F26" s="44" t="s">
        <v>186</v>
      </c>
      <c r="G26" s="45" t="s">
        <v>187</v>
      </c>
      <c r="H26" s="45" t="s">
        <v>188</v>
      </c>
      <c r="I26" t="s">
        <v>189</v>
      </c>
      <c r="J26" t="s">
        <v>190</v>
      </c>
      <c r="K26" t="s">
        <v>191</v>
      </c>
      <c r="L26" t="s">
        <v>192</v>
      </c>
      <c r="M26" t="s">
        <v>193</v>
      </c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</row>
    <row r="27" spans="4:33">
      <c r="D27" s="45" t="s">
        <v>22</v>
      </c>
      <c r="E27" s="45" t="s">
        <v>79</v>
      </c>
      <c r="F27" s="45" t="s">
        <v>19</v>
      </c>
      <c r="G27" s="117">
        <f>attached_heating_EFF!W14*0.01</f>
        <v>0.6</v>
      </c>
      <c r="H27" s="117">
        <f>attached_heating_EFF!AU14*0.01</f>
        <v>0.6</v>
      </c>
      <c r="I27" s="49">
        <f>attached_heating_EFF!BS14*0.01</f>
        <v>0.6</v>
      </c>
      <c r="J27" s="49">
        <f>attached_heating_EFF!CQ14/100</f>
        <v>0.6</v>
      </c>
      <c r="K27" s="49">
        <f>attached_heating_EFF!DO14*0.01</f>
        <v>0.6</v>
      </c>
      <c r="L27" s="49">
        <f>attached_heating_EFF!EM14/100</f>
        <v>0.6</v>
      </c>
      <c r="M27" s="49">
        <f>attached_heating_EFF!FK14/100</f>
        <v>0.6</v>
      </c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</row>
    <row r="28" spans="4:33">
      <c r="D28" s="45" t="s">
        <v>26</v>
      </c>
      <c r="E28" s="45" t="s">
        <v>79</v>
      </c>
      <c r="F28" s="45" t="s">
        <v>19</v>
      </c>
      <c r="G28" s="117">
        <f>attached_heating_EFF!W15*0.01</f>
        <v>0.78</v>
      </c>
      <c r="H28" s="117">
        <f>attached_heating_EFF!AU15*0.01</f>
        <v>0.78</v>
      </c>
      <c r="I28" s="49">
        <f>attached_heating_EFF!BS15*0.01</f>
        <v>0.78</v>
      </c>
      <c r="J28" s="49">
        <f>attached_heating_EFF!CQ15/100</f>
        <v>0.78</v>
      </c>
      <c r="K28" s="49">
        <f>attached_heating_EFF!DO15*0.01</f>
        <v>0.78</v>
      </c>
      <c r="L28" s="49">
        <f>attached_heating_EFF!EM15/100</f>
        <v>0.78</v>
      </c>
      <c r="M28" s="49">
        <f>attached_heating_EFF!FK15/100</f>
        <v>0.78</v>
      </c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</row>
    <row r="29" spans="4:33">
      <c r="D29" s="45" t="s">
        <v>28</v>
      </c>
      <c r="E29" s="45" t="s">
        <v>79</v>
      </c>
      <c r="F29" s="45" t="s">
        <v>19</v>
      </c>
      <c r="G29" s="117">
        <f>attached_heating_EFF!W16*0.01</f>
        <v>0.85</v>
      </c>
      <c r="H29" s="117">
        <f>attached_heating_EFF!AU16*0.01</f>
        <v>0.85</v>
      </c>
      <c r="I29" s="49">
        <f>attached_heating_EFF!BS16*0.01</f>
        <v>0.85</v>
      </c>
      <c r="J29" s="49">
        <f>attached_heating_EFF!CQ16/100</f>
        <v>0.85</v>
      </c>
      <c r="K29" s="49">
        <f>attached_heating_EFF!DO16*0.01</f>
        <v>0.85</v>
      </c>
      <c r="L29" s="49">
        <f>attached_heating_EFF!EM16/100</f>
        <v>0.85</v>
      </c>
      <c r="M29" s="49">
        <f>attached_heating_EFF!FK16/100</f>
        <v>0.85</v>
      </c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</row>
    <row r="30" spans="4:33">
      <c r="D30" s="45" t="s">
        <v>30</v>
      </c>
      <c r="E30" s="45" t="s">
        <v>76</v>
      </c>
      <c r="F30" s="45" t="s">
        <v>19</v>
      </c>
      <c r="G30" s="117">
        <f>attached_heating_EFF!W17*0.01</f>
        <v>0.62</v>
      </c>
      <c r="H30" s="117">
        <f>attached_heating_EFF!AU17*0.01</f>
        <v>0.62</v>
      </c>
      <c r="I30" s="49">
        <f>attached_heating_EFF!BS17*0.01</f>
        <v>0.62</v>
      </c>
      <c r="J30" s="49">
        <f>attached_heating_EFF!CQ17/100</f>
        <v>0.62</v>
      </c>
      <c r="K30" s="49">
        <f>attached_heating_EFF!DO17*0.01</f>
        <v>0.62</v>
      </c>
      <c r="L30" s="49">
        <f>attached_heating_EFF!EM17/100</f>
        <v>0.62</v>
      </c>
      <c r="M30" s="49">
        <f>attached_heating_EFF!FK17/100</f>
        <v>0.62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</row>
    <row r="31" spans="3:33">
      <c r="C31" s="108"/>
      <c r="D31" s="45" t="s">
        <v>32</v>
      </c>
      <c r="E31" s="45" t="s">
        <v>76</v>
      </c>
      <c r="F31" s="45" t="s">
        <v>19</v>
      </c>
      <c r="G31" s="117">
        <f>attached_heating_EFF!W18*0.01</f>
        <v>0.8</v>
      </c>
      <c r="H31" s="117">
        <f>attached_heating_EFF!AU18*0.01</f>
        <v>0.8</v>
      </c>
      <c r="I31" s="49">
        <f>attached_heating_EFF!BS18*0.01</f>
        <v>0.8</v>
      </c>
      <c r="J31" s="49">
        <f>attached_heating_EFF!CQ18/100</f>
        <v>0.8</v>
      </c>
      <c r="K31" s="49">
        <f>attached_heating_EFF!DO18*0.01</f>
        <v>0.8</v>
      </c>
      <c r="L31" s="49">
        <f>attached_heating_EFF!EM18/100</f>
        <v>0.8</v>
      </c>
      <c r="M31" s="49">
        <f>attached_heating_EFF!FK18/100</f>
        <v>0.8</v>
      </c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</row>
    <row r="32" spans="4:13">
      <c r="D32" s="45" t="s">
        <v>34</v>
      </c>
      <c r="E32" s="45" t="s">
        <v>76</v>
      </c>
      <c r="F32" s="45" t="s">
        <v>19</v>
      </c>
      <c r="G32" s="117">
        <f>attached_heating_EFF!W19*0.01</f>
        <v>0.9</v>
      </c>
      <c r="H32" s="117">
        <f>attached_heating_EFF!AU19*0.01</f>
        <v>0.9</v>
      </c>
      <c r="I32" s="49">
        <f>attached_heating_EFF!BS19*0.01</f>
        <v>0.9</v>
      </c>
      <c r="J32" s="49">
        <f>attached_heating_EFF!CQ19/100</f>
        <v>0.9</v>
      </c>
      <c r="K32" s="49">
        <f>attached_heating_EFF!DO19*0.01</f>
        <v>0.9</v>
      </c>
      <c r="L32" s="49">
        <f>attached_heating_EFF!EM19/100</f>
        <v>0.9</v>
      </c>
      <c r="M32" s="49">
        <f>attached_heating_EFF!FK19/100</f>
        <v>0.9</v>
      </c>
    </row>
    <row r="33" spans="4:13">
      <c r="D33" s="45" t="s">
        <v>36</v>
      </c>
      <c r="E33" s="45" t="s">
        <v>72</v>
      </c>
      <c r="F33" s="45" t="s">
        <v>19</v>
      </c>
      <c r="G33" s="117">
        <f>attached_heating_EFF!W20*0.01</f>
        <v>1</v>
      </c>
      <c r="H33" s="117">
        <f>attached_heating_EFF!AU20*0.01</f>
        <v>1</v>
      </c>
      <c r="I33" s="49">
        <f>attached_heating_EFF!BS20*0.01</f>
        <v>1</v>
      </c>
      <c r="J33" s="49">
        <f>attached_heating_EFF!CQ20/100</f>
        <v>1</v>
      </c>
      <c r="K33" s="49">
        <f>attached_heating_EFF!DO20*0.01</f>
        <v>1</v>
      </c>
      <c r="L33" s="49">
        <f>attached_heating_EFF!EM20/100</f>
        <v>1</v>
      </c>
      <c r="M33" s="49">
        <f>attached_heating_EFF!FK20/100</f>
        <v>1</v>
      </c>
    </row>
    <row r="34" spans="4:13">
      <c r="D34" s="45" t="s">
        <v>38</v>
      </c>
      <c r="E34" s="45" t="s">
        <v>64</v>
      </c>
      <c r="F34" s="45" t="s">
        <v>19</v>
      </c>
      <c r="G34" s="117">
        <f>attached_heating_EFF!W21*0.01</f>
        <v>1.9</v>
      </c>
      <c r="H34" s="117">
        <f>attached_heating_EFF!AU21*0.01</f>
        <v>1.9</v>
      </c>
      <c r="I34" s="49">
        <f>attached_heating_EFF!BS21*0.01</f>
        <v>1.9</v>
      </c>
      <c r="J34" s="49">
        <f>attached_heating_EFF!CQ21/100</f>
        <v>1.9</v>
      </c>
      <c r="K34" s="49">
        <f>attached_heating_EFF!DO21*0.01</f>
        <v>1.9</v>
      </c>
      <c r="L34" s="49">
        <f>attached_heating_EFF!EM21/100</f>
        <v>1.9</v>
      </c>
      <c r="M34" s="49">
        <f>attached_heating_EFF!FK21/100</f>
        <v>1.9</v>
      </c>
    </row>
    <row r="35" spans="4:13">
      <c r="D35" s="45" t="s">
        <v>40</v>
      </c>
      <c r="E35" s="45" t="s">
        <v>67</v>
      </c>
      <c r="F35" s="45" t="s">
        <v>19</v>
      </c>
      <c r="G35" s="117">
        <f>attached_heating_EFF!W22*0.01</f>
        <v>0.5</v>
      </c>
      <c r="H35" s="117">
        <f>attached_heating_EFF!AU22*0.01</f>
        <v>0.5</v>
      </c>
      <c r="I35" s="49">
        <f>attached_heating_EFF!BS22*0.01</f>
        <v>0.5</v>
      </c>
      <c r="J35" s="49">
        <f>attached_heating_EFF!CQ22/100</f>
        <v>0.5</v>
      </c>
      <c r="K35" s="49">
        <f>attached_heating_EFF!DO22*0.01</f>
        <v>0.5</v>
      </c>
      <c r="L35" s="49">
        <f>attached_heating_EFF!EM22/100</f>
        <v>0.5</v>
      </c>
      <c r="M35" s="49">
        <f>attached_heating_EFF!FK22/100</f>
        <v>0.5</v>
      </c>
    </row>
    <row r="36" spans="4:13">
      <c r="D36" s="45" t="s">
        <v>42</v>
      </c>
      <c r="E36" s="45" t="s">
        <v>70</v>
      </c>
      <c r="F36" s="45" t="s">
        <v>19</v>
      </c>
      <c r="G36" s="117">
        <f>attached_heating_EFF!W23*0.01</f>
        <v>0.5</v>
      </c>
      <c r="H36" s="117">
        <f>attached_heating_EFF!AU23*0.01</f>
        <v>0.5</v>
      </c>
      <c r="I36" s="49">
        <f>attached_heating_EFF!BS23*0.01</f>
        <v>0.5</v>
      </c>
      <c r="J36" s="49">
        <f>attached_heating_EFF!CQ23/100</f>
        <v>0.5</v>
      </c>
      <c r="K36" s="49">
        <f>attached_heating_EFF!DO23*0.01</f>
        <v>0.5</v>
      </c>
      <c r="L36" s="49">
        <f>attached_heating_EFF!EM23/100</f>
        <v>0.5</v>
      </c>
      <c r="M36" s="49">
        <f>attached_heating_EFF!FK23/100</f>
        <v>0.5</v>
      </c>
    </row>
    <row r="37" spans="4:21">
      <c r="D37" s="46" t="s">
        <v>44</v>
      </c>
      <c r="E37" s="46" t="s">
        <v>72</v>
      </c>
      <c r="F37" s="45" t="s">
        <v>19</v>
      </c>
      <c r="G37" s="137">
        <v>0.75</v>
      </c>
      <c r="H37" s="137">
        <v>0.75</v>
      </c>
      <c r="I37" s="96">
        <v>0.75</v>
      </c>
      <c r="J37" s="96">
        <v>0.75</v>
      </c>
      <c r="K37" s="96">
        <v>0.75</v>
      </c>
      <c r="L37" s="96">
        <v>0.75</v>
      </c>
      <c r="M37" s="96">
        <v>0.75</v>
      </c>
      <c r="O37" s="96">
        <v>0.75</v>
      </c>
      <c r="P37" s="96">
        <v>0.75</v>
      </c>
      <c r="Q37" s="96">
        <v>0.75</v>
      </c>
      <c r="R37" s="96">
        <v>0.75</v>
      </c>
      <c r="S37" s="96">
        <v>0.75</v>
      </c>
      <c r="T37" s="96">
        <v>0.75</v>
      </c>
      <c r="U37" s="96">
        <v>0.75</v>
      </c>
    </row>
    <row r="38" spans="4:21">
      <c r="D38" s="45"/>
      <c r="E38" s="46" t="s">
        <v>70</v>
      </c>
      <c r="F38" s="45"/>
      <c r="G38" s="137"/>
      <c r="H38" s="137"/>
      <c r="I38" s="96"/>
      <c r="J38" s="96"/>
      <c r="K38" s="96"/>
      <c r="L38" s="96"/>
      <c r="M38" s="96"/>
      <c r="O38" s="96"/>
      <c r="P38" s="96"/>
      <c r="Q38" s="96"/>
      <c r="R38" s="96"/>
      <c r="S38" s="96"/>
      <c r="T38" s="96"/>
      <c r="U38" s="96"/>
    </row>
    <row r="39" ht="14.5" spans="1:21">
      <c r="A39" s="32"/>
      <c r="B39" s="32"/>
      <c r="C39" s="32"/>
      <c r="D39" s="46" t="s">
        <v>46</v>
      </c>
      <c r="E39" s="46" t="s">
        <v>79</v>
      </c>
      <c r="F39" s="45" t="s">
        <v>19</v>
      </c>
      <c r="G39" s="137">
        <v>0.675</v>
      </c>
      <c r="H39" s="137">
        <v>0.675</v>
      </c>
      <c r="I39" s="96">
        <v>0.675</v>
      </c>
      <c r="J39" s="96">
        <v>0.675</v>
      </c>
      <c r="K39" s="96">
        <v>0.675</v>
      </c>
      <c r="L39" s="96">
        <v>0.675</v>
      </c>
      <c r="M39" s="96">
        <v>0.675</v>
      </c>
      <c r="O39" s="96">
        <v>0.675</v>
      </c>
      <c r="P39" s="96">
        <v>0.675</v>
      </c>
      <c r="Q39" s="96">
        <v>0.675</v>
      </c>
      <c r="R39" s="96">
        <v>0.675</v>
      </c>
      <c r="S39" s="96">
        <v>0.675</v>
      </c>
      <c r="T39" s="96">
        <v>0.675</v>
      </c>
      <c r="U39" s="96">
        <v>0.675</v>
      </c>
    </row>
    <row r="40" ht="14.5" spans="1:21">
      <c r="A40" s="32"/>
      <c r="B40" s="32"/>
      <c r="C40" s="32"/>
      <c r="D40" s="45"/>
      <c r="E40" s="46" t="s">
        <v>70</v>
      </c>
      <c r="F40" s="45"/>
      <c r="G40" s="137"/>
      <c r="H40" s="137"/>
      <c r="I40" s="96"/>
      <c r="J40" s="96"/>
      <c r="K40" s="96"/>
      <c r="L40" s="96"/>
      <c r="M40" s="96"/>
      <c r="O40" s="96"/>
      <c r="P40" s="96"/>
      <c r="Q40" s="96"/>
      <c r="R40" s="96"/>
      <c r="S40" s="96"/>
      <c r="T40" s="96"/>
      <c r="U40" s="96"/>
    </row>
    <row r="41" ht="14.5" spans="1:21">
      <c r="A41" s="32"/>
      <c r="B41" s="32"/>
      <c r="C41" s="32"/>
      <c r="D41" s="46" t="s">
        <v>48</v>
      </c>
      <c r="E41" s="46" t="s">
        <v>72</v>
      </c>
      <c r="F41" s="45" t="s">
        <v>19</v>
      </c>
      <c r="G41" s="137">
        <v>0.9</v>
      </c>
      <c r="H41" s="137">
        <v>0.9</v>
      </c>
      <c r="I41" s="96">
        <v>0.9</v>
      </c>
      <c r="J41" s="96">
        <v>0.9</v>
      </c>
      <c r="K41" s="96">
        <v>0.9</v>
      </c>
      <c r="L41" s="96">
        <v>0.9</v>
      </c>
      <c r="M41" s="96">
        <v>0.9</v>
      </c>
      <c r="O41" s="96">
        <v>0.9</v>
      </c>
      <c r="P41" s="96">
        <v>0.9</v>
      </c>
      <c r="Q41" s="96">
        <v>0.9</v>
      </c>
      <c r="R41" s="96">
        <v>0.9</v>
      </c>
      <c r="S41" s="96">
        <v>0.9</v>
      </c>
      <c r="T41" s="96">
        <v>0.9</v>
      </c>
      <c r="U41" s="96">
        <v>0.9</v>
      </c>
    </row>
    <row r="42" ht="14.5" spans="1:21">
      <c r="A42" s="52"/>
      <c r="B42" s="52"/>
      <c r="C42" s="32"/>
      <c r="D42" s="45"/>
      <c r="E42" s="46" t="s">
        <v>76</v>
      </c>
      <c r="F42" s="45"/>
      <c r="G42" s="137"/>
      <c r="H42" s="137"/>
      <c r="I42" s="96"/>
      <c r="J42" s="96"/>
      <c r="K42" s="96"/>
      <c r="L42" s="96"/>
      <c r="M42" s="96"/>
      <c r="O42" s="96"/>
      <c r="P42" s="96"/>
      <c r="Q42" s="96"/>
      <c r="R42" s="96"/>
      <c r="S42" s="96"/>
      <c r="T42" s="96"/>
      <c r="U42" s="96"/>
    </row>
    <row r="43" ht="14.5" spans="1:21">
      <c r="A43" s="52"/>
      <c r="B43" s="52"/>
      <c r="C43" s="32"/>
      <c r="D43" s="46" t="s">
        <v>50</v>
      </c>
      <c r="E43" s="46" t="s">
        <v>72</v>
      </c>
      <c r="F43" s="45" t="s">
        <v>19</v>
      </c>
      <c r="G43" s="137">
        <v>0.89</v>
      </c>
      <c r="H43" s="137">
        <v>0.89</v>
      </c>
      <c r="I43" s="96">
        <v>0.89</v>
      </c>
      <c r="J43" s="96">
        <v>0.89</v>
      </c>
      <c r="K43" s="96">
        <v>0.89</v>
      </c>
      <c r="L43" s="96">
        <v>0.89</v>
      </c>
      <c r="M43" s="96">
        <v>0.89</v>
      </c>
      <c r="O43" s="96">
        <v>0.89</v>
      </c>
      <c r="P43" s="96">
        <v>0.89</v>
      </c>
      <c r="Q43" s="96">
        <v>0.89</v>
      </c>
      <c r="R43" s="96">
        <v>0.89</v>
      </c>
      <c r="S43" s="96">
        <v>0.89</v>
      </c>
      <c r="T43" s="96">
        <v>0.89</v>
      </c>
      <c r="U43" s="96">
        <v>0.89</v>
      </c>
    </row>
    <row r="44" ht="14.5" spans="1:18">
      <c r="A44" s="32"/>
      <c r="B44" s="32"/>
      <c r="C44" s="32"/>
      <c r="D44" s="45"/>
      <c r="E44" s="46" t="s">
        <v>79</v>
      </c>
      <c r="F44" s="45"/>
      <c r="G44" s="117"/>
      <c r="H44" s="117"/>
      <c r="I44" s="49"/>
      <c r="J44" s="49"/>
      <c r="K44" s="49"/>
      <c r="L44" s="49"/>
      <c r="M44" s="49"/>
      <c r="R44" s="108" t="s">
        <v>241</v>
      </c>
    </row>
    <row r="45" ht="14.5" spans="1:13">
      <c r="A45" s="32"/>
      <c r="B45" s="32"/>
      <c r="C45" s="32"/>
      <c r="D45" s="85"/>
      <c r="E45" s="85"/>
      <c r="F45" s="85"/>
      <c r="G45" s="118"/>
      <c r="H45" s="118"/>
      <c r="I45" s="119"/>
      <c r="J45" s="119"/>
      <c r="K45" s="119"/>
      <c r="L45" s="119"/>
      <c r="M45" s="119"/>
    </row>
    <row r="46" ht="14.5" spans="1:13">
      <c r="A46" s="32"/>
      <c r="B46" s="32"/>
      <c r="C46" s="32"/>
      <c r="D46" s="32"/>
      <c r="E46" s="32"/>
      <c r="F46" s="32"/>
      <c r="G46" s="119"/>
      <c r="H46" s="119"/>
      <c r="I46" s="119"/>
      <c r="J46" s="119"/>
      <c r="K46" s="119"/>
      <c r="L46" s="119"/>
      <c r="M46" s="119"/>
    </row>
    <row r="47" ht="14.5" spans="1:13">
      <c r="A47" s="32"/>
      <c r="B47" s="32"/>
      <c r="C47" s="32"/>
      <c r="D47" s="32"/>
      <c r="E47" s="32"/>
      <c r="F47" s="32"/>
      <c r="G47" s="119"/>
      <c r="H47" s="119"/>
      <c r="I47" s="119"/>
      <c r="J47" s="119"/>
      <c r="K47" s="119"/>
      <c r="L47" s="119"/>
      <c r="M47" s="119"/>
    </row>
    <row r="50" spans="15:18">
      <c r="O50" s="35" t="s">
        <v>242</v>
      </c>
      <c r="R50" s="35" t="s">
        <v>243</v>
      </c>
    </row>
    <row r="51" ht="14.5" spans="1:18">
      <c r="A51" s="32"/>
      <c r="B51" s="32"/>
      <c r="C51" s="32"/>
      <c r="D51" s="32"/>
      <c r="E51" s="32"/>
      <c r="F51" s="138" t="s">
        <v>244</v>
      </c>
      <c r="G51" s="32"/>
      <c r="H51" s="32"/>
      <c r="I51" s="32"/>
      <c r="J51" s="32"/>
      <c r="K51" s="32"/>
      <c r="L51" s="32"/>
      <c r="R51" s="35" t="s">
        <v>245</v>
      </c>
    </row>
    <row r="52" s="88" customFormat="1" ht="15.25" spans="1:27">
      <c r="A52" s="139"/>
      <c r="B52" s="139"/>
      <c r="C52" s="139"/>
      <c r="D52" s="140" t="s">
        <v>11</v>
      </c>
      <c r="E52" s="34" t="s">
        <v>185</v>
      </c>
      <c r="F52" s="34" t="s">
        <v>186</v>
      </c>
      <c r="G52" s="88" t="s">
        <v>187</v>
      </c>
      <c r="H52" s="88" t="s">
        <v>188</v>
      </c>
      <c r="I52" s="88" t="s">
        <v>189</v>
      </c>
      <c r="J52" s="88" t="s">
        <v>190</v>
      </c>
      <c r="K52" s="88" t="s">
        <v>191</v>
      </c>
      <c r="L52" s="88" t="s">
        <v>192</v>
      </c>
      <c r="M52" s="88" t="s">
        <v>193</v>
      </c>
      <c r="R52" s="140" t="s">
        <v>11</v>
      </c>
      <c r="S52" s="140" t="s">
        <v>6</v>
      </c>
      <c r="T52" s="140" t="s">
        <v>3</v>
      </c>
      <c r="U52" s="88" t="s">
        <v>187</v>
      </c>
      <c r="V52" s="88" t="s">
        <v>188</v>
      </c>
      <c r="W52" s="88" t="s">
        <v>189</v>
      </c>
      <c r="X52" s="88" t="s">
        <v>190</v>
      </c>
      <c r="Y52" s="88" t="s">
        <v>191</v>
      </c>
      <c r="Z52" s="88" t="s">
        <v>192</v>
      </c>
      <c r="AA52" s="88" t="s">
        <v>193</v>
      </c>
    </row>
    <row r="53" ht="14.5" spans="1:27">
      <c r="A53" s="32"/>
      <c r="B53" s="32"/>
      <c r="C53" s="32"/>
      <c r="D53" t="s">
        <v>22</v>
      </c>
      <c r="E53" t="s">
        <v>79</v>
      </c>
      <c r="F53" t="s">
        <v>19</v>
      </c>
      <c r="G53" s="51">
        <f>attached_space_heating_byenergy!W17/SUM(G3:G5)/31.54</f>
        <v>5.23922119519183</v>
      </c>
      <c r="H53" s="51">
        <f>attached_space_heating_byenergy!AU17/SUM(H3:H5)/31.54</f>
        <v>5.10512113341615</v>
      </c>
      <c r="I53" s="51">
        <f>attached_space_heating_byenergy!BS17/SUM(I3:I5)/31.54</f>
        <v>3.56992654989492</v>
      </c>
      <c r="J53" s="51">
        <f>attached_space_heating_byenergy!CQ17/SUM(J3:J5)/31.54</f>
        <v>2.77788126188966</v>
      </c>
      <c r="K53" s="51">
        <f>attached_space_heating_byenergy!DO17/SUM(K3:K5)/31.54</f>
        <v>0.820874591483342</v>
      </c>
      <c r="L53" s="51">
        <f>attached_space_heating_byenergy!EM17/SUM(L3:L5)/31.54</f>
        <v>0.179872600449645</v>
      </c>
      <c r="M53" s="51">
        <f>attached_space_heating_byenergy!FK17/SUM(M3:M5)/31.54</f>
        <v>0.467491788561698</v>
      </c>
      <c r="R53" t="s">
        <v>22</v>
      </c>
      <c r="S53" t="s">
        <v>79</v>
      </c>
      <c r="T53" t="s">
        <v>19</v>
      </c>
      <c r="U53" s="51">
        <f>attached_space_heating_byendtyp!W21/100</f>
        <v>0.81952273</v>
      </c>
      <c r="V53" s="51">
        <f>attached_space_heating_byendtyp!AU21/100</f>
        <v>0.61594825</v>
      </c>
      <c r="W53" s="51">
        <f>attached_space_heating_byendtyp!BS21/100</f>
        <v>0.72453658</v>
      </c>
      <c r="X53" s="51">
        <f>attached_space_heating_byendtyp!CQ21/100</f>
        <v>0.79283604</v>
      </c>
      <c r="Y53" s="51">
        <f>attached_space_heating_byendtyp!DO21/100</f>
        <v>0.82447925</v>
      </c>
      <c r="Z53" s="51">
        <f>attached_space_heating_byendtyp!EM21/100</f>
        <v>0.77052594</v>
      </c>
      <c r="AA53" s="51">
        <f>attached_space_heating_byendtyp!FK21/100</f>
        <v>0.7189808</v>
      </c>
    </row>
    <row r="54" ht="14.5" spans="1:27">
      <c r="A54" s="52"/>
      <c r="B54" s="52"/>
      <c r="C54" s="32"/>
      <c r="D54" t="s">
        <v>26</v>
      </c>
      <c r="E54" t="s">
        <v>79</v>
      </c>
      <c r="F54" t="s">
        <v>19</v>
      </c>
      <c r="G54" s="51">
        <f>G53</f>
        <v>5.23922119519183</v>
      </c>
      <c r="H54" s="51">
        <f t="shared" ref="H54:M54" si="0">H53</f>
        <v>5.10512113341615</v>
      </c>
      <c r="I54" s="51">
        <f t="shared" si="0"/>
        <v>3.56992654989492</v>
      </c>
      <c r="J54" s="51">
        <f t="shared" si="0"/>
        <v>2.77788126188966</v>
      </c>
      <c r="K54" s="51">
        <f t="shared" si="0"/>
        <v>0.820874591483342</v>
      </c>
      <c r="L54" s="51">
        <f t="shared" si="0"/>
        <v>0.179872600449645</v>
      </c>
      <c r="M54" s="51">
        <f t="shared" si="0"/>
        <v>0.467491788561698</v>
      </c>
      <c r="R54" t="s">
        <v>26</v>
      </c>
      <c r="S54" t="s">
        <v>79</v>
      </c>
      <c r="T54" t="s">
        <v>19</v>
      </c>
      <c r="U54" s="51">
        <f>U53</f>
        <v>0.81952273</v>
      </c>
      <c r="V54" s="51">
        <f t="shared" ref="V54" si="1">V53</f>
        <v>0.61594825</v>
      </c>
      <c r="W54" s="51">
        <f t="shared" ref="W54" si="2">W53</f>
        <v>0.72453658</v>
      </c>
      <c r="X54" s="51">
        <f t="shared" ref="X54" si="3">X53</f>
        <v>0.79283604</v>
      </c>
      <c r="Y54" s="51">
        <f t="shared" ref="Y54" si="4">Y53</f>
        <v>0.82447925</v>
      </c>
      <c r="Z54" s="51">
        <f t="shared" ref="Z54" si="5">Z53</f>
        <v>0.77052594</v>
      </c>
      <c r="AA54" s="51">
        <f t="shared" ref="AA54" si="6">AA53</f>
        <v>0.7189808</v>
      </c>
    </row>
    <row r="55" ht="14.5" spans="1:27">
      <c r="A55" s="52"/>
      <c r="B55" s="52"/>
      <c r="C55" s="32"/>
      <c r="D55" t="s">
        <v>28</v>
      </c>
      <c r="E55" t="s">
        <v>79</v>
      </c>
      <c r="F55" t="s">
        <v>19</v>
      </c>
      <c r="G55" s="51">
        <f>G53</f>
        <v>5.23922119519183</v>
      </c>
      <c r="H55" s="51">
        <f t="shared" ref="H55:M55" si="7">H53</f>
        <v>5.10512113341615</v>
      </c>
      <c r="I55" s="51">
        <f t="shared" ref="I55:J55" si="8">I53</f>
        <v>3.56992654989492</v>
      </c>
      <c r="J55" s="51">
        <f t="shared" si="8"/>
        <v>2.77788126188966</v>
      </c>
      <c r="K55" s="51">
        <f t="shared" si="7"/>
        <v>0.820874591483342</v>
      </c>
      <c r="L55" s="51">
        <f t="shared" si="7"/>
        <v>0.179872600449645</v>
      </c>
      <c r="M55" s="51">
        <f t="shared" si="7"/>
        <v>0.467491788561698</v>
      </c>
      <c r="R55" t="s">
        <v>28</v>
      </c>
      <c r="S55" t="s">
        <v>79</v>
      </c>
      <c r="T55" t="s">
        <v>19</v>
      </c>
      <c r="U55" s="51">
        <f>U53</f>
        <v>0.81952273</v>
      </c>
      <c r="V55" s="51">
        <f t="shared" ref="V55:AA55" si="9">V53</f>
        <v>0.61594825</v>
      </c>
      <c r="W55" s="51">
        <f t="shared" si="9"/>
        <v>0.72453658</v>
      </c>
      <c r="X55" s="51">
        <f t="shared" si="9"/>
        <v>0.79283604</v>
      </c>
      <c r="Y55" s="51">
        <f t="shared" si="9"/>
        <v>0.82447925</v>
      </c>
      <c r="Z55" s="51">
        <f t="shared" si="9"/>
        <v>0.77052594</v>
      </c>
      <c r="AA55" s="51">
        <f t="shared" si="9"/>
        <v>0.7189808</v>
      </c>
    </row>
    <row r="56" ht="14.5" spans="1:27">
      <c r="A56" s="32"/>
      <c r="B56" s="32"/>
      <c r="C56" s="32"/>
      <c r="D56" t="s">
        <v>30</v>
      </c>
      <c r="E56" t="s">
        <v>76</v>
      </c>
      <c r="F56" t="s">
        <v>19</v>
      </c>
      <c r="G56" s="51">
        <f>attached_space_heating_byenergy!W16/SUM(G6:G8)/31.54</f>
        <v>1.143714049358</v>
      </c>
      <c r="H56" s="51">
        <f>attached_space_heating_byenergy!AU16/SUM(H6:H8)/31.54</f>
        <v>7.9234618787039</v>
      </c>
      <c r="I56" s="51">
        <f>attached_space_heating_byenergy!BS16/SUM(I6:I8)/31.54</f>
        <v>3.66285994906804</v>
      </c>
      <c r="J56" s="51">
        <f>attached_space_heating_byenergy!CQ16/SUM(J6:J8)/31.54</f>
        <v>2.79766543025886</v>
      </c>
      <c r="K56" s="51">
        <f>attached_space_heating_byenergy!DO16/SUM(K6:K8)/31.54</f>
        <v>3.23177092790359</v>
      </c>
      <c r="L56" s="51">
        <f>attached_space_heating_byenergy!EM16/SUM(L6:L8)/31.54</f>
        <v>4.50915933237346</v>
      </c>
      <c r="M56" s="51">
        <f>attached_space_heating_byenergy!FK16/SUM(M6:M8)/31.54</f>
        <v>3.50805969874923</v>
      </c>
      <c r="R56" t="s">
        <v>30</v>
      </c>
      <c r="S56" t="s">
        <v>76</v>
      </c>
      <c r="T56" t="s">
        <v>19</v>
      </c>
      <c r="U56" s="51">
        <f t="shared" ref="U56:AA70" si="10">U54</f>
        <v>0.81952273</v>
      </c>
      <c r="V56" s="51">
        <f t="shared" si="10"/>
        <v>0.61594825</v>
      </c>
      <c r="W56" s="51">
        <f t="shared" si="10"/>
        <v>0.72453658</v>
      </c>
      <c r="X56" s="51">
        <f t="shared" si="10"/>
        <v>0.79283604</v>
      </c>
      <c r="Y56" s="51">
        <f t="shared" si="10"/>
        <v>0.82447925</v>
      </c>
      <c r="Z56" s="51">
        <f t="shared" si="10"/>
        <v>0.77052594</v>
      </c>
      <c r="AA56" s="51">
        <f t="shared" si="10"/>
        <v>0.7189808</v>
      </c>
    </row>
    <row r="57" ht="14.5" spans="1:27">
      <c r="A57" s="32"/>
      <c r="B57" s="32"/>
      <c r="C57" s="32"/>
      <c r="D57" t="s">
        <v>32</v>
      </c>
      <c r="E57" t="s">
        <v>76</v>
      </c>
      <c r="F57" t="s">
        <v>19</v>
      </c>
      <c r="G57" s="51">
        <f>G56</f>
        <v>1.143714049358</v>
      </c>
      <c r="H57" s="51">
        <f t="shared" ref="H57:M58" si="11">H56</f>
        <v>7.9234618787039</v>
      </c>
      <c r="I57" s="51">
        <f t="shared" si="11"/>
        <v>3.66285994906804</v>
      </c>
      <c r="J57" s="51">
        <f t="shared" si="11"/>
        <v>2.79766543025886</v>
      </c>
      <c r="K57" s="51">
        <f t="shared" si="11"/>
        <v>3.23177092790359</v>
      </c>
      <c r="L57" s="51">
        <f t="shared" si="11"/>
        <v>4.50915933237346</v>
      </c>
      <c r="M57" s="51">
        <f t="shared" si="11"/>
        <v>3.50805969874923</v>
      </c>
      <c r="R57" t="s">
        <v>32</v>
      </c>
      <c r="S57" t="s">
        <v>76</v>
      </c>
      <c r="T57" t="s">
        <v>19</v>
      </c>
      <c r="U57" s="51">
        <f t="shared" si="10"/>
        <v>0.81952273</v>
      </c>
      <c r="V57" s="51">
        <f t="shared" si="10"/>
        <v>0.61594825</v>
      </c>
      <c r="W57" s="51">
        <f t="shared" si="10"/>
        <v>0.72453658</v>
      </c>
      <c r="X57" s="51">
        <f t="shared" si="10"/>
        <v>0.79283604</v>
      </c>
      <c r="Y57" s="51">
        <f t="shared" si="10"/>
        <v>0.82447925</v>
      </c>
      <c r="Z57" s="51">
        <f t="shared" si="10"/>
        <v>0.77052594</v>
      </c>
      <c r="AA57" s="51">
        <f t="shared" si="10"/>
        <v>0.7189808</v>
      </c>
    </row>
    <row r="58" ht="14.5" spans="1:27">
      <c r="A58" s="32"/>
      <c r="B58" s="32"/>
      <c r="C58" s="32"/>
      <c r="D58" t="s">
        <v>34</v>
      </c>
      <c r="E58" t="s">
        <v>76</v>
      </c>
      <c r="F58" t="s">
        <v>19</v>
      </c>
      <c r="G58" s="51">
        <f>G57</f>
        <v>1.143714049358</v>
      </c>
      <c r="H58" s="51">
        <f t="shared" si="11"/>
        <v>7.9234618787039</v>
      </c>
      <c r="I58" s="51">
        <f t="shared" si="11"/>
        <v>3.66285994906804</v>
      </c>
      <c r="J58" s="51">
        <f t="shared" si="11"/>
        <v>2.79766543025886</v>
      </c>
      <c r="K58" s="51">
        <f t="shared" si="11"/>
        <v>3.23177092790359</v>
      </c>
      <c r="L58" s="51">
        <f t="shared" si="11"/>
        <v>4.50915933237346</v>
      </c>
      <c r="M58" s="51">
        <f t="shared" si="11"/>
        <v>3.50805969874923</v>
      </c>
      <c r="R58" t="s">
        <v>34</v>
      </c>
      <c r="S58" t="s">
        <v>76</v>
      </c>
      <c r="T58" t="s">
        <v>19</v>
      </c>
      <c r="U58" s="51">
        <f t="shared" si="10"/>
        <v>0.81952273</v>
      </c>
      <c r="V58" s="51">
        <f t="shared" si="10"/>
        <v>0.61594825</v>
      </c>
      <c r="W58" s="51">
        <f t="shared" si="10"/>
        <v>0.72453658</v>
      </c>
      <c r="X58" s="51">
        <f t="shared" si="10"/>
        <v>0.79283604</v>
      </c>
      <c r="Y58" s="51">
        <f t="shared" si="10"/>
        <v>0.82447925</v>
      </c>
      <c r="Z58" s="51">
        <f t="shared" si="10"/>
        <v>0.77052594</v>
      </c>
      <c r="AA58" s="51">
        <f t="shared" si="10"/>
        <v>0.7189808</v>
      </c>
    </row>
    <row r="59" ht="14.5" spans="1:27">
      <c r="A59" s="32"/>
      <c r="B59" s="32"/>
      <c r="C59" s="32"/>
      <c r="D59" t="s">
        <v>36</v>
      </c>
      <c r="E59" t="s">
        <v>72</v>
      </c>
      <c r="F59" t="s">
        <v>19</v>
      </c>
      <c r="G59" s="51">
        <f>attached_space_heating_byenergy!W15/'TechHeat-RES-SD'!G9/31.54</f>
        <v>2.05288752410672</v>
      </c>
      <c r="H59" s="51">
        <f>attached_space_heating_byenergy!AU15/'TechHeat-RES-SD'!H9/31.54</f>
        <v>5.40415708824055</v>
      </c>
      <c r="I59" s="51">
        <f>attached_space_heating_byenergy!BS15/'TechHeat-RES-SD'!I9/31.54</f>
        <v>3.83678911853864</v>
      </c>
      <c r="J59" s="51">
        <f>attached_space_heating_byenergy!CQ15/'TechHeat-RES-SD'!J9/31.54</f>
        <v>3.19834816123696</v>
      </c>
      <c r="K59" s="51">
        <f>attached_space_heating_byenergy!DO15/'TechHeat-RES-SD'!K9/31.54</f>
        <v>3.07301870482716</v>
      </c>
      <c r="L59" s="51">
        <f>attached_space_heating_byenergy!EM15/'TechHeat-RES-SD'!L9/31.54</f>
        <v>3.46388405579799</v>
      </c>
      <c r="M59" s="51">
        <f>attached_space_heating_byenergy!FK15/'TechHeat-RES-SD'!M9/31.54</f>
        <v>2.47933975176192</v>
      </c>
      <c r="R59" t="s">
        <v>36</v>
      </c>
      <c r="S59" t="s">
        <v>72</v>
      </c>
      <c r="T59" t="s">
        <v>19</v>
      </c>
      <c r="U59" s="51">
        <f t="shared" si="10"/>
        <v>0.81952273</v>
      </c>
      <c r="V59" s="51">
        <f t="shared" si="10"/>
        <v>0.61594825</v>
      </c>
      <c r="W59" s="51">
        <f t="shared" si="10"/>
        <v>0.72453658</v>
      </c>
      <c r="X59" s="51">
        <f t="shared" si="10"/>
        <v>0.79283604</v>
      </c>
      <c r="Y59" s="51">
        <f t="shared" si="10"/>
        <v>0.82447925</v>
      </c>
      <c r="Z59" s="51">
        <f t="shared" si="10"/>
        <v>0.77052594</v>
      </c>
      <c r="AA59" s="51">
        <f t="shared" si="10"/>
        <v>0.7189808</v>
      </c>
    </row>
    <row r="60" ht="14.5" spans="1:27">
      <c r="A60" s="32"/>
      <c r="B60" s="32"/>
      <c r="C60" s="32"/>
      <c r="D60" t="s">
        <v>38</v>
      </c>
      <c r="E60" t="s">
        <v>64</v>
      </c>
      <c r="F60" t="s">
        <v>19</v>
      </c>
      <c r="G60" s="51"/>
      <c r="H60" s="51"/>
      <c r="I60" s="51"/>
      <c r="J60" s="51"/>
      <c r="K60" s="51"/>
      <c r="L60" s="51"/>
      <c r="M60" s="51"/>
      <c r="R60" t="s">
        <v>38</v>
      </c>
      <c r="S60" t="s">
        <v>64</v>
      </c>
      <c r="T60" t="s">
        <v>19</v>
      </c>
      <c r="U60" s="51">
        <f t="shared" si="10"/>
        <v>0.81952273</v>
      </c>
      <c r="V60" s="51">
        <f t="shared" si="10"/>
        <v>0.61594825</v>
      </c>
      <c r="W60" s="51">
        <f t="shared" si="10"/>
        <v>0.72453658</v>
      </c>
      <c r="X60" s="51">
        <f t="shared" si="10"/>
        <v>0.79283604</v>
      </c>
      <c r="Y60" s="51">
        <f t="shared" si="10"/>
        <v>0.82447925</v>
      </c>
      <c r="Z60" s="51">
        <f t="shared" si="10"/>
        <v>0.77052594</v>
      </c>
      <c r="AA60" s="51">
        <f t="shared" si="10"/>
        <v>0.7189808</v>
      </c>
    </row>
    <row r="61" ht="14.5" spans="1:27">
      <c r="A61" s="32"/>
      <c r="B61" s="32"/>
      <c r="C61" s="32"/>
      <c r="D61" t="s">
        <v>40</v>
      </c>
      <c r="E61" t="s">
        <v>67</v>
      </c>
      <c r="F61" t="s">
        <v>19</v>
      </c>
      <c r="G61" s="51">
        <f>attached_space_heating_byenergy!W18/'TechHeat-RES-SD'!G11/31.54</f>
        <v>2.01437890419461</v>
      </c>
      <c r="H61" s="51">
        <f>attached_space_heating_byenergy!AU18/'TechHeat-RES-SD'!H11/31.54</f>
        <v>6.36048485439735</v>
      </c>
      <c r="I61" s="51">
        <f>attached_space_heating_byenergy!BS18/'TechHeat-RES-SD'!I11/31.54</f>
        <v>2.68115284615062</v>
      </c>
      <c r="J61" s="51">
        <f>attached_space_heating_byenergy!CQ18/'TechHeat-RES-SD'!J11/31.54</f>
        <v>7.87313162424133</v>
      </c>
      <c r="K61" s="51">
        <f>attached_space_heating_byenergy!DO18/'TechHeat-RES-SD'!K11/31.54</f>
        <v>1.53742866201649</v>
      </c>
      <c r="L61" s="51">
        <f>attached_space_heating_byenergy!EM18/'TechHeat-RES-SD'!L11/31.54</f>
        <v>6.44259670259987</v>
      </c>
      <c r="M61" s="51">
        <f>attached_space_heating_byenergy!FK18/'TechHeat-RES-SD'!M11/31.54</f>
        <v>3.56255147632271</v>
      </c>
      <c r="R61" t="s">
        <v>40</v>
      </c>
      <c r="S61" t="s">
        <v>67</v>
      </c>
      <c r="T61" t="s">
        <v>19</v>
      </c>
      <c r="U61" s="51">
        <f t="shared" si="10"/>
        <v>0.81952273</v>
      </c>
      <c r="V61" s="51">
        <f t="shared" ref="V61:AA61" si="12">V59</f>
        <v>0.61594825</v>
      </c>
      <c r="W61" s="51">
        <f t="shared" si="12"/>
        <v>0.72453658</v>
      </c>
      <c r="X61" s="51">
        <f t="shared" si="12"/>
        <v>0.79283604</v>
      </c>
      <c r="Y61" s="51">
        <f t="shared" si="12"/>
        <v>0.82447925</v>
      </c>
      <c r="Z61" s="51">
        <f t="shared" si="12"/>
        <v>0.77052594</v>
      </c>
      <c r="AA61" s="51">
        <f t="shared" si="12"/>
        <v>0.7189808</v>
      </c>
    </row>
    <row r="62" ht="14.5" spans="4:27">
      <c r="D62" t="s">
        <v>42</v>
      </c>
      <c r="E62" t="s">
        <v>70</v>
      </c>
      <c r="F62" t="s">
        <v>19</v>
      </c>
      <c r="G62">
        <f>attached_space_heating_byenergy!W19/'TechHeat-RES-SD'!G36/31.54</f>
        <v>0.819697970830691</v>
      </c>
      <c r="H62">
        <f>attached_space_heating_byenergy!AU19/'TechHeat-RES-SD'!H36/31.54</f>
        <v>2.35714280279011</v>
      </c>
      <c r="I62">
        <f>attached_space_heating_byenergy!BS19/'TechHeat-RES-SD'!I36/31.54</f>
        <v>1.11997324032974</v>
      </c>
      <c r="J62">
        <f>attached_space_heating_byenergy!CQ19/'TechHeat-RES-SD'!J36/31.54</f>
        <v>0.131752694990488</v>
      </c>
      <c r="K62">
        <f>attached_space_heating_byenergy!DO19/'TechHeat-RES-SD'!K36/31.54</f>
        <v>0.0493641090678504</v>
      </c>
      <c r="L62">
        <f>attached_space_heating_byenergy!EM19/'TechHeat-RES-SD'!L36/31.54</f>
        <v>0.133152504755866</v>
      </c>
      <c r="M62">
        <f>attached_space_heating_byenergy!FK19/'TechHeat-RES-SD'!M36/31.54</f>
        <v>0.372801268230818</v>
      </c>
      <c r="R62" t="s">
        <v>42</v>
      </c>
      <c r="S62" t="s">
        <v>70</v>
      </c>
      <c r="T62" t="s">
        <v>19</v>
      </c>
      <c r="U62" s="51">
        <f t="shared" si="10"/>
        <v>0.81952273</v>
      </c>
      <c r="V62" s="51">
        <f t="shared" ref="V62:AA62" si="13">V60</f>
        <v>0.61594825</v>
      </c>
      <c r="W62" s="51">
        <f t="shared" si="13"/>
        <v>0.72453658</v>
      </c>
      <c r="X62" s="51">
        <f t="shared" si="13"/>
        <v>0.79283604</v>
      </c>
      <c r="Y62" s="51">
        <f t="shared" si="13"/>
        <v>0.82447925</v>
      </c>
      <c r="Z62" s="51">
        <f t="shared" si="13"/>
        <v>0.77052594</v>
      </c>
      <c r="AA62" s="51">
        <f t="shared" si="13"/>
        <v>0.7189808</v>
      </c>
    </row>
    <row r="63" ht="14.5" spans="4:27">
      <c r="D63" s="35" t="s">
        <v>44</v>
      </c>
      <c r="E63" s="35" t="s">
        <v>72</v>
      </c>
      <c r="F63" t="s">
        <v>19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R63" s="35" t="s">
        <v>44</v>
      </c>
      <c r="S63" s="35" t="s">
        <v>72</v>
      </c>
      <c r="T63" t="s">
        <v>19</v>
      </c>
      <c r="U63" s="51">
        <f t="shared" si="10"/>
        <v>0.81952273</v>
      </c>
      <c r="V63" s="51">
        <f t="shared" ref="V63:AA63" si="14">V61</f>
        <v>0.61594825</v>
      </c>
      <c r="W63" s="51">
        <f t="shared" si="14"/>
        <v>0.72453658</v>
      </c>
      <c r="X63" s="51">
        <f t="shared" si="14"/>
        <v>0.79283604</v>
      </c>
      <c r="Y63" s="51">
        <f t="shared" si="14"/>
        <v>0.82447925</v>
      </c>
      <c r="Z63" s="51">
        <f t="shared" si="14"/>
        <v>0.77052594</v>
      </c>
      <c r="AA63" s="51">
        <f t="shared" si="14"/>
        <v>0.7189808</v>
      </c>
    </row>
    <row r="64" ht="14.5" spans="5:27">
      <c r="E64" s="35" t="s">
        <v>70</v>
      </c>
      <c r="G64" s="82">
        <v>0</v>
      </c>
      <c r="H64" s="82">
        <v>0</v>
      </c>
      <c r="I64" s="82">
        <v>0</v>
      </c>
      <c r="J64" s="82">
        <v>0</v>
      </c>
      <c r="K64" s="82">
        <v>0</v>
      </c>
      <c r="L64" s="82">
        <v>0</v>
      </c>
      <c r="M64" s="82">
        <v>0</v>
      </c>
      <c r="S64" s="35" t="s">
        <v>70</v>
      </c>
      <c r="T64" t="s">
        <v>19</v>
      </c>
      <c r="U64" s="51">
        <f t="shared" si="10"/>
        <v>0.81952273</v>
      </c>
      <c r="V64" s="51">
        <f t="shared" ref="V64:AA64" si="15">V62</f>
        <v>0.61594825</v>
      </c>
      <c r="W64" s="51">
        <f t="shared" si="15"/>
        <v>0.72453658</v>
      </c>
      <c r="X64" s="51">
        <f t="shared" si="15"/>
        <v>0.79283604</v>
      </c>
      <c r="Y64" s="51">
        <f t="shared" si="15"/>
        <v>0.82447925</v>
      </c>
      <c r="Z64" s="51">
        <f t="shared" si="15"/>
        <v>0.77052594</v>
      </c>
      <c r="AA64" s="51">
        <f t="shared" si="15"/>
        <v>0.7189808</v>
      </c>
    </row>
    <row r="65" ht="14.5" spans="4:27">
      <c r="D65" s="35" t="s">
        <v>46</v>
      </c>
      <c r="E65" s="35" t="s">
        <v>79</v>
      </c>
      <c r="F65" t="s">
        <v>19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R65" s="35" t="s">
        <v>46</v>
      </c>
      <c r="S65" s="35" t="s">
        <v>79</v>
      </c>
      <c r="T65" t="s">
        <v>19</v>
      </c>
      <c r="U65" s="51">
        <f t="shared" si="10"/>
        <v>0.81952273</v>
      </c>
      <c r="V65" s="51">
        <f t="shared" si="10"/>
        <v>0.61594825</v>
      </c>
      <c r="W65" s="51">
        <f t="shared" si="10"/>
        <v>0.72453658</v>
      </c>
      <c r="X65" s="51">
        <f t="shared" si="10"/>
        <v>0.79283604</v>
      </c>
      <c r="Y65" s="51">
        <f t="shared" si="10"/>
        <v>0.82447925</v>
      </c>
      <c r="Z65" s="51">
        <f t="shared" si="10"/>
        <v>0.77052594</v>
      </c>
      <c r="AA65" s="51">
        <f t="shared" si="10"/>
        <v>0.7189808</v>
      </c>
    </row>
    <row r="66" ht="14.5" spans="5:27">
      <c r="E66" s="35" t="s">
        <v>70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2">
        <v>0</v>
      </c>
      <c r="M66" s="82">
        <v>0</v>
      </c>
      <c r="S66" s="35" t="s">
        <v>70</v>
      </c>
      <c r="T66" t="s">
        <v>19</v>
      </c>
      <c r="U66" s="51">
        <f t="shared" si="10"/>
        <v>0.81952273</v>
      </c>
      <c r="V66" s="51">
        <f t="shared" ref="V66:AA66" si="16">V64</f>
        <v>0.61594825</v>
      </c>
      <c r="W66" s="51">
        <f t="shared" si="16"/>
        <v>0.72453658</v>
      </c>
      <c r="X66" s="51">
        <f t="shared" si="16"/>
        <v>0.79283604</v>
      </c>
      <c r="Y66" s="51">
        <f t="shared" si="16"/>
        <v>0.82447925</v>
      </c>
      <c r="Z66" s="51">
        <f t="shared" si="16"/>
        <v>0.77052594</v>
      </c>
      <c r="AA66" s="51">
        <f t="shared" si="16"/>
        <v>0.7189808</v>
      </c>
    </row>
    <row r="67" ht="14.5" spans="4:27">
      <c r="D67" s="35" t="s">
        <v>48</v>
      </c>
      <c r="E67" s="35" t="s">
        <v>72</v>
      </c>
      <c r="F67" t="s">
        <v>19</v>
      </c>
      <c r="G67" s="82">
        <v>0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R67" s="35" t="s">
        <v>48</v>
      </c>
      <c r="S67" s="35" t="s">
        <v>72</v>
      </c>
      <c r="T67" t="s">
        <v>19</v>
      </c>
      <c r="U67" s="51">
        <f t="shared" si="10"/>
        <v>0.81952273</v>
      </c>
      <c r="V67" s="51">
        <f t="shared" ref="V67:AA67" si="17">V65</f>
        <v>0.61594825</v>
      </c>
      <c r="W67" s="51">
        <f t="shared" si="17"/>
        <v>0.72453658</v>
      </c>
      <c r="X67" s="51">
        <f t="shared" si="17"/>
        <v>0.79283604</v>
      </c>
      <c r="Y67" s="51">
        <f t="shared" si="17"/>
        <v>0.82447925</v>
      </c>
      <c r="Z67" s="51">
        <f t="shared" si="17"/>
        <v>0.77052594</v>
      </c>
      <c r="AA67" s="51">
        <f t="shared" si="17"/>
        <v>0.7189808</v>
      </c>
    </row>
    <row r="68" ht="14.5" spans="5:27">
      <c r="E68" s="35" t="s">
        <v>76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2">
        <v>0</v>
      </c>
      <c r="M68" s="82">
        <v>0</v>
      </c>
      <c r="S68" s="35" t="s">
        <v>76</v>
      </c>
      <c r="T68" t="s">
        <v>19</v>
      </c>
      <c r="U68" s="51">
        <f t="shared" si="10"/>
        <v>0.81952273</v>
      </c>
      <c r="V68" s="51">
        <f t="shared" ref="V68:AA68" si="18">V66</f>
        <v>0.61594825</v>
      </c>
      <c r="W68" s="51">
        <f t="shared" si="18"/>
        <v>0.72453658</v>
      </c>
      <c r="X68" s="51">
        <f t="shared" si="18"/>
        <v>0.79283604</v>
      </c>
      <c r="Y68" s="51">
        <f t="shared" si="18"/>
        <v>0.82447925</v>
      </c>
      <c r="Z68" s="51">
        <f t="shared" si="18"/>
        <v>0.77052594</v>
      </c>
      <c r="AA68" s="51">
        <f t="shared" si="18"/>
        <v>0.7189808</v>
      </c>
    </row>
    <row r="69" ht="14.5" spans="4:27">
      <c r="D69" s="35" t="s">
        <v>50</v>
      </c>
      <c r="E69" s="35" t="s">
        <v>72</v>
      </c>
      <c r="F69" t="s">
        <v>19</v>
      </c>
      <c r="G69" s="82">
        <v>0</v>
      </c>
      <c r="H69" s="82">
        <v>0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R69" s="35" t="s">
        <v>50</v>
      </c>
      <c r="S69" s="35" t="s">
        <v>72</v>
      </c>
      <c r="T69" t="s">
        <v>19</v>
      </c>
      <c r="U69" s="51">
        <f t="shared" si="10"/>
        <v>0.81952273</v>
      </c>
      <c r="V69" s="51">
        <f t="shared" ref="V69:AA69" si="19">V67</f>
        <v>0.61594825</v>
      </c>
      <c r="W69" s="51">
        <f t="shared" si="19"/>
        <v>0.72453658</v>
      </c>
      <c r="X69" s="51">
        <f t="shared" si="19"/>
        <v>0.79283604</v>
      </c>
      <c r="Y69" s="51">
        <f t="shared" si="19"/>
        <v>0.82447925</v>
      </c>
      <c r="Z69" s="51">
        <f t="shared" si="19"/>
        <v>0.77052594</v>
      </c>
      <c r="AA69" s="51">
        <f t="shared" si="19"/>
        <v>0.7189808</v>
      </c>
    </row>
    <row r="70" ht="14.5" spans="5:27">
      <c r="E70" s="35" t="s">
        <v>79</v>
      </c>
      <c r="G70" s="82">
        <v>0</v>
      </c>
      <c r="H70" s="82">
        <v>0</v>
      </c>
      <c r="I70" s="82">
        <v>0</v>
      </c>
      <c r="J70" s="82">
        <v>0</v>
      </c>
      <c r="K70" s="82">
        <v>0</v>
      </c>
      <c r="L70" s="82">
        <v>0</v>
      </c>
      <c r="M70" s="82">
        <v>0</v>
      </c>
      <c r="S70" s="35" t="s">
        <v>79</v>
      </c>
      <c r="T70" t="s">
        <v>19</v>
      </c>
      <c r="U70" s="51">
        <f t="shared" si="10"/>
        <v>0.81952273</v>
      </c>
      <c r="V70" s="51">
        <f t="shared" si="10"/>
        <v>0.61594825</v>
      </c>
      <c r="W70" s="51">
        <f t="shared" si="10"/>
        <v>0.72453658</v>
      </c>
      <c r="X70" s="51">
        <f t="shared" si="10"/>
        <v>0.79283604</v>
      </c>
      <c r="Y70" s="51">
        <f t="shared" si="10"/>
        <v>0.82447925</v>
      </c>
      <c r="Z70" s="51">
        <f t="shared" si="10"/>
        <v>0.77052594</v>
      </c>
      <c r="AA70" s="51">
        <f t="shared" si="10"/>
        <v>0.7189808</v>
      </c>
    </row>
    <row r="74" ht="14.5" spans="6:6">
      <c r="F74" s="33" t="s">
        <v>208</v>
      </c>
    </row>
    <row r="75" ht="15.25" spans="4:13">
      <c r="D75" s="34" t="s">
        <v>11</v>
      </c>
      <c r="E75" s="34" t="s">
        <v>185</v>
      </c>
      <c r="F75" s="34" t="s">
        <v>186</v>
      </c>
      <c r="G75" t="s">
        <v>187</v>
      </c>
      <c r="H75" t="s">
        <v>188</v>
      </c>
      <c r="I75" t="s">
        <v>189</v>
      </c>
      <c r="J75" t="s">
        <v>190</v>
      </c>
      <c r="K75" t="s">
        <v>191</v>
      </c>
      <c r="L75" t="s">
        <v>192</v>
      </c>
      <c r="M75" t="s">
        <v>193</v>
      </c>
    </row>
    <row r="76" ht="14.5" spans="4:14">
      <c r="D76" t="s">
        <v>22</v>
      </c>
      <c r="E76" t="s">
        <v>79</v>
      </c>
      <c r="F76" t="s">
        <v>19</v>
      </c>
      <c r="G76" s="51">
        <f>G53*U53</f>
        <v>4.29366085695747</v>
      </c>
      <c r="H76" s="51">
        <f t="shared" ref="H76:M85" si="20">H53*V53</f>
        <v>3.14449042816569</v>
      </c>
      <c r="I76" s="51">
        <f t="shared" si="20"/>
        <v>2.58654237331206</v>
      </c>
      <c r="J76" s="51">
        <f t="shared" si="20"/>
        <v>2.2024043792668</v>
      </c>
      <c r="K76" s="51">
        <f t="shared" si="20"/>
        <v>0.676794067530242</v>
      </c>
      <c r="L76" s="51">
        <f t="shared" si="20"/>
        <v>0.138596504541707</v>
      </c>
      <c r="M76" s="51">
        <f t="shared" si="20"/>
        <v>0.33611762013352</v>
      </c>
      <c r="N76" s="82"/>
    </row>
    <row r="77" ht="14.5" spans="4:14">
      <c r="D77" t="s">
        <v>26</v>
      </c>
      <c r="E77" t="s">
        <v>79</v>
      </c>
      <c r="F77" t="s">
        <v>19</v>
      </c>
      <c r="G77" s="51">
        <f t="shared" ref="G77:G85" si="21">G54*U54</f>
        <v>4.29366085695747</v>
      </c>
      <c r="H77" s="51">
        <f t="shared" si="20"/>
        <v>3.14449042816569</v>
      </c>
      <c r="I77" s="51">
        <f t="shared" si="20"/>
        <v>2.58654237331206</v>
      </c>
      <c r="J77" s="51">
        <f t="shared" si="20"/>
        <v>2.2024043792668</v>
      </c>
      <c r="K77" s="51">
        <f t="shared" si="20"/>
        <v>0.676794067530242</v>
      </c>
      <c r="L77" s="51">
        <f t="shared" si="20"/>
        <v>0.138596504541707</v>
      </c>
      <c r="M77" s="51">
        <f t="shared" si="20"/>
        <v>0.33611762013352</v>
      </c>
      <c r="N77" s="82"/>
    </row>
    <row r="78" ht="14.5" spans="4:14">
      <c r="D78" t="s">
        <v>28</v>
      </c>
      <c r="E78" t="s">
        <v>79</v>
      </c>
      <c r="F78" t="s">
        <v>19</v>
      </c>
      <c r="G78" s="51">
        <f t="shared" si="21"/>
        <v>4.29366085695747</v>
      </c>
      <c r="H78" s="51">
        <f t="shared" si="20"/>
        <v>3.14449042816569</v>
      </c>
      <c r="I78" s="51">
        <f t="shared" si="20"/>
        <v>2.58654237331206</v>
      </c>
      <c r="J78" s="51">
        <f t="shared" si="20"/>
        <v>2.2024043792668</v>
      </c>
      <c r="K78" s="51">
        <f t="shared" si="20"/>
        <v>0.676794067530242</v>
      </c>
      <c r="L78" s="51">
        <f t="shared" si="20"/>
        <v>0.138596504541707</v>
      </c>
      <c r="M78" s="51">
        <f t="shared" si="20"/>
        <v>0.33611762013352</v>
      </c>
      <c r="N78" s="82"/>
    </row>
    <row r="79" ht="14.5" spans="4:14">
      <c r="D79" t="s">
        <v>30</v>
      </c>
      <c r="E79" t="s">
        <v>76</v>
      </c>
      <c r="F79" t="s">
        <v>19</v>
      </c>
      <c r="G79" s="51">
        <f t="shared" si="21"/>
        <v>0.937299660069221</v>
      </c>
      <c r="H79" s="51">
        <f t="shared" si="20"/>
        <v>4.88044247812938</v>
      </c>
      <c r="I79" s="51">
        <f t="shared" si="20"/>
        <v>2.65387602051673</v>
      </c>
      <c r="J79" s="51">
        <f t="shared" si="20"/>
        <v>2.21808998097133</v>
      </c>
      <c r="K79" s="51">
        <f t="shared" si="20"/>
        <v>2.66452807080976</v>
      </c>
      <c r="L79" s="51">
        <f t="shared" si="20"/>
        <v>3.47442423318683</v>
      </c>
      <c r="M79" s="51">
        <f t="shared" si="20"/>
        <v>2.52222756865448</v>
      </c>
      <c r="N79" s="82"/>
    </row>
    <row r="80" ht="14.5" spans="4:14">
      <c r="D80" t="s">
        <v>32</v>
      </c>
      <c r="E80" t="s">
        <v>76</v>
      </c>
      <c r="F80" t="s">
        <v>19</v>
      </c>
      <c r="G80" s="51">
        <f t="shared" si="21"/>
        <v>0.937299660069221</v>
      </c>
      <c r="H80" s="51">
        <f t="shared" si="20"/>
        <v>4.88044247812938</v>
      </c>
      <c r="I80" s="51">
        <f t="shared" si="20"/>
        <v>2.65387602051673</v>
      </c>
      <c r="J80" s="51">
        <f t="shared" si="20"/>
        <v>2.21808998097133</v>
      </c>
      <c r="K80" s="51">
        <f t="shared" si="20"/>
        <v>2.66452807080976</v>
      </c>
      <c r="L80" s="51">
        <f t="shared" si="20"/>
        <v>3.47442423318683</v>
      </c>
      <c r="M80" s="51">
        <f t="shared" si="20"/>
        <v>2.52222756865448</v>
      </c>
      <c r="N80" s="82"/>
    </row>
    <row r="81" ht="14.5" spans="4:14">
      <c r="D81" t="s">
        <v>34</v>
      </c>
      <c r="E81" t="s">
        <v>76</v>
      </c>
      <c r="F81" t="s">
        <v>19</v>
      </c>
      <c r="G81" s="51">
        <f t="shared" si="21"/>
        <v>0.937299660069221</v>
      </c>
      <c r="H81" s="51">
        <f t="shared" si="20"/>
        <v>4.88044247812938</v>
      </c>
      <c r="I81" s="51">
        <f t="shared" si="20"/>
        <v>2.65387602051673</v>
      </c>
      <c r="J81" s="51">
        <f t="shared" si="20"/>
        <v>2.21808998097133</v>
      </c>
      <c r="K81" s="51">
        <f t="shared" si="20"/>
        <v>2.66452807080976</v>
      </c>
      <c r="L81" s="51">
        <f t="shared" si="20"/>
        <v>3.47442423318683</v>
      </c>
      <c r="M81" s="51">
        <f t="shared" si="20"/>
        <v>2.52222756865448</v>
      </c>
      <c r="N81" s="82"/>
    </row>
    <row r="82" ht="14.5" spans="4:14">
      <c r="D82" t="s">
        <v>36</v>
      </c>
      <c r="E82" t="s">
        <v>72</v>
      </c>
      <c r="F82" t="s">
        <v>19</v>
      </c>
      <c r="G82" s="51">
        <f t="shared" si="21"/>
        <v>1.68238798813888</v>
      </c>
      <c r="H82" s="51">
        <f t="shared" si="20"/>
        <v>3.32868110122686</v>
      </c>
      <c r="I82" s="51">
        <f t="shared" si="20"/>
        <v>2.7798940661272</v>
      </c>
      <c r="J82" s="51">
        <f t="shared" si="20"/>
        <v>2.53576569069639</v>
      </c>
      <c r="K82" s="51">
        <f t="shared" si="20"/>
        <v>2.53364015699187</v>
      </c>
      <c r="L82" s="51">
        <f t="shared" si="20"/>
        <v>2.66901251814476</v>
      </c>
      <c r="M82" s="51">
        <f t="shared" si="20"/>
        <v>1.78259767819358</v>
      </c>
      <c r="N82" s="82"/>
    </row>
    <row r="83" ht="14.5" spans="4:14">
      <c r="D83" t="s">
        <v>38</v>
      </c>
      <c r="E83" t="s">
        <v>64</v>
      </c>
      <c r="F83" t="s">
        <v>19</v>
      </c>
      <c r="G83" s="124">
        <v>1</v>
      </c>
      <c r="H83" s="124">
        <v>1</v>
      </c>
      <c r="I83" s="124">
        <v>1</v>
      </c>
      <c r="J83" s="124">
        <v>1</v>
      </c>
      <c r="K83" s="124">
        <v>1</v>
      </c>
      <c r="L83" s="124">
        <v>1</v>
      </c>
      <c r="M83" s="124">
        <v>1</v>
      </c>
      <c r="N83" s="82"/>
    </row>
    <row r="84" ht="14.5" spans="4:14">
      <c r="D84" t="s">
        <v>40</v>
      </c>
      <c r="E84" t="s">
        <v>67</v>
      </c>
      <c r="F84" t="s">
        <v>19</v>
      </c>
      <c r="G84" s="51">
        <f t="shared" si="21"/>
        <v>1.65082929881997</v>
      </c>
      <c r="H84" s="51">
        <f t="shared" si="20"/>
        <v>3.91772951521755</v>
      </c>
      <c r="I84" s="51">
        <f t="shared" si="20"/>
        <v>1.94259331360724</v>
      </c>
      <c r="J84" s="51">
        <f t="shared" si="20"/>
        <v>6.24210249936226</v>
      </c>
      <c r="K84" s="51">
        <f t="shared" si="20"/>
        <v>1.26757803018786</v>
      </c>
      <c r="L84" s="51">
        <f t="shared" si="20"/>
        <v>4.96418788031167</v>
      </c>
      <c r="M84" s="51">
        <f t="shared" si="20"/>
        <v>2.56140611048769</v>
      </c>
      <c r="N84" s="82"/>
    </row>
    <row r="85" ht="14.5" spans="4:14">
      <c r="D85" t="s">
        <v>42</v>
      </c>
      <c r="E85" t="s">
        <v>70</v>
      </c>
      <c r="F85" t="s">
        <v>19</v>
      </c>
      <c r="G85" s="51">
        <f t="shared" si="21"/>
        <v>0.671761118830629</v>
      </c>
      <c r="H85" s="51">
        <f t="shared" si="20"/>
        <v>1.45187798437866</v>
      </c>
      <c r="I85" s="51">
        <f t="shared" si="20"/>
        <v>0.811461581240028</v>
      </c>
      <c r="J85" s="51">
        <f t="shared" si="20"/>
        <v>0.104458284955587</v>
      </c>
      <c r="K85" s="51">
        <f t="shared" si="20"/>
        <v>0.0406996836211795</v>
      </c>
      <c r="L85" s="51">
        <f t="shared" si="20"/>
        <v>0.102597458890368</v>
      </c>
      <c r="M85" s="51">
        <f t="shared" si="20"/>
        <v>0.268036954073608</v>
      </c>
      <c r="N85" s="82"/>
    </row>
    <row r="86" ht="14.5" spans="4:14">
      <c r="D86" s="35" t="s">
        <v>44</v>
      </c>
      <c r="E86" s="35" t="s">
        <v>72</v>
      </c>
      <c r="F86" t="s">
        <v>19</v>
      </c>
      <c r="G86" s="125">
        <f>IF(G63*U63=0,0.1,G63*U63)</f>
        <v>0.1</v>
      </c>
      <c r="H86" s="125">
        <f>IF(H63*V63=0,0.1,H63*V63)</f>
        <v>0.1</v>
      </c>
      <c r="I86" s="125">
        <f>IF(I63*W63=0,0.1,I63*W63)</f>
        <v>0.1</v>
      </c>
      <c r="J86" s="125">
        <f t="shared" ref="J86:M86" si="22">IF(J63*X63=0,0.1,J63*X63)</f>
        <v>0.1</v>
      </c>
      <c r="K86" s="125">
        <f t="shared" si="22"/>
        <v>0.1</v>
      </c>
      <c r="L86" s="125">
        <f t="shared" si="22"/>
        <v>0.1</v>
      </c>
      <c r="M86" s="125">
        <f t="shared" si="22"/>
        <v>0.1</v>
      </c>
      <c r="N86" s="82"/>
    </row>
    <row r="87" ht="14.5" spans="5:14">
      <c r="E87" s="35" t="s">
        <v>70</v>
      </c>
      <c r="G87" s="125"/>
      <c r="H87" s="125"/>
      <c r="I87" s="125"/>
      <c r="J87" s="125"/>
      <c r="K87" s="125"/>
      <c r="L87" s="125"/>
      <c r="M87" s="125"/>
      <c r="N87" s="82"/>
    </row>
    <row r="88" ht="14.5" spans="4:14">
      <c r="D88" s="35" t="s">
        <v>46</v>
      </c>
      <c r="E88" s="35" t="s">
        <v>79</v>
      </c>
      <c r="F88" t="s">
        <v>19</v>
      </c>
      <c r="G88" s="125">
        <f t="shared" ref="G88:I88" si="23">IF(G65*U65=0,0.1,G65*U65)</f>
        <v>0.1</v>
      </c>
      <c r="H88" s="125">
        <f t="shared" si="23"/>
        <v>0.1</v>
      </c>
      <c r="I88" s="125">
        <f t="shared" si="23"/>
        <v>0.1</v>
      </c>
      <c r="J88" s="125">
        <f t="shared" ref="J88:J92" si="24">IF(J65*X65=0,0.1,J65*X65)</f>
        <v>0.1</v>
      </c>
      <c r="K88" s="125">
        <f t="shared" ref="K88:K92" si="25">IF(K65*Y65=0,0.1,K65*Y65)</f>
        <v>0.1</v>
      </c>
      <c r="L88" s="125">
        <f t="shared" ref="L88:L92" si="26">IF(L65*Z65=0,0.1,L65*Z65)</f>
        <v>0.1</v>
      </c>
      <c r="M88" s="125">
        <f t="shared" ref="M88:M92" si="27">IF(M65*AA65=0,0.1,M65*AA65)</f>
        <v>0.1</v>
      </c>
      <c r="N88" s="82"/>
    </row>
    <row r="89" ht="14.5" spans="5:14">
      <c r="E89" s="35" t="s">
        <v>70</v>
      </c>
      <c r="G89" s="125"/>
      <c r="H89" s="125"/>
      <c r="I89" s="125"/>
      <c r="J89" s="125"/>
      <c r="K89" s="125"/>
      <c r="L89" s="125"/>
      <c r="M89" s="125"/>
      <c r="N89" s="82"/>
    </row>
    <row r="90" ht="14.5" spans="4:14">
      <c r="D90" s="35" t="s">
        <v>48</v>
      </c>
      <c r="E90" s="35" t="s">
        <v>72</v>
      </c>
      <c r="F90" t="s">
        <v>19</v>
      </c>
      <c r="G90" s="125">
        <f t="shared" ref="G90:I90" si="28">IF(G67*U67=0,0.1,G67*U67)</f>
        <v>0.1</v>
      </c>
      <c r="H90" s="125">
        <f t="shared" si="28"/>
        <v>0.1</v>
      </c>
      <c r="I90" s="125">
        <f t="shared" si="28"/>
        <v>0.1</v>
      </c>
      <c r="J90" s="125">
        <f t="shared" si="24"/>
        <v>0.1</v>
      </c>
      <c r="K90" s="125">
        <f t="shared" si="25"/>
        <v>0.1</v>
      </c>
      <c r="L90" s="125">
        <f t="shared" si="26"/>
        <v>0.1</v>
      </c>
      <c r="M90" s="125">
        <f t="shared" si="27"/>
        <v>0.1</v>
      </c>
      <c r="N90" s="82"/>
    </row>
    <row r="91" ht="14.5" spans="5:14">
      <c r="E91" s="35" t="s">
        <v>76</v>
      </c>
      <c r="G91" s="125"/>
      <c r="H91" s="125"/>
      <c r="I91" s="125"/>
      <c r="J91" s="125"/>
      <c r="K91" s="125"/>
      <c r="L91" s="125"/>
      <c r="M91" s="125"/>
      <c r="N91" s="82"/>
    </row>
    <row r="92" ht="14.5" spans="4:14">
      <c r="D92" s="35" t="s">
        <v>50</v>
      </c>
      <c r="E92" s="35" t="s">
        <v>72</v>
      </c>
      <c r="F92" t="s">
        <v>19</v>
      </c>
      <c r="G92" s="125">
        <f t="shared" ref="G92:I92" si="29">IF(G69*U69=0,0.1,G69*U69)</f>
        <v>0.1</v>
      </c>
      <c r="H92" s="125">
        <f t="shared" si="29"/>
        <v>0.1</v>
      </c>
      <c r="I92" s="125">
        <f t="shared" si="29"/>
        <v>0.1</v>
      </c>
      <c r="J92" s="125">
        <f t="shared" si="24"/>
        <v>0.1</v>
      </c>
      <c r="K92" s="125">
        <f t="shared" si="25"/>
        <v>0.1</v>
      </c>
      <c r="L92" s="125">
        <f t="shared" si="26"/>
        <v>0.1</v>
      </c>
      <c r="M92" s="125">
        <f t="shared" si="27"/>
        <v>0.1</v>
      </c>
      <c r="N92" s="82"/>
    </row>
    <row r="93" ht="14.5" spans="5:13">
      <c r="E93" s="35" t="s">
        <v>79</v>
      </c>
      <c r="G93" s="51"/>
      <c r="H93" s="51"/>
      <c r="I93" s="51"/>
      <c r="J93" s="51"/>
      <c r="K93" s="51"/>
      <c r="L93" s="51"/>
      <c r="M93" s="51"/>
    </row>
    <row r="106" ht="14.5" spans="4:6">
      <c r="D106" s="37"/>
      <c r="E106" s="37"/>
      <c r="F106" s="38" t="s">
        <v>246</v>
      </c>
    </row>
    <row r="107" ht="15.25" spans="4:6">
      <c r="D107" s="39" t="s">
        <v>11</v>
      </c>
      <c r="E107" s="39" t="s">
        <v>185</v>
      </c>
      <c r="F107" s="39" t="s">
        <v>186</v>
      </c>
    </row>
    <row r="108" spans="4:6">
      <c r="D108" s="70" t="s">
        <v>22</v>
      </c>
      <c r="E108" s="70" t="s">
        <v>79</v>
      </c>
      <c r="F108" s="70" t="s">
        <v>19</v>
      </c>
    </row>
    <row r="109" spans="4:6">
      <c r="D109" s="70" t="s">
        <v>26</v>
      </c>
      <c r="E109" s="70" t="s">
        <v>79</v>
      </c>
      <c r="F109" s="70" t="s">
        <v>19</v>
      </c>
    </row>
    <row r="110" spans="4:6">
      <c r="D110" s="70" t="s">
        <v>28</v>
      </c>
      <c r="E110" s="70" t="s">
        <v>79</v>
      </c>
      <c r="F110" s="70" t="s">
        <v>19</v>
      </c>
    </row>
    <row r="111" spans="4:6">
      <c r="D111" s="70" t="s">
        <v>30</v>
      </c>
      <c r="E111" s="70" t="s">
        <v>76</v>
      </c>
      <c r="F111" s="70" t="s">
        <v>19</v>
      </c>
    </row>
    <row r="112" spans="4:6">
      <c r="D112" s="70" t="s">
        <v>32</v>
      </c>
      <c r="E112" s="70" t="s">
        <v>76</v>
      </c>
      <c r="F112" s="70" t="s">
        <v>19</v>
      </c>
    </row>
    <row r="113" spans="4:6">
      <c r="D113" s="70" t="s">
        <v>34</v>
      </c>
      <c r="E113" s="70" t="s">
        <v>76</v>
      </c>
      <c r="F113" s="70" t="s">
        <v>19</v>
      </c>
    </row>
    <row r="114" spans="4:6">
      <c r="D114" s="70" t="s">
        <v>36</v>
      </c>
      <c r="E114" s="70" t="s">
        <v>72</v>
      </c>
      <c r="F114" s="70" t="s">
        <v>19</v>
      </c>
    </row>
    <row r="115" spans="4:6">
      <c r="D115" s="70" t="s">
        <v>38</v>
      </c>
      <c r="E115" s="70" t="s">
        <v>64</v>
      </c>
      <c r="F115" s="70" t="s">
        <v>19</v>
      </c>
    </row>
    <row r="116" spans="4:6">
      <c r="D116" s="70" t="s">
        <v>40</v>
      </c>
      <c r="E116" s="70" t="s">
        <v>67</v>
      </c>
      <c r="F116" s="70" t="s">
        <v>19</v>
      </c>
    </row>
    <row r="117" spans="4:6">
      <c r="D117" s="70" t="s">
        <v>42</v>
      </c>
      <c r="E117" s="70" t="s">
        <v>70</v>
      </c>
      <c r="F117" s="70" t="s">
        <v>19</v>
      </c>
    </row>
    <row r="118" spans="4:6">
      <c r="D118" s="40" t="s">
        <v>44</v>
      </c>
      <c r="E118" s="40" t="s">
        <v>72</v>
      </c>
      <c r="F118" s="70" t="s">
        <v>19</v>
      </c>
    </row>
    <row r="119" spans="4:6">
      <c r="D119" s="70"/>
      <c r="E119" s="40" t="s">
        <v>70</v>
      </c>
      <c r="F119" s="70" t="s">
        <v>19</v>
      </c>
    </row>
    <row r="120" spans="4:6">
      <c r="D120" s="40" t="s">
        <v>46</v>
      </c>
      <c r="E120" s="40" t="s">
        <v>79</v>
      </c>
      <c r="F120" s="70" t="s">
        <v>19</v>
      </c>
    </row>
    <row r="121" spans="4:6">
      <c r="D121" s="70"/>
      <c r="E121" s="40" t="s">
        <v>70</v>
      </c>
      <c r="F121" s="70" t="s">
        <v>19</v>
      </c>
    </row>
    <row r="122" spans="4:6">
      <c r="D122" s="40" t="s">
        <v>48</v>
      </c>
      <c r="E122" s="40" t="s">
        <v>72</v>
      </c>
      <c r="F122" s="70" t="s">
        <v>19</v>
      </c>
    </row>
    <row r="123" spans="4:6">
      <c r="D123" s="70"/>
      <c r="E123" s="40" t="s">
        <v>76</v>
      </c>
      <c r="F123" s="70" t="s">
        <v>19</v>
      </c>
    </row>
    <row r="124" spans="4:6">
      <c r="D124" s="40" t="s">
        <v>50</v>
      </c>
      <c r="E124" s="40" t="s">
        <v>72</v>
      </c>
      <c r="F124" s="70" t="s">
        <v>19</v>
      </c>
    </row>
    <row r="125" spans="4:6">
      <c r="D125" s="70"/>
      <c r="E125" s="40" t="s">
        <v>79</v>
      </c>
      <c r="F125" s="70" t="s">
        <v>19</v>
      </c>
    </row>
    <row r="131" ht="14.5" spans="6:6">
      <c r="F131" s="33" t="s">
        <v>247</v>
      </c>
    </row>
    <row r="132" ht="15.25" spans="4:13">
      <c r="D132" s="34" t="s">
        <v>11</v>
      </c>
      <c r="E132" s="34" t="s">
        <v>185</v>
      </c>
      <c r="F132" s="34" t="s">
        <v>186</v>
      </c>
      <c r="G132" t="s">
        <v>187</v>
      </c>
      <c r="H132" t="s">
        <v>188</v>
      </c>
      <c r="I132" t="s">
        <v>189</v>
      </c>
      <c r="J132" t="s">
        <v>190</v>
      </c>
      <c r="K132" t="s">
        <v>191</v>
      </c>
      <c r="L132" t="s">
        <v>192</v>
      </c>
      <c r="M132" t="s">
        <v>193</v>
      </c>
    </row>
    <row r="133" ht="14.5" spans="4:13">
      <c r="D133" t="s">
        <v>22</v>
      </c>
      <c r="E133" t="s">
        <v>79</v>
      </c>
      <c r="F133" t="s">
        <v>19</v>
      </c>
      <c r="G133" s="51">
        <v>31.54</v>
      </c>
      <c r="H133" s="51">
        <v>31.54</v>
      </c>
      <c r="I133" s="51">
        <v>31.54</v>
      </c>
      <c r="J133" s="51">
        <v>31.54</v>
      </c>
      <c r="K133" s="51">
        <v>31.54</v>
      </c>
      <c r="L133" s="51">
        <v>31.54</v>
      </c>
      <c r="M133" s="51">
        <v>31.54</v>
      </c>
    </row>
    <row r="134" ht="14.5" spans="4:13">
      <c r="D134" t="s">
        <v>26</v>
      </c>
      <c r="E134" t="s">
        <v>79</v>
      </c>
      <c r="F134" t="s">
        <v>19</v>
      </c>
      <c r="G134" s="51">
        <v>31.54</v>
      </c>
      <c r="H134" s="51">
        <v>31.54</v>
      </c>
      <c r="I134" s="51">
        <v>31.54</v>
      </c>
      <c r="J134" s="51">
        <v>31.54</v>
      </c>
      <c r="K134" s="51">
        <v>31.54</v>
      </c>
      <c r="L134" s="51">
        <v>31.54</v>
      </c>
      <c r="M134" s="51">
        <v>31.54</v>
      </c>
    </row>
    <row r="135" ht="14.5" spans="3:13">
      <c r="C135" s="35"/>
      <c r="D135" t="s">
        <v>28</v>
      </c>
      <c r="E135" t="s">
        <v>79</v>
      </c>
      <c r="F135" t="s">
        <v>19</v>
      </c>
      <c r="G135" s="51">
        <v>31.54</v>
      </c>
      <c r="H135" s="51">
        <v>31.54</v>
      </c>
      <c r="I135" s="51">
        <v>31.54</v>
      </c>
      <c r="J135" s="51">
        <v>31.54</v>
      </c>
      <c r="K135" s="51">
        <v>31.54</v>
      </c>
      <c r="L135" s="51">
        <v>31.54</v>
      </c>
      <c r="M135" s="51">
        <v>31.54</v>
      </c>
    </row>
    <row r="136" ht="14.5" spans="3:13">
      <c r="C136" s="35"/>
      <c r="D136" t="s">
        <v>30</v>
      </c>
      <c r="E136" t="s">
        <v>76</v>
      </c>
      <c r="F136" t="s">
        <v>19</v>
      </c>
      <c r="G136" s="51">
        <v>31.54</v>
      </c>
      <c r="H136" s="51">
        <v>31.54</v>
      </c>
      <c r="I136" s="51">
        <v>31.54</v>
      </c>
      <c r="J136" s="51">
        <v>31.54</v>
      </c>
      <c r="K136" s="51">
        <v>31.54</v>
      </c>
      <c r="L136" s="51">
        <v>31.54</v>
      </c>
      <c r="M136" s="51">
        <v>31.54</v>
      </c>
    </row>
    <row r="137" ht="14.5" spans="3:13">
      <c r="C137" s="35"/>
      <c r="D137" t="s">
        <v>32</v>
      </c>
      <c r="E137" t="s">
        <v>76</v>
      </c>
      <c r="F137" t="s">
        <v>19</v>
      </c>
      <c r="G137" s="51">
        <v>31.54</v>
      </c>
      <c r="H137" s="51">
        <v>31.54</v>
      </c>
      <c r="I137" s="51">
        <v>31.54</v>
      </c>
      <c r="J137" s="51">
        <v>31.54</v>
      </c>
      <c r="K137" s="51">
        <v>31.54</v>
      </c>
      <c r="L137" s="51">
        <v>31.54</v>
      </c>
      <c r="M137" s="51">
        <v>31.54</v>
      </c>
    </row>
    <row r="138" ht="14.5" spans="3:13">
      <c r="C138" s="35"/>
      <c r="D138" t="s">
        <v>34</v>
      </c>
      <c r="E138" t="s">
        <v>76</v>
      </c>
      <c r="F138" t="s">
        <v>19</v>
      </c>
      <c r="G138" s="51">
        <v>31.54</v>
      </c>
      <c r="H138" s="51">
        <v>31.54</v>
      </c>
      <c r="I138" s="51">
        <v>31.54</v>
      </c>
      <c r="J138" s="51">
        <v>31.54</v>
      </c>
      <c r="K138" s="51">
        <v>31.54</v>
      </c>
      <c r="L138" s="51">
        <v>31.54</v>
      </c>
      <c r="M138" s="51">
        <v>31.54</v>
      </c>
    </row>
    <row r="139" ht="14.5" spans="3:13">
      <c r="C139" s="35"/>
      <c r="D139" t="s">
        <v>36</v>
      </c>
      <c r="E139" t="s">
        <v>72</v>
      </c>
      <c r="F139" t="s">
        <v>19</v>
      </c>
      <c r="G139" s="51">
        <v>31.54</v>
      </c>
      <c r="H139" s="51">
        <v>31.54</v>
      </c>
      <c r="I139" s="51">
        <v>31.54</v>
      </c>
      <c r="J139" s="51">
        <v>31.54</v>
      </c>
      <c r="K139" s="51">
        <v>31.54</v>
      </c>
      <c r="L139" s="51">
        <v>31.54</v>
      </c>
      <c r="M139" s="51">
        <v>31.54</v>
      </c>
    </row>
    <row r="140" ht="14.5" spans="3:13">
      <c r="C140" s="35"/>
      <c r="D140" t="s">
        <v>38</v>
      </c>
      <c r="E140" t="s">
        <v>64</v>
      </c>
      <c r="F140" t="s">
        <v>19</v>
      </c>
      <c r="G140" s="51">
        <v>31.54</v>
      </c>
      <c r="H140" s="51">
        <v>31.54</v>
      </c>
      <c r="I140" s="51">
        <v>31.54</v>
      </c>
      <c r="J140" s="51">
        <v>31.54</v>
      </c>
      <c r="K140" s="51">
        <v>31.54</v>
      </c>
      <c r="L140" s="51">
        <v>31.54</v>
      </c>
      <c r="M140" s="51">
        <v>31.54</v>
      </c>
    </row>
    <row r="141" ht="14.5" spans="3:13">
      <c r="C141" s="35"/>
      <c r="D141" t="s">
        <v>40</v>
      </c>
      <c r="E141" t="s">
        <v>67</v>
      </c>
      <c r="F141" t="s">
        <v>19</v>
      </c>
      <c r="G141" s="51">
        <v>31.54</v>
      </c>
      <c r="H141" s="51">
        <v>31.54</v>
      </c>
      <c r="I141" s="51">
        <v>31.54</v>
      </c>
      <c r="J141" s="51">
        <v>31.54</v>
      </c>
      <c r="K141" s="51">
        <v>31.54</v>
      </c>
      <c r="L141" s="51">
        <v>31.54</v>
      </c>
      <c r="M141" s="51">
        <v>31.54</v>
      </c>
    </row>
    <row r="142" ht="14.5" spans="3:13">
      <c r="C142" s="35"/>
      <c r="D142" t="s">
        <v>42</v>
      </c>
      <c r="E142" t="s">
        <v>70</v>
      </c>
      <c r="F142" t="s">
        <v>19</v>
      </c>
      <c r="G142" s="51">
        <v>31.54</v>
      </c>
      <c r="H142" s="51">
        <v>31.54</v>
      </c>
      <c r="I142" s="51">
        <v>31.54</v>
      </c>
      <c r="J142" s="51">
        <v>31.54</v>
      </c>
      <c r="K142" s="51">
        <v>31.54</v>
      </c>
      <c r="L142" s="51">
        <v>31.54</v>
      </c>
      <c r="M142" s="51">
        <v>31.54</v>
      </c>
    </row>
    <row r="143" ht="14.5" spans="3:13">
      <c r="C143" s="35"/>
      <c r="D143" s="35" t="s">
        <v>44</v>
      </c>
      <c r="E143" s="35" t="s">
        <v>72</v>
      </c>
      <c r="F143" t="s">
        <v>19</v>
      </c>
      <c r="G143" s="51">
        <v>31.54</v>
      </c>
      <c r="H143" s="51">
        <v>31.54</v>
      </c>
      <c r="I143" s="51">
        <v>31.54</v>
      </c>
      <c r="J143" s="51">
        <v>31.54</v>
      </c>
      <c r="K143" s="51">
        <v>31.54</v>
      </c>
      <c r="L143" s="51">
        <v>31.54</v>
      </c>
      <c r="M143" s="51">
        <v>31.54</v>
      </c>
    </row>
    <row r="144" ht="14.5" spans="3:13">
      <c r="C144" s="35"/>
      <c r="E144" s="35" t="s">
        <v>70</v>
      </c>
      <c r="G144" s="51"/>
      <c r="H144" s="51"/>
      <c r="I144" s="51"/>
      <c r="J144" s="51"/>
      <c r="K144" s="51"/>
      <c r="L144" s="51"/>
      <c r="M144" s="51"/>
    </row>
    <row r="145" ht="14.5" spans="3:13">
      <c r="C145" s="35"/>
      <c r="D145" s="35" t="s">
        <v>46</v>
      </c>
      <c r="E145" s="35" t="s">
        <v>79</v>
      </c>
      <c r="F145" t="s">
        <v>19</v>
      </c>
      <c r="G145" s="51">
        <v>31.54</v>
      </c>
      <c r="H145" s="51">
        <v>31.54</v>
      </c>
      <c r="I145" s="51">
        <v>31.54</v>
      </c>
      <c r="J145" s="51">
        <v>31.54</v>
      </c>
      <c r="K145" s="51">
        <v>31.54</v>
      </c>
      <c r="L145" s="51">
        <v>31.54</v>
      </c>
      <c r="M145" s="51">
        <v>31.54</v>
      </c>
    </row>
    <row r="146" ht="14.5" spans="3:13">
      <c r="C146" s="35"/>
      <c r="E146" s="35" t="s">
        <v>70</v>
      </c>
      <c r="G146" s="51"/>
      <c r="H146" s="51"/>
      <c r="I146" s="51"/>
      <c r="J146" s="51"/>
      <c r="K146" s="51"/>
      <c r="L146" s="51"/>
      <c r="M146" s="51"/>
    </row>
    <row r="147" ht="14.5" spans="3:13">
      <c r="C147" s="35"/>
      <c r="D147" s="35" t="s">
        <v>48</v>
      </c>
      <c r="E147" s="35" t="s">
        <v>72</v>
      </c>
      <c r="F147" t="s">
        <v>19</v>
      </c>
      <c r="G147" s="51">
        <v>31.54</v>
      </c>
      <c r="H147" s="51">
        <v>31.54</v>
      </c>
      <c r="I147" s="51">
        <v>31.54</v>
      </c>
      <c r="J147" s="51">
        <v>31.54</v>
      </c>
      <c r="K147" s="51">
        <v>31.54</v>
      </c>
      <c r="L147" s="51">
        <v>31.54</v>
      </c>
      <c r="M147" s="51">
        <v>31.54</v>
      </c>
    </row>
    <row r="148" ht="14.5" spans="3:13">
      <c r="C148" s="35"/>
      <c r="E148" s="35" t="s">
        <v>76</v>
      </c>
      <c r="G148" s="51"/>
      <c r="H148" s="51"/>
      <c r="I148" s="51"/>
      <c r="J148" s="51"/>
      <c r="K148" s="51"/>
      <c r="L148" s="51"/>
      <c r="M148" s="51"/>
    </row>
    <row r="149" ht="14.5" spans="4:13">
      <c r="D149" s="35" t="s">
        <v>50</v>
      </c>
      <c r="E149" s="35" t="s">
        <v>72</v>
      </c>
      <c r="F149" t="s">
        <v>19</v>
      </c>
      <c r="G149" s="51">
        <v>31.54</v>
      </c>
      <c r="H149" s="51">
        <v>31.54</v>
      </c>
      <c r="I149" s="51">
        <v>31.54</v>
      </c>
      <c r="J149" s="51">
        <v>31.54</v>
      </c>
      <c r="K149" s="51">
        <v>31.54</v>
      </c>
      <c r="L149" s="51">
        <v>31.54</v>
      </c>
      <c r="M149" s="51">
        <v>31.54</v>
      </c>
    </row>
    <row r="150" ht="14.5" spans="5:13">
      <c r="E150" s="35" t="s">
        <v>79</v>
      </c>
      <c r="G150" s="51"/>
      <c r="H150" s="51"/>
      <c r="I150" s="51"/>
      <c r="J150" s="51"/>
      <c r="K150" s="51"/>
      <c r="L150" s="51"/>
      <c r="M150" s="51"/>
    </row>
    <row r="155" ht="14.5" spans="6:6">
      <c r="F155" s="33" t="s">
        <v>183</v>
      </c>
    </row>
    <row r="156" ht="15.25" spans="4:13">
      <c r="D156" s="34" t="s">
        <v>11</v>
      </c>
      <c r="E156" s="34" t="s">
        <v>185</v>
      </c>
      <c r="F156" s="34" t="s">
        <v>186</v>
      </c>
      <c r="G156" t="s">
        <v>187</v>
      </c>
      <c r="H156" t="s">
        <v>188</v>
      </c>
      <c r="I156" t="s">
        <v>189</v>
      </c>
      <c r="J156" t="s">
        <v>190</v>
      </c>
      <c r="K156" t="s">
        <v>191</v>
      </c>
      <c r="L156" t="s">
        <v>192</v>
      </c>
      <c r="M156" t="s">
        <v>193</v>
      </c>
    </row>
    <row r="157" ht="14.5" spans="4:13">
      <c r="D157" s="35" t="s">
        <v>44</v>
      </c>
      <c r="E157" s="35" t="s">
        <v>72</v>
      </c>
      <c r="F157" t="s">
        <v>19</v>
      </c>
      <c r="G157" s="59">
        <v>0.5</v>
      </c>
      <c r="H157" s="59">
        <v>0.5</v>
      </c>
      <c r="I157" s="59">
        <v>0.5</v>
      </c>
      <c r="J157" s="59">
        <v>0.5</v>
      </c>
      <c r="K157" s="59">
        <v>0.5</v>
      </c>
      <c r="L157" s="59">
        <v>0.5</v>
      </c>
      <c r="M157" s="59">
        <v>0.5</v>
      </c>
    </row>
    <row r="158" ht="14.5" spans="5:13">
      <c r="E158" s="35" t="s">
        <v>70</v>
      </c>
      <c r="G158" s="59">
        <v>0.5</v>
      </c>
      <c r="H158" s="59">
        <v>0.5</v>
      </c>
      <c r="I158" s="59">
        <v>0.5</v>
      </c>
      <c r="J158" s="59">
        <v>0.5</v>
      </c>
      <c r="K158" s="59">
        <v>0.5</v>
      </c>
      <c r="L158" s="59">
        <v>0.5</v>
      </c>
      <c r="M158" s="59">
        <v>0.5</v>
      </c>
    </row>
    <row r="159" ht="14.5" spans="4:13">
      <c r="D159" s="35" t="s">
        <v>46</v>
      </c>
      <c r="E159" s="35" t="s">
        <v>79</v>
      </c>
      <c r="F159" t="s">
        <v>19</v>
      </c>
      <c r="G159" s="59">
        <v>0.5</v>
      </c>
      <c r="H159" s="59">
        <v>0.5</v>
      </c>
      <c r="I159" s="59">
        <v>0.5</v>
      </c>
      <c r="J159" s="59">
        <v>0.5</v>
      </c>
      <c r="K159" s="59">
        <v>0.5</v>
      </c>
      <c r="L159" s="59">
        <v>0.5</v>
      </c>
      <c r="M159" s="59">
        <v>0.5</v>
      </c>
    </row>
    <row r="160" ht="14.5" spans="5:13">
      <c r="E160" s="35" t="s">
        <v>70</v>
      </c>
      <c r="G160" s="59">
        <v>0.5</v>
      </c>
      <c r="H160" s="59">
        <v>0.5</v>
      </c>
      <c r="I160" s="59">
        <v>0.5</v>
      </c>
      <c r="J160" s="59">
        <v>0.5</v>
      </c>
      <c r="K160" s="59">
        <v>0.5</v>
      </c>
      <c r="L160" s="59">
        <v>0.5</v>
      </c>
      <c r="M160" s="59">
        <v>0.5</v>
      </c>
    </row>
    <row r="161" ht="14.5" spans="4:13">
      <c r="D161" s="35" t="s">
        <v>48</v>
      </c>
      <c r="E161" s="35" t="s">
        <v>72</v>
      </c>
      <c r="F161" t="s">
        <v>19</v>
      </c>
      <c r="G161" s="59">
        <v>0.5</v>
      </c>
      <c r="H161" s="59">
        <v>0.5</v>
      </c>
      <c r="I161" s="59">
        <v>0.5</v>
      </c>
      <c r="J161" s="59">
        <v>0.5</v>
      </c>
      <c r="K161" s="59">
        <v>0.5</v>
      </c>
      <c r="L161" s="59">
        <v>0.5</v>
      </c>
      <c r="M161" s="59">
        <v>0.5</v>
      </c>
    </row>
    <row r="162" ht="14.5" spans="5:13">
      <c r="E162" s="35" t="s">
        <v>76</v>
      </c>
      <c r="G162" s="59">
        <v>0.5</v>
      </c>
      <c r="H162" s="59">
        <v>0.5</v>
      </c>
      <c r="I162" s="59">
        <v>0.5</v>
      </c>
      <c r="J162" s="59">
        <v>0.5</v>
      </c>
      <c r="K162" s="59">
        <v>0.5</v>
      </c>
      <c r="L162" s="59">
        <v>0.5</v>
      </c>
      <c r="M162" s="59">
        <v>0.5</v>
      </c>
    </row>
    <row r="163" ht="14.5" spans="4:13">
      <c r="D163" s="35" t="s">
        <v>50</v>
      </c>
      <c r="E163" s="35" t="s">
        <v>72</v>
      </c>
      <c r="F163" t="s">
        <v>19</v>
      </c>
      <c r="G163" s="59">
        <v>0.5</v>
      </c>
      <c r="H163" s="59">
        <v>0.5</v>
      </c>
      <c r="I163" s="59">
        <v>0.5</v>
      </c>
      <c r="J163" s="59">
        <v>0.5</v>
      </c>
      <c r="K163" s="59">
        <v>0.5</v>
      </c>
      <c r="L163" s="59">
        <v>0.5</v>
      </c>
      <c r="M163" s="59">
        <v>0.5</v>
      </c>
    </row>
    <row r="164" ht="14.5" spans="5:13">
      <c r="E164" s="35" t="s">
        <v>79</v>
      </c>
      <c r="G164" s="59">
        <v>0.5</v>
      </c>
      <c r="H164" s="59">
        <v>0.5</v>
      </c>
      <c r="I164" s="59">
        <v>0.5</v>
      </c>
      <c r="J164" s="59">
        <v>0.5</v>
      </c>
      <c r="K164" s="59">
        <v>0.5</v>
      </c>
      <c r="L164" s="59">
        <v>0.5</v>
      </c>
      <c r="M164" s="59">
        <v>0.5</v>
      </c>
    </row>
    <row r="165" ht="14.5" spans="4:13">
      <c r="D165" t="s">
        <v>22</v>
      </c>
      <c r="E165" t="s">
        <v>79</v>
      </c>
      <c r="F165" t="s">
        <v>19</v>
      </c>
      <c r="G165" s="141">
        <v>1</v>
      </c>
      <c r="H165" s="141">
        <v>1</v>
      </c>
      <c r="I165" s="141">
        <v>1</v>
      </c>
      <c r="J165" s="141">
        <v>1</v>
      </c>
      <c r="K165" s="141">
        <v>1</v>
      </c>
      <c r="L165" s="141">
        <v>1</v>
      </c>
      <c r="M165" s="141">
        <v>1</v>
      </c>
    </row>
    <row r="166" ht="14.5" spans="4:13">
      <c r="D166" t="s">
        <v>26</v>
      </c>
      <c r="E166" t="s">
        <v>79</v>
      </c>
      <c r="F166" t="s">
        <v>19</v>
      </c>
      <c r="G166" s="141">
        <v>1</v>
      </c>
      <c r="H166" s="141">
        <v>1</v>
      </c>
      <c r="I166" s="141">
        <v>1</v>
      </c>
      <c r="J166" s="141">
        <v>1</v>
      </c>
      <c r="K166" s="141">
        <v>1</v>
      </c>
      <c r="L166" s="141">
        <v>1</v>
      </c>
      <c r="M166" s="141">
        <v>1</v>
      </c>
    </row>
    <row r="167" ht="14.5" spans="4:13">
      <c r="D167" t="s">
        <v>28</v>
      </c>
      <c r="E167" t="s">
        <v>79</v>
      </c>
      <c r="F167" t="s">
        <v>19</v>
      </c>
      <c r="G167" s="141">
        <v>1</v>
      </c>
      <c r="H167" s="141">
        <v>1</v>
      </c>
      <c r="I167" s="141">
        <v>1</v>
      </c>
      <c r="J167" s="141">
        <v>1</v>
      </c>
      <c r="K167" s="141">
        <v>1</v>
      </c>
      <c r="L167" s="141">
        <v>1</v>
      </c>
      <c r="M167" s="141">
        <v>1</v>
      </c>
    </row>
    <row r="168" ht="14.5" spans="4:13">
      <c r="D168" t="s">
        <v>30</v>
      </c>
      <c r="E168" t="s">
        <v>76</v>
      </c>
      <c r="F168" t="s">
        <v>19</v>
      </c>
      <c r="G168" s="141">
        <v>1</v>
      </c>
      <c r="H168" s="141">
        <v>1</v>
      </c>
      <c r="I168" s="141">
        <v>1</v>
      </c>
      <c r="J168" s="141">
        <v>1</v>
      </c>
      <c r="K168" s="141">
        <v>1</v>
      </c>
      <c r="L168" s="141">
        <v>1</v>
      </c>
      <c r="M168" s="141">
        <v>1</v>
      </c>
    </row>
    <row r="169" ht="14.5" spans="4:13">
      <c r="D169" t="s">
        <v>32</v>
      </c>
      <c r="E169" t="s">
        <v>76</v>
      </c>
      <c r="F169" t="s">
        <v>19</v>
      </c>
      <c r="G169" s="141">
        <v>1</v>
      </c>
      <c r="H169" s="141">
        <v>1</v>
      </c>
      <c r="I169" s="141">
        <v>1</v>
      </c>
      <c r="J169" s="141">
        <v>1</v>
      </c>
      <c r="K169" s="141">
        <v>1</v>
      </c>
      <c r="L169" s="141">
        <v>1</v>
      </c>
      <c r="M169" s="141">
        <v>1</v>
      </c>
    </row>
    <row r="170" ht="14.5" spans="4:13">
      <c r="D170" t="s">
        <v>34</v>
      </c>
      <c r="E170" t="s">
        <v>76</v>
      </c>
      <c r="F170" t="s">
        <v>19</v>
      </c>
      <c r="G170" s="141">
        <v>1</v>
      </c>
      <c r="H170" s="141">
        <v>1</v>
      </c>
      <c r="I170" s="141">
        <v>1</v>
      </c>
      <c r="J170" s="141">
        <v>1</v>
      </c>
      <c r="K170" s="141">
        <v>1</v>
      </c>
      <c r="L170" s="141">
        <v>1</v>
      </c>
      <c r="M170" s="141">
        <v>1</v>
      </c>
    </row>
    <row r="171" ht="14.5" spans="4:13">
      <c r="D171" t="s">
        <v>36</v>
      </c>
      <c r="E171" t="s">
        <v>72</v>
      </c>
      <c r="F171" t="s">
        <v>19</v>
      </c>
      <c r="G171" s="141">
        <v>1</v>
      </c>
      <c r="H171" s="141">
        <v>1</v>
      </c>
      <c r="I171" s="141">
        <v>1</v>
      </c>
      <c r="J171" s="141">
        <v>1</v>
      </c>
      <c r="K171" s="141">
        <v>1</v>
      </c>
      <c r="L171" s="141">
        <v>1</v>
      </c>
      <c r="M171" s="141">
        <v>1</v>
      </c>
    </row>
    <row r="172" ht="14.5" spans="4:13">
      <c r="D172" t="s">
        <v>38</v>
      </c>
      <c r="E172" t="s">
        <v>64</v>
      </c>
      <c r="F172" t="s">
        <v>19</v>
      </c>
      <c r="G172" s="141">
        <v>1</v>
      </c>
      <c r="H172" s="141">
        <v>1</v>
      </c>
      <c r="I172" s="141">
        <v>1</v>
      </c>
      <c r="J172" s="141">
        <v>1</v>
      </c>
      <c r="K172" s="141">
        <v>1</v>
      </c>
      <c r="L172" s="141">
        <v>1</v>
      </c>
      <c r="M172" s="141">
        <v>1</v>
      </c>
    </row>
    <row r="173" ht="14.5" spans="4:13">
      <c r="D173" t="s">
        <v>40</v>
      </c>
      <c r="E173" t="s">
        <v>67</v>
      </c>
      <c r="F173" t="s">
        <v>19</v>
      </c>
      <c r="G173" s="141">
        <v>1</v>
      </c>
      <c r="H173" s="141">
        <v>1</v>
      </c>
      <c r="I173" s="141">
        <v>1</v>
      </c>
      <c r="J173" s="141">
        <v>1</v>
      </c>
      <c r="K173" s="141">
        <v>1</v>
      </c>
      <c r="L173" s="141">
        <v>1</v>
      </c>
      <c r="M173" s="141">
        <v>1</v>
      </c>
    </row>
    <row r="174" ht="14.5" spans="4:13">
      <c r="D174" t="s">
        <v>42</v>
      </c>
      <c r="E174" t="s">
        <v>70</v>
      </c>
      <c r="F174" t="s">
        <v>19</v>
      </c>
      <c r="G174" s="141">
        <v>1</v>
      </c>
      <c r="H174" s="141">
        <v>1</v>
      </c>
      <c r="I174" s="141">
        <v>1</v>
      </c>
      <c r="J174" s="141">
        <v>1</v>
      </c>
      <c r="K174" s="141">
        <v>1</v>
      </c>
      <c r="L174" s="141">
        <v>1</v>
      </c>
      <c r="M174" s="141">
        <v>1</v>
      </c>
    </row>
    <row r="180" ht="14.5" spans="6:6">
      <c r="F180" s="33" t="s">
        <v>248</v>
      </c>
    </row>
    <row r="181" ht="15.25" spans="4:13">
      <c r="D181" s="34" t="s">
        <v>11</v>
      </c>
      <c r="E181" s="34" t="s">
        <v>185</v>
      </c>
      <c r="F181" s="34" t="s">
        <v>186</v>
      </c>
      <c r="G181" t="s">
        <v>187</v>
      </c>
      <c r="H181" t="s">
        <v>188</v>
      </c>
      <c r="I181" t="s">
        <v>189</v>
      </c>
      <c r="J181" t="s">
        <v>190</v>
      </c>
      <c r="K181" t="s">
        <v>191</v>
      </c>
      <c r="L181" t="s">
        <v>192</v>
      </c>
      <c r="M181" t="s">
        <v>193</v>
      </c>
    </row>
    <row r="182" ht="14.5" spans="4:13">
      <c r="D182" t="s">
        <v>22</v>
      </c>
      <c r="E182" t="s">
        <v>79</v>
      </c>
      <c r="F182" t="s">
        <v>19</v>
      </c>
      <c r="G182" s="141">
        <v>15</v>
      </c>
      <c r="H182" s="141">
        <v>15</v>
      </c>
      <c r="I182" s="141">
        <v>15</v>
      </c>
      <c r="J182" s="141">
        <v>15</v>
      </c>
      <c r="K182" s="141">
        <v>15</v>
      </c>
      <c r="L182" s="141">
        <v>15</v>
      </c>
      <c r="M182" s="141">
        <v>15</v>
      </c>
    </row>
    <row r="183" ht="14.5" spans="4:13">
      <c r="D183" t="s">
        <v>26</v>
      </c>
      <c r="E183" t="s">
        <v>79</v>
      </c>
      <c r="F183" t="s">
        <v>19</v>
      </c>
      <c r="G183" s="141">
        <v>15</v>
      </c>
      <c r="H183" s="141">
        <v>15</v>
      </c>
      <c r="I183" s="141">
        <v>15</v>
      </c>
      <c r="J183" s="141">
        <v>15</v>
      </c>
      <c r="K183" s="141">
        <v>15</v>
      </c>
      <c r="L183" s="141">
        <v>15</v>
      </c>
      <c r="M183" s="141">
        <v>15</v>
      </c>
    </row>
    <row r="184" ht="14.5" spans="4:13">
      <c r="D184" t="s">
        <v>28</v>
      </c>
      <c r="E184" t="s">
        <v>79</v>
      </c>
      <c r="F184" t="s">
        <v>19</v>
      </c>
      <c r="G184" s="141">
        <v>15</v>
      </c>
      <c r="H184" s="141">
        <v>15</v>
      </c>
      <c r="I184" s="141">
        <v>15</v>
      </c>
      <c r="J184" s="141">
        <v>15</v>
      </c>
      <c r="K184" s="141">
        <v>15</v>
      </c>
      <c r="L184" s="141">
        <v>15</v>
      </c>
      <c r="M184" s="141">
        <v>15</v>
      </c>
    </row>
    <row r="185" ht="14.5" spans="4:13">
      <c r="D185" t="s">
        <v>30</v>
      </c>
      <c r="E185" t="s">
        <v>76</v>
      </c>
      <c r="F185" t="s">
        <v>19</v>
      </c>
      <c r="G185" s="141">
        <v>15</v>
      </c>
      <c r="H185" s="141">
        <v>15</v>
      </c>
      <c r="I185" s="141">
        <v>15</v>
      </c>
      <c r="J185" s="141">
        <v>15</v>
      </c>
      <c r="K185" s="141">
        <v>15</v>
      </c>
      <c r="L185" s="141">
        <v>15</v>
      </c>
      <c r="M185" s="141">
        <v>15</v>
      </c>
    </row>
    <row r="186" ht="14.5" spans="4:13">
      <c r="D186" t="s">
        <v>32</v>
      </c>
      <c r="E186" t="s">
        <v>76</v>
      </c>
      <c r="F186" t="s">
        <v>19</v>
      </c>
      <c r="G186" s="141">
        <v>15</v>
      </c>
      <c r="H186" s="141">
        <v>15</v>
      </c>
      <c r="I186" s="141">
        <v>15</v>
      </c>
      <c r="J186" s="141">
        <v>15</v>
      </c>
      <c r="K186" s="141">
        <v>15</v>
      </c>
      <c r="L186" s="141">
        <v>15</v>
      </c>
      <c r="M186" s="141">
        <v>15</v>
      </c>
    </row>
    <row r="187" ht="14.5" spans="4:13">
      <c r="D187" t="s">
        <v>34</v>
      </c>
      <c r="E187" t="s">
        <v>76</v>
      </c>
      <c r="F187" t="s">
        <v>19</v>
      </c>
      <c r="G187" s="141">
        <v>15</v>
      </c>
      <c r="H187" s="141">
        <v>15</v>
      </c>
      <c r="I187" s="141">
        <v>15</v>
      </c>
      <c r="J187" s="141">
        <v>15</v>
      </c>
      <c r="K187" s="141">
        <v>15</v>
      </c>
      <c r="L187" s="141">
        <v>15</v>
      </c>
      <c r="M187" s="141">
        <v>15</v>
      </c>
    </row>
    <row r="188" ht="14.5" spans="4:13">
      <c r="D188" t="s">
        <v>36</v>
      </c>
      <c r="E188" t="s">
        <v>72</v>
      </c>
      <c r="F188" t="s">
        <v>19</v>
      </c>
      <c r="G188" s="141">
        <v>15</v>
      </c>
      <c r="H188" s="141">
        <v>15</v>
      </c>
      <c r="I188" s="141">
        <v>15</v>
      </c>
      <c r="J188" s="141">
        <v>15</v>
      </c>
      <c r="K188" s="141">
        <v>15</v>
      </c>
      <c r="L188" s="141">
        <v>15</v>
      </c>
      <c r="M188" s="141">
        <v>15</v>
      </c>
    </row>
    <row r="189" ht="14.5" spans="4:13">
      <c r="D189" t="s">
        <v>38</v>
      </c>
      <c r="E189" t="s">
        <v>64</v>
      </c>
      <c r="F189" t="s">
        <v>19</v>
      </c>
      <c r="G189" s="141">
        <v>15</v>
      </c>
      <c r="H189" s="141">
        <v>15</v>
      </c>
      <c r="I189" s="141">
        <v>15</v>
      </c>
      <c r="J189" s="141">
        <v>15</v>
      </c>
      <c r="K189" s="141">
        <v>15</v>
      </c>
      <c r="L189" s="141">
        <v>15</v>
      </c>
      <c r="M189" s="141">
        <v>15</v>
      </c>
    </row>
    <row r="190" ht="14.5" spans="4:13">
      <c r="D190" t="s">
        <v>40</v>
      </c>
      <c r="E190" t="s">
        <v>67</v>
      </c>
      <c r="F190" t="s">
        <v>19</v>
      </c>
      <c r="G190" s="141">
        <v>15</v>
      </c>
      <c r="H190" s="141">
        <v>15</v>
      </c>
      <c r="I190" s="141">
        <v>15</v>
      </c>
      <c r="J190" s="141">
        <v>15</v>
      </c>
      <c r="K190" s="141">
        <v>15</v>
      </c>
      <c r="L190" s="141">
        <v>15</v>
      </c>
      <c r="M190" s="141">
        <v>15</v>
      </c>
    </row>
    <row r="191" ht="14.5" spans="4:13">
      <c r="D191" t="s">
        <v>42</v>
      </c>
      <c r="E191" t="s">
        <v>70</v>
      </c>
      <c r="F191" t="s">
        <v>19</v>
      </c>
      <c r="G191" s="141">
        <v>15</v>
      </c>
      <c r="H191" s="141">
        <v>15</v>
      </c>
      <c r="I191" s="141">
        <v>15</v>
      </c>
      <c r="J191" s="141">
        <v>15</v>
      </c>
      <c r="K191" s="141">
        <v>15</v>
      </c>
      <c r="L191" s="141">
        <v>15</v>
      </c>
      <c r="M191" s="141">
        <v>15</v>
      </c>
    </row>
    <row r="192" ht="14.5" spans="4:13">
      <c r="D192" s="35" t="s">
        <v>44</v>
      </c>
      <c r="E192" s="35" t="s">
        <v>72</v>
      </c>
      <c r="F192" t="s">
        <v>19</v>
      </c>
      <c r="G192" s="141">
        <v>15</v>
      </c>
      <c r="H192" s="141">
        <v>15</v>
      </c>
      <c r="I192" s="141">
        <v>15</v>
      </c>
      <c r="J192" s="141">
        <v>15</v>
      </c>
      <c r="K192" s="141">
        <v>15</v>
      </c>
      <c r="L192" s="141">
        <v>15</v>
      </c>
      <c r="M192" s="141">
        <v>15</v>
      </c>
    </row>
    <row r="193" ht="14.5" spans="5:13">
      <c r="E193" s="35" t="s">
        <v>70</v>
      </c>
      <c r="G193" s="141"/>
      <c r="H193" s="141"/>
      <c r="I193" s="141"/>
      <c r="J193" s="141"/>
      <c r="K193" s="141"/>
      <c r="L193" s="141"/>
      <c r="M193" s="141"/>
    </row>
    <row r="194" ht="14.5" spans="4:13">
      <c r="D194" s="35" t="s">
        <v>46</v>
      </c>
      <c r="E194" s="35" t="s">
        <v>79</v>
      </c>
      <c r="F194" t="s">
        <v>19</v>
      </c>
      <c r="G194" s="141">
        <v>15</v>
      </c>
      <c r="H194" s="141">
        <v>15</v>
      </c>
      <c r="I194" s="141">
        <v>15</v>
      </c>
      <c r="J194" s="141">
        <v>15</v>
      </c>
      <c r="K194" s="141">
        <v>15</v>
      </c>
      <c r="L194" s="141">
        <v>15</v>
      </c>
      <c r="M194" s="141">
        <v>15</v>
      </c>
    </row>
    <row r="195" ht="14.5" spans="5:13">
      <c r="E195" s="35" t="s">
        <v>70</v>
      </c>
      <c r="G195" s="141"/>
      <c r="H195" s="141"/>
      <c r="I195" s="141"/>
      <c r="J195" s="141"/>
      <c r="K195" s="141"/>
      <c r="L195" s="141"/>
      <c r="M195" s="141"/>
    </row>
    <row r="196" ht="14.5" spans="4:13">
      <c r="D196" s="35" t="s">
        <v>48</v>
      </c>
      <c r="E196" s="35" t="s">
        <v>72</v>
      </c>
      <c r="F196" t="s">
        <v>19</v>
      </c>
      <c r="G196" s="141">
        <v>15</v>
      </c>
      <c r="H196" s="141">
        <v>15</v>
      </c>
      <c r="I196" s="141">
        <v>15</v>
      </c>
      <c r="J196" s="141">
        <v>15</v>
      </c>
      <c r="K196" s="141">
        <v>15</v>
      </c>
      <c r="L196" s="141">
        <v>15</v>
      </c>
      <c r="M196" s="141">
        <v>15</v>
      </c>
    </row>
    <row r="197" ht="14.5" spans="5:13">
      <c r="E197" s="35" t="s">
        <v>76</v>
      </c>
      <c r="G197" s="141"/>
      <c r="H197" s="141"/>
      <c r="I197" s="141"/>
      <c r="J197" s="141"/>
      <c r="K197" s="141"/>
      <c r="L197" s="141"/>
      <c r="M197" s="141"/>
    </row>
    <row r="198" ht="14.5" spans="4:13">
      <c r="D198" s="35" t="s">
        <v>50</v>
      </c>
      <c r="E198" s="35" t="s">
        <v>72</v>
      </c>
      <c r="F198" t="s">
        <v>19</v>
      </c>
      <c r="G198" s="141">
        <v>15</v>
      </c>
      <c r="H198" s="141">
        <v>15</v>
      </c>
      <c r="I198" s="141">
        <v>15</v>
      </c>
      <c r="J198" s="141">
        <v>15</v>
      </c>
      <c r="K198" s="141">
        <v>15</v>
      </c>
      <c r="L198" s="141">
        <v>15</v>
      </c>
      <c r="M198" s="141">
        <v>15</v>
      </c>
    </row>
    <row r="199" ht="14.5" spans="5:13">
      <c r="E199" s="35" t="s">
        <v>79</v>
      </c>
      <c r="G199" s="141"/>
      <c r="H199" s="141"/>
      <c r="I199" s="141"/>
      <c r="J199" s="141"/>
      <c r="K199" s="141"/>
      <c r="L199" s="141"/>
      <c r="M199" s="141"/>
    </row>
    <row r="206" ht="14.5" spans="4:13">
      <c r="D206" s="41"/>
      <c r="E206" s="41"/>
      <c r="F206" s="33" t="s">
        <v>249</v>
      </c>
      <c r="G206" s="43"/>
      <c r="H206" s="43"/>
      <c r="I206" s="57"/>
      <c r="J206" s="57"/>
      <c r="K206" s="57"/>
      <c r="L206" s="57"/>
      <c r="M206" s="57"/>
    </row>
    <row r="207" ht="15.25" spans="4:13">
      <c r="D207" s="44" t="s">
        <v>11</v>
      </c>
      <c r="E207" s="44" t="s">
        <v>185</v>
      </c>
      <c r="F207" s="44" t="s">
        <v>186</v>
      </c>
      <c r="G207" s="45" t="s">
        <v>187</v>
      </c>
      <c r="H207" s="45" t="s">
        <v>188</v>
      </c>
      <c r="I207" t="s">
        <v>189</v>
      </c>
      <c r="J207" t="s">
        <v>190</v>
      </c>
      <c r="K207" t="s">
        <v>191</v>
      </c>
      <c r="L207" t="s">
        <v>192</v>
      </c>
      <c r="M207" t="s">
        <v>193</v>
      </c>
    </row>
    <row r="208" spans="4:13">
      <c r="D208" s="46" t="s">
        <v>250</v>
      </c>
      <c r="E208" s="45"/>
      <c r="F208" s="45"/>
      <c r="G208" s="117">
        <v>1</v>
      </c>
      <c r="H208" s="117">
        <v>1</v>
      </c>
      <c r="I208" s="117">
        <v>1</v>
      </c>
      <c r="J208" s="117">
        <v>1</v>
      </c>
      <c r="K208" s="117">
        <v>1</v>
      </c>
      <c r="L208" s="117">
        <v>1</v>
      </c>
      <c r="M208" s="117">
        <v>1</v>
      </c>
    </row>
  </sheetData>
  <mergeCells count="1">
    <mergeCell ref="B3:B20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K162"/>
  <sheetViews>
    <sheetView zoomScale="48" zoomScaleNormal="48" topLeftCell="A7" workbookViewId="0">
      <selection activeCell="W14" sqref="W14"/>
    </sheetView>
  </sheetViews>
  <sheetFormatPr defaultColWidth="9" defaultRowHeight="12.5"/>
  <cols>
    <col min="2" max="2" width="38.8181818181818" customWidth="1"/>
    <col min="4" max="22" width="9" hidden="1" customWidth="1"/>
    <col min="26" max="26" width="38.1818181818182" customWidth="1"/>
    <col min="28" max="46" width="9" hidden="1" customWidth="1"/>
    <col min="52" max="70" width="9" hidden="1" customWidth="1"/>
    <col min="76" max="94" width="9" hidden="1" customWidth="1"/>
    <col min="100" max="118" width="9" hidden="1" customWidth="1"/>
    <col min="124" max="142" width="9" hidden="1" customWidth="1"/>
    <col min="148" max="166" width="9" hidden="1" customWidth="1"/>
  </cols>
  <sheetData>
    <row r="1" ht="14.5" spans="1:16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</row>
    <row r="2" ht="14.5" spans="1:16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</row>
    <row r="3" ht="14.5" spans="1:16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</row>
    <row r="4" ht="14.5" spans="1:16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</row>
    <row r="5" ht="18" spans="1:167">
      <c r="A5" s="2" t="s">
        <v>251</v>
      </c>
      <c r="B5" s="2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1"/>
      <c r="Q5" s="1"/>
      <c r="R5" s="1"/>
      <c r="S5" s="1"/>
      <c r="T5" s="1"/>
      <c r="U5" s="1"/>
      <c r="V5" s="1"/>
      <c r="W5" s="1"/>
      <c r="Y5" s="2" t="s">
        <v>251</v>
      </c>
      <c r="Z5" s="2"/>
      <c r="AA5" s="1"/>
      <c r="AB5" s="1"/>
      <c r="AC5" s="1"/>
      <c r="AD5" s="3"/>
      <c r="AE5" s="3"/>
      <c r="AF5" s="3"/>
      <c r="AG5" s="3"/>
      <c r="AH5" s="3"/>
      <c r="AI5" s="3"/>
      <c r="AJ5" s="3"/>
      <c r="AK5" s="3"/>
      <c r="AL5" s="3"/>
      <c r="AM5" s="3"/>
      <c r="AN5" s="1"/>
      <c r="AO5" s="1"/>
      <c r="AP5" s="1"/>
      <c r="AQ5" s="1"/>
      <c r="AR5" s="1"/>
      <c r="AS5" s="1"/>
      <c r="AT5" s="1"/>
      <c r="AU5" s="1"/>
      <c r="AW5" s="2" t="s">
        <v>251</v>
      </c>
      <c r="AX5" s="2"/>
      <c r="AY5" s="1"/>
      <c r="AZ5" s="1"/>
      <c r="BA5" s="1"/>
      <c r="BB5" s="3"/>
      <c r="BC5" s="3"/>
      <c r="BD5" s="3"/>
      <c r="BE5" s="3"/>
      <c r="BF5" s="3"/>
      <c r="BG5" s="3"/>
      <c r="BH5" s="3"/>
      <c r="BI5" s="3"/>
      <c r="BJ5" s="3"/>
      <c r="BK5" s="3"/>
      <c r="BL5" s="1"/>
      <c r="BM5" s="1"/>
      <c r="BN5" s="1"/>
      <c r="BO5" s="1"/>
      <c r="BP5" s="1"/>
      <c r="BQ5" s="1"/>
      <c r="BR5" s="1"/>
      <c r="BS5" s="1"/>
      <c r="BU5" s="2" t="s">
        <v>251</v>
      </c>
      <c r="BV5" s="2"/>
      <c r="BW5" s="1"/>
      <c r="BX5" s="1"/>
      <c r="BY5" s="1"/>
      <c r="BZ5" s="3"/>
      <c r="CA5" s="3"/>
      <c r="CB5" s="3"/>
      <c r="CC5" s="3"/>
      <c r="CD5" s="3"/>
      <c r="CE5" s="3"/>
      <c r="CF5" s="3"/>
      <c r="CG5" s="3"/>
      <c r="CH5" s="3"/>
      <c r="CI5" s="3"/>
      <c r="CJ5" s="1"/>
      <c r="CK5" s="1"/>
      <c r="CL5" s="1"/>
      <c r="CM5" s="1"/>
      <c r="CN5" s="1"/>
      <c r="CO5" s="1"/>
      <c r="CP5" s="1"/>
      <c r="CQ5" s="1"/>
      <c r="CS5" s="2" t="s">
        <v>251</v>
      </c>
      <c r="CT5" s="2"/>
      <c r="CU5" s="1"/>
      <c r="CV5" s="1"/>
      <c r="CW5" s="1"/>
      <c r="CX5" s="3"/>
      <c r="CY5" s="3"/>
      <c r="CZ5" s="3"/>
      <c r="DA5" s="3"/>
      <c r="DB5" s="3"/>
      <c r="DC5" s="3"/>
      <c r="DD5" s="3"/>
      <c r="DE5" s="3"/>
      <c r="DF5" s="3"/>
      <c r="DG5" s="3"/>
      <c r="DH5" s="1"/>
      <c r="DI5" s="1"/>
      <c r="DJ5" s="1"/>
      <c r="DK5" s="1"/>
      <c r="DL5" s="1"/>
      <c r="DM5" s="1"/>
      <c r="DN5" s="1"/>
      <c r="DO5" s="1"/>
      <c r="DQ5" s="2" t="s">
        <v>251</v>
      </c>
      <c r="DR5" s="2"/>
      <c r="DS5" s="1"/>
      <c r="DT5" s="1"/>
      <c r="DU5" s="1"/>
      <c r="DV5" s="3"/>
      <c r="DW5" s="3"/>
      <c r="DX5" s="3"/>
      <c r="DY5" s="3"/>
      <c r="DZ5" s="3"/>
      <c r="EA5" s="3"/>
      <c r="EB5" s="3"/>
      <c r="EC5" s="3"/>
      <c r="ED5" s="3"/>
      <c r="EE5" s="3"/>
      <c r="EF5" s="1"/>
      <c r="EG5" s="1"/>
      <c r="EH5" s="1"/>
      <c r="EI5" s="1"/>
      <c r="EJ5" s="1"/>
      <c r="EK5" s="1"/>
      <c r="EL5" s="1"/>
      <c r="EM5" s="1"/>
      <c r="EO5" s="2" t="s">
        <v>251</v>
      </c>
      <c r="EP5" s="2"/>
      <c r="EQ5" s="1"/>
      <c r="ER5" s="1"/>
      <c r="ES5" s="1"/>
      <c r="ET5" s="3"/>
      <c r="EU5" s="3"/>
      <c r="EV5" s="3"/>
      <c r="EW5" s="3"/>
      <c r="EX5" s="3"/>
      <c r="EY5" s="3"/>
      <c r="EZ5" s="3"/>
      <c r="FA5" s="3"/>
      <c r="FB5" s="3"/>
      <c r="FC5" s="3"/>
      <c r="FD5" s="1"/>
      <c r="FE5" s="1"/>
      <c r="FF5" s="1"/>
      <c r="FG5" s="1"/>
      <c r="FH5" s="1"/>
      <c r="FI5" s="1"/>
      <c r="FJ5" s="1"/>
      <c r="FK5" s="1"/>
    </row>
    <row r="6" ht="18" spans="1:16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Y6" s="2"/>
      <c r="Z6" s="2"/>
      <c r="AA6" s="1"/>
      <c r="AB6" s="1"/>
      <c r="AC6" s="1"/>
      <c r="AD6" s="3"/>
      <c r="AE6" s="3"/>
      <c r="AF6" s="3"/>
      <c r="AG6" s="3"/>
      <c r="AH6" s="3"/>
      <c r="AI6" s="3"/>
      <c r="AJ6" s="3"/>
      <c r="AK6" s="3"/>
      <c r="AL6" s="3"/>
      <c r="AM6" s="3"/>
      <c r="AN6" s="1"/>
      <c r="AO6" s="1"/>
      <c r="AP6" s="1"/>
      <c r="AQ6" s="1"/>
      <c r="AR6" s="1"/>
      <c r="AS6" s="1"/>
      <c r="AT6" s="1"/>
      <c r="AU6" s="1"/>
      <c r="AW6" s="2"/>
      <c r="AX6" s="2"/>
      <c r="AY6" s="1"/>
      <c r="AZ6" s="1"/>
      <c r="BA6" s="1"/>
      <c r="BB6" s="3"/>
      <c r="BC6" s="3"/>
      <c r="BD6" s="3"/>
      <c r="BE6" s="3"/>
      <c r="BF6" s="3"/>
      <c r="BG6" s="3"/>
      <c r="BH6" s="3"/>
      <c r="BI6" s="3"/>
      <c r="BJ6" s="3"/>
      <c r="BK6" s="3"/>
      <c r="BL6" s="1"/>
      <c r="BM6" s="1"/>
      <c r="BN6" s="1"/>
      <c r="BO6" s="1"/>
      <c r="BP6" s="1"/>
      <c r="BQ6" s="1"/>
      <c r="BR6" s="1"/>
      <c r="BS6" s="1"/>
      <c r="BU6" s="2"/>
      <c r="BV6" s="2"/>
      <c r="BW6" s="1"/>
      <c r="BX6" s="1"/>
      <c r="BY6" s="1"/>
      <c r="BZ6" s="3"/>
      <c r="CA6" s="3"/>
      <c r="CB6" s="3"/>
      <c r="CC6" s="3"/>
      <c r="CD6" s="3"/>
      <c r="CE6" s="3"/>
      <c r="CF6" s="3"/>
      <c r="CG6" s="3"/>
      <c r="CH6" s="3"/>
      <c r="CI6" s="3"/>
      <c r="CJ6" s="1"/>
      <c r="CK6" s="1"/>
      <c r="CL6" s="1"/>
      <c r="CM6" s="1"/>
      <c r="CN6" s="1"/>
      <c r="CO6" s="1"/>
      <c r="CP6" s="1"/>
      <c r="CQ6" s="1"/>
      <c r="CS6" s="2"/>
      <c r="CT6" s="2"/>
      <c r="CU6" s="1"/>
      <c r="CV6" s="1"/>
      <c r="CW6" s="1"/>
      <c r="CX6" s="3"/>
      <c r="CY6" s="3"/>
      <c r="CZ6" s="3"/>
      <c r="DA6" s="3"/>
      <c r="DB6" s="3"/>
      <c r="DC6" s="3"/>
      <c r="DD6" s="3"/>
      <c r="DE6" s="3"/>
      <c r="DF6" s="3"/>
      <c r="DG6" s="3"/>
      <c r="DH6" s="1"/>
      <c r="DI6" s="1"/>
      <c r="DJ6" s="1"/>
      <c r="DK6" s="1"/>
      <c r="DL6" s="1"/>
      <c r="DM6" s="1"/>
      <c r="DN6" s="1"/>
      <c r="DO6" s="1"/>
      <c r="DQ6" s="2"/>
      <c r="DR6" s="2"/>
      <c r="DS6" s="1"/>
      <c r="DT6" s="1"/>
      <c r="DU6" s="1"/>
      <c r="DV6" s="3"/>
      <c r="DW6" s="3"/>
      <c r="DX6" s="3"/>
      <c r="DY6" s="3"/>
      <c r="DZ6" s="3"/>
      <c r="EA6" s="3"/>
      <c r="EB6" s="3"/>
      <c r="EC6" s="3"/>
      <c r="ED6" s="3"/>
      <c r="EE6" s="3"/>
      <c r="EF6" s="1"/>
      <c r="EG6" s="1"/>
      <c r="EH6" s="1"/>
      <c r="EI6" s="1"/>
      <c r="EJ6" s="1"/>
      <c r="EK6" s="1"/>
      <c r="EL6" s="1"/>
      <c r="EM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</row>
    <row r="7" ht="17.5" spans="1:167">
      <c r="A7" s="4" t="s">
        <v>252</v>
      </c>
      <c r="B7" s="4"/>
      <c r="C7" s="3"/>
      <c r="D7" s="3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Y7" s="4" t="s">
        <v>253</v>
      </c>
      <c r="Z7" s="4"/>
      <c r="AA7" s="3"/>
      <c r="AB7" s="3"/>
      <c r="AC7" s="3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W7" s="4" t="s">
        <v>254</v>
      </c>
      <c r="AX7" s="4"/>
      <c r="AY7" s="3"/>
      <c r="AZ7" s="3"/>
      <c r="BA7" s="3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U7" s="4" t="s">
        <v>255</v>
      </c>
      <c r="BV7" s="4"/>
      <c r="BW7" s="3"/>
      <c r="BX7" s="3"/>
      <c r="BY7" s="3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S7" s="4" t="s">
        <v>256</v>
      </c>
      <c r="CT7" s="4"/>
      <c r="CU7" s="3"/>
      <c r="CV7" s="3"/>
      <c r="CW7" s="3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Q7" s="4" t="s">
        <v>257</v>
      </c>
      <c r="DR7" s="4"/>
      <c r="DS7" s="3"/>
      <c r="DT7" s="3"/>
      <c r="DU7" s="3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O7" s="4" t="s">
        <v>258</v>
      </c>
      <c r="EP7" s="4"/>
      <c r="EQ7" s="3"/>
      <c r="ER7" s="3"/>
      <c r="ES7" s="3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</row>
    <row r="8" ht="15.5" spans="1:167">
      <c r="A8" s="4" t="s">
        <v>259</v>
      </c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Y8" s="4" t="s">
        <v>259</v>
      </c>
      <c r="Z8" s="4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W8" s="4" t="s">
        <v>259</v>
      </c>
      <c r="AX8" s="4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4" t="s">
        <v>259</v>
      </c>
      <c r="BV8" s="4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S8" s="4" t="s">
        <v>259</v>
      </c>
      <c r="CT8" s="4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Q8" s="4" t="s">
        <v>259</v>
      </c>
      <c r="DR8" s="4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O8" s="4" t="s">
        <v>259</v>
      </c>
      <c r="EP8" s="4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</row>
    <row r="9" ht="15.5" spans="1:16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Y9" s="1"/>
      <c r="Z9" s="1"/>
      <c r="AA9" s="17"/>
      <c r="AB9" s="17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W9" s="1"/>
      <c r="AX9" s="1"/>
      <c r="AY9" s="17"/>
      <c r="AZ9" s="17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U9" s="1"/>
      <c r="BV9" s="1"/>
      <c r="BW9" s="17"/>
      <c r="BX9" s="17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S9" s="1"/>
      <c r="CT9" s="1"/>
      <c r="CU9" s="17"/>
      <c r="CV9" s="17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Q9" s="1"/>
      <c r="DR9" s="1"/>
      <c r="DS9" s="17"/>
      <c r="DT9" s="17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</row>
    <row r="10" ht="14.5" spans="1:16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</row>
    <row r="11" ht="15.25" spans="1:167">
      <c r="A11" s="1"/>
      <c r="B11" s="1"/>
      <c r="C11" s="6">
        <v>2000</v>
      </c>
      <c r="D11" s="6">
        <v>2001</v>
      </c>
      <c r="E11" s="6">
        <v>2002</v>
      </c>
      <c r="F11" s="6">
        <v>2003</v>
      </c>
      <c r="G11" s="6">
        <v>2004</v>
      </c>
      <c r="H11" s="6">
        <v>2005</v>
      </c>
      <c r="I11" s="6">
        <v>2006</v>
      </c>
      <c r="J11" s="6">
        <v>2007</v>
      </c>
      <c r="K11" s="6">
        <v>2008</v>
      </c>
      <c r="L11" s="6">
        <v>2009</v>
      </c>
      <c r="M11" s="6">
        <v>2010</v>
      </c>
      <c r="N11" s="6">
        <v>2011</v>
      </c>
      <c r="O11" s="6">
        <v>2012</v>
      </c>
      <c r="P11" s="6">
        <v>2013</v>
      </c>
      <c r="Q11" s="6">
        <v>2014</v>
      </c>
      <c r="R11" s="6">
        <v>2015</v>
      </c>
      <c r="S11" s="6">
        <v>2016</v>
      </c>
      <c r="T11" s="6">
        <v>2017</v>
      </c>
      <c r="U11" s="6">
        <v>2018</v>
      </c>
      <c r="V11" s="6">
        <v>2019</v>
      </c>
      <c r="W11" s="6">
        <v>2020</v>
      </c>
      <c r="Y11" s="1"/>
      <c r="Z11" s="1"/>
      <c r="AA11" s="6">
        <v>2000</v>
      </c>
      <c r="AB11" s="6">
        <v>2001</v>
      </c>
      <c r="AC11" s="6">
        <v>2002</v>
      </c>
      <c r="AD11" s="6">
        <v>2003</v>
      </c>
      <c r="AE11" s="6">
        <v>2004</v>
      </c>
      <c r="AF11" s="6">
        <v>2005</v>
      </c>
      <c r="AG11" s="6">
        <v>2006</v>
      </c>
      <c r="AH11" s="6">
        <v>2007</v>
      </c>
      <c r="AI11" s="6">
        <v>2008</v>
      </c>
      <c r="AJ11" s="6">
        <v>2009</v>
      </c>
      <c r="AK11" s="6">
        <v>2010</v>
      </c>
      <c r="AL11" s="6">
        <v>2011</v>
      </c>
      <c r="AM11" s="6">
        <v>2012</v>
      </c>
      <c r="AN11" s="6">
        <v>2013</v>
      </c>
      <c r="AO11" s="6">
        <v>2014</v>
      </c>
      <c r="AP11" s="6">
        <v>2015</v>
      </c>
      <c r="AQ11" s="6">
        <v>2016</v>
      </c>
      <c r="AR11" s="6">
        <v>2017</v>
      </c>
      <c r="AS11" s="6">
        <v>2018</v>
      </c>
      <c r="AT11" s="6">
        <v>2019</v>
      </c>
      <c r="AU11" s="6">
        <v>2020</v>
      </c>
      <c r="AW11" s="1"/>
      <c r="AX11" s="1"/>
      <c r="AY11" s="6">
        <v>2000</v>
      </c>
      <c r="AZ11" s="6">
        <v>2001</v>
      </c>
      <c r="BA11" s="6">
        <v>2002</v>
      </c>
      <c r="BB11" s="6">
        <v>2003</v>
      </c>
      <c r="BC11" s="6">
        <v>2004</v>
      </c>
      <c r="BD11" s="6">
        <v>2005</v>
      </c>
      <c r="BE11" s="6">
        <v>2006</v>
      </c>
      <c r="BF11" s="6">
        <v>2007</v>
      </c>
      <c r="BG11" s="6">
        <v>2008</v>
      </c>
      <c r="BH11" s="6">
        <v>2009</v>
      </c>
      <c r="BI11" s="6">
        <v>2010</v>
      </c>
      <c r="BJ11" s="6">
        <v>2011</v>
      </c>
      <c r="BK11" s="6">
        <v>2012</v>
      </c>
      <c r="BL11" s="6">
        <v>2013</v>
      </c>
      <c r="BM11" s="6">
        <v>2014</v>
      </c>
      <c r="BN11" s="6">
        <v>2015</v>
      </c>
      <c r="BO11" s="6">
        <v>2016</v>
      </c>
      <c r="BP11" s="6">
        <v>2017</v>
      </c>
      <c r="BQ11" s="6">
        <v>2018</v>
      </c>
      <c r="BR11" s="6">
        <v>2019</v>
      </c>
      <c r="BS11" s="6">
        <v>2020</v>
      </c>
      <c r="BU11" s="1"/>
      <c r="BV11" s="1"/>
      <c r="BW11" s="6">
        <v>2000</v>
      </c>
      <c r="BX11" s="6">
        <v>2001</v>
      </c>
      <c r="BY11" s="6">
        <v>2002</v>
      </c>
      <c r="BZ11" s="6">
        <v>2003</v>
      </c>
      <c r="CA11" s="6">
        <v>2004</v>
      </c>
      <c r="CB11" s="6">
        <v>2005</v>
      </c>
      <c r="CC11" s="6">
        <v>2006</v>
      </c>
      <c r="CD11" s="6">
        <v>2007</v>
      </c>
      <c r="CE11" s="6">
        <v>2008</v>
      </c>
      <c r="CF11" s="6">
        <v>2009</v>
      </c>
      <c r="CG11" s="6">
        <v>2010</v>
      </c>
      <c r="CH11" s="6">
        <v>2011</v>
      </c>
      <c r="CI11" s="6">
        <v>2012</v>
      </c>
      <c r="CJ11" s="6">
        <v>2013</v>
      </c>
      <c r="CK11" s="6">
        <v>2014</v>
      </c>
      <c r="CL11" s="6">
        <v>2015</v>
      </c>
      <c r="CM11" s="6">
        <v>2016</v>
      </c>
      <c r="CN11" s="6">
        <v>2017</v>
      </c>
      <c r="CO11" s="6">
        <v>2018</v>
      </c>
      <c r="CP11" s="6">
        <v>2019</v>
      </c>
      <c r="CQ11" s="6">
        <v>2020</v>
      </c>
      <c r="CS11" s="1"/>
      <c r="CT11" s="1"/>
      <c r="CU11" s="6">
        <v>2000</v>
      </c>
      <c r="CV11" s="6">
        <v>2001</v>
      </c>
      <c r="CW11" s="6">
        <v>2002</v>
      </c>
      <c r="CX11" s="6">
        <v>2003</v>
      </c>
      <c r="CY11" s="6">
        <v>2004</v>
      </c>
      <c r="CZ11" s="6">
        <v>2005</v>
      </c>
      <c r="DA11" s="6">
        <v>2006</v>
      </c>
      <c r="DB11" s="6">
        <v>2007</v>
      </c>
      <c r="DC11" s="6">
        <v>2008</v>
      </c>
      <c r="DD11" s="6">
        <v>2009</v>
      </c>
      <c r="DE11" s="6">
        <v>2010</v>
      </c>
      <c r="DF11" s="6">
        <v>2011</v>
      </c>
      <c r="DG11" s="6">
        <v>2012</v>
      </c>
      <c r="DH11" s="6">
        <v>2013</v>
      </c>
      <c r="DI11" s="6">
        <v>2014</v>
      </c>
      <c r="DJ11" s="6">
        <v>2015</v>
      </c>
      <c r="DK11" s="6">
        <v>2016</v>
      </c>
      <c r="DL11" s="6">
        <v>2017</v>
      </c>
      <c r="DM11" s="6">
        <v>2018</v>
      </c>
      <c r="DN11" s="6">
        <v>2019</v>
      </c>
      <c r="DO11" s="6">
        <v>2020</v>
      </c>
      <c r="DQ11" s="1"/>
      <c r="DR11" s="1"/>
      <c r="DS11" s="6">
        <v>2000</v>
      </c>
      <c r="DT11" s="6">
        <v>2001</v>
      </c>
      <c r="DU11" s="6">
        <v>2002</v>
      </c>
      <c r="DV11" s="6">
        <v>2003</v>
      </c>
      <c r="DW11" s="6">
        <v>2004</v>
      </c>
      <c r="DX11" s="6">
        <v>2005</v>
      </c>
      <c r="DY11" s="6">
        <v>2006</v>
      </c>
      <c r="DZ11" s="6">
        <v>2007</v>
      </c>
      <c r="EA11" s="6">
        <v>2008</v>
      </c>
      <c r="EB11" s="6">
        <v>2009</v>
      </c>
      <c r="EC11" s="6">
        <v>2010</v>
      </c>
      <c r="ED11" s="6">
        <v>2011</v>
      </c>
      <c r="EE11" s="6">
        <v>2012</v>
      </c>
      <c r="EF11" s="6">
        <v>2013</v>
      </c>
      <c r="EG11" s="6">
        <v>2014</v>
      </c>
      <c r="EH11" s="6">
        <v>2015</v>
      </c>
      <c r="EI11" s="6">
        <v>2016</v>
      </c>
      <c r="EJ11" s="6">
        <v>2017</v>
      </c>
      <c r="EK11" s="6">
        <v>2018</v>
      </c>
      <c r="EL11" s="6">
        <v>2019</v>
      </c>
      <c r="EM11" s="6">
        <v>2020</v>
      </c>
      <c r="EO11" s="1"/>
      <c r="EP11" s="1"/>
      <c r="EQ11" s="6">
        <v>2000</v>
      </c>
      <c r="ER11" s="6">
        <v>2001</v>
      </c>
      <c r="ES11" s="6">
        <v>2002</v>
      </c>
      <c r="ET11" s="6">
        <v>2003</v>
      </c>
      <c r="EU11" s="6">
        <v>2004</v>
      </c>
      <c r="EV11" s="6">
        <v>2005</v>
      </c>
      <c r="EW11" s="6">
        <v>2006</v>
      </c>
      <c r="EX11" s="6">
        <v>2007</v>
      </c>
      <c r="EY11" s="6">
        <v>2008</v>
      </c>
      <c r="EZ11" s="6">
        <v>2009</v>
      </c>
      <c r="FA11" s="6">
        <v>2010</v>
      </c>
      <c r="FB11" s="6">
        <v>2011</v>
      </c>
      <c r="FC11" s="6">
        <v>2012</v>
      </c>
      <c r="FD11" s="6">
        <v>2013</v>
      </c>
      <c r="FE11" s="6">
        <v>2014</v>
      </c>
      <c r="FF11" s="6">
        <v>2015</v>
      </c>
      <c r="FG11" s="6">
        <v>2016</v>
      </c>
      <c r="FH11" s="6">
        <v>2017</v>
      </c>
      <c r="FI11" s="6">
        <v>2018</v>
      </c>
      <c r="FJ11" s="6">
        <v>2019</v>
      </c>
      <c r="FK11" s="6">
        <v>2020</v>
      </c>
    </row>
    <row r="12" ht="14.5" spans="1:16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</row>
    <row r="13" ht="104" spans="1:167">
      <c r="A13" s="7"/>
      <c r="B13" s="13" t="s">
        <v>260</v>
      </c>
      <c r="C13" s="7">
        <v>662.1</v>
      </c>
      <c r="D13" s="7">
        <v>668.1</v>
      </c>
      <c r="E13" s="7">
        <v>675</v>
      </c>
      <c r="F13" s="7">
        <v>684.1</v>
      </c>
      <c r="G13" s="7">
        <v>692.5</v>
      </c>
      <c r="H13" s="7">
        <v>700.2</v>
      </c>
      <c r="I13" s="7">
        <v>707.2</v>
      </c>
      <c r="J13" s="7">
        <v>714</v>
      </c>
      <c r="K13" s="7">
        <v>721.4</v>
      </c>
      <c r="L13" s="7">
        <v>728</v>
      </c>
      <c r="M13" s="7">
        <v>734.7</v>
      </c>
      <c r="N13" s="7">
        <v>741</v>
      </c>
      <c r="O13" s="7">
        <v>746.5</v>
      </c>
      <c r="P13" s="7">
        <v>751.7</v>
      </c>
      <c r="Q13" s="7">
        <v>755.8</v>
      </c>
      <c r="R13" s="7">
        <v>759.2</v>
      </c>
      <c r="S13" s="7">
        <v>762.5</v>
      </c>
      <c r="T13" s="7">
        <v>765.5</v>
      </c>
      <c r="U13" s="7">
        <v>769</v>
      </c>
      <c r="V13" s="7">
        <v>772.6</v>
      </c>
      <c r="W13" s="7">
        <v>776.1</v>
      </c>
      <c r="Y13" s="7"/>
      <c r="Z13" s="13" t="s">
        <v>260</v>
      </c>
      <c r="AA13" s="18">
        <v>1442.3</v>
      </c>
      <c r="AB13" s="18">
        <v>1457</v>
      </c>
      <c r="AC13" s="18">
        <v>1479.3</v>
      </c>
      <c r="AD13" s="18">
        <v>1503.2</v>
      </c>
      <c r="AE13" s="18">
        <v>1530</v>
      </c>
      <c r="AF13" s="18">
        <v>1551.2</v>
      </c>
      <c r="AG13" s="18">
        <v>1571.4</v>
      </c>
      <c r="AH13" s="18">
        <v>1591.6</v>
      </c>
      <c r="AI13" s="18">
        <v>1609.2</v>
      </c>
      <c r="AJ13" s="18">
        <v>1624.2</v>
      </c>
      <c r="AK13" s="18">
        <v>1641.1</v>
      </c>
      <c r="AL13" s="18">
        <v>1654.9</v>
      </c>
      <c r="AM13" s="18">
        <v>1669</v>
      </c>
      <c r="AN13" s="18">
        <v>1680.5</v>
      </c>
      <c r="AO13" s="18">
        <v>1690</v>
      </c>
      <c r="AP13" s="18">
        <v>1697.8</v>
      </c>
      <c r="AQ13" s="18">
        <v>1705.3</v>
      </c>
      <c r="AR13" s="18">
        <v>1712.9</v>
      </c>
      <c r="AS13" s="18">
        <v>1720</v>
      </c>
      <c r="AT13" s="18">
        <v>1726.4</v>
      </c>
      <c r="AU13" s="18">
        <v>1733.1</v>
      </c>
      <c r="AW13" s="7"/>
      <c r="AX13" s="13" t="s">
        <v>260</v>
      </c>
      <c r="AY13" s="18">
        <v>2526.9</v>
      </c>
      <c r="AZ13" s="18">
        <v>2566.5</v>
      </c>
      <c r="BA13" s="18">
        <v>2611.3</v>
      </c>
      <c r="BB13" s="18">
        <v>2655.4</v>
      </c>
      <c r="BC13" s="18">
        <v>2701</v>
      </c>
      <c r="BD13" s="18">
        <v>2741.5</v>
      </c>
      <c r="BE13" s="18">
        <v>2778.5</v>
      </c>
      <c r="BF13" s="18">
        <v>2812.1</v>
      </c>
      <c r="BG13" s="18">
        <v>2843.7</v>
      </c>
      <c r="BH13" s="18">
        <v>2865.7</v>
      </c>
      <c r="BI13" s="18">
        <v>2890.4</v>
      </c>
      <c r="BJ13" s="18">
        <v>2912.3</v>
      </c>
      <c r="BK13" s="18">
        <v>2935.7</v>
      </c>
      <c r="BL13" s="18">
        <v>2955.9</v>
      </c>
      <c r="BM13" s="18">
        <v>2975.8</v>
      </c>
      <c r="BN13" s="18">
        <v>2993.1</v>
      </c>
      <c r="BO13" s="18">
        <v>3021.3</v>
      </c>
      <c r="BP13" s="18">
        <v>3046.7</v>
      </c>
      <c r="BQ13" s="18">
        <v>3090.8</v>
      </c>
      <c r="BR13" s="18">
        <v>3139.1</v>
      </c>
      <c r="BS13" s="18">
        <v>3175.9</v>
      </c>
      <c r="BU13" s="7"/>
      <c r="BV13" s="13" t="s">
        <v>260</v>
      </c>
      <c r="BW13" s="7">
        <v>302</v>
      </c>
      <c r="BX13" s="7">
        <v>304.3</v>
      </c>
      <c r="BY13" s="7">
        <v>306.8</v>
      </c>
      <c r="BZ13" s="7">
        <v>309.5</v>
      </c>
      <c r="CA13" s="7">
        <v>312.6</v>
      </c>
      <c r="CB13" s="7">
        <v>316</v>
      </c>
      <c r="CC13" s="7">
        <v>319.2</v>
      </c>
      <c r="CD13" s="7">
        <v>322.4</v>
      </c>
      <c r="CE13" s="7">
        <v>325.7</v>
      </c>
      <c r="CF13" s="7">
        <v>328.6</v>
      </c>
      <c r="CG13" s="7">
        <v>332.1</v>
      </c>
      <c r="CH13" s="7">
        <v>335.3</v>
      </c>
      <c r="CI13" s="7">
        <v>338.2</v>
      </c>
      <c r="CJ13" s="7">
        <v>341.7</v>
      </c>
      <c r="CK13" s="7">
        <v>344.4</v>
      </c>
      <c r="CL13" s="7">
        <v>346.9</v>
      </c>
      <c r="CM13" s="7">
        <v>348.9</v>
      </c>
      <c r="CN13" s="7">
        <v>351.4</v>
      </c>
      <c r="CO13" s="7">
        <v>354</v>
      </c>
      <c r="CP13" s="7">
        <v>356.3</v>
      </c>
      <c r="CQ13" s="7">
        <v>358.5</v>
      </c>
      <c r="CS13" s="7"/>
      <c r="CT13" s="13" t="s">
        <v>260</v>
      </c>
      <c r="CU13" s="7">
        <v>294.5</v>
      </c>
      <c r="CV13" s="7">
        <v>295.9</v>
      </c>
      <c r="CW13" s="7">
        <v>297.4</v>
      </c>
      <c r="CX13" s="7">
        <v>299.2</v>
      </c>
      <c r="CY13" s="7">
        <v>300.9</v>
      </c>
      <c r="CZ13" s="7">
        <v>302.8</v>
      </c>
      <c r="DA13" s="7">
        <v>304.6</v>
      </c>
      <c r="DB13" s="7">
        <v>307.7</v>
      </c>
      <c r="DC13" s="7">
        <v>311.7</v>
      </c>
      <c r="DD13" s="7">
        <v>314.6</v>
      </c>
      <c r="DE13" s="7">
        <v>318</v>
      </c>
      <c r="DF13" s="7">
        <v>321.6</v>
      </c>
      <c r="DG13" s="7">
        <v>325.3</v>
      </c>
      <c r="DH13" s="7">
        <v>329.1</v>
      </c>
      <c r="DI13" s="7">
        <v>333.2</v>
      </c>
      <c r="DJ13" s="7">
        <v>336.2</v>
      </c>
      <c r="DK13" s="7">
        <v>338.3</v>
      </c>
      <c r="DL13" s="7">
        <v>341.1</v>
      </c>
      <c r="DM13" s="7">
        <v>342.8</v>
      </c>
      <c r="DN13" s="7">
        <v>343.9</v>
      </c>
      <c r="DO13" s="7">
        <v>345</v>
      </c>
      <c r="DQ13" s="7"/>
      <c r="DR13" s="13" t="s">
        <v>260</v>
      </c>
      <c r="DS13" s="7">
        <v>733.4</v>
      </c>
      <c r="DT13" s="7">
        <v>749.8</v>
      </c>
      <c r="DU13" s="7">
        <v>769.7</v>
      </c>
      <c r="DV13" s="7">
        <v>790.7</v>
      </c>
      <c r="DW13" s="7">
        <v>810.5</v>
      </c>
      <c r="DX13" s="7">
        <v>832.9</v>
      </c>
      <c r="DY13" s="7">
        <v>856.2</v>
      </c>
      <c r="DZ13" s="7">
        <v>882.3</v>
      </c>
      <c r="EA13" s="7">
        <v>902.3</v>
      </c>
      <c r="EB13" s="7">
        <v>914.8</v>
      </c>
      <c r="EC13" s="7">
        <v>931</v>
      </c>
      <c r="ED13" s="7">
        <v>944.2</v>
      </c>
      <c r="EE13" s="7">
        <v>957.6</v>
      </c>
      <c r="EF13" s="7">
        <v>973.3</v>
      </c>
      <c r="EG13" s="7">
        <v>989.1</v>
      </c>
      <c r="EH13" s="18">
        <v>1005.1</v>
      </c>
      <c r="EI13" s="18">
        <v>1015.9</v>
      </c>
      <c r="EJ13" s="18">
        <v>1026.4</v>
      </c>
      <c r="EK13" s="18">
        <v>1037.6</v>
      </c>
      <c r="EL13" s="18">
        <v>1046.8</v>
      </c>
      <c r="EM13" s="18">
        <v>1055.8</v>
      </c>
      <c r="EO13" s="7"/>
      <c r="EP13" s="13" t="s">
        <v>260</v>
      </c>
      <c r="EQ13" s="7">
        <v>884.8</v>
      </c>
      <c r="ER13" s="7">
        <v>890.7</v>
      </c>
      <c r="ES13" s="7">
        <v>897.4</v>
      </c>
      <c r="ET13" s="7">
        <v>905.5</v>
      </c>
      <c r="EU13" s="7">
        <v>914.7</v>
      </c>
      <c r="EV13" s="7">
        <v>924.3</v>
      </c>
      <c r="EW13" s="7">
        <v>935.8</v>
      </c>
      <c r="EX13" s="7">
        <v>946.6</v>
      </c>
      <c r="EY13" s="7">
        <v>955</v>
      </c>
      <c r="EZ13" s="7">
        <v>961.5</v>
      </c>
      <c r="FA13" s="7">
        <v>969</v>
      </c>
      <c r="FB13" s="7">
        <v>976.2</v>
      </c>
      <c r="FC13" s="7">
        <v>981.8</v>
      </c>
      <c r="FD13" s="7">
        <v>988.4</v>
      </c>
      <c r="FE13" s="7">
        <v>994</v>
      </c>
      <c r="FF13" s="7">
        <v>999.2</v>
      </c>
      <c r="FG13" s="18">
        <v>1005</v>
      </c>
      <c r="FH13" s="18">
        <v>1011.9</v>
      </c>
      <c r="FI13" s="18">
        <v>1019.5</v>
      </c>
      <c r="FJ13" s="18">
        <v>1027</v>
      </c>
      <c r="FK13" s="18">
        <v>1033.6</v>
      </c>
    </row>
    <row r="14" ht="169" spans="1:167">
      <c r="A14" s="1"/>
      <c r="B14" s="68" t="s">
        <v>261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Y14" s="1"/>
      <c r="Z14" s="68" t="s">
        <v>261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W14" s="1"/>
      <c r="AX14" s="68" t="s">
        <v>261</v>
      </c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U14" s="1"/>
      <c r="BV14" s="68" t="s">
        <v>261</v>
      </c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S14" s="1"/>
      <c r="CT14" s="68" t="s">
        <v>261</v>
      </c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Q14" s="1"/>
      <c r="DR14" s="68" t="s">
        <v>261</v>
      </c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O14" s="1"/>
      <c r="EP14" s="68" t="s">
        <v>261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</row>
    <row r="15" ht="14.5" spans="1:167">
      <c r="A15" s="1"/>
      <c r="B15" s="10" t="s">
        <v>262</v>
      </c>
      <c r="C15" s="1">
        <v>99.5</v>
      </c>
      <c r="D15" s="1">
        <v>87.1</v>
      </c>
      <c r="E15" s="1">
        <v>73.9</v>
      </c>
      <c r="F15" s="1">
        <v>62</v>
      </c>
      <c r="G15" s="1">
        <v>51.6</v>
      </c>
      <c r="H15" s="1">
        <v>41.1</v>
      </c>
      <c r="I15" s="1">
        <v>32.1</v>
      </c>
      <c r="J15" s="1">
        <v>23.5</v>
      </c>
      <c r="K15" s="1">
        <v>15.5</v>
      </c>
      <c r="L15" s="1">
        <v>6.2</v>
      </c>
      <c r="M15" s="1">
        <v>0.9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Y15" s="1"/>
      <c r="Z15" s="10" t="s">
        <v>262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W15" s="1"/>
      <c r="AX15" s="10" t="s">
        <v>262</v>
      </c>
      <c r="AY15" s="1">
        <v>59.1</v>
      </c>
      <c r="AZ15" s="1">
        <v>41.9</v>
      </c>
      <c r="BA15" s="1">
        <v>22.1</v>
      </c>
      <c r="BB15" s="1">
        <v>7.8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U15" s="1"/>
      <c r="BV15" s="10" t="s">
        <v>262</v>
      </c>
      <c r="BW15" s="1">
        <v>1.4</v>
      </c>
      <c r="BX15" s="1">
        <v>0.8</v>
      </c>
      <c r="BY15" s="1">
        <v>0.4</v>
      </c>
      <c r="BZ15" s="1">
        <v>0.2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S15" s="1"/>
      <c r="CT15" s="10" t="s">
        <v>262</v>
      </c>
      <c r="CU15" s="1">
        <v>4.1</v>
      </c>
      <c r="CV15" s="1">
        <v>2.5</v>
      </c>
      <c r="CW15" s="1">
        <v>0.8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Q15" s="1"/>
      <c r="DR15" s="10" t="s">
        <v>262</v>
      </c>
      <c r="DS15" s="1">
        <v>3.6</v>
      </c>
      <c r="DT15" s="1">
        <v>3.1</v>
      </c>
      <c r="DU15" s="1">
        <v>2.6</v>
      </c>
      <c r="DV15" s="1">
        <v>2.2</v>
      </c>
      <c r="DW15" s="1">
        <v>1.7</v>
      </c>
      <c r="DX15" s="1">
        <v>1.3</v>
      </c>
      <c r="DY15" s="1">
        <v>0.9</v>
      </c>
      <c r="DZ15" s="1">
        <v>0.5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O15" s="1"/>
      <c r="EP15" s="10" t="s">
        <v>262</v>
      </c>
      <c r="EQ15" s="1">
        <v>21.6</v>
      </c>
      <c r="ER15" s="1">
        <v>16.2</v>
      </c>
      <c r="ES15" s="1">
        <v>10.9</v>
      </c>
      <c r="ET15" s="1">
        <v>5.4</v>
      </c>
      <c r="EU15" s="1">
        <v>4.9</v>
      </c>
      <c r="EV15" s="1">
        <v>4.4</v>
      </c>
      <c r="EW15" s="1">
        <v>4.1</v>
      </c>
      <c r="EX15" s="1">
        <v>3.6</v>
      </c>
      <c r="EY15" s="1">
        <v>3.5</v>
      </c>
      <c r="EZ15" s="1">
        <v>3.1</v>
      </c>
      <c r="FA15" s="1">
        <v>2.8</v>
      </c>
      <c r="FB15" s="1">
        <v>2.1</v>
      </c>
      <c r="FC15" s="1">
        <v>2.3</v>
      </c>
      <c r="FD15" s="1">
        <v>1.7</v>
      </c>
      <c r="FE15" s="1">
        <v>1.7</v>
      </c>
      <c r="FF15" s="1">
        <v>1.6</v>
      </c>
      <c r="FG15" s="1">
        <v>1.4</v>
      </c>
      <c r="FH15" s="1">
        <v>1</v>
      </c>
      <c r="FI15" s="1">
        <v>1.1</v>
      </c>
      <c r="FJ15" s="1">
        <v>0.6</v>
      </c>
      <c r="FK15" s="1">
        <v>1.1</v>
      </c>
    </row>
    <row r="16" ht="14.5" spans="1:167">
      <c r="A16" s="1"/>
      <c r="B16" s="10" t="s">
        <v>263</v>
      </c>
      <c r="C16" s="1">
        <v>136.5</v>
      </c>
      <c r="D16" s="1">
        <v>149.9</v>
      </c>
      <c r="E16" s="1">
        <v>164.4</v>
      </c>
      <c r="F16" s="1">
        <v>175.5</v>
      </c>
      <c r="G16" s="1">
        <v>183.9</v>
      </c>
      <c r="H16" s="1">
        <v>191.3</v>
      </c>
      <c r="I16" s="1">
        <v>196.1</v>
      </c>
      <c r="J16" s="1">
        <v>199.5</v>
      </c>
      <c r="K16" s="1">
        <v>200.7</v>
      </c>
      <c r="L16" s="1">
        <v>201.1</v>
      </c>
      <c r="M16" s="1">
        <v>199.3</v>
      </c>
      <c r="N16" s="1">
        <v>195.5</v>
      </c>
      <c r="O16" s="1">
        <v>190.8</v>
      </c>
      <c r="P16" s="1">
        <v>185.5</v>
      </c>
      <c r="Q16" s="1">
        <v>179.5</v>
      </c>
      <c r="R16" s="1">
        <v>172.1</v>
      </c>
      <c r="S16" s="1">
        <v>163.4</v>
      </c>
      <c r="T16" s="1">
        <v>153.9</v>
      </c>
      <c r="U16" s="1">
        <v>147.9</v>
      </c>
      <c r="V16" s="1">
        <v>143</v>
      </c>
      <c r="W16" s="1">
        <v>137</v>
      </c>
      <c r="Y16" s="1"/>
      <c r="Z16" s="10" t="s">
        <v>263</v>
      </c>
      <c r="AA16" s="1">
        <v>136.9</v>
      </c>
      <c r="AB16" s="1">
        <v>139</v>
      </c>
      <c r="AC16" s="1">
        <v>145.6</v>
      </c>
      <c r="AD16" s="1">
        <v>144.8</v>
      </c>
      <c r="AE16" s="1">
        <v>144.3</v>
      </c>
      <c r="AF16" s="1">
        <v>142.8</v>
      </c>
      <c r="AG16" s="1">
        <v>141</v>
      </c>
      <c r="AH16" s="1">
        <v>139.2</v>
      </c>
      <c r="AI16" s="1">
        <v>137.9</v>
      </c>
      <c r="AJ16" s="1">
        <v>136.6</v>
      </c>
      <c r="AK16" s="1">
        <v>135.1</v>
      </c>
      <c r="AL16" s="1">
        <v>133.1</v>
      </c>
      <c r="AM16" s="1">
        <v>130.9</v>
      </c>
      <c r="AN16" s="1">
        <v>128.1</v>
      </c>
      <c r="AO16" s="1">
        <v>124.3</v>
      </c>
      <c r="AP16" s="1">
        <v>119.3</v>
      </c>
      <c r="AQ16" s="1">
        <v>112.7</v>
      </c>
      <c r="AR16" s="1">
        <v>104.6</v>
      </c>
      <c r="AS16" s="1">
        <v>95.1</v>
      </c>
      <c r="AT16" s="1">
        <v>84.4</v>
      </c>
      <c r="AU16" s="1">
        <v>73</v>
      </c>
      <c r="AW16" s="1"/>
      <c r="AX16" s="10" t="s">
        <v>263</v>
      </c>
      <c r="AY16" s="1">
        <v>113.6</v>
      </c>
      <c r="AZ16" s="1">
        <v>122.4</v>
      </c>
      <c r="BA16" s="1">
        <v>123.9</v>
      </c>
      <c r="BB16" s="1">
        <v>126.8</v>
      </c>
      <c r="BC16" s="1">
        <v>131.9</v>
      </c>
      <c r="BD16" s="1">
        <v>134.2</v>
      </c>
      <c r="BE16" s="1">
        <v>133.4</v>
      </c>
      <c r="BF16" s="1">
        <v>132.6</v>
      </c>
      <c r="BG16" s="1">
        <v>131.8</v>
      </c>
      <c r="BH16" s="1">
        <v>130.8</v>
      </c>
      <c r="BI16" s="1">
        <v>129.2</v>
      </c>
      <c r="BJ16" s="1">
        <v>127</v>
      </c>
      <c r="BK16" s="1">
        <v>124.2</v>
      </c>
      <c r="BL16" s="1">
        <v>120.3</v>
      </c>
      <c r="BM16" s="1">
        <v>114.1</v>
      </c>
      <c r="BN16" s="1">
        <v>107.2</v>
      </c>
      <c r="BO16" s="1">
        <v>99.9</v>
      </c>
      <c r="BP16" s="1">
        <v>92</v>
      </c>
      <c r="BQ16" s="1">
        <v>83.8</v>
      </c>
      <c r="BR16" s="1">
        <v>75.2</v>
      </c>
      <c r="BS16" s="1">
        <v>66.2</v>
      </c>
      <c r="BU16" s="1"/>
      <c r="BV16" s="10" t="s">
        <v>263</v>
      </c>
      <c r="BW16" s="1">
        <v>4.3</v>
      </c>
      <c r="BX16" s="1">
        <v>4.3</v>
      </c>
      <c r="BY16" s="1">
        <v>4.3</v>
      </c>
      <c r="BZ16" s="1">
        <v>4.3</v>
      </c>
      <c r="CA16" s="1">
        <v>4.3</v>
      </c>
      <c r="CB16" s="1">
        <v>4.3</v>
      </c>
      <c r="CC16" s="1">
        <v>4.3</v>
      </c>
      <c r="CD16" s="1">
        <v>4.3</v>
      </c>
      <c r="CE16" s="1">
        <v>4.3</v>
      </c>
      <c r="CF16" s="1">
        <v>4.3</v>
      </c>
      <c r="CG16" s="1">
        <v>4.3</v>
      </c>
      <c r="CH16" s="1">
        <v>4.3</v>
      </c>
      <c r="CI16" s="1">
        <v>4.2</v>
      </c>
      <c r="CJ16" s="1">
        <v>4.2</v>
      </c>
      <c r="CK16" s="1">
        <v>4</v>
      </c>
      <c r="CL16" s="1">
        <v>3.8</v>
      </c>
      <c r="CM16" s="1">
        <v>3.5</v>
      </c>
      <c r="CN16" s="1">
        <v>3.1</v>
      </c>
      <c r="CO16" s="1">
        <v>2.6</v>
      </c>
      <c r="CP16" s="1">
        <v>2.1</v>
      </c>
      <c r="CQ16" s="1">
        <v>1.6</v>
      </c>
      <c r="CS16" s="1"/>
      <c r="CT16" s="10" t="s">
        <v>263</v>
      </c>
      <c r="CU16" s="1">
        <v>6</v>
      </c>
      <c r="CV16" s="1">
        <v>7.4</v>
      </c>
      <c r="CW16" s="1">
        <v>7.5</v>
      </c>
      <c r="CX16" s="1">
        <v>7.6</v>
      </c>
      <c r="CY16" s="1">
        <v>7.6</v>
      </c>
      <c r="CZ16" s="1">
        <v>7.6</v>
      </c>
      <c r="DA16" s="1">
        <v>7.5</v>
      </c>
      <c r="DB16" s="1">
        <v>7.5</v>
      </c>
      <c r="DC16" s="1">
        <v>7.5</v>
      </c>
      <c r="DD16" s="1">
        <v>7.5</v>
      </c>
      <c r="DE16" s="1">
        <v>7.4</v>
      </c>
      <c r="DF16" s="1">
        <v>7.4</v>
      </c>
      <c r="DG16" s="1">
        <v>7.4</v>
      </c>
      <c r="DH16" s="1">
        <v>7.4</v>
      </c>
      <c r="DI16" s="1">
        <v>7.4</v>
      </c>
      <c r="DJ16" s="1">
        <v>7.3</v>
      </c>
      <c r="DK16" s="1">
        <v>7.1</v>
      </c>
      <c r="DL16" s="1">
        <v>6.8</v>
      </c>
      <c r="DM16" s="1">
        <v>6.4</v>
      </c>
      <c r="DN16" s="1">
        <v>5.9</v>
      </c>
      <c r="DO16" s="1">
        <v>5.2</v>
      </c>
      <c r="DQ16" s="1"/>
      <c r="DR16" s="10" t="s">
        <v>263</v>
      </c>
      <c r="DS16" s="1">
        <v>1.3</v>
      </c>
      <c r="DT16" s="1">
        <v>1.7</v>
      </c>
      <c r="DU16" s="1">
        <v>2.1</v>
      </c>
      <c r="DV16" s="1">
        <v>2.6</v>
      </c>
      <c r="DW16" s="1">
        <v>2.9</v>
      </c>
      <c r="DX16" s="1">
        <v>3.1</v>
      </c>
      <c r="DY16" s="1">
        <v>3.2</v>
      </c>
      <c r="DZ16" s="1">
        <v>3.3</v>
      </c>
      <c r="EA16" s="1">
        <v>3.3</v>
      </c>
      <c r="EB16" s="1">
        <v>3.2</v>
      </c>
      <c r="EC16" s="1">
        <v>3.2</v>
      </c>
      <c r="ED16" s="1">
        <v>3.1</v>
      </c>
      <c r="EE16" s="1">
        <v>3</v>
      </c>
      <c r="EF16" s="1">
        <v>2.9</v>
      </c>
      <c r="EG16" s="1">
        <v>2.8</v>
      </c>
      <c r="EH16" s="1">
        <v>2.7</v>
      </c>
      <c r="EI16" s="1">
        <v>2.5</v>
      </c>
      <c r="EJ16" s="1">
        <v>2.4</v>
      </c>
      <c r="EK16" s="1">
        <v>2.3</v>
      </c>
      <c r="EL16" s="1">
        <v>2.2</v>
      </c>
      <c r="EM16" s="1">
        <v>2.2</v>
      </c>
      <c r="EO16" s="1"/>
      <c r="EP16" s="10" t="s">
        <v>263</v>
      </c>
      <c r="EQ16" s="1">
        <v>19.7</v>
      </c>
      <c r="ER16" s="1">
        <v>24.4</v>
      </c>
      <c r="ES16" s="1">
        <v>27.3</v>
      </c>
      <c r="ET16" s="1">
        <v>29.2</v>
      </c>
      <c r="EU16" s="1">
        <v>31.9</v>
      </c>
      <c r="EV16" s="1">
        <v>34.2</v>
      </c>
      <c r="EW16" s="1">
        <v>36.6</v>
      </c>
      <c r="EX16" s="1">
        <v>37.5</v>
      </c>
      <c r="EY16" s="1">
        <v>37.5</v>
      </c>
      <c r="EZ16" s="1">
        <v>37.7</v>
      </c>
      <c r="FA16" s="1">
        <v>37.9</v>
      </c>
      <c r="FB16" s="1">
        <v>39.5</v>
      </c>
      <c r="FC16" s="1">
        <v>39.5</v>
      </c>
      <c r="FD16" s="1">
        <v>40.1</v>
      </c>
      <c r="FE16" s="1">
        <v>39.6</v>
      </c>
      <c r="FF16" s="1">
        <v>39</v>
      </c>
      <c r="FG16" s="1">
        <v>38.4</v>
      </c>
      <c r="FH16" s="1">
        <v>37.7</v>
      </c>
      <c r="FI16" s="1">
        <v>36.6</v>
      </c>
      <c r="FJ16" s="1">
        <v>36</v>
      </c>
      <c r="FK16" s="1">
        <v>34.5</v>
      </c>
    </row>
    <row r="17" ht="14.5" spans="1:167">
      <c r="A17" s="1"/>
      <c r="B17" s="10" t="s">
        <v>264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Y17" s="1"/>
      <c r="Z17" s="10" t="s">
        <v>264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W17" s="1"/>
      <c r="AX17" s="10" t="s">
        <v>264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U17" s="1"/>
      <c r="BV17" s="10" t="s">
        <v>264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S17" s="1"/>
      <c r="CT17" s="10" t="s">
        <v>264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Q17" s="1"/>
      <c r="DR17" s="10" t="s">
        <v>264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O17" s="1"/>
      <c r="EP17" s="10" t="s">
        <v>264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</row>
    <row r="18" ht="14.5" spans="1:167">
      <c r="A18" s="1"/>
      <c r="B18" s="10" t="s">
        <v>265</v>
      </c>
      <c r="C18" s="1">
        <v>1.5</v>
      </c>
      <c r="D18" s="1">
        <v>1.5</v>
      </c>
      <c r="E18" s="1">
        <v>1.5</v>
      </c>
      <c r="F18" s="1">
        <v>1.5</v>
      </c>
      <c r="G18" s="1">
        <v>1.4</v>
      </c>
      <c r="H18" s="1">
        <v>1.3</v>
      </c>
      <c r="I18" s="1">
        <v>1.2</v>
      </c>
      <c r="J18" s="1">
        <v>1.1</v>
      </c>
      <c r="K18" s="1">
        <v>1</v>
      </c>
      <c r="L18" s="1">
        <v>0.9</v>
      </c>
      <c r="M18" s="1">
        <v>0.7</v>
      </c>
      <c r="N18" s="1">
        <v>0.6</v>
      </c>
      <c r="O18" s="1">
        <v>0.5</v>
      </c>
      <c r="P18" s="1">
        <v>0.4</v>
      </c>
      <c r="Q18" s="1">
        <v>0.3</v>
      </c>
      <c r="R18" s="1">
        <v>0.2</v>
      </c>
      <c r="S18" s="1">
        <v>0.1</v>
      </c>
      <c r="T18" s="1">
        <v>0.1</v>
      </c>
      <c r="U18" s="1">
        <v>0.2</v>
      </c>
      <c r="V18" s="1">
        <v>0.1</v>
      </c>
      <c r="W18" s="1">
        <v>0.1</v>
      </c>
      <c r="Y18" s="1"/>
      <c r="Z18" s="10" t="s">
        <v>265</v>
      </c>
      <c r="AA18" s="1">
        <v>51.7</v>
      </c>
      <c r="AB18" s="1">
        <v>50.2</v>
      </c>
      <c r="AC18" s="1">
        <v>45.7</v>
      </c>
      <c r="AD18" s="1">
        <v>41</v>
      </c>
      <c r="AE18" s="1">
        <v>35.2</v>
      </c>
      <c r="AF18" s="1">
        <v>29</v>
      </c>
      <c r="AG18" s="1">
        <v>22.4</v>
      </c>
      <c r="AH18" s="1">
        <v>15.9</v>
      </c>
      <c r="AI18" s="1">
        <v>9.9</v>
      </c>
      <c r="AJ18" s="1">
        <v>4.3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W18" s="1"/>
      <c r="AX18" s="10" t="s">
        <v>265</v>
      </c>
      <c r="AY18" s="1">
        <v>735.9</v>
      </c>
      <c r="AZ18" s="1">
        <v>690</v>
      </c>
      <c r="BA18" s="1">
        <v>640</v>
      </c>
      <c r="BB18" s="1">
        <v>585.6</v>
      </c>
      <c r="BC18" s="1">
        <v>524.4</v>
      </c>
      <c r="BD18" s="1">
        <v>459.7</v>
      </c>
      <c r="BE18" s="1">
        <v>393.3</v>
      </c>
      <c r="BF18" s="1">
        <v>327.5</v>
      </c>
      <c r="BG18" s="1">
        <v>264.4</v>
      </c>
      <c r="BH18" s="1">
        <v>202.4</v>
      </c>
      <c r="BI18" s="1">
        <v>146</v>
      </c>
      <c r="BJ18" s="1">
        <v>92.6</v>
      </c>
      <c r="BK18" s="1">
        <v>43.2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U18" s="1"/>
      <c r="BV18" s="10" t="s">
        <v>265</v>
      </c>
      <c r="BW18" s="1">
        <v>83.8</v>
      </c>
      <c r="BX18" s="1">
        <v>77.6</v>
      </c>
      <c r="BY18" s="1">
        <v>71.1</v>
      </c>
      <c r="BZ18" s="1">
        <v>64.6</v>
      </c>
      <c r="CA18" s="1">
        <v>57.8</v>
      </c>
      <c r="CB18" s="1">
        <v>51.1</v>
      </c>
      <c r="CC18" s="1">
        <v>44.4</v>
      </c>
      <c r="CD18" s="1">
        <v>37.8</v>
      </c>
      <c r="CE18" s="1">
        <v>31.5</v>
      </c>
      <c r="CF18" s="1">
        <v>25.8</v>
      </c>
      <c r="CG18" s="1">
        <v>20.4</v>
      </c>
      <c r="CH18" s="1">
        <v>15</v>
      </c>
      <c r="CI18" s="1">
        <v>9.9</v>
      </c>
      <c r="CJ18" s="1">
        <v>5.4</v>
      </c>
      <c r="CK18" s="1">
        <v>1.2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S18" s="1"/>
      <c r="CT18" s="10" t="s">
        <v>265</v>
      </c>
      <c r="CU18" s="1">
        <v>139.1</v>
      </c>
      <c r="CV18" s="1">
        <v>129.6</v>
      </c>
      <c r="CW18" s="1">
        <v>120</v>
      </c>
      <c r="CX18" s="1">
        <v>109.7</v>
      </c>
      <c r="CY18" s="1">
        <v>98.5</v>
      </c>
      <c r="CZ18" s="1">
        <v>87.1</v>
      </c>
      <c r="DA18" s="1">
        <v>76.2</v>
      </c>
      <c r="DB18" s="1">
        <v>65.3</v>
      </c>
      <c r="DC18" s="1">
        <v>55</v>
      </c>
      <c r="DD18" s="1">
        <v>45.5</v>
      </c>
      <c r="DE18" s="1">
        <v>36.5</v>
      </c>
      <c r="DF18" s="1">
        <v>28</v>
      </c>
      <c r="DG18" s="1">
        <v>20.2</v>
      </c>
      <c r="DH18" s="1">
        <v>13.1</v>
      </c>
      <c r="DI18" s="1">
        <v>7.2</v>
      </c>
      <c r="DJ18" s="1">
        <v>1.9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Q18" s="1"/>
      <c r="DR18" s="10" t="s">
        <v>265</v>
      </c>
      <c r="DS18" s="1">
        <v>328.2</v>
      </c>
      <c r="DT18" s="1">
        <v>304.5</v>
      </c>
      <c r="DU18" s="1">
        <v>278.9</v>
      </c>
      <c r="DV18" s="1">
        <v>254.8</v>
      </c>
      <c r="DW18" s="1">
        <v>221.8</v>
      </c>
      <c r="DX18" s="1">
        <v>191.9</v>
      </c>
      <c r="DY18" s="1">
        <v>163</v>
      </c>
      <c r="DZ18" s="1">
        <v>136</v>
      </c>
      <c r="EA18" s="1">
        <v>112.1</v>
      </c>
      <c r="EB18" s="1">
        <v>88.8</v>
      </c>
      <c r="EC18" s="1">
        <v>70.4</v>
      </c>
      <c r="ED18" s="1">
        <v>51.7</v>
      </c>
      <c r="EE18" s="1">
        <v>33.9</v>
      </c>
      <c r="EF18" s="1">
        <v>18.1</v>
      </c>
      <c r="EG18" s="1">
        <v>4.5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O18" s="1"/>
      <c r="EP18" s="10" t="s">
        <v>265</v>
      </c>
      <c r="EQ18" s="1">
        <v>213.4</v>
      </c>
      <c r="ER18" s="1">
        <v>196.5</v>
      </c>
      <c r="ES18" s="1">
        <v>178.5</v>
      </c>
      <c r="ET18" s="1">
        <v>160.2</v>
      </c>
      <c r="EU18" s="1">
        <v>139.4</v>
      </c>
      <c r="EV18" s="1">
        <v>119.3</v>
      </c>
      <c r="EW18" s="1">
        <v>99.1</v>
      </c>
      <c r="EX18" s="1">
        <v>81.1</v>
      </c>
      <c r="EY18" s="1">
        <v>64.4</v>
      </c>
      <c r="EZ18" s="1">
        <v>46.7</v>
      </c>
      <c r="FA18" s="1">
        <v>33.4</v>
      </c>
      <c r="FB18" s="1">
        <v>21</v>
      </c>
      <c r="FC18" s="1">
        <v>9</v>
      </c>
      <c r="FD18" s="1">
        <v>0.3</v>
      </c>
      <c r="FE18" s="1">
        <v>0.2</v>
      </c>
      <c r="FF18" s="1">
        <v>0.2</v>
      </c>
      <c r="FG18" s="1">
        <v>0.1</v>
      </c>
      <c r="FH18" s="1">
        <v>0.1</v>
      </c>
      <c r="FI18" s="1">
        <v>0</v>
      </c>
      <c r="FJ18" s="1">
        <v>0</v>
      </c>
      <c r="FK18" s="1">
        <v>0</v>
      </c>
    </row>
    <row r="19" ht="14.5" spans="1:167">
      <c r="A19" s="1"/>
      <c r="B19" s="10" t="s">
        <v>266</v>
      </c>
      <c r="C19" s="1">
        <v>3.5</v>
      </c>
      <c r="D19" s="1">
        <v>3.5</v>
      </c>
      <c r="E19" s="1">
        <v>3.6</v>
      </c>
      <c r="F19" s="1">
        <v>3.7</v>
      </c>
      <c r="G19" s="1">
        <v>3.7</v>
      </c>
      <c r="H19" s="1">
        <v>3.7</v>
      </c>
      <c r="I19" s="1">
        <v>3.7</v>
      </c>
      <c r="J19" s="1">
        <v>3.7</v>
      </c>
      <c r="K19" s="1">
        <v>3.7</v>
      </c>
      <c r="L19" s="1">
        <v>3.7</v>
      </c>
      <c r="M19" s="1">
        <v>3.6</v>
      </c>
      <c r="N19" s="1">
        <v>3.6</v>
      </c>
      <c r="O19" s="1">
        <v>3.5</v>
      </c>
      <c r="P19" s="1">
        <v>3.4</v>
      </c>
      <c r="Q19" s="1">
        <v>3.3</v>
      </c>
      <c r="R19" s="1">
        <v>3.3</v>
      </c>
      <c r="S19" s="1">
        <v>3.1</v>
      </c>
      <c r="T19" s="1">
        <v>3</v>
      </c>
      <c r="U19" s="1">
        <v>2.8</v>
      </c>
      <c r="V19" s="1">
        <v>2.5</v>
      </c>
      <c r="W19" s="1">
        <v>2.1</v>
      </c>
      <c r="Y19" s="1"/>
      <c r="Z19" s="10" t="s">
        <v>266</v>
      </c>
      <c r="AA19" s="1">
        <v>8</v>
      </c>
      <c r="AB19" s="1">
        <v>8.2</v>
      </c>
      <c r="AC19" s="1">
        <v>8.5</v>
      </c>
      <c r="AD19" s="1">
        <v>9.3</v>
      </c>
      <c r="AE19" s="1">
        <v>10.6</v>
      </c>
      <c r="AF19" s="1">
        <v>11.4</v>
      </c>
      <c r="AG19" s="1">
        <v>12.1</v>
      </c>
      <c r="AH19" s="1">
        <v>12.4</v>
      </c>
      <c r="AI19" s="1">
        <v>12.5</v>
      </c>
      <c r="AJ19" s="1">
        <v>12.4</v>
      </c>
      <c r="AK19" s="1">
        <v>12</v>
      </c>
      <c r="AL19" s="1">
        <v>11.4</v>
      </c>
      <c r="AM19" s="1">
        <v>10.8</v>
      </c>
      <c r="AN19" s="1">
        <v>10.3</v>
      </c>
      <c r="AO19" s="1">
        <v>9.7</v>
      </c>
      <c r="AP19" s="1">
        <v>9.1</v>
      </c>
      <c r="AQ19" s="1">
        <v>8.6</v>
      </c>
      <c r="AR19" s="1">
        <v>8</v>
      </c>
      <c r="AS19" s="1">
        <v>7.6</v>
      </c>
      <c r="AT19" s="1">
        <v>7.2</v>
      </c>
      <c r="AU19" s="1">
        <v>6.9</v>
      </c>
      <c r="AW19" s="1"/>
      <c r="AX19" s="10" t="s">
        <v>266</v>
      </c>
      <c r="AY19" s="1">
        <v>484.2</v>
      </c>
      <c r="AZ19" s="1">
        <v>518.7</v>
      </c>
      <c r="BA19" s="1">
        <v>556.2</v>
      </c>
      <c r="BB19" s="1">
        <v>588.9</v>
      </c>
      <c r="BC19" s="1">
        <v>617.6</v>
      </c>
      <c r="BD19" s="1">
        <v>640.2</v>
      </c>
      <c r="BE19" s="1">
        <v>658.6</v>
      </c>
      <c r="BF19" s="1">
        <v>674.9</v>
      </c>
      <c r="BG19" s="1">
        <v>681.9</v>
      </c>
      <c r="BH19" s="1">
        <v>683.5</v>
      </c>
      <c r="BI19" s="1">
        <v>675.6</v>
      </c>
      <c r="BJ19" s="1">
        <v>665.9</v>
      </c>
      <c r="BK19" s="1">
        <v>653.5</v>
      </c>
      <c r="BL19" s="1">
        <v>636.4</v>
      </c>
      <c r="BM19" s="1">
        <v>606.8</v>
      </c>
      <c r="BN19" s="1">
        <v>573.4</v>
      </c>
      <c r="BO19" s="1">
        <v>537.3</v>
      </c>
      <c r="BP19" s="1">
        <v>498.4</v>
      </c>
      <c r="BQ19" s="1">
        <v>459.3</v>
      </c>
      <c r="BR19" s="1">
        <v>420.5</v>
      </c>
      <c r="BS19" s="1">
        <v>382.5</v>
      </c>
      <c r="BU19" s="1"/>
      <c r="BV19" s="10" t="s">
        <v>266</v>
      </c>
      <c r="BW19" s="1">
        <v>49.3</v>
      </c>
      <c r="BX19" s="1">
        <v>52.8</v>
      </c>
      <c r="BY19" s="1">
        <v>55.7</v>
      </c>
      <c r="BZ19" s="1">
        <v>58.4</v>
      </c>
      <c r="CA19" s="1">
        <v>60.6</v>
      </c>
      <c r="CB19" s="1">
        <v>62.4</v>
      </c>
      <c r="CC19" s="1">
        <v>64.1</v>
      </c>
      <c r="CD19" s="1">
        <v>66.1</v>
      </c>
      <c r="CE19" s="1">
        <v>66.6</v>
      </c>
      <c r="CF19" s="1">
        <v>66.9</v>
      </c>
      <c r="CG19" s="1">
        <v>66.2</v>
      </c>
      <c r="CH19" s="1">
        <v>65.4</v>
      </c>
      <c r="CI19" s="1">
        <v>64.1</v>
      </c>
      <c r="CJ19" s="1">
        <v>62.4</v>
      </c>
      <c r="CK19" s="1">
        <v>60.2</v>
      </c>
      <c r="CL19" s="1">
        <v>57</v>
      </c>
      <c r="CM19" s="1">
        <v>53.2</v>
      </c>
      <c r="CN19" s="1">
        <v>49</v>
      </c>
      <c r="CO19" s="1">
        <v>44.8</v>
      </c>
      <c r="CP19" s="1">
        <v>40.6</v>
      </c>
      <c r="CQ19" s="1">
        <v>36.5</v>
      </c>
      <c r="CS19" s="1"/>
      <c r="CT19" s="10" t="s">
        <v>266</v>
      </c>
      <c r="CU19" s="1">
        <v>63.9</v>
      </c>
      <c r="CV19" s="1">
        <v>69.5</v>
      </c>
      <c r="CW19" s="1">
        <v>75.6</v>
      </c>
      <c r="CX19" s="1">
        <v>81.3</v>
      </c>
      <c r="CY19" s="1">
        <v>86.6</v>
      </c>
      <c r="CZ19" s="1">
        <v>91.7</v>
      </c>
      <c r="DA19" s="1">
        <v>96.2</v>
      </c>
      <c r="DB19" s="1">
        <v>99.2</v>
      </c>
      <c r="DC19" s="1">
        <v>101.4</v>
      </c>
      <c r="DD19" s="1">
        <v>101.8</v>
      </c>
      <c r="DE19" s="1">
        <v>100.9</v>
      </c>
      <c r="DF19" s="1">
        <v>99.7</v>
      </c>
      <c r="DG19" s="1">
        <v>98.3</v>
      </c>
      <c r="DH19" s="1">
        <v>96.3</v>
      </c>
      <c r="DI19" s="1">
        <v>93.7</v>
      </c>
      <c r="DJ19" s="1">
        <v>90.5</v>
      </c>
      <c r="DK19" s="1">
        <v>86</v>
      </c>
      <c r="DL19" s="1">
        <v>80.8</v>
      </c>
      <c r="DM19" s="1">
        <v>75.6</v>
      </c>
      <c r="DN19" s="1">
        <v>70.1</v>
      </c>
      <c r="DO19" s="1">
        <v>64.8</v>
      </c>
      <c r="DQ19" s="1"/>
      <c r="DR19" s="10" t="s">
        <v>266</v>
      </c>
      <c r="DS19" s="1">
        <v>320.5</v>
      </c>
      <c r="DT19" s="1">
        <v>348.5</v>
      </c>
      <c r="DU19" s="1">
        <v>380.1</v>
      </c>
      <c r="DV19" s="1">
        <v>408.5</v>
      </c>
      <c r="DW19" s="1">
        <v>440.6</v>
      </c>
      <c r="DX19" s="1">
        <v>470.7</v>
      </c>
      <c r="DY19" s="1">
        <v>498.9</v>
      </c>
      <c r="DZ19" s="1">
        <v>523.6</v>
      </c>
      <c r="EA19" s="1">
        <v>535.4</v>
      </c>
      <c r="EB19" s="1">
        <v>542.2</v>
      </c>
      <c r="EC19" s="1">
        <v>538</v>
      </c>
      <c r="ED19" s="1">
        <v>532.4</v>
      </c>
      <c r="EE19" s="1">
        <v>525.3</v>
      </c>
      <c r="EF19" s="1">
        <v>516.2</v>
      </c>
      <c r="EG19" s="1">
        <v>504.6</v>
      </c>
      <c r="EH19" s="1">
        <v>486.8</v>
      </c>
      <c r="EI19" s="1">
        <v>464.8</v>
      </c>
      <c r="EJ19" s="1">
        <v>441.2</v>
      </c>
      <c r="EK19" s="1">
        <v>416.8</v>
      </c>
      <c r="EL19" s="1">
        <v>391</v>
      </c>
      <c r="EM19" s="1">
        <v>365</v>
      </c>
      <c r="EO19" s="1"/>
      <c r="EP19" s="10" t="s">
        <v>266</v>
      </c>
      <c r="EQ19" s="1">
        <v>162</v>
      </c>
      <c r="ER19" s="1">
        <v>173</v>
      </c>
      <c r="ES19" s="1">
        <v>187.2</v>
      </c>
      <c r="ET19" s="1">
        <v>202.2</v>
      </c>
      <c r="EU19" s="1">
        <v>215.3</v>
      </c>
      <c r="EV19" s="1">
        <v>227</v>
      </c>
      <c r="EW19" s="1">
        <v>237.9</v>
      </c>
      <c r="EX19" s="1">
        <v>247.2</v>
      </c>
      <c r="EY19" s="1">
        <v>252.3</v>
      </c>
      <c r="EZ19" s="1">
        <v>256.6</v>
      </c>
      <c r="FA19" s="1">
        <v>255.2</v>
      </c>
      <c r="FB19" s="1">
        <v>253.1</v>
      </c>
      <c r="FC19" s="1">
        <v>250</v>
      </c>
      <c r="FD19" s="1">
        <v>245.2</v>
      </c>
      <c r="FE19" s="1">
        <v>236.7</v>
      </c>
      <c r="FF19" s="1">
        <v>226.5</v>
      </c>
      <c r="FG19" s="1">
        <v>215.4</v>
      </c>
      <c r="FH19" s="1">
        <v>202.8</v>
      </c>
      <c r="FI19" s="1">
        <v>189.8</v>
      </c>
      <c r="FJ19" s="1">
        <v>176.2</v>
      </c>
      <c r="FK19" s="1">
        <v>162.6</v>
      </c>
    </row>
    <row r="20" ht="14.5" spans="1:167">
      <c r="A20" s="1"/>
      <c r="B20" s="10" t="s">
        <v>267</v>
      </c>
      <c r="C20" s="1">
        <v>4</v>
      </c>
      <c r="D20" s="1">
        <v>4.1</v>
      </c>
      <c r="E20" s="1">
        <v>4.3</v>
      </c>
      <c r="F20" s="1">
        <v>4.6</v>
      </c>
      <c r="G20" s="1">
        <v>4.8</v>
      </c>
      <c r="H20" s="1">
        <v>5.2</v>
      </c>
      <c r="I20" s="1">
        <v>6.1</v>
      </c>
      <c r="J20" s="1">
        <v>7.3</v>
      </c>
      <c r="K20" s="1">
        <v>7.8</v>
      </c>
      <c r="L20" s="1">
        <v>8.1</v>
      </c>
      <c r="M20" s="1">
        <v>8.3</v>
      </c>
      <c r="N20" s="1">
        <v>8.9</v>
      </c>
      <c r="O20" s="1">
        <v>9.1</v>
      </c>
      <c r="P20" s="1">
        <v>9.3</v>
      </c>
      <c r="Q20" s="1">
        <v>9.4</v>
      </c>
      <c r="R20" s="1">
        <v>10.5</v>
      </c>
      <c r="S20" s="1">
        <v>12.7</v>
      </c>
      <c r="T20" s="1">
        <v>14.3</v>
      </c>
      <c r="U20" s="1">
        <v>15.2</v>
      </c>
      <c r="V20" s="1">
        <v>16.3</v>
      </c>
      <c r="W20" s="1">
        <v>17.5</v>
      </c>
      <c r="Y20" s="1"/>
      <c r="Z20" s="10" t="s">
        <v>267</v>
      </c>
      <c r="AA20" s="1">
        <v>10.7</v>
      </c>
      <c r="AB20" s="1">
        <v>11</v>
      </c>
      <c r="AC20" s="1">
        <v>11.7</v>
      </c>
      <c r="AD20" s="1">
        <v>13.9</v>
      </c>
      <c r="AE20" s="1">
        <v>18.4</v>
      </c>
      <c r="AF20" s="1">
        <v>22.3</v>
      </c>
      <c r="AG20" s="1">
        <v>27.1</v>
      </c>
      <c r="AH20" s="1">
        <v>34.5</v>
      </c>
      <c r="AI20" s="1">
        <v>39.5</v>
      </c>
      <c r="AJ20" s="1">
        <v>44.7</v>
      </c>
      <c r="AK20" s="1">
        <v>50.4</v>
      </c>
      <c r="AL20" s="1">
        <v>55.1</v>
      </c>
      <c r="AM20" s="1">
        <v>59.1</v>
      </c>
      <c r="AN20" s="1">
        <v>62.3</v>
      </c>
      <c r="AO20" s="1">
        <v>65.1</v>
      </c>
      <c r="AP20" s="1">
        <v>66.7</v>
      </c>
      <c r="AQ20" s="1">
        <v>69.1</v>
      </c>
      <c r="AR20" s="1">
        <v>70.5</v>
      </c>
      <c r="AS20" s="1">
        <v>72</v>
      </c>
      <c r="AT20" s="1">
        <v>73.1</v>
      </c>
      <c r="AU20" s="1">
        <v>74.1</v>
      </c>
      <c r="AW20" s="1"/>
      <c r="AX20" s="10" t="s">
        <v>267</v>
      </c>
      <c r="AY20" s="1">
        <v>392.8</v>
      </c>
      <c r="AZ20" s="1">
        <v>440.5</v>
      </c>
      <c r="BA20" s="1">
        <v>500.2</v>
      </c>
      <c r="BB20" s="1">
        <v>560.5</v>
      </c>
      <c r="BC20" s="1">
        <v>625.8</v>
      </c>
      <c r="BD20" s="1">
        <v>689.7</v>
      </c>
      <c r="BE20" s="1">
        <v>759.6</v>
      </c>
      <c r="BF20" s="1">
        <v>825</v>
      </c>
      <c r="BG20" s="1">
        <v>892.3</v>
      </c>
      <c r="BH20" s="1">
        <v>954.3</v>
      </c>
      <c r="BI20" s="20">
        <v>1022.6</v>
      </c>
      <c r="BJ20" s="20">
        <v>1087.5</v>
      </c>
      <c r="BK20" s="20">
        <v>1151.8</v>
      </c>
      <c r="BL20" s="20">
        <v>1213.3</v>
      </c>
      <c r="BM20" s="20">
        <v>1257.6</v>
      </c>
      <c r="BN20" s="20">
        <v>1302.1</v>
      </c>
      <c r="BO20" s="20">
        <v>1353.7</v>
      </c>
      <c r="BP20" s="20">
        <v>1404.4</v>
      </c>
      <c r="BQ20" s="20">
        <v>1471.8</v>
      </c>
      <c r="BR20" s="20">
        <v>1540.6</v>
      </c>
      <c r="BS20" s="20">
        <v>1600.6</v>
      </c>
      <c r="BU20" s="1"/>
      <c r="BV20" s="10" t="s">
        <v>267</v>
      </c>
      <c r="BW20" s="1">
        <v>40.5</v>
      </c>
      <c r="BX20" s="1">
        <v>45.6</v>
      </c>
      <c r="BY20" s="1">
        <v>50.5</v>
      </c>
      <c r="BZ20" s="1">
        <v>56</v>
      </c>
      <c r="CA20" s="1">
        <v>61.4</v>
      </c>
      <c r="CB20" s="1">
        <v>66.8</v>
      </c>
      <c r="CC20" s="1">
        <v>73.6</v>
      </c>
      <c r="CD20" s="1">
        <v>78.5</v>
      </c>
      <c r="CE20" s="1">
        <v>84.1</v>
      </c>
      <c r="CF20" s="1">
        <v>90.4</v>
      </c>
      <c r="CG20" s="1">
        <v>97.2</v>
      </c>
      <c r="CH20" s="1">
        <v>103.9</v>
      </c>
      <c r="CI20" s="1">
        <v>110.3</v>
      </c>
      <c r="CJ20" s="1">
        <v>116.7</v>
      </c>
      <c r="CK20" s="1">
        <v>122.9</v>
      </c>
      <c r="CL20" s="1">
        <v>128</v>
      </c>
      <c r="CM20" s="1">
        <v>132.6</v>
      </c>
      <c r="CN20" s="1">
        <v>137.4</v>
      </c>
      <c r="CO20" s="1">
        <v>142.9</v>
      </c>
      <c r="CP20" s="1">
        <v>148</v>
      </c>
      <c r="CQ20" s="1">
        <v>152.8</v>
      </c>
      <c r="CS20" s="1"/>
      <c r="CT20" s="10" t="s">
        <v>267</v>
      </c>
      <c r="CU20" s="1">
        <v>49.1</v>
      </c>
      <c r="CV20" s="1">
        <v>54.5</v>
      </c>
      <c r="CW20" s="1">
        <v>60.9</v>
      </c>
      <c r="CX20" s="1">
        <v>67.7</v>
      </c>
      <c r="CY20" s="1">
        <v>74.9</v>
      </c>
      <c r="CZ20" s="1">
        <v>82.7</v>
      </c>
      <c r="DA20" s="1">
        <v>90.3</v>
      </c>
      <c r="DB20" s="1">
        <v>100.4</v>
      </c>
      <c r="DC20" s="1">
        <v>111.3</v>
      </c>
      <c r="DD20" s="1">
        <v>122</v>
      </c>
      <c r="DE20" s="1">
        <v>133.6</v>
      </c>
      <c r="DF20" s="1">
        <v>144.9</v>
      </c>
      <c r="DG20" s="1">
        <v>155.5</v>
      </c>
      <c r="DH20" s="1">
        <v>165.7</v>
      </c>
      <c r="DI20" s="1">
        <v>175</v>
      </c>
      <c r="DJ20" s="1">
        <v>183</v>
      </c>
      <c r="DK20" s="1">
        <v>188.2</v>
      </c>
      <c r="DL20" s="1">
        <v>192.5</v>
      </c>
      <c r="DM20" s="1">
        <v>197.9</v>
      </c>
      <c r="DN20" s="1">
        <v>202.9</v>
      </c>
      <c r="DO20" s="1">
        <v>207.6</v>
      </c>
      <c r="DQ20" s="1"/>
      <c r="DR20" s="10" t="s">
        <v>267</v>
      </c>
      <c r="DS20" s="1">
        <v>37.5</v>
      </c>
      <c r="DT20" s="1">
        <v>46.8</v>
      </c>
      <c r="DU20" s="1">
        <v>58.8</v>
      </c>
      <c r="DV20" s="1">
        <v>71</v>
      </c>
      <c r="DW20" s="1">
        <v>86.7</v>
      </c>
      <c r="DX20" s="1">
        <v>103.5</v>
      </c>
      <c r="DY20" s="1">
        <v>121.5</v>
      </c>
      <c r="DZ20" s="1">
        <v>143.2</v>
      </c>
      <c r="EA20" s="1">
        <v>169</v>
      </c>
      <c r="EB20" s="1">
        <v>189.9</v>
      </c>
      <c r="EC20" s="1">
        <v>222.1</v>
      </c>
      <c r="ED20" s="1">
        <v>252.8</v>
      </c>
      <c r="EE20" s="1">
        <v>283.5</v>
      </c>
      <c r="EF20" s="1">
        <v>315.5</v>
      </c>
      <c r="EG20" s="1">
        <v>347.4</v>
      </c>
      <c r="EH20" s="1">
        <v>376.6</v>
      </c>
      <c r="EI20" s="1">
        <v>400.7</v>
      </c>
      <c r="EJ20" s="1">
        <v>424.9</v>
      </c>
      <c r="EK20" s="1">
        <v>454.7</v>
      </c>
      <c r="EL20" s="1">
        <v>483.7</v>
      </c>
      <c r="EM20" s="1">
        <v>512.4</v>
      </c>
      <c r="EO20" s="1"/>
      <c r="EP20" s="10" t="s">
        <v>267</v>
      </c>
      <c r="EQ20" s="1">
        <v>90.7</v>
      </c>
      <c r="ER20" s="1">
        <v>97.6</v>
      </c>
      <c r="ES20" s="1">
        <v>107.1</v>
      </c>
      <c r="ET20" s="1">
        <v>117.8</v>
      </c>
      <c r="EU20" s="1">
        <v>127.9</v>
      </c>
      <c r="EV20" s="1">
        <v>137.7</v>
      </c>
      <c r="EW20" s="1">
        <v>147.1</v>
      </c>
      <c r="EX20" s="1">
        <v>155.5</v>
      </c>
      <c r="EY20" s="1">
        <v>166.5</v>
      </c>
      <c r="EZ20" s="1">
        <v>174.3</v>
      </c>
      <c r="FA20" s="1">
        <v>182.4</v>
      </c>
      <c r="FB20" s="1">
        <v>189.2</v>
      </c>
      <c r="FC20" s="1">
        <v>195.8</v>
      </c>
      <c r="FD20" s="1">
        <v>202.3</v>
      </c>
      <c r="FE20" s="1">
        <v>207.8</v>
      </c>
      <c r="FF20" s="1">
        <v>214.5</v>
      </c>
      <c r="FG20" s="1">
        <v>220.7</v>
      </c>
      <c r="FH20" s="1">
        <v>228.4</v>
      </c>
      <c r="FI20" s="1">
        <v>240.8</v>
      </c>
      <c r="FJ20" s="1">
        <v>253.4</v>
      </c>
      <c r="FK20" s="1">
        <v>265.2</v>
      </c>
    </row>
    <row r="21" ht="14.5" spans="1:167">
      <c r="A21" s="1"/>
      <c r="B21" s="10" t="s">
        <v>268</v>
      </c>
      <c r="C21" s="1">
        <v>238.5</v>
      </c>
      <c r="D21" s="1">
        <v>242.5</v>
      </c>
      <c r="E21" s="1">
        <v>245.7</v>
      </c>
      <c r="F21" s="1">
        <v>252.1</v>
      </c>
      <c r="G21" s="1">
        <v>259.7</v>
      </c>
      <c r="H21" s="1">
        <v>268.2</v>
      </c>
      <c r="I21" s="1">
        <v>278.1</v>
      </c>
      <c r="J21" s="1">
        <v>288.2</v>
      </c>
      <c r="K21" s="1">
        <v>301</v>
      </c>
      <c r="L21" s="1">
        <v>316.8</v>
      </c>
      <c r="M21" s="1">
        <v>332.3</v>
      </c>
      <c r="N21" s="1">
        <v>345.7</v>
      </c>
      <c r="O21" s="1">
        <v>358.6</v>
      </c>
      <c r="P21" s="1">
        <v>371.7</v>
      </c>
      <c r="Q21" s="1">
        <v>383.6</v>
      </c>
      <c r="R21" s="1">
        <v>393.8</v>
      </c>
      <c r="S21" s="1">
        <v>403.9</v>
      </c>
      <c r="T21" s="1">
        <v>414.8</v>
      </c>
      <c r="U21" s="1">
        <v>422.2</v>
      </c>
      <c r="V21" s="1">
        <v>428.8</v>
      </c>
      <c r="W21" s="1">
        <v>435.8</v>
      </c>
      <c r="Y21" s="1"/>
      <c r="Z21" s="10" t="s">
        <v>269</v>
      </c>
      <c r="AA21" s="1">
        <v>616.5</v>
      </c>
      <c r="AB21" s="1">
        <v>622.4</v>
      </c>
      <c r="AC21" s="1">
        <v>634.4</v>
      </c>
      <c r="AD21" s="1">
        <v>651.4</v>
      </c>
      <c r="AE21" s="1">
        <v>667.7</v>
      </c>
      <c r="AF21" s="1">
        <v>683.1</v>
      </c>
      <c r="AG21" s="1">
        <v>703.3</v>
      </c>
      <c r="AH21" s="1">
        <v>719.9</v>
      </c>
      <c r="AI21" s="1">
        <v>732</v>
      </c>
      <c r="AJ21" s="1">
        <v>740.7</v>
      </c>
      <c r="AK21" s="1">
        <v>749.7</v>
      </c>
      <c r="AL21" s="1">
        <v>754.2</v>
      </c>
      <c r="AM21" s="1">
        <v>759.1</v>
      </c>
      <c r="AN21" s="1">
        <v>762.2</v>
      </c>
      <c r="AO21" s="1">
        <v>764.3</v>
      </c>
      <c r="AP21" s="1">
        <v>765.8</v>
      </c>
      <c r="AQ21" s="1">
        <v>767.3</v>
      </c>
      <c r="AR21" s="1">
        <v>769.7</v>
      </c>
      <c r="AS21" s="1">
        <v>770.4</v>
      </c>
      <c r="AT21" s="1">
        <v>771.3</v>
      </c>
      <c r="AU21" s="1">
        <v>772.5</v>
      </c>
      <c r="AW21" s="1"/>
      <c r="AX21" s="10" t="s">
        <v>269</v>
      </c>
      <c r="AY21" s="1">
        <v>338.1</v>
      </c>
      <c r="AZ21" s="1">
        <v>336.6</v>
      </c>
      <c r="BA21" s="1">
        <v>338</v>
      </c>
      <c r="BB21" s="1">
        <v>339.8</v>
      </c>
      <c r="BC21" s="1">
        <v>341.3</v>
      </c>
      <c r="BD21" s="1">
        <v>343.7</v>
      </c>
      <c r="BE21" s="1">
        <v>347.4</v>
      </c>
      <c r="BF21" s="1">
        <v>352</v>
      </c>
      <c r="BG21" s="1">
        <v>358.9</v>
      </c>
      <c r="BH21" s="1">
        <v>365.8</v>
      </c>
      <c r="BI21" s="1">
        <v>374</v>
      </c>
      <c r="BJ21" s="1">
        <v>381.9</v>
      </c>
      <c r="BK21" s="1">
        <v>389.9</v>
      </c>
      <c r="BL21" s="1">
        <v>397.4</v>
      </c>
      <c r="BM21" s="1">
        <v>399.8</v>
      </c>
      <c r="BN21" s="1">
        <v>402.8</v>
      </c>
      <c r="BO21" s="1">
        <v>408.5</v>
      </c>
      <c r="BP21" s="1">
        <v>414.6</v>
      </c>
      <c r="BQ21" s="1">
        <v>420.7</v>
      </c>
      <c r="BR21" s="1">
        <v>428.1</v>
      </c>
      <c r="BS21" s="1">
        <v>433.7</v>
      </c>
      <c r="BU21" s="1"/>
      <c r="BV21" s="10" t="s">
        <v>269</v>
      </c>
      <c r="BW21" s="1">
        <v>89.7</v>
      </c>
      <c r="BX21" s="1">
        <v>89.9</v>
      </c>
      <c r="BY21" s="1">
        <v>91.4</v>
      </c>
      <c r="BZ21" s="1">
        <v>91.6</v>
      </c>
      <c r="CA21" s="1">
        <v>94.1</v>
      </c>
      <c r="CB21" s="1">
        <v>96.9</v>
      </c>
      <c r="CC21" s="1">
        <v>98.4</v>
      </c>
      <c r="CD21" s="1">
        <v>101.5</v>
      </c>
      <c r="CE21" s="1">
        <v>104.9</v>
      </c>
      <c r="CF21" s="1">
        <v>107.2</v>
      </c>
      <c r="CG21" s="1">
        <v>110.1</v>
      </c>
      <c r="CH21" s="1">
        <v>112.9</v>
      </c>
      <c r="CI21" s="1">
        <v>115.4</v>
      </c>
      <c r="CJ21" s="1">
        <v>118.2</v>
      </c>
      <c r="CK21" s="1">
        <v>120.7</v>
      </c>
      <c r="CL21" s="1">
        <v>122.3</v>
      </c>
      <c r="CM21" s="1">
        <v>123.6</v>
      </c>
      <c r="CN21" s="1">
        <v>125.4</v>
      </c>
      <c r="CO21" s="1">
        <v>126.7</v>
      </c>
      <c r="CP21" s="1">
        <v>127.9</v>
      </c>
      <c r="CQ21" s="1">
        <v>129.3</v>
      </c>
      <c r="CS21" s="1"/>
      <c r="CT21" s="10" t="s">
        <v>269</v>
      </c>
      <c r="CU21" s="1">
        <v>8</v>
      </c>
      <c r="CV21" s="1">
        <v>7.6</v>
      </c>
      <c r="CW21" s="1">
        <v>7.3</v>
      </c>
      <c r="CX21" s="1">
        <v>7</v>
      </c>
      <c r="CY21" s="1">
        <v>6.9</v>
      </c>
      <c r="CZ21" s="1">
        <v>7</v>
      </c>
      <c r="DA21" s="1">
        <v>7.4</v>
      </c>
      <c r="DB21" s="1">
        <v>8.1</v>
      </c>
      <c r="DC21" s="1">
        <v>9.2</v>
      </c>
      <c r="DD21" s="1">
        <v>10.6</v>
      </c>
      <c r="DE21" s="1">
        <v>12.5</v>
      </c>
      <c r="DF21" s="1">
        <v>14.6</v>
      </c>
      <c r="DG21" s="1">
        <v>17.1</v>
      </c>
      <c r="DH21" s="1">
        <v>19.9</v>
      </c>
      <c r="DI21" s="1">
        <v>23</v>
      </c>
      <c r="DJ21" s="1">
        <v>26.5</v>
      </c>
      <c r="DK21" s="1">
        <v>30.2</v>
      </c>
      <c r="DL21" s="1">
        <v>34.2</v>
      </c>
      <c r="DM21" s="1">
        <v>36.1</v>
      </c>
      <c r="DN21" s="1">
        <v>38</v>
      </c>
      <c r="DO21" s="1">
        <v>40.2</v>
      </c>
      <c r="DQ21" s="1"/>
      <c r="DR21" s="10" t="s">
        <v>269</v>
      </c>
      <c r="DS21" s="1">
        <v>11.4</v>
      </c>
      <c r="DT21" s="1">
        <v>13.1</v>
      </c>
      <c r="DU21" s="1">
        <v>13.8</v>
      </c>
      <c r="DV21" s="1">
        <v>17.1</v>
      </c>
      <c r="DW21" s="1">
        <v>20.9</v>
      </c>
      <c r="DX21" s="1">
        <v>25.1</v>
      </c>
      <c r="DY21" s="1">
        <v>30.1</v>
      </c>
      <c r="DZ21" s="1">
        <v>35.7</v>
      </c>
      <c r="EA21" s="1">
        <v>41</v>
      </c>
      <c r="EB21" s="1">
        <v>48</v>
      </c>
      <c r="EC21" s="1">
        <v>53.5</v>
      </c>
      <c r="ED21" s="1">
        <v>59.4</v>
      </c>
      <c r="EE21" s="1">
        <v>65.9</v>
      </c>
      <c r="EF21" s="1">
        <v>73.2</v>
      </c>
      <c r="EG21" s="1">
        <v>81.2</v>
      </c>
      <c r="EH21" s="1">
        <v>89.5</v>
      </c>
      <c r="EI21" s="1">
        <v>97.8</v>
      </c>
      <c r="EJ21" s="1">
        <v>106.8</v>
      </c>
      <c r="EK21" s="1">
        <v>111.6</v>
      </c>
      <c r="EL21" s="1">
        <v>116.5</v>
      </c>
      <c r="EM21" s="1">
        <v>121.8</v>
      </c>
      <c r="EO21" s="1"/>
      <c r="EP21" s="10" t="s">
        <v>268</v>
      </c>
      <c r="EQ21" s="1">
        <v>235.7</v>
      </c>
      <c r="ER21" s="1">
        <v>236.4</v>
      </c>
      <c r="ES21" s="1">
        <v>235.5</v>
      </c>
      <c r="ET21" s="1">
        <v>235.7</v>
      </c>
      <c r="EU21" s="1">
        <v>237.2</v>
      </c>
      <c r="EV21" s="1">
        <v>240.8</v>
      </c>
      <c r="EW21" s="1">
        <v>247</v>
      </c>
      <c r="EX21" s="1">
        <v>254.7</v>
      </c>
      <c r="EY21" s="1">
        <v>261.6</v>
      </c>
      <c r="EZ21" s="1">
        <v>271.3</v>
      </c>
      <c r="FA21" s="1">
        <v>282.9</v>
      </c>
      <c r="FB21" s="1">
        <v>294.2</v>
      </c>
      <c r="FC21" s="1">
        <v>305.5</v>
      </c>
      <c r="FD21" s="1">
        <v>316.8</v>
      </c>
      <c r="FE21" s="1">
        <v>325</v>
      </c>
      <c r="FF21" s="1">
        <v>333.4</v>
      </c>
      <c r="FG21" s="1">
        <v>343.3</v>
      </c>
      <c r="FH21" s="1">
        <v>354.1</v>
      </c>
      <c r="FI21" s="1">
        <v>360.4</v>
      </c>
      <c r="FJ21" s="1">
        <v>366.9</v>
      </c>
      <c r="FK21" s="1">
        <v>373.1</v>
      </c>
    </row>
    <row r="22" ht="14.5" spans="1:167">
      <c r="A22" s="1"/>
      <c r="B22" s="10" t="s">
        <v>270</v>
      </c>
      <c r="C22" s="1">
        <v>17</v>
      </c>
      <c r="D22" s="1">
        <v>17.9</v>
      </c>
      <c r="E22" s="1">
        <v>18.9</v>
      </c>
      <c r="F22" s="1">
        <v>19.9</v>
      </c>
      <c r="G22" s="1">
        <v>20.9</v>
      </c>
      <c r="H22" s="1">
        <v>21.9</v>
      </c>
      <c r="I22" s="1">
        <v>22.8</v>
      </c>
      <c r="J22" s="1">
        <v>23.7</v>
      </c>
      <c r="K22" s="1">
        <v>24.6</v>
      </c>
      <c r="L22" s="1">
        <v>25.5</v>
      </c>
      <c r="M22" s="1">
        <v>26.3</v>
      </c>
      <c r="N22" s="1">
        <v>26.9</v>
      </c>
      <c r="O22" s="1">
        <v>27.5</v>
      </c>
      <c r="P22" s="1">
        <v>28.1</v>
      </c>
      <c r="Q22" s="1">
        <v>28.7</v>
      </c>
      <c r="R22" s="1">
        <v>29.2</v>
      </c>
      <c r="S22" s="1">
        <v>29.8</v>
      </c>
      <c r="T22" s="1">
        <v>30.4</v>
      </c>
      <c r="U22" s="1">
        <v>31.2</v>
      </c>
      <c r="V22" s="1">
        <v>32</v>
      </c>
      <c r="W22" s="1">
        <v>32.9</v>
      </c>
      <c r="Y22" s="1"/>
      <c r="Z22" s="10" t="s">
        <v>270</v>
      </c>
      <c r="AA22" s="1">
        <v>120.5</v>
      </c>
      <c r="AB22" s="1">
        <v>125.2</v>
      </c>
      <c r="AC22" s="1">
        <v>130.2</v>
      </c>
      <c r="AD22" s="1">
        <v>135.5</v>
      </c>
      <c r="AE22" s="1">
        <v>141</v>
      </c>
      <c r="AF22" s="1">
        <v>146.1</v>
      </c>
      <c r="AG22" s="1">
        <v>150.8</v>
      </c>
      <c r="AH22" s="1">
        <v>155.4</v>
      </c>
      <c r="AI22" s="1">
        <v>160.3</v>
      </c>
      <c r="AJ22" s="1">
        <v>165</v>
      </c>
      <c r="AK22" s="1">
        <v>169.5</v>
      </c>
      <c r="AL22" s="1">
        <v>173.4</v>
      </c>
      <c r="AM22" s="1">
        <v>177.5</v>
      </c>
      <c r="AN22" s="1">
        <v>181.6</v>
      </c>
      <c r="AO22" s="1">
        <v>185.6</v>
      </c>
      <c r="AP22" s="1">
        <v>189.8</v>
      </c>
      <c r="AQ22" s="1">
        <v>194.1</v>
      </c>
      <c r="AR22" s="1">
        <v>198.9</v>
      </c>
      <c r="AS22" s="1">
        <v>204.3</v>
      </c>
      <c r="AT22" s="1">
        <v>209.9</v>
      </c>
      <c r="AU22" s="1">
        <v>215.7</v>
      </c>
      <c r="AW22" s="1"/>
      <c r="AX22" s="10" t="s">
        <v>270</v>
      </c>
      <c r="AY22" s="1">
        <v>160.6</v>
      </c>
      <c r="AZ22" s="1">
        <v>169.6</v>
      </c>
      <c r="BA22" s="1">
        <v>179.6</v>
      </c>
      <c r="BB22" s="1">
        <v>189.7</v>
      </c>
      <c r="BC22" s="1">
        <v>199.3</v>
      </c>
      <c r="BD22" s="1">
        <v>208.7</v>
      </c>
      <c r="BE22" s="1">
        <v>217</v>
      </c>
      <c r="BF22" s="1">
        <v>225.8</v>
      </c>
      <c r="BG22" s="1">
        <v>234.4</v>
      </c>
      <c r="BH22" s="1">
        <v>242.6</v>
      </c>
      <c r="BI22" s="1">
        <v>250.2</v>
      </c>
      <c r="BJ22" s="1">
        <v>257.7</v>
      </c>
      <c r="BK22" s="1">
        <v>265.9</v>
      </c>
      <c r="BL22" s="1">
        <v>273.5</v>
      </c>
      <c r="BM22" s="1">
        <v>278.1</v>
      </c>
      <c r="BN22" s="1">
        <v>282.8</v>
      </c>
      <c r="BO22" s="1">
        <v>289.8</v>
      </c>
      <c r="BP22" s="1">
        <v>296.9</v>
      </c>
      <c r="BQ22" s="1">
        <v>307.6</v>
      </c>
      <c r="BR22" s="1">
        <v>319</v>
      </c>
      <c r="BS22" s="1">
        <v>329.3</v>
      </c>
      <c r="BU22" s="1"/>
      <c r="BV22" s="10" t="s">
        <v>270</v>
      </c>
      <c r="BW22" s="1">
        <v>7</v>
      </c>
      <c r="BX22" s="1">
        <v>7.3</v>
      </c>
      <c r="BY22" s="1">
        <v>7.7</v>
      </c>
      <c r="BZ22" s="1">
        <v>8.1</v>
      </c>
      <c r="CA22" s="1">
        <v>8.5</v>
      </c>
      <c r="CB22" s="1">
        <v>8.9</v>
      </c>
      <c r="CC22" s="1">
        <v>9.3</v>
      </c>
      <c r="CD22" s="1">
        <v>9.7</v>
      </c>
      <c r="CE22" s="1">
        <v>10.1</v>
      </c>
      <c r="CF22" s="1">
        <v>10.5</v>
      </c>
      <c r="CG22" s="1">
        <v>10.9</v>
      </c>
      <c r="CH22" s="1">
        <v>11.3</v>
      </c>
      <c r="CI22" s="1">
        <v>11.7</v>
      </c>
      <c r="CJ22" s="1">
        <v>12.1</v>
      </c>
      <c r="CK22" s="1">
        <v>12.6</v>
      </c>
      <c r="CL22" s="1">
        <v>12.9</v>
      </c>
      <c r="CM22" s="1">
        <v>13.2</v>
      </c>
      <c r="CN22" s="1">
        <v>13.6</v>
      </c>
      <c r="CO22" s="1">
        <v>14</v>
      </c>
      <c r="CP22" s="1">
        <v>14.3</v>
      </c>
      <c r="CQ22" s="1">
        <v>14.8</v>
      </c>
      <c r="CS22" s="1"/>
      <c r="CT22" s="10" t="s">
        <v>270</v>
      </c>
      <c r="CU22" s="1">
        <v>6.7</v>
      </c>
      <c r="CV22" s="1">
        <v>7</v>
      </c>
      <c r="CW22" s="1">
        <v>7.3</v>
      </c>
      <c r="CX22" s="1">
        <v>7.6</v>
      </c>
      <c r="CY22" s="1">
        <v>8</v>
      </c>
      <c r="CZ22" s="1">
        <v>8.3</v>
      </c>
      <c r="DA22" s="1">
        <v>8.6</v>
      </c>
      <c r="DB22" s="1">
        <v>8.9</v>
      </c>
      <c r="DC22" s="1">
        <v>9.4</v>
      </c>
      <c r="DD22" s="1">
        <v>9.7</v>
      </c>
      <c r="DE22" s="1">
        <v>10.1</v>
      </c>
      <c r="DF22" s="1">
        <v>10.5</v>
      </c>
      <c r="DG22" s="1">
        <v>10.9</v>
      </c>
      <c r="DH22" s="1">
        <v>11.3</v>
      </c>
      <c r="DI22" s="1">
        <v>11.8</v>
      </c>
      <c r="DJ22" s="1">
        <v>12.2</v>
      </c>
      <c r="DK22" s="1">
        <v>12.5</v>
      </c>
      <c r="DL22" s="1">
        <v>12.8</v>
      </c>
      <c r="DM22" s="1">
        <v>13.2</v>
      </c>
      <c r="DN22" s="1">
        <v>13.5</v>
      </c>
      <c r="DO22" s="1">
        <v>13.8</v>
      </c>
      <c r="DQ22" s="1"/>
      <c r="DR22" s="10" t="s">
        <v>270</v>
      </c>
      <c r="DS22" s="1">
        <v>13.5</v>
      </c>
      <c r="DT22" s="1">
        <v>14.5</v>
      </c>
      <c r="DU22" s="1">
        <v>15.5</v>
      </c>
      <c r="DV22" s="1">
        <v>16.5</v>
      </c>
      <c r="DW22" s="1">
        <v>17.6</v>
      </c>
      <c r="DX22" s="1">
        <v>18.8</v>
      </c>
      <c r="DY22" s="1">
        <v>20</v>
      </c>
      <c r="DZ22" s="1">
        <v>21.4</v>
      </c>
      <c r="EA22" s="1">
        <v>22.6</v>
      </c>
      <c r="EB22" s="1">
        <v>23.7</v>
      </c>
      <c r="EC22" s="1">
        <v>24.8</v>
      </c>
      <c r="ED22" s="1">
        <v>25.9</v>
      </c>
      <c r="EE22" s="1">
        <v>27</v>
      </c>
      <c r="EF22" s="1">
        <v>28.3</v>
      </c>
      <c r="EG22" s="1">
        <v>29.6</v>
      </c>
      <c r="EH22" s="1">
        <v>30.6</v>
      </c>
      <c r="EI22" s="1">
        <v>31.5</v>
      </c>
      <c r="EJ22" s="1">
        <v>32.5</v>
      </c>
      <c r="EK22" s="1">
        <v>33.5</v>
      </c>
      <c r="EL22" s="1">
        <v>34.5</v>
      </c>
      <c r="EM22" s="1">
        <v>35.5</v>
      </c>
      <c r="EO22" s="1"/>
      <c r="EP22" s="10" t="s">
        <v>270</v>
      </c>
      <c r="EQ22" s="1">
        <v>24.7</v>
      </c>
      <c r="ER22" s="1">
        <v>26</v>
      </c>
      <c r="ES22" s="1">
        <v>27.3</v>
      </c>
      <c r="ET22" s="1">
        <v>28.5</v>
      </c>
      <c r="EU22" s="1">
        <v>29.7</v>
      </c>
      <c r="EV22" s="1">
        <v>30.8</v>
      </c>
      <c r="EW22" s="1">
        <v>32.2</v>
      </c>
      <c r="EX22" s="1">
        <v>33.5</v>
      </c>
      <c r="EY22" s="1">
        <v>34.6</v>
      </c>
      <c r="EZ22" s="1">
        <v>35.7</v>
      </c>
      <c r="FA22" s="1">
        <v>36.9</v>
      </c>
      <c r="FB22" s="1">
        <v>38.1</v>
      </c>
      <c r="FC22" s="1">
        <v>39.2</v>
      </c>
      <c r="FD22" s="1">
        <v>40.3</v>
      </c>
      <c r="FE22" s="1">
        <v>41</v>
      </c>
      <c r="FF22" s="1">
        <v>41.8</v>
      </c>
      <c r="FG22" s="1">
        <v>42.7</v>
      </c>
      <c r="FH22" s="1">
        <v>43.7</v>
      </c>
      <c r="FI22" s="1">
        <v>45</v>
      </c>
      <c r="FJ22" s="1">
        <v>46.2</v>
      </c>
      <c r="FK22" s="1">
        <v>47.5</v>
      </c>
    </row>
    <row r="23" ht="14.5" spans="1:167">
      <c r="A23" s="1"/>
      <c r="B23" s="10" t="s">
        <v>271</v>
      </c>
      <c r="C23" s="1">
        <v>7.1</v>
      </c>
      <c r="D23" s="1">
        <v>7.1</v>
      </c>
      <c r="E23" s="1">
        <v>7.1</v>
      </c>
      <c r="F23" s="1">
        <v>7.8</v>
      </c>
      <c r="G23" s="1">
        <v>8.6</v>
      </c>
      <c r="H23" s="1">
        <v>9.3</v>
      </c>
      <c r="I23" s="1">
        <v>10</v>
      </c>
      <c r="J23" s="1">
        <v>10.7</v>
      </c>
      <c r="K23" s="1">
        <v>11.3</v>
      </c>
      <c r="L23" s="1">
        <v>12</v>
      </c>
      <c r="M23" s="1">
        <v>11.8</v>
      </c>
      <c r="N23" s="1">
        <v>11.5</v>
      </c>
      <c r="O23" s="1">
        <v>11.3</v>
      </c>
      <c r="P23" s="1">
        <v>11</v>
      </c>
      <c r="Q23" s="1">
        <v>10.7</v>
      </c>
      <c r="R23" s="1">
        <v>10.3</v>
      </c>
      <c r="S23" s="1">
        <v>10</v>
      </c>
      <c r="T23" s="1">
        <v>9.7</v>
      </c>
      <c r="U23" s="1">
        <v>9.6</v>
      </c>
      <c r="V23" s="1">
        <v>9.5</v>
      </c>
      <c r="W23" s="1">
        <v>9.4</v>
      </c>
      <c r="Y23" s="1"/>
      <c r="Z23" s="10" t="s">
        <v>271</v>
      </c>
      <c r="AA23" s="1">
        <v>1.9</v>
      </c>
      <c r="AB23" s="1">
        <v>1.9</v>
      </c>
      <c r="AC23" s="1">
        <v>1.9</v>
      </c>
      <c r="AD23" s="1">
        <v>1.9</v>
      </c>
      <c r="AE23" s="1">
        <v>1.9</v>
      </c>
      <c r="AF23" s="1">
        <v>1.9</v>
      </c>
      <c r="AG23" s="1">
        <v>2</v>
      </c>
      <c r="AH23" s="1">
        <v>2.1</v>
      </c>
      <c r="AI23" s="1">
        <v>2.3</v>
      </c>
      <c r="AJ23" s="1">
        <v>2.5</v>
      </c>
      <c r="AK23" s="1">
        <v>2.8</v>
      </c>
      <c r="AL23" s="1">
        <v>3.1</v>
      </c>
      <c r="AM23" s="1">
        <v>3.4</v>
      </c>
      <c r="AN23" s="1">
        <v>3.7</v>
      </c>
      <c r="AO23" s="1">
        <v>4.1</v>
      </c>
      <c r="AP23" s="1">
        <v>4.6</v>
      </c>
      <c r="AQ23" s="1">
        <v>5</v>
      </c>
      <c r="AR23" s="1">
        <v>5.6</v>
      </c>
      <c r="AS23" s="1">
        <v>5.9</v>
      </c>
      <c r="AT23" s="1">
        <v>6.1</v>
      </c>
      <c r="AU23" s="1">
        <v>6.5</v>
      </c>
      <c r="AW23" s="1"/>
      <c r="AX23" s="10" t="s">
        <v>271</v>
      </c>
      <c r="AY23" s="1">
        <v>31.8</v>
      </c>
      <c r="AZ23" s="1">
        <v>31.7</v>
      </c>
      <c r="BA23" s="1">
        <v>31.8</v>
      </c>
      <c r="BB23" s="1">
        <v>31.9</v>
      </c>
      <c r="BC23" s="1">
        <v>32.4</v>
      </c>
      <c r="BD23" s="1">
        <v>33.2</v>
      </c>
      <c r="BE23" s="1">
        <v>34.5</v>
      </c>
      <c r="BF23" s="1">
        <v>36.4</v>
      </c>
      <c r="BG23" s="1">
        <v>38.9</v>
      </c>
      <c r="BH23" s="1">
        <v>41.9</v>
      </c>
      <c r="BI23" s="1">
        <v>45.7</v>
      </c>
      <c r="BJ23" s="1">
        <v>49.8</v>
      </c>
      <c r="BK23" s="1">
        <v>54.3</v>
      </c>
      <c r="BL23" s="1">
        <v>59.1</v>
      </c>
      <c r="BM23" s="1">
        <v>63.6</v>
      </c>
      <c r="BN23" s="1">
        <v>68.6</v>
      </c>
      <c r="BO23" s="1">
        <v>74.5</v>
      </c>
      <c r="BP23" s="1">
        <v>80.9</v>
      </c>
      <c r="BQ23" s="1">
        <v>84.9</v>
      </c>
      <c r="BR23" s="1">
        <v>89.4</v>
      </c>
      <c r="BS23" s="1">
        <v>93.8</v>
      </c>
      <c r="BU23" s="1"/>
      <c r="BV23" s="10" t="s">
        <v>271</v>
      </c>
      <c r="BW23" s="1">
        <v>2.9</v>
      </c>
      <c r="BX23" s="1">
        <v>2.9</v>
      </c>
      <c r="BY23" s="1">
        <v>2.9</v>
      </c>
      <c r="BZ23" s="1">
        <v>2.9</v>
      </c>
      <c r="CA23" s="1">
        <v>2.9</v>
      </c>
      <c r="CB23" s="1">
        <v>2.8</v>
      </c>
      <c r="CC23" s="1">
        <v>2.8</v>
      </c>
      <c r="CD23" s="1">
        <v>2.7</v>
      </c>
      <c r="CE23" s="1">
        <v>2.6</v>
      </c>
      <c r="CF23" s="1">
        <v>2.5</v>
      </c>
      <c r="CG23" s="1">
        <v>2.3</v>
      </c>
      <c r="CH23" s="1">
        <v>2.2</v>
      </c>
      <c r="CI23" s="1">
        <v>2.1</v>
      </c>
      <c r="CJ23" s="1">
        <v>2</v>
      </c>
      <c r="CK23" s="1">
        <v>1.9</v>
      </c>
      <c r="CL23" s="1">
        <v>1.7</v>
      </c>
      <c r="CM23" s="1">
        <v>1.6</v>
      </c>
      <c r="CN23" s="1">
        <v>1.5</v>
      </c>
      <c r="CO23" s="1">
        <v>1.5</v>
      </c>
      <c r="CP23" s="1">
        <v>1.4</v>
      </c>
      <c r="CQ23" s="1">
        <v>1.4</v>
      </c>
      <c r="CS23" s="1"/>
      <c r="CT23" s="10" t="s">
        <v>271</v>
      </c>
      <c r="CU23" s="1">
        <v>5</v>
      </c>
      <c r="CV23" s="1">
        <v>5</v>
      </c>
      <c r="CW23" s="1">
        <v>5.1</v>
      </c>
      <c r="CX23" s="1">
        <v>5.1</v>
      </c>
      <c r="CY23" s="1">
        <v>5.1</v>
      </c>
      <c r="CZ23" s="1">
        <v>5.1</v>
      </c>
      <c r="DA23" s="1">
        <v>5.1</v>
      </c>
      <c r="DB23" s="1">
        <v>5</v>
      </c>
      <c r="DC23" s="1">
        <v>5</v>
      </c>
      <c r="DD23" s="1">
        <v>4.9</v>
      </c>
      <c r="DE23" s="1">
        <v>4.8</v>
      </c>
      <c r="DF23" s="1">
        <v>4.8</v>
      </c>
      <c r="DG23" s="1">
        <v>4.7</v>
      </c>
      <c r="DH23" s="1">
        <v>4.6</v>
      </c>
      <c r="DI23" s="1">
        <v>4.5</v>
      </c>
      <c r="DJ23" s="1">
        <v>4.4</v>
      </c>
      <c r="DK23" s="1">
        <v>4.3</v>
      </c>
      <c r="DL23" s="1">
        <v>4.2</v>
      </c>
      <c r="DM23" s="1">
        <v>4.1</v>
      </c>
      <c r="DN23" s="1">
        <v>4</v>
      </c>
      <c r="DO23" s="1">
        <v>4</v>
      </c>
      <c r="DQ23" s="1"/>
      <c r="DR23" s="10" t="s">
        <v>271</v>
      </c>
      <c r="DS23" s="1">
        <v>10.6</v>
      </c>
      <c r="DT23" s="1">
        <v>10.6</v>
      </c>
      <c r="DU23" s="1">
        <v>10.7</v>
      </c>
      <c r="DV23" s="1">
        <v>10.7</v>
      </c>
      <c r="DW23" s="1">
        <v>10.8</v>
      </c>
      <c r="DX23" s="1">
        <v>10.8</v>
      </c>
      <c r="DY23" s="1">
        <v>10.8</v>
      </c>
      <c r="DZ23" s="1">
        <v>10.8</v>
      </c>
      <c r="EA23" s="1">
        <v>10.7</v>
      </c>
      <c r="EB23" s="1">
        <v>10.5</v>
      </c>
      <c r="EC23" s="1">
        <v>10.2</v>
      </c>
      <c r="ED23" s="1">
        <v>10</v>
      </c>
      <c r="EE23" s="1">
        <v>9.7</v>
      </c>
      <c r="EF23" s="1">
        <v>9.5</v>
      </c>
      <c r="EG23" s="1">
        <v>9.3</v>
      </c>
      <c r="EH23" s="1">
        <v>9</v>
      </c>
      <c r="EI23" s="1">
        <v>8.7</v>
      </c>
      <c r="EJ23" s="1">
        <v>8.4</v>
      </c>
      <c r="EK23" s="1">
        <v>8.2</v>
      </c>
      <c r="EL23" s="1">
        <v>8.1</v>
      </c>
      <c r="EM23" s="1">
        <v>8</v>
      </c>
      <c r="EO23" s="1"/>
      <c r="EP23" s="10" t="s">
        <v>271</v>
      </c>
      <c r="EQ23" s="1">
        <v>16.3</v>
      </c>
      <c r="ER23" s="1">
        <v>16.7</v>
      </c>
      <c r="ES23" s="1">
        <v>17.1</v>
      </c>
      <c r="ET23" s="1">
        <v>17.1</v>
      </c>
      <c r="EU23" s="1">
        <v>16.9</v>
      </c>
      <c r="EV23" s="1">
        <v>16.5</v>
      </c>
      <c r="EW23" s="1">
        <v>16.1</v>
      </c>
      <c r="EX23" s="1">
        <v>15.6</v>
      </c>
      <c r="EY23" s="1">
        <v>15</v>
      </c>
      <c r="EZ23" s="1">
        <v>14.3</v>
      </c>
      <c r="FA23" s="1">
        <v>13.5</v>
      </c>
      <c r="FB23" s="1">
        <v>13</v>
      </c>
      <c r="FC23" s="1">
        <v>12.3</v>
      </c>
      <c r="FD23" s="1">
        <v>11.7</v>
      </c>
      <c r="FE23" s="1">
        <v>11</v>
      </c>
      <c r="FF23" s="1">
        <v>10.3</v>
      </c>
      <c r="FG23" s="1">
        <v>9.8</v>
      </c>
      <c r="FH23" s="1">
        <v>9.2</v>
      </c>
      <c r="FI23" s="1">
        <v>9</v>
      </c>
      <c r="FJ23" s="1">
        <v>8.8</v>
      </c>
      <c r="FK23" s="1">
        <v>8.7</v>
      </c>
    </row>
    <row r="24" ht="14.5" spans="1:167">
      <c r="A24" s="1"/>
      <c r="B24" s="10" t="s">
        <v>272</v>
      </c>
      <c r="C24" s="1">
        <v>19.1</v>
      </c>
      <c r="D24" s="1">
        <v>18</v>
      </c>
      <c r="E24" s="1">
        <v>17.9</v>
      </c>
      <c r="F24" s="1">
        <v>18.1</v>
      </c>
      <c r="G24" s="1">
        <v>17.8</v>
      </c>
      <c r="H24" s="1">
        <v>17.5</v>
      </c>
      <c r="I24" s="1">
        <v>15.9</v>
      </c>
      <c r="J24" s="1">
        <v>14.7</v>
      </c>
      <c r="K24" s="1">
        <v>13.4</v>
      </c>
      <c r="L24" s="1">
        <v>11</v>
      </c>
      <c r="M24" s="1">
        <v>8.7</v>
      </c>
      <c r="N24" s="1">
        <v>6.3</v>
      </c>
      <c r="O24" s="1">
        <v>3.8</v>
      </c>
      <c r="P24" s="1">
        <v>1.3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Y24" s="1"/>
      <c r="Z24" s="10" t="s">
        <v>272</v>
      </c>
      <c r="AA24" s="1">
        <v>21.8</v>
      </c>
      <c r="AB24" s="1">
        <v>18.4</v>
      </c>
      <c r="AC24" s="1">
        <v>16.1</v>
      </c>
      <c r="AD24" s="1">
        <v>14.9</v>
      </c>
      <c r="AE24" s="1">
        <v>15.1</v>
      </c>
      <c r="AF24" s="1">
        <v>14.2</v>
      </c>
      <c r="AG24" s="1">
        <v>8.4</v>
      </c>
      <c r="AH24" s="1">
        <v>4.7</v>
      </c>
      <c r="AI24" s="1">
        <v>1.9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W24" s="1"/>
      <c r="AX24" s="10" t="s">
        <v>272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U24" s="1"/>
      <c r="BV24" s="10" t="s">
        <v>272</v>
      </c>
      <c r="BW24" s="1">
        <v>5.7</v>
      </c>
      <c r="BX24" s="1">
        <v>5.4</v>
      </c>
      <c r="BY24" s="1">
        <v>4.8</v>
      </c>
      <c r="BZ24" s="1">
        <v>5</v>
      </c>
      <c r="CA24" s="1">
        <v>4.6</v>
      </c>
      <c r="CB24" s="1">
        <v>4</v>
      </c>
      <c r="CC24" s="1">
        <v>3.3</v>
      </c>
      <c r="CD24" s="1">
        <v>2.6</v>
      </c>
      <c r="CE24" s="1">
        <v>2</v>
      </c>
      <c r="CF24" s="1">
        <v>1.3</v>
      </c>
      <c r="CG24" s="1">
        <v>0.5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S24" s="1"/>
      <c r="CT24" s="10" t="s">
        <v>272</v>
      </c>
      <c r="CU24" s="1">
        <v>4.1</v>
      </c>
      <c r="CV24" s="1">
        <v>4.1</v>
      </c>
      <c r="CW24" s="1">
        <v>4.2</v>
      </c>
      <c r="CX24" s="1">
        <v>4.4</v>
      </c>
      <c r="CY24" s="1">
        <v>4.5</v>
      </c>
      <c r="CZ24" s="1">
        <v>4.5</v>
      </c>
      <c r="DA24" s="1">
        <v>4.4</v>
      </c>
      <c r="DB24" s="1">
        <v>4.2</v>
      </c>
      <c r="DC24" s="1">
        <v>3.9</v>
      </c>
      <c r="DD24" s="1">
        <v>3.6</v>
      </c>
      <c r="DE24" s="1">
        <v>3</v>
      </c>
      <c r="DF24" s="1">
        <v>2.5</v>
      </c>
      <c r="DG24" s="1">
        <v>2.1</v>
      </c>
      <c r="DH24" s="1">
        <v>1.6</v>
      </c>
      <c r="DI24" s="1">
        <v>1.3</v>
      </c>
      <c r="DJ24" s="1">
        <v>0.9</v>
      </c>
      <c r="DK24" s="1">
        <v>0.6</v>
      </c>
      <c r="DL24" s="1">
        <v>0.3</v>
      </c>
      <c r="DM24" s="1">
        <v>0.2</v>
      </c>
      <c r="DN24" s="1">
        <v>0.1</v>
      </c>
      <c r="DO24" s="1">
        <v>0</v>
      </c>
      <c r="DQ24" s="1"/>
      <c r="DR24" s="10" t="s">
        <v>272</v>
      </c>
      <c r="DS24" s="1">
        <v>0.5</v>
      </c>
      <c r="DT24" s="1">
        <v>0.5</v>
      </c>
      <c r="DU24" s="1">
        <v>0.4</v>
      </c>
      <c r="DV24" s="1">
        <v>0.3</v>
      </c>
      <c r="DW24" s="1">
        <v>0.3</v>
      </c>
      <c r="DX24" s="1">
        <v>0.2</v>
      </c>
      <c r="DY24" s="1">
        <v>0.1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O24" s="1"/>
      <c r="EP24" s="10" t="s">
        <v>272</v>
      </c>
      <c r="EQ24" s="1">
        <v>0.9</v>
      </c>
      <c r="ER24" s="1">
        <v>0.9</v>
      </c>
      <c r="ES24" s="1">
        <v>0.9</v>
      </c>
      <c r="ET24" s="1">
        <v>1</v>
      </c>
      <c r="EU24" s="1">
        <v>1.1</v>
      </c>
      <c r="EV24" s="1">
        <v>1</v>
      </c>
      <c r="EW24" s="1">
        <v>1</v>
      </c>
      <c r="EX24" s="1">
        <v>1</v>
      </c>
      <c r="EY24" s="1">
        <v>1</v>
      </c>
      <c r="EZ24" s="1">
        <v>1</v>
      </c>
      <c r="FA24" s="1">
        <v>1</v>
      </c>
      <c r="FB24" s="1">
        <v>1.1</v>
      </c>
      <c r="FC24" s="1">
        <v>1.1</v>
      </c>
      <c r="FD24" s="1">
        <v>1.1</v>
      </c>
      <c r="FE24" s="1">
        <v>1.2</v>
      </c>
      <c r="FF24" s="1">
        <v>1.2</v>
      </c>
      <c r="FG24" s="1">
        <v>1.2</v>
      </c>
      <c r="FH24" s="1">
        <v>1.2</v>
      </c>
      <c r="FI24" s="1">
        <v>1.2</v>
      </c>
      <c r="FJ24" s="1">
        <v>1.2</v>
      </c>
      <c r="FK24" s="1">
        <v>1.2</v>
      </c>
    </row>
    <row r="25" ht="14.5" spans="1:167">
      <c r="A25" s="1"/>
      <c r="B25" s="9" t="s">
        <v>273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Y25" s="1"/>
      <c r="Z25" s="9" t="s">
        <v>273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W25" s="1"/>
      <c r="AX25" s="9" t="s">
        <v>273</v>
      </c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U25" s="1"/>
      <c r="BV25" s="9" t="s">
        <v>273</v>
      </c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S25" s="1"/>
      <c r="CT25" s="9" t="s">
        <v>273</v>
      </c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Q25" s="1"/>
      <c r="DR25" s="9" t="s">
        <v>273</v>
      </c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O25" s="1"/>
      <c r="EP25" s="9" t="s">
        <v>273</v>
      </c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</row>
    <row r="26" ht="14.5" spans="1:167">
      <c r="A26" s="1"/>
      <c r="B26" s="10" t="s">
        <v>237</v>
      </c>
      <c r="C26" s="1">
        <v>69.2</v>
      </c>
      <c r="D26" s="1">
        <v>69.7</v>
      </c>
      <c r="E26" s="1">
        <v>70.1</v>
      </c>
      <c r="F26" s="1">
        <v>70.5</v>
      </c>
      <c r="G26" s="1">
        <v>71</v>
      </c>
      <c r="H26" s="1">
        <v>71.1</v>
      </c>
      <c r="I26" s="1">
        <v>71.2</v>
      </c>
      <c r="J26" s="1">
        <v>71.2</v>
      </c>
      <c r="K26" s="1">
        <v>71.3</v>
      </c>
      <c r="L26" s="1">
        <v>71.4</v>
      </c>
      <c r="M26" s="1">
        <v>71.3</v>
      </c>
      <c r="N26" s="1">
        <v>70.8</v>
      </c>
      <c r="O26" s="1">
        <v>70.5</v>
      </c>
      <c r="P26" s="1">
        <v>70.3</v>
      </c>
      <c r="Q26" s="1">
        <v>70</v>
      </c>
      <c r="R26" s="1">
        <v>69.7</v>
      </c>
      <c r="S26" s="1">
        <v>69.4</v>
      </c>
      <c r="T26" s="1">
        <v>69.3</v>
      </c>
      <c r="U26" s="1">
        <v>69.6</v>
      </c>
      <c r="V26" s="1">
        <v>69.9</v>
      </c>
      <c r="W26" s="1">
        <v>70.3</v>
      </c>
      <c r="Y26" s="1"/>
      <c r="Z26" s="10" t="s">
        <v>237</v>
      </c>
      <c r="AA26" s="1">
        <v>313.1</v>
      </c>
      <c r="AB26" s="1">
        <v>316.2</v>
      </c>
      <c r="AC26" s="1">
        <v>318.1</v>
      </c>
      <c r="AD26" s="1">
        <v>320.5</v>
      </c>
      <c r="AE26" s="1">
        <v>322.8</v>
      </c>
      <c r="AF26" s="1">
        <v>324.9</v>
      </c>
      <c r="AG26" s="1">
        <v>326.4</v>
      </c>
      <c r="AH26" s="1">
        <v>327.7</v>
      </c>
      <c r="AI26" s="1">
        <v>330.2</v>
      </c>
      <c r="AJ26" s="1">
        <v>332.5</v>
      </c>
      <c r="AK26" s="1">
        <v>334.1</v>
      </c>
      <c r="AL26" s="1">
        <v>335.2</v>
      </c>
      <c r="AM26" s="1">
        <v>336.7</v>
      </c>
      <c r="AN26" s="1">
        <v>338.5</v>
      </c>
      <c r="AO26" s="1">
        <v>340.7</v>
      </c>
      <c r="AP26" s="1">
        <v>343.4</v>
      </c>
      <c r="AQ26" s="1">
        <v>346.5</v>
      </c>
      <c r="AR26" s="1">
        <v>350.3</v>
      </c>
      <c r="AS26" s="1">
        <v>355.3</v>
      </c>
      <c r="AT26" s="1">
        <v>360.7</v>
      </c>
      <c r="AU26" s="1">
        <v>366.3</v>
      </c>
      <c r="AW26" s="1"/>
      <c r="AX26" s="10" t="s">
        <v>237</v>
      </c>
      <c r="AY26" s="1">
        <v>97.2</v>
      </c>
      <c r="AZ26" s="1">
        <v>99</v>
      </c>
      <c r="BA26" s="1">
        <v>100.9</v>
      </c>
      <c r="BB26" s="1">
        <v>102.9</v>
      </c>
      <c r="BC26" s="1">
        <v>104.4</v>
      </c>
      <c r="BD26" s="1">
        <v>105.9</v>
      </c>
      <c r="BE26" s="1">
        <v>106.9</v>
      </c>
      <c r="BF26" s="1">
        <v>108.1</v>
      </c>
      <c r="BG26" s="1">
        <v>109.4</v>
      </c>
      <c r="BH26" s="1">
        <v>110.8</v>
      </c>
      <c r="BI26" s="1">
        <v>111.8</v>
      </c>
      <c r="BJ26" s="1">
        <v>112.9</v>
      </c>
      <c r="BK26" s="1">
        <v>114.1</v>
      </c>
      <c r="BL26" s="1">
        <v>115.2</v>
      </c>
      <c r="BM26" s="1">
        <v>115</v>
      </c>
      <c r="BN26" s="1">
        <v>115.1</v>
      </c>
      <c r="BO26" s="1">
        <v>115.5</v>
      </c>
      <c r="BP26" s="1">
        <v>116.3</v>
      </c>
      <c r="BQ26" s="1">
        <v>117.5</v>
      </c>
      <c r="BR26" s="1">
        <v>119</v>
      </c>
      <c r="BS26" s="1">
        <v>120.4</v>
      </c>
      <c r="BU26" s="1"/>
      <c r="BV26" s="10" t="s">
        <v>237</v>
      </c>
      <c r="BW26" s="1">
        <v>13.9</v>
      </c>
      <c r="BX26" s="1">
        <v>14.1</v>
      </c>
      <c r="BY26" s="1">
        <v>14.3</v>
      </c>
      <c r="BZ26" s="1">
        <v>14.5</v>
      </c>
      <c r="CA26" s="1">
        <v>14.7</v>
      </c>
      <c r="CB26" s="1">
        <v>14.9</v>
      </c>
      <c r="CC26" s="1">
        <v>15</v>
      </c>
      <c r="CD26" s="1">
        <v>15.2</v>
      </c>
      <c r="CE26" s="1">
        <v>15.4</v>
      </c>
      <c r="CF26" s="1">
        <v>15.6</v>
      </c>
      <c r="CG26" s="1">
        <v>15.7</v>
      </c>
      <c r="CH26" s="1">
        <v>15.9</v>
      </c>
      <c r="CI26" s="1">
        <v>16</v>
      </c>
      <c r="CJ26" s="1">
        <v>16.2</v>
      </c>
      <c r="CK26" s="1">
        <v>16.4</v>
      </c>
      <c r="CL26" s="1">
        <v>16.5</v>
      </c>
      <c r="CM26" s="1">
        <v>16.5</v>
      </c>
      <c r="CN26" s="1">
        <v>16.6</v>
      </c>
      <c r="CO26" s="1">
        <v>16.8</v>
      </c>
      <c r="CP26" s="1">
        <v>16.9</v>
      </c>
      <c r="CQ26" s="1">
        <v>17.1</v>
      </c>
      <c r="CS26" s="1"/>
      <c r="CT26" s="10" t="s">
        <v>237</v>
      </c>
      <c r="CU26" s="1">
        <v>2.5</v>
      </c>
      <c r="CV26" s="1">
        <v>2.5</v>
      </c>
      <c r="CW26" s="1">
        <v>2.5</v>
      </c>
      <c r="CX26" s="1">
        <v>2.5</v>
      </c>
      <c r="CY26" s="1">
        <v>2.4</v>
      </c>
      <c r="CZ26" s="1">
        <v>2.4</v>
      </c>
      <c r="DA26" s="1">
        <v>2.4</v>
      </c>
      <c r="DB26" s="1">
        <v>2.4</v>
      </c>
      <c r="DC26" s="1">
        <v>2.4</v>
      </c>
      <c r="DD26" s="1">
        <v>2.4</v>
      </c>
      <c r="DE26" s="1">
        <v>2.4</v>
      </c>
      <c r="DF26" s="1">
        <v>2.4</v>
      </c>
      <c r="DG26" s="1">
        <v>2.4</v>
      </c>
      <c r="DH26" s="1">
        <v>2.4</v>
      </c>
      <c r="DI26" s="1">
        <v>2.3</v>
      </c>
      <c r="DJ26" s="1">
        <v>2.3</v>
      </c>
      <c r="DK26" s="1">
        <v>2.3</v>
      </c>
      <c r="DL26" s="1">
        <v>2.3</v>
      </c>
      <c r="DM26" s="1">
        <v>2.3</v>
      </c>
      <c r="DN26" s="1">
        <v>2.3</v>
      </c>
      <c r="DO26" s="1">
        <v>2.3</v>
      </c>
      <c r="DQ26" s="1"/>
      <c r="DR26" s="10" t="s">
        <v>237</v>
      </c>
      <c r="DS26" s="1">
        <v>0.9</v>
      </c>
      <c r="DT26" s="1">
        <v>1</v>
      </c>
      <c r="DU26" s="1">
        <v>1</v>
      </c>
      <c r="DV26" s="1">
        <v>1</v>
      </c>
      <c r="DW26" s="1">
        <v>1.1</v>
      </c>
      <c r="DX26" s="1">
        <v>1.1</v>
      </c>
      <c r="DY26" s="1">
        <v>1.1</v>
      </c>
      <c r="DZ26" s="1">
        <v>1.2</v>
      </c>
      <c r="EA26" s="1">
        <v>1.2</v>
      </c>
      <c r="EB26" s="1">
        <v>1.2</v>
      </c>
      <c r="EC26" s="1">
        <v>1.3</v>
      </c>
      <c r="ED26" s="1">
        <v>1.3</v>
      </c>
      <c r="EE26" s="1">
        <v>1.3</v>
      </c>
      <c r="EF26" s="1">
        <v>1.4</v>
      </c>
      <c r="EG26" s="1">
        <v>1.4</v>
      </c>
      <c r="EH26" s="1">
        <v>1.4</v>
      </c>
      <c r="EI26" s="1">
        <v>1.4</v>
      </c>
      <c r="EJ26" s="1">
        <v>1.5</v>
      </c>
      <c r="EK26" s="1">
        <v>1.5</v>
      </c>
      <c r="EL26" s="1">
        <v>1.5</v>
      </c>
      <c r="EM26" s="1">
        <v>1.5</v>
      </c>
      <c r="EO26" s="1"/>
      <c r="EP26" s="10" t="s">
        <v>237</v>
      </c>
      <c r="EQ26" s="1">
        <v>60.4</v>
      </c>
      <c r="ER26" s="1">
        <v>62.1</v>
      </c>
      <c r="ES26" s="1">
        <v>63.6</v>
      </c>
      <c r="ET26" s="1">
        <v>65.1</v>
      </c>
      <c r="EU26" s="1">
        <v>66.3</v>
      </c>
      <c r="EV26" s="1">
        <v>67.3</v>
      </c>
      <c r="EW26" s="1">
        <v>68.5</v>
      </c>
      <c r="EX26" s="1">
        <v>69.7</v>
      </c>
      <c r="EY26" s="1">
        <v>70.6</v>
      </c>
      <c r="EZ26" s="1">
        <v>71.7</v>
      </c>
      <c r="FA26" s="1">
        <v>72.9</v>
      </c>
      <c r="FB26" s="1">
        <v>74.1</v>
      </c>
      <c r="FC26" s="1">
        <v>75.2</v>
      </c>
      <c r="FD26" s="1">
        <v>76.2</v>
      </c>
      <c r="FE26" s="1">
        <v>76.6</v>
      </c>
      <c r="FF26" s="1">
        <v>77</v>
      </c>
      <c r="FG26" s="1">
        <v>77.8</v>
      </c>
      <c r="FH26" s="1">
        <v>78.6</v>
      </c>
      <c r="FI26" s="1">
        <v>79.7</v>
      </c>
      <c r="FJ26" s="1">
        <v>80.8</v>
      </c>
      <c r="FK26" s="1">
        <v>81.9</v>
      </c>
    </row>
    <row r="27" ht="14.5" spans="1:167">
      <c r="A27" s="1"/>
      <c r="B27" s="10" t="s">
        <v>238</v>
      </c>
      <c r="C27" s="1">
        <v>62.5</v>
      </c>
      <c r="D27" s="1">
        <v>63.1</v>
      </c>
      <c r="E27" s="1">
        <v>63.7</v>
      </c>
      <c r="F27" s="1">
        <v>64.3</v>
      </c>
      <c r="G27" s="1">
        <v>64.9</v>
      </c>
      <c r="H27" s="1">
        <v>65.3</v>
      </c>
      <c r="I27" s="1">
        <v>65.6</v>
      </c>
      <c r="J27" s="1">
        <v>66</v>
      </c>
      <c r="K27" s="1">
        <v>66.4</v>
      </c>
      <c r="L27" s="1">
        <v>66.7</v>
      </c>
      <c r="M27" s="1">
        <v>66.8</v>
      </c>
      <c r="N27" s="1">
        <v>66.4</v>
      </c>
      <c r="O27" s="1">
        <v>66</v>
      </c>
      <c r="P27" s="1">
        <v>65.7</v>
      </c>
      <c r="Q27" s="1">
        <v>65.3</v>
      </c>
      <c r="R27" s="1">
        <v>65</v>
      </c>
      <c r="S27" s="1">
        <v>64.7</v>
      </c>
      <c r="T27" s="1">
        <v>64.6</v>
      </c>
      <c r="U27" s="1">
        <v>64.9</v>
      </c>
      <c r="V27" s="1">
        <v>65</v>
      </c>
      <c r="W27" s="1">
        <v>65.4</v>
      </c>
      <c r="Y27" s="1"/>
      <c r="Z27" s="10" t="s">
        <v>238</v>
      </c>
      <c r="AA27" s="1">
        <v>80.2</v>
      </c>
      <c r="AB27" s="1">
        <v>81</v>
      </c>
      <c r="AC27" s="1">
        <v>81.5</v>
      </c>
      <c r="AD27" s="1">
        <v>82.1</v>
      </c>
      <c r="AE27" s="1">
        <v>82.7</v>
      </c>
      <c r="AF27" s="1">
        <v>83.2</v>
      </c>
      <c r="AG27" s="1">
        <v>83.6</v>
      </c>
      <c r="AH27" s="1">
        <v>83.9</v>
      </c>
      <c r="AI27" s="1">
        <v>84.6</v>
      </c>
      <c r="AJ27" s="1">
        <v>85.2</v>
      </c>
      <c r="AK27" s="1">
        <v>85.6</v>
      </c>
      <c r="AL27" s="1">
        <v>85.9</v>
      </c>
      <c r="AM27" s="1">
        <v>86.2</v>
      </c>
      <c r="AN27" s="1">
        <v>86.7</v>
      </c>
      <c r="AO27" s="1">
        <v>87.3</v>
      </c>
      <c r="AP27" s="1">
        <v>88</v>
      </c>
      <c r="AQ27" s="1">
        <v>88.8</v>
      </c>
      <c r="AR27" s="1">
        <v>89.7</v>
      </c>
      <c r="AS27" s="1">
        <v>91</v>
      </c>
      <c r="AT27" s="1">
        <v>92.4</v>
      </c>
      <c r="AU27" s="1">
        <v>93.8</v>
      </c>
      <c r="AW27" s="1"/>
      <c r="AX27" s="10" t="s">
        <v>238</v>
      </c>
      <c r="AY27" s="1">
        <v>87</v>
      </c>
      <c r="AZ27" s="1">
        <v>88.6</v>
      </c>
      <c r="BA27" s="1">
        <v>90.3</v>
      </c>
      <c r="BB27" s="1">
        <v>92.1</v>
      </c>
      <c r="BC27" s="1">
        <v>93.5</v>
      </c>
      <c r="BD27" s="1">
        <v>94.8</v>
      </c>
      <c r="BE27" s="1">
        <v>95.8</v>
      </c>
      <c r="BF27" s="1">
        <v>96.9</v>
      </c>
      <c r="BG27" s="1">
        <v>98.1</v>
      </c>
      <c r="BH27" s="1">
        <v>99.3</v>
      </c>
      <c r="BI27" s="1">
        <v>100.3</v>
      </c>
      <c r="BJ27" s="1">
        <v>101.3</v>
      </c>
      <c r="BK27" s="1">
        <v>102.4</v>
      </c>
      <c r="BL27" s="1">
        <v>103.4</v>
      </c>
      <c r="BM27" s="1">
        <v>103.3</v>
      </c>
      <c r="BN27" s="1">
        <v>103.3</v>
      </c>
      <c r="BO27" s="1">
        <v>103.8</v>
      </c>
      <c r="BP27" s="1">
        <v>104.5</v>
      </c>
      <c r="BQ27" s="1">
        <v>105.6</v>
      </c>
      <c r="BR27" s="1">
        <v>106.9</v>
      </c>
      <c r="BS27" s="1">
        <v>108.2</v>
      </c>
      <c r="BU27" s="1"/>
      <c r="BV27" s="10" t="s">
        <v>238</v>
      </c>
      <c r="BW27" s="1">
        <v>2.2</v>
      </c>
      <c r="BX27" s="1">
        <v>2.3</v>
      </c>
      <c r="BY27" s="1">
        <v>2.3</v>
      </c>
      <c r="BZ27" s="1">
        <v>2.3</v>
      </c>
      <c r="CA27" s="1">
        <v>2.4</v>
      </c>
      <c r="CB27" s="1">
        <v>2.4</v>
      </c>
      <c r="CC27" s="1">
        <v>2.4</v>
      </c>
      <c r="CD27" s="1">
        <v>2.5</v>
      </c>
      <c r="CE27" s="1">
        <v>2.5</v>
      </c>
      <c r="CF27" s="1">
        <v>2.5</v>
      </c>
      <c r="CG27" s="1">
        <v>2.6</v>
      </c>
      <c r="CH27" s="1">
        <v>2.6</v>
      </c>
      <c r="CI27" s="1">
        <v>2.6</v>
      </c>
      <c r="CJ27" s="1">
        <v>2.7</v>
      </c>
      <c r="CK27" s="1">
        <v>2.7</v>
      </c>
      <c r="CL27" s="1">
        <v>2.7</v>
      </c>
      <c r="CM27" s="1">
        <v>2.7</v>
      </c>
      <c r="CN27" s="1">
        <v>2.8</v>
      </c>
      <c r="CO27" s="1">
        <v>2.8</v>
      </c>
      <c r="CP27" s="1">
        <v>2.8</v>
      </c>
      <c r="CQ27" s="1">
        <v>2.8</v>
      </c>
      <c r="CS27" s="1"/>
      <c r="CT27" s="10" t="s">
        <v>238</v>
      </c>
      <c r="CU27" s="1">
        <v>3.6</v>
      </c>
      <c r="CV27" s="1">
        <v>3.6</v>
      </c>
      <c r="CW27" s="1">
        <v>3.6</v>
      </c>
      <c r="CX27" s="1">
        <v>3.6</v>
      </c>
      <c r="CY27" s="1">
        <v>3.6</v>
      </c>
      <c r="CZ27" s="1">
        <v>3.6</v>
      </c>
      <c r="DA27" s="1">
        <v>3.5</v>
      </c>
      <c r="DB27" s="1">
        <v>3.5</v>
      </c>
      <c r="DC27" s="1">
        <v>3.5</v>
      </c>
      <c r="DD27" s="1">
        <v>3.5</v>
      </c>
      <c r="DE27" s="1">
        <v>3.5</v>
      </c>
      <c r="DF27" s="1">
        <v>3.5</v>
      </c>
      <c r="DG27" s="1">
        <v>3.4</v>
      </c>
      <c r="DH27" s="1">
        <v>3.4</v>
      </c>
      <c r="DI27" s="1">
        <v>3.4</v>
      </c>
      <c r="DJ27" s="1">
        <v>3.4</v>
      </c>
      <c r="DK27" s="1">
        <v>3.4</v>
      </c>
      <c r="DL27" s="1">
        <v>3.3</v>
      </c>
      <c r="DM27" s="1">
        <v>3.3</v>
      </c>
      <c r="DN27" s="1">
        <v>3.3</v>
      </c>
      <c r="DO27" s="1">
        <v>3.3</v>
      </c>
      <c r="DQ27" s="1"/>
      <c r="DR27" s="10" t="s">
        <v>238</v>
      </c>
      <c r="DS27" s="1">
        <v>3.1</v>
      </c>
      <c r="DT27" s="1">
        <v>3.3</v>
      </c>
      <c r="DU27" s="1">
        <v>3.4</v>
      </c>
      <c r="DV27" s="1">
        <v>3.5</v>
      </c>
      <c r="DW27" s="1">
        <v>3.6</v>
      </c>
      <c r="DX27" s="1">
        <v>3.7</v>
      </c>
      <c r="DY27" s="1">
        <v>3.8</v>
      </c>
      <c r="DZ27" s="1">
        <v>3.9</v>
      </c>
      <c r="EA27" s="1">
        <v>4</v>
      </c>
      <c r="EB27" s="1">
        <v>4.1</v>
      </c>
      <c r="EC27" s="1">
        <v>4.2</v>
      </c>
      <c r="ED27" s="1">
        <v>4.3</v>
      </c>
      <c r="EE27" s="1">
        <v>4.4</v>
      </c>
      <c r="EF27" s="1">
        <v>4.5</v>
      </c>
      <c r="EG27" s="1">
        <v>4.6</v>
      </c>
      <c r="EH27" s="1">
        <v>4.7</v>
      </c>
      <c r="EI27" s="1">
        <v>4.8</v>
      </c>
      <c r="EJ27" s="1">
        <v>4.9</v>
      </c>
      <c r="EK27" s="1">
        <v>4.9</v>
      </c>
      <c r="EL27" s="1">
        <v>5</v>
      </c>
      <c r="EM27" s="1">
        <v>5.1</v>
      </c>
      <c r="EO27" s="1"/>
      <c r="EP27" s="10" t="s">
        <v>238</v>
      </c>
      <c r="EQ27" s="1">
        <v>21.1</v>
      </c>
      <c r="ER27" s="1">
        <v>21.7</v>
      </c>
      <c r="ES27" s="1">
        <v>22.3</v>
      </c>
      <c r="ET27" s="1">
        <v>22.8</v>
      </c>
      <c r="EU27" s="1">
        <v>23.2</v>
      </c>
      <c r="EV27" s="1">
        <v>23.6</v>
      </c>
      <c r="EW27" s="1">
        <v>24</v>
      </c>
      <c r="EX27" s="1">
        <v>24.4</v>
      </c>
      <c r="EY27" s="1">
        <v>24.8</v>
      </c>
      <c r="EZ27" s="1">
        <v>25.2</v>
      </c>
      <c r="FA27" s="1">
        <v>25.6</v>
      </c>
      <c r="FB27" s="1">
        <v>26</v>
      </c>
      <c r="FC27" s="1">
        <v>26.4</v>
      </c>
      <c r="FD27" s="1">
        <v>26.8</v>
      </c>
      <c r="FE27" s="1">
        <v>26.9</v>
      </c>
      <c r="FF27" s="1">
        <v>27.1</v>
      </c>
      <c r="FG27" s="1">
        <v>27.3</v>
      </c>
      <c r="FH27" s="1">
        <v>27.6</v>
      </c>
      <c r="FI27" s="1">
        <v>28</v>
      </c>
      <c r="FJ27" s="1">
        <v>28.4</v>
      </c>
      <c r="FK27" s="1">
        <v>28.8</v>
      </c>
    </row>
    <row r="28" ht="14.5" spans="1:167">
      <c r="A28" s="1"/>
      <c r="B28" s="10" t="s">
        <v>239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Y28" s="1"/>
      <c r="Z28" s="10" t="s">
        <v>239</v>
      </c>
      <c r="AA28" s="1">
        <v>6.5</v>
      </c>
      <c r="AB28" s="1">
        <v>6.8</v>
      </c>
      <c r="AC28" s="1">
        <v>7.1</v>
      </c>
      <c r="AD28" s="1">
        <v>7.3</v>
      </c>
      <c r="AE28" s="1">
        <v>7.5</v>
      </c>
      <c r="AF28" s="1">
        <v>7.8</v>
      </c>
      <c r="AG28" s="1">
        <v>8</v>
      </c>
      <c r="AH28" s="1">
        <v>8.2</v>
      </c>
      <c r="AI28" s="1">
        <v>8.4</v>
      </c>
      <c r="AJ28" s="1">
        <v>8.6</v>
      </c>
      <c r="AK28" s="1">
        <v>8.8</v>
      </c>
      <c r="AL28" s="1">
        <v>9</v>
      </c>
      <c r="AM28" s="1">
        <v>9.2</v>
      </c>
      <c r="AN28" s="1">
        <v>9.4</v>
      </c>
      <c r="AO28" s="1">
        <v>9.6</v>
      </c>
      <c r="AP28" s="1">
        <v>9.8</v>
      </c>
      <c r="AQ28" s="1">
        <v>10.1</v>
      </c>
      <c r="AR28" s="1">
        <v>10.3</v>
      </c>
      <c r="AS28" s="1">
        <v>10.6</v>
      </c>
      <c r="AT28" s="1">
        <v>10.9</v>
      </c>
      <c r="AU28" s="1">
        <v>11.2</v>
      </c>
      <c r="AW28" s="1"/>
      <c r="AX28" s="10" t="s">
        <v>239</v>
      </c>
      <c r="AY28" s="1">
        <v>16.4</v>
      </c>
      <c r="AZ28" s="1">
        <v>17</v>
      </c>
      <c r="BA28" s="1">
        <v>17.6</v>
      </c>
      <c r="BB28" s="1">
        <v>18.2</v>
      </c>
      <c r="BC28" s="1">
        <v>18.7</v>
      </c>
      <c r="BD28" s="1">
        <v>19.3</v>
      </c>
      <c r="BE28" s="1">
        <v>19.7</v>
      </c>
      <c r="BF28" s="1">
        <v>20.2</v>
      </c>
      <c r="BG28" s="1">
        <v>20.7</v>
      </c>
      <c r="BH28" s="1">
        <v>21.2</v>
      </c>
      <c r="BI28" s="1">
        <v>21.6</v>
      </c>
      <c r="BJ28" s="1">
        <v>22</v>
      </c>
      <c r="BK28" s="1">
        <v>22.5</v>
      </c>
      <c r="BL28" s="1">
        <v>23</v>
      </c>
      <c r="BM28" s="1">
        <v>23.1</v>
      </c>
      <c r="BN28" s="1">
        <v>23.3</v>
      </c>
      <c r="BO28" s="1">
        <v>23.6</v>
      </c>
      <c r="BP28" s="1">
        <v>24</v>
      </c>
      <c r="BQ28" s="1">
        <v>24.4</v>
      </c>
      <c r="BR28" s="1">
        <v>24.9</v>
      </c>
      <c r="BS28" s="1">
        <v>25.4</v>
      </c>
      <c r="BU28" s="1"/>
      <c r="BV28" s="10" t="s">
        <v>239</v>
      </c>
      <c r="BW28" s="1">
        <v>0.3</v>
      </c>
      <c r="BX28" s="1">
        <v>0.3</v>
      </c>
      <c r="BY28" s="1">
        <v>0.3</v>
      </c>
      <c r="BZ28" s="1">
        <v>0.4</v>
      </c>
      <c r="CA28" s="1">
        <v>0.4</v>
      </c>
      <c r="CB28" s="1">
        <v>0.4</v>
      </c>
      <c r="CC28" s="1">
        <v>0.4</v>
      </c>
      <c r="CD28" s="1">
        <v>0.4</v>
      </c>
      <c r="CE28" s="1">
        <v>0.4</v>
      </c>
      <c r="CF28" s="1">
        <v>0.4</v>
      </c>
      <c r="CG28" s="1">
        <v>0.4</v>
      </c>
      <c r="CH28" s="1">
        <v>0.4</v>
      </c>
      <c r="CI28" s="1">
        <v>0.4</v>
      </c>
      <c r="CJ28" s="1">
        <v>0.4</v>
      </c>
      <c r="CK28" s="1">
        <v>0.5</v>
      </c>
      <c r="CL28" s="1">
        <v>0.5</v>
      </c>
      <c r="CM28" s="1">
        <v>0.5</v>
      </c>
      <c r="CN28" s="1">
        <v>0.5</v>
      </c>
      <c r="CO28" s="1">
        <v>0.5</v>
      </c>
      <c r="CP28" s="1">
        <v>0.5</v>
      </c>
      <c r="CQ28" s="1">
        <v>0.5</v>
      </c>
      <c r="CS28" s="1"/>
      <c r="CT28" s="10" t="s">
        <v>239</v>
      </c>
      <c r="CU28" s="1">
        <v>1.4</v>
      </c>
      <c r="CV28" s="1">
        <v>1.4</v>
      </c>
      <c r="CW28" s="1">
        <v>1.5</v>
      </c>
      <c r="CX28" s="1">
        <v>1.5</v>
      </c>
      <c r="CY28" s="1">
        <v>1.5</v>
      </c>
      <c r="CZ28" s="1">
        <v>1.6</v>
      </c>
      <c r="DA28" s="1">
        <v>1.6</v>
      </c>
      <c r="DB28" s="1">
        <v>1.7</v>
      </c>
      <c r="DC28" s="1">
        <v>1.7</v>
      </c>
      <c r="DD28" s="1">
        <v>1.8</v>
      </c>
      <c r="DE28" s="1">
        <v>1.8</v>
      </c>
      <c r="DF28" s="1">
        <v>1.8</v>
      </c>
      <c r="DG28" s="1">
        <v>1.9</v>
      </c>
      <c r="DH28" s="1">
        <v>1.9</v>
      </c>
      <c r="DI28" s="1">
        <v>2</v>
      </c>
      <c r="DJ28" s="1">
        <v>2</v>
      </c>
      <c r="DK28" s="1">
        <v>2.1</v>
      </c>
      <c r="DL28" s="1">
        <v>2.1</v>
      </c>
      <c r="DM28" s="1">
        <v>2.1</v>
      </c>
      <c r="DN28" s="1">
        <v>2.2</v>
      </c>
      <c r="DO28" s="1">
        <v>2.2</v>
      </c>
      <c r="DQ28" s="1"/>
      <c r="DR28" s="10" t="s">
        <v>239</v>
      </c>
      <c r="DS28" s="1">
        <v>2.1</v>
      </c>
      <c r="DT28" s="1">
        <v>2.2</v>
      </c>
      <c r="DU28" s="1">
        <v>2.4</v>
      </c>
      <c r="DV28" s="1">
        <v>2.5</v>
      </c>
      <c r="DW28" s="1">
        <v>2.6</v>
      </c>
      <c r="DX28" s="1">
        <v>2.7</v>
      </c>
      <c r="DY28" s="1">
        <v>2.8</v>
      </c>
      <c r="DZ28" s="1">
        <v>2.9</v>
      </c>
      <c r="EA28" s="1">
        <v>3</v>
      </c>
      <c r="EB28" s="1">
        <v>3.1</v>
      </c>
      <c r="EC28" s="1">
        <v>3.2</v>
      </c>
      <c r="ED28" s="1">
        <v>3.3</v>
      </c>
      <c r="EE28" s="1">
        <v>3.4</v>
      </c>
      <c r="EF28" s="1">
        <v>3.5</v>
      </c>
      <c r="EG28" s="1">
        <v>3.6</v>
      </c>
      <c r="EH28" s="1">
        <v>3.7</v>
      </c>
      <c r="EI28" s="1">
        <v>3.8</v>
      </c>
      <c r="EJ28" s="1">
        <v>3.9</v>
      </c>
      <c r="EK28" s="1">
        <v>4</v>
      </c>
      <c r="EL28" s="1">
        <v>4</v>
      </c>
      <c r="EM28" s="1">
        <v>4.1</v>
      </c>
      <c r="EO28" s="1"/>
      <c r="EP28" s="10" t="s">
        <v>239</v>
      </c>
      <c r="EQ28" s="1">
        <v>12.4</v>
      </c>
      <c r="ER28" s="1">
        <v>12.9</v>
      </c>
      <c r="ES28" s="1">
        <v>13.3</v>
      </c>
      <c r="ET28" s="1">
        <v>13.8</v>
      </c>
      <c r="EU28" s="1">
        <v>14.1</v>
      </c>
      <c r="EV28" s="1">
        <v>14.4</v>
      </c>
      <c r="EW28" s="1">
        <v>14.8</v>
      </c>
      <c r="EX28" s="1">
        <v>15.2</v>
      </c>
      <c r="EY28" s="1">
        <v>15.5</v>
      </c>
      <c r="EZ28" s="1">
        <v>15.8</v>
      </c>
      <c r="FA28" s="1">
        <v>16.2</v>
      </c>
      <c r="FB28" s="1">
        <v>16.5</v>
      </c>
      <c r="FC28" s="1">
        <v>16.9</v>
      </c>
      <c r="FD28" s="1">
        <v>17.2</v>
      </c>
      <c r="FE28" s="1">
        <v>17.4</v>
      </c>
      <c r="FF28" s="1">
        <v>17.5</v>
      </c>
      <c r="FG28" s="1">
        <v>17.8</v>
      </c>
      <c r="FH28" s="1">
        <v>18</v>
      </c>
      <c r="FI28" s="1">
        <v>18.4</v>
      </c>
      <c r="FJ28" s="1">
        <v>18.7</v>
      </c>
      <c r="FK28" s="1">
        <v>19</v>
      </c>
    </row>
    <row r="29" ht="14.5" spans="1:167">
      <c r="A29" s="1"/>
      <c r="B29" s="10" t="s">
        <v>240</v>
      </c>
      <c r="C29" s="1">
        <v>3.6</v>
      </c>
      <c r="D29" s="1">
        <v>3.7</v>
      </c>
      <c r="E29" s="1">
        <v>3.9</v>
      </c>
      <c r="F29" s="1">
        <v>4</v>
      </c>
      <c r="G29" s="1">
        <v>4.1</v>
      </c>
      <c r="H29" s="1">
        <v>4.3</v>
      </c>
      <c r="I29" s="1">
        <v>4.4</v>
      </c>
      <c r="J29" s="1">
        <v>4.5</v>
      </c>
      <c r="K29" s="1">
        <v>4.6</v>
      </c>
      <c r="L29" s="1">
        <v>4.7</v>
      </c>
      <c r="M29" s="1">
        <v>4.8</v>
      </c>
      <c r="N29" s="1">
        <v>4.9</v>
      </c>
      <c r="O29" s="1">
        <v>4.9</v>
      </c>
      <c r="P29" s="1">
        <v>5</v>
      </c>
      <c r="Q29" s="1">
        <v>5.1</v>
      </c>
      <c r="R29" s="1">
        <v>5.2</v>
      </c>
      <c r="S29" s="1">
        <v>5.2</v>
      </c>
      <c r="T29" s="1">
        <v>5.3</v>
      </c>
      <c r="U29" s="1">
        <v>5.5</v>
      </c>
      <c r="V29" s="1">
        <v>5.6</v>
      </c>
      <c r="W29" s="1">
        <v>5.7</v>
      </c>
      <c r="Y29" s="1"/>
      <c r="Z29" s="10" t="s">
        <v>240</v>
      </c>
      <c r="AA29" s="1">
        <v>74.4</v>
      </c>
      <c r="AB29" s="1">
        <v>76.6</v>
      </c>
      <c r="AC29" s="1">
        <v>78.6</v>
      </c>
      <c r="AD29" s="1">
        <v>80.6</v>
      </c>
      <c r="AE29" s="1">
        <v>82.6</v>
      </c>
      <c r="AF29" s="1">
        <v>84.5</v>
      </c>
      <c r="AG29" s="1">
        <v>86.2</v>
      </c>
      <c r="AH29" s="1">
        <v>87.8</v>
      </c>
      <c r="AI29" s="1">
        <v>89.7</v>
      </c>
      <c r="AJ29" s="1">
        <v>91.6</v>
      </c>
      <c r="AK29" s="1">
        <v>93.2</v>
      </c>
      <c r="AL29" s="1">
        <v>94.6</v>
      </c>
      <c r="AM29" s="1">
        <v>96.2</v>
      </c>
      <c r="AN29" s="1">
        <v>97.8</v>
      </c>
      <c r="AO29" s="1">
        <v>99.5</v>
      </c>
      <c r="AP29" s="1">
        <v>101.3</v>
      </c>
      <c r="AQ29" s="1">
        <v>103.2</v>
      </c>
      <c r="AR29" s="1">
        <v>105.4</v>
      </c>
      <c r="AS29" s="1">
        <v>107.9</v>
      </c>
      <c r="AT29" s="1">
        <v>110.5</v>
      </c>
      <c r="AU29" s="1">
        <v>113.1</v>
      </c>
      <c r="AW29" s="1"/>
      <c r="AX29" s="10" t="s">
        <v>240</v>
      </c>
      <c r="AY29" s="1">
        <v>10.3</v>
      </c>
      <c r="AZ29" s="1">
        <v>10.6</v>
      </c>
      <c r="BA29" s="1">
        <v>11</v>
      </c>
      <c r="BB29" s="1">
        <v>11.4</v>
      </c>
      <c r="BC29" s="1">
        <v>11.7</v>
      </c>
      <c r="BD29" s="1">
        <v>12</v>
      </c>
      <c r="BE29" s="1">
        <v>12.3</v>
      </c>
      <c r="BF29" s="1">
        <v>12.6</v>
      </c>
      <c r="BG29" s="1">
        <v>12.9</v>
      </c>
      <c r="BH29" s="1">
        <v>13.2</v>
      </c>
      <c r="BI29" s="1">
        <v>13.4</v>
      </c>
      <c r="BJ29" s="1">
        <v>13.7</v>
      </c>
      <c r="BK29" s="1">
        <v>14</v>
      </c>
      <c r="BL29" s="1">
        <v>14.2</v>
      </c>
      <c r="BM29" s="1">
        <v>14.3</v>
      </c>
      <c r="BN29" s="1">
        <v>14.5</v>
      </c>
      <c r="BO29" s="1">
        <v>14.6</v>
      </c>
      <c r="BP29" s="1">
        <v>14.9</v>
      </c>
      <c r="BQ29" s="1">
        <v>15.1</v>
      </c>
      <c r="BR29" s="1">
        <v>15.4</v>
      </c>
      <c r="BS29" s="1">
        <v>15.7</v>
      </c>
      <c r="BU29" s="1"/>
      <c r="BV29" s="10" t="s">
        <v>240</v>
      </c>
      <c r="BW29" s="1">
        <v>1</v>
      </c>
      <c r="BX29" s="1">
        <v>1</v>
      </c>
      <c r="BY29" s="1">
        <v>1.1</v>
      </c>
      <c r="BZ29" s="1">
        <v>1.1</v>
      </c>
      <c r="CA29" s="1">
        <v>1.1</v>
      </c>
      <c r="CB29" s="1">
        <v>1.2</v>
      </c>
      <c r="CC29" s="1">
        <v>1.2</v>
      </c>
      <c r="CD29" s="1">
        <v>1.3</v>
      </c>
      <c r="CE29" s="1">
        <v>1.3</v>
      </c>
      <c r="CF29" s="1">
        <v>1.3</v>
      </c>
      <c r="CG29" s="1">
        <v>1.4</v>
      </c>
      <c r="CH29" s="1">
        <v>1.4</v>
      </c>
      <c r="CI29" s="1">
        <v>1.4</v>
      </c>
      <c r="CJ29" s="1">
        <v>1.5</v>
      </c>
      <c r="CK29" s="1">
        <v>1.5</v>
      </c>
      <c r="CL29" s="1">
        <v>1.5</v>
      </c>
      <c r="CM29" s="1">
        <v>1.5</v>
      </c>
      <c r="CN29" s="1">
        <v>1.6</v>
      </c>
      <c r="CO29" s="1">
        <v>1.6</v>
      </c>
      <c r="CP29" s="1">
        <v>1.6</v>
      </c>
      <c r="CQ29" s="1">
        <v>1.7</v>
      </c>
      <c r="CS29" s="1"/>
      <c r="CT29" s="10" t="s">
        <v>240</v>
      </c>
      <c r="CU29" s="1">
        <v>1.1</v>
      </c>
      <c r="CV29" s="1">
        <v>1.1</v>
      </c>
      <c r="CW29" s="1">
        <v>1.2</v>
      </c>
      <c r="CX29" s="1">
        <v>1.2</v>
      </c>
      <c r="CY29" s="1">
        <v>1.2</v>
      </c>
      <c r="CZ29" s="1">
        <v>1.3</v>
      </c>
      <c r="DA29" s="1">
        <v>1.3</v>
      </c>
      <c r="DB29" s="1">
        <v>1.3</v>
      </c>
      <c r="DC29" s="1">
        <v>1.4</v>
      </c>
      <c r="DD29" s="1">
        <v>1.4</v>
      </c>
      <c r="DE29" s="1">
        <v>1.4</v>
      </c>
      <c r="DF29" s="1">
        <v>1.5</v>
      </c>
      <c r="DG29" s="1">
        <v>1.5</v>
      </c>
      <c r="DH29" s="1">
        <v>1.5</v>
      </c>
      <c r="DI29" s="1">
        <v>1.6</v>
      </c>
      <c r="DJ29" s="1">
        <v>1.6</v>
      </c>
      <c r="DK29" s="1">
        <v>1.6</v>
      </c>
      <c r="DL29" s="1">
        <v>1.6</v>
      </c>
      <c r="DM29" s="1">
        <v>1.7</v>
      </c>
      <c r="DN29" s="1">
        <v>1.7</v>
      </c>
      <c r="DO29" s="1">
        <v>1.7</v>
      </c>
      <c r="DQ29" s="1"/>
      <c r="DR29" s="10" t="s">
        <v>240</v>
      </c>
      <c r="DS29" s="1">
        <v>0.1</v>
      </c>
      <c r="DT29" s="1">
        <v>0.1</v>
      </c>
      <c r="DU29" s="1">
        <v>0.1</v>
      </c>
      <c r="DV29" s="1">
        <v>0.1</v>
      </c>
      <c r="DW29" s="1">
        <v>0.1</v>
      </c>
      <c r="DX29" s="1">
        <v>0.1</v>
      </c>
      <c r="DY29" s="1">
        <v>0.1</v>
      </c>
      <c r="DZ29" s="1">
        <v>0.1</v>
      </c>
      <c r="EA29" s="1">
        <v>0.1</v>
      </c>
      <c r="EB29" s="1">
        <v>0.1</v>
      </c>
      <c r="EC29" s="1">
        <v>0.1</v>
      </c>
      <c r="ED29" s="1">
        <v>0.1</v>
      </c>
      <c r="EE29" s="1">
        <v>0.1</v>
      </c>
      <c r="EF29" s="1">
        <v>0.1</v>
      </c>
      <c r="EG29" s="1">
        <v>0.1</v>
      </c>
      <c r="EH29" s="1">
        <v>0.1</v>
      </c>
      <c r="EI29" s="1">
        <v>0.1</v>
      </c>
      <c r="EJ29" s="1">
        <v>0.1</v>
      </c>
      <c r="EK29" s="1">
        <v>0.1</v>
      </c>
      <c r="EL29" s="1">
        <v>0.1</v>
      </c>
      <c r="EM29" s="1">
        <v>0.1</v>
      </c>
      <c r="EO29" s="1"/>
      <c r="EP29" s="10" t="s">
        <v>240</v>
      </c>
      <c r="EQ29" s="1">
        <v>6</v>
      </c>
      <c r="ER29" s="1">
        <v>6.2</v>
      </c>
      <c r="ES29" s="1">
        <v>6.5</v>
      </c>
      <c r="ET29" s="1">
        <v>6.8</v>
      </c>
      <c r="EU29" s="1">
        <v>7</v>
      </c>
      <c r="EV29" s="1">
        <v>7.2</v>
      </c>
      <c r="EW29" s="1">
        <v>7.4</v>
      </c>
      <c r="EX29" s="1">
        <v>7.6</v>
      </c>
      <c r="EY29" s="1">
        <v>7.8</v>
      </c>
      <c r="EZ29" s="1">
        <v>8</v>
      </c>
      <c r="FA29" s="1">
        <v>8.2</v>
      </c>
      <c r="FB29" s="1">
        <v>8.4</v>
      </c>
      <c r="FC29" s="1">
        <v>8.7</v>
      </c>
      <c r="FD29" s="1">
        <v>8.9</v>
      </c>
      <c r="FE29" s="1">
        <v>9</v>
      </c>
      <c r="FF29" s="1">
        <v>9.1</v>
      </c>
      <c r="FG29" s="1">
        <v>9.2</v>
      </c>
      <c r="FH29" s="1">
        <v>9.4</v>
      </c>
      <c r="FI29" s="1">
        <v>9.6</v>
      </c>
      <c r="FJ29" s="1">
        <v>9.8</v>
      </c>
      <c r="FK29" s="1">
        <v>10</v>
      </c>
    </row>
    <row r="30" ht="14.5" spans="1:16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</row>
    <row r="31" ht="14.5" spans="1:167">
      <c r="A31" s="1"/>
      <c r="B31" s="9" t="s">
        <v>274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Y31" s="1"/>
      <c r="Z31" s="9" t="s">
        <v>274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1"/>
      <c r="AX31" s="9" t="s">
        <v>274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U31" s="1"/>
      <c r="BV31" s="9" t="s">
        <v>274</v>
      </c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S31" s="1"/>
      <c r="CT31" s="9" t="s">
        <v>274</v>
      </c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Q31" s="1"/>
      <c r="DR31" s="9" t="s">
        <v>274</v>
      </c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O31" s="1"/>
      <c r="EP31" s="9" t="s">
        <v>274</v>
      </c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</row>
    <row r="32" ht="14.5" spans="1:167">
      <c r="A32" s="1"/>
      <c r="B32" s="10" t="s">
        <v>262</v>
      </c>
      <c r="C32" s="1">
        <v>15</v>
      </c>
      <c r="D32" s="1">
        <v>13</v>
      </c>
      <c r="E32" s="1">
        <v>11</v>
      </c>
      <c r="F32" s="1">
        <v>9.1</v>
      </c>
      <c r="G32" s="1">
        <v>7.5</v>
      </c>
      <c r="H32" s="1">
        <v>5.9</v>
      </c>
      <c r="I32" s="1">
        <v>4.5</v>
      </c>
      <c r="J32" s="1">
        <v>3.3</v>
      </c>
      <c r="K32" s="1">
        <v>2.2</v>
      </c>
      <c r="L32" s="1">
        <v>0.8</v>
      </c>
      <c r="M32" s="1">
        <v>0.1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Y32" s="1"/>
      <c r="Z32" s="10" t="s">
        <v>262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W32" s="1"/>
      <c r="AX32" s="10" t="s">
        <v>262</v>
      </c>
      <c r="AY32" s="1">
        <v>2.3</v>
      </c>
      <c r="AZ32" s="1">
        <v>1.6</v>
      </c>
      <c r="BA32" s="1">
        <v>0.8</v>
      </c>
      <c r="BB32" s="1">
        <v>0.3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U32" s="1"/>
      <c r="BV32" s="10" t="s">
        <v>262</v>
      </c>
      <c r="BW32" s="1">
        <v>0.5</v>
      </c>
      <c r="BX32" s="1">
        <v>0.3</v>
      </c>
      <c r="BY32" s="1">
        <v>0.1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S32" s="1"/>
      <c r="CT32" s="10" t="s">
        <v>262</v>
      </c>
      <c r="CU32" s="1">
        <v>1.4</v>
      </c>
      <c r="CV32" s="1">
        <v>0.8</v>
      </c>
      <c r="CW32" s="1">
        <v>0.3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Q32" s="1"/>
      <c r="DR32" s="10" t="s">
        <v>262</v>
      </c>
      <c r="DS32" s="1">
        <v>0.5</v>
      </c>
      <c r="DT32" s="1">
        <v>0.4</v>
      </c>
      <c r="DU32" s="1">
        <v>0.3</v>
      </c>
      <c r="DV32" s="1">
        <v>0.3</v>
      </c>
      <c r="DW32" s="1">
        <v>0.2</v>
      </c>
      <c r="DX32" s="1">
        <v>0.2</v>
      </c>
      <c r="DY32" s="1">
        <v>0.1</v>
      </c>
      <c r="DZ32" s="1">
        <v>0.1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O32" s="1"/>
      <c r="EP32" s="10" t="s">
        <v>262</v>
      </c>
      <c r="EQ32" s="1">
        <v>2.4</v>
      </c>
      <c r="ER32" s="1">
        <v>1.8</v>
      </c>
      <c r="ES32" s="1">
        <v>1.2</v>
      </c>
      <c r="ET32" s="1">
        <v>0.6</v>
      </c>
      <c r="EU32" s="1">
        <v>0.5</v>
      </c>
      <c r="EV32" s="1">
        <v>0.5</v>
      </c>
      <c r="EW32" s="1">
        <v>0.4</v>
      </c>
      <c r="EX32" s="1">
        <v>0.4</v>
      </c>
      <c r="EY32" s="1">
        <v>0.4</v>
      </c>
      <c r="EZ32" s="1">
        <v>0.3</v>
      </c>
      <c r="FA32" s="1">
        <v>0.3</v>
      </c>
      <c r="FB32" s="1">
        <v>0.2</v>
      </c>
      <c r="FC32" s="1">
        <v>0.2</v>
      </c>
      <c r="FD32" s="1">
        <v>0.2</v>
      </c>
      <c r="FE32" s="1">
        <v>0.2</v>
      </c>
      <c r="FF32" s="1">
        <v>0.2</v>
      </c>
      <c r="FG32" s="1">
        <v>0.1</v>
      </c>
      <c r="FH32" s="1">
        <v>0.1</v>
      </c>
      <c r="FI32" s="1">
        <v>0.1</v>
      </c>
      <c r="FJ32" s="1">
        <v>0.1</v>
      </c>
      <c r="FK32" s="1">
        <v>0.1</v>
      </c>
    </row>
    <row r="33" ht="14.5" spans="1:167">
      <c r="A33" s="1"/>
      <c r="B33" s="10" t="s">
        <v>263</v>
      </c>
      <c r="C33" s="1">
        <v>20.6</v>
      </c>
      <c r="D33" s="1">
        <v>22.4</v>
      </c>
      <c r="E33" s="1">
        <v>24.4</v>
      </c>
      <c r="F33" s="1">
        <v>25.7</v>
      </c>
      <c r="G33" s="1">
        <v>26.6</v>
      </c>
      <c r="H33" s="1">
        <v>27.3</v>
      </c>
      <c r="I33" s="1">
        <v>27.7</v>
      </c>
      <c r="J33" s="1">
        <v>27.9</v>
      </c>
      <c r="K33" s="1">
        <v>27.8</v>
      </c>
      <c r="L33" s="1">
        <v>27.6</v>
      </c>
      <c r="M33" s="1">
        <v>27.1</v>
      </c>
      <c r="N33" s="1">
        <v>26.4</v>
      </c>
      <c r="O33" s="1">
        <v>25.6</v>
      </c>
      <c r="P33" s="1">
        <v>24.7</v>
      </c>
      <c r="Q33" s="1">
        <v>23.8</v>
      </c>
      <c r="R33" s="1">
        <v>22.7</v>
      </c>
      <c r="S33" s="1">
        <v>21.4</v>
      </c>
      <c r="T33" s="1">
        <v>20.1</v>
      </c>
      <c r="U33" s="1">
        <v>19.2</v>
      </c>
      <c r="V33" s="1">
        <v>18.5</v>
      </c>
      <c r="W33" s="1">
        <v>17.7</v>
      </c>
      <c r="Y33" s="1"/>
      <c r="Z33" s="10" t="s">
        <v>263</v>
      </c>
      <c r="AA33" s="1">
        <v>9.5</v>
      </c>
      <c r="AB33" s="1">
        <v>9.5</v>
      </c>
      <c r="AC33" s="1">
        <v>9.8</v>
      </c>
      <c r="AD33" s="1">
        <v>9.6</v>
      </c>
      <c r="AE33" s="1">
        <v>9.4</v>
      </c>
      <c r="AF33" s="1">
        <v>9.2</v>
      </c>
      <c r="AG33" s="1">
        <v>9</v>
      </c>
      <c r="AH33" s="1">
        <v>8.7</v>
      </c>
      <c r="AI33" s="1">
        <v>8.6</v>
      </c>
      <c r="AJ33" s="1">
        <v>8.4</v>
      </c>
      <c r="AK33" s="1">
        <v>8.2</v>
      </c>
      <c r="AL33" s="1">
        <v>8</v>
      </c>
      <c r="AM33" s="1">
        <v>7.8</v>
      </c>
      <c r="AN33" s="1">
        <v>7.6</v>
      </c>
      <c r="AO33" s="1">
        <v>7.4</v>
      </c>
      <c r="AP33" s="1">
        <v>7</v>
      </c>
      <c r="AQ33" s="1">
        <v>6.6</v>
      </c>
      <c r="AR33" s="1">
        <v>6.1</v>
      </c>
      <c r="AS33" s="1">
        <v>5.5</v>
      </c>
      <c r="AT33" s="1">
        <v>4.9</v>
      </c>
      <c r="AU33" s="1">
        <v>4.2</v>
      </c>
      <c r="AW33" s="1"/>
      <c r="AX33" s="10" t="s">
        <v>263</v>
      </c>
      <c r="AY33" s="1">
        <v>4.5</v>
      </c>
      <c r="AZ33" s="1">
        <v>4.8</v>
      </c>
      <c r="BA33" s="1">
        <v>4.7</v>
      </c>
      <c r="BB33" s="1">
        <v>4.8</v>
      </c>
      <c r="BC33" s="1">
        <v>4.9</v>
      </c>
      <c r="BD33" s="1">
        <v>4.9</v>
      </c>
      <c r="BE33" s="1">
        <v>4.8</v>
      </c>
      <c r="BF33" s="1">
        <v>4.7</v>
      </c>
      <c r="BG33" s="1">
        <v>4.6</v>
      </c>
      <c r="BH33" s="1">
        <v>4.6</v>
      </c>
      <c r="BI33" s="1">
        <v>4.5</v>
      </c>
      <c r="BJ33" s="1">
        <v>4.4</v>
      </c>
      <c r="BK33" s="1">
        <v>4.2</v>
      </c>
      <c r="BL33" s="1">
        <v>4.1</v>
      </c>
      <c r="BM33" s="1">
        <v>3.8</v>
      </c>
      <c r="BN33" s="1">
        <v>3.6</v>
      </c>
      <c r="BO33" s="1">
        <v>3.3</v>
      </c>
      <c r="BP33" s="1">
        <v>3</v>
      </c>
      <c r="BQ33" s="1">
        <v>2.7</v>
      </c>
      <c r="BR33" s="1">
        <v>2.4</v>
      </c>
      <c r="BS33" s="1">
        <v>2.1</v>
      </c>
      <c r="BU33" s="1"/>
      <c r="BV33" s="10" t="s">
        <v>263</v>
      </c>
      <c r="BW33" s="1">
        <v>1.4</v>
      </c>
      <c r="BX33" s="1">
        <v>1.4</v>
      </c>
      <c r="BY33" s="1">
        <v>1.4</v>
      </c>
      <c r="BZ33" s="1">
        <v>1.4</v>
      </c>
      <c r="CA33" s="1">
        <v>1.4</v>
      </c>
      <c r="CB33" s="1">
        <v>1.4</v>
      </c>
      <c r="CC33" s="1">
        <v>1.4</v>
      </c>
      <c r="CD33" s="1">
        <v>1.3</v>
      </c>
      <c r="CE33" s="1">
        <v>1.3</v>
      </c>
      <c r="CF33" s="1">
        <v>1.3</v>
      </c>
      <c r="CG33" s="1">
        <v>1.3</v>
      </c>
      <c r="CH33" s="1">
        <v>1.3</v>
      </c>
      <c r="CI33" s="1">
        <v>1.3</v>
      </c>
      <c r="CJ33" s="1">
        <v>1.2</v>
      </c>
      <c r="CK33" s="1">
        <v>1.2</v>
      </c>
      <c r="CL33" s="1">
        <v>1.1</v>
      </c>
      <c r="CM33" s="1">
        <v>1</v>
      </c>
      <c r="CN33" s="1">
        <v>0.9</v>
      </c>
      <c r="CO33" s="1">
        <v>0.7</v>
      </c>
      <c r="CP33" s="1">
        <v>0.6</v>
      </c>
      <c r="CQ33" s="1">
        <v>0.5</v>
      </c>
      <c r="CS33" s="1"/>
      <c r="CT33" s="10" t="s">
        <v>263</v>
      </c>
      <c r="CU33" s="1">
        <v>2</v>
      </c>
      <c r="CV33" s="1">
        <v>2.5</v>
      </c>
      <c r="CW33" s="1">
        <v>2.5</v>
      </c>
      <c r="CX33" s="1">
        <v>2.5</v>
      </c>
      <c r="CY33" s="1">
        <v>2.5</v>
      </c>
      <c r="CZ33" s="1">
        <v>2.5</v>
      </c>
      <c r="DA33" s="1">
        <v>2.5</v>
      </c>
      <c r="DB33" s="1">
        <v>2.4</v>
      </c>
      <c r="DC33" s="1">
        <v>2.4</v>
      </c>
      <c r="DD33" s="1">
        <v>2.4</v>
      </c>
      <c r="DE33" s="1">
        <v>2.3</v>
      </c>
      <c r="DF33" s="1">
        <v>2.3</v>
      </c>
      <c r="DG33" s="1">
        <v>2.3</v>
      </c>
      <c r="DH33" s="1">
        <v>2.2</v>
      </c>
      <c r="DI33" s="1">
        <v>2.2</v>
      </c>
      <c r="DJ33" s="1">
        <v>2.2</v>
      </c>
      <c r="DK33" s="1">
        <v>2.1</v>
      </c>
      <c r="DL33" s="1">
        <v>2</v>
      </c>
      <c r="DM33" s="1">
        <v>1.9</v>
      </c>
      <c r="DN33" s="1">
        <v>1.7</v>
      </c>
      <c r="DO33" s="1">
        <v>1.5</v>
      </c>
      <c r="DQ33" s="1"/>
      <c r="DR33" s="10" t="s">
        <v>263</v>
      </c>
      <c r="DS33" s="1">
        <v>0.2</v>
      </c>
      <c r="DT33" s="1">
        <v>0.2</v>
      </c>
      <c r="DU33" s="1">
        <v>0.3</v>
      </c>
      <c r="DV33" s="1">
        <v>0.3</v>
      </c>
      <c r="DW33" s="1">
        <v>0.4</v>
      </c>
      <c r="DX33" s="1">
        <v>0.4</v>
      </c>
      <c r="DY33" s="1">
        <v>0.4</v>
      </c>
      <c r="DZ33" s="1">
        <v>0.4</v>
      </c>
      <c r="EA33" s="1">
        <v>0.4</v>
      </c>
      <c r="EB33" s="1">
        <v>0.4</v>
      </c>
      <c r="EC33" s="1">
        <v>0.3</v>
      </c>
      <c r="ED33" s="1">
        <v>0.3</v>
      </c>
      <c r="EE33" s="1">
        <v>0.3</v>
      </c>
      <c r="EF33" s="1">
        <v>0.3</v>
      </c>
      <c r="EG33" s="1">
        <v>0.3</v>
      </c>
      <c r="EH33" s="1">
        <v>0.3</v>
      </c>
      <c r="EI33" s="1">
        <v>0.2</v>
      </c>
      <c r="EJ33" s="1">
        <v>0.2</v>
      </c>
      <c r="EK33" s="1">
        <v>0.2</v>
      </c>
      <c r="EL33" s="1">
        <v>0.2</v>
      </c>
      <c r="EM33" s="1">
        <v>0.2</v>
      </c>
      <c r="EO33" s="1"/>
      <c r="EP33" s="10" t="s">
        <v>263</v>
      </c>
      <c r="EQ33" s="1">
        <v>2.2</v>
      </c>
      <c r="ER33" s="1">
        <v>2.7</v>
      </c>
      <c r="ES33" s="1">
        <v>3</v>
      </c>
      <c r="ET33" s="1">
        <v>3.2</v>
      </c>
      <c r="EU33" s="1">
        <v>3.5</v>
      </c>
      <c r="EV33" s="1">
        <v>3.7</v>
      </c>
      <c r="EW33" s="1">
        <v>3.9</v>
      </c>
      <c r="EX33" s="1">
        <v>4</v>
      </c>
      <c r="EY33" s="1">
        <v>3.9</v>
      </c>
      <c r="EZ33" s="1">
        <v>3.9</v>
      </c>
      <c r="FA33" s="1">
        <v>3.9</v>
      </c>
      <c r="FB33" s="1">
        <v>4.1</v>
      </c>
      <c r="FC33" s="1">
        <v>4</v>
      </c>
      <c r="FD33" s="1">
        <v>4.1</v>
      </c>
      <c r="FE33" s="1">
        <v>4</v>
      </c>
      <c r="FF33" s="1">
        <v>3.9</v>
      </c>
      <c r="FG33" s="1">
        <v>3.8</v>
      </c>
      <c r="FH33" s="1">
        <v>3.7</v>
      </c>
      <c r="FI33" s="1">
        <v>3.6</v>
      </c>
      <c r="FJ33" s="1">
        <v>3.5</v>
      </c>
      <c r="FK33" s="1">
        <v>3.3</v>
      </c>
    </row>
    <row r="34" ht="14.5" spans="1:167">
      <c r="A34" s="1"/>
      <c r="B34" s="10" t="s">
        <v>264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Y34" s="1"/>
      <c r="Z34" s="10" t="s">
        <v>264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W34" s="1"/>
      <c r="AX34" s="10" t="s">
        <v>264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U34" s="1"/>
      <c r="BV34" s="10" t="s">
        <v>264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S34" s="1"/>
      <c r="CT34" s="10" t="s">
        <v>264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Q34" s="1"/>
      <c r="DR34" s="10" t="s">
        <v>264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O34" s="1"/>
      <c r="EP34" s="10" t="s">
        <v>264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</row>
    <row r="35" ht="14.5" spans="1:167">
      <c r="A35" s="1"/>
      <c r="B35" s="10" t="s">
        <v>265</v>
      </c>
      <c r="C35" s="1">
        <v>0.2</v>
      </c>
      <c r="D35" s="1">
        <v>0.2</v>
      </c>
      <c r="E35" s="1">
        <v>0.2</v>
      </c>
      <c r="F35" s="1">
        <v>0.2</v>
      </c>
      <c r="G35" s="1">
        <v>0.2</v>
      </c>
      <c r="H35" s="1">
        <v>0.2</v>
      </c>
      <c r="I35" s="1">
        <v>0.2</v>
      </c>
      <c r="J35" s="1">
        <v>0.2</v>
      </c>
      <c r="K35" s="1">
        <v>0.1</v>
      </c>
      <c r="L35" s="1">
        <v>0.1</v>
      </c>
      <c r="M35" s="1">
        <v>0.1</v>
      </c>
      <c r="N35" s="1">
        <v>0.1</v>
      </c>
      <c r="O35" s="1">
        <v>0.1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Y35" s="1"/>
      <c r="Z35" s="10" t="s">
        <v>265</v>
      </c>
      <c r="AA35" s="1">
        <v>3.6</v>
      </c>
      <c r="AB35" s="1">
        <v>3.4</v>
      </c>
      <c r="AC35" s="1">
        <v>3.1</v>
      </c>
      <c r="AD35" s="1">
        <v>2.7</v>
      </c>
      <c r="AE35" s="1">
        <v>2.3</v>
      </c>
      <c r="AF35" s="1">
        <v>1.9</v>
      </c>
      <c r="AG35" s="1">
        <v>1.4</v>
      </c>
      <c r="AH35" s="1">
        <v>1</v>
      </c>
      <c r="AI35" s="1">
        <v>0.6</v>
      </c>
      <c r="AJ35" s="1">
        <v>0.3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W35" s="1"/>
      <c r="AX35" s="10" t="s">
        <v>265</v>
      </c>
      <c r="AY35" s="1">
        <v>29.1</v>
      </c>
      <c r="AZ35" s="1">
        <v>26.9</v>
      </c>
      <c r="BA35" s="1">
        <v>24.5</v>
      </c>
      <c r="BB35" s="1">
        <v>22.1</v>
      </c>
      <c r="BC35" s="1">
        <v>19.4</v>
      </c>
      <c r="BD35" s="1">
        <v>16.8</v>
      </c>
      <c r="BE35" s="1">
        <v>14.2</v>
      </c>
      <c r="BF35" s="1">
        <v>11.6</v>
      </c>
      <c r="BG35" s="1">
        <v>9.3</v>
      </c>
      <c r="BH35" s="1">
        <v>7.1</v>
      </c>
      <c r="BI35" s="1">
        <v>5.1</v>
      </c>
      <c r="BJ35" s="1">
        <v>3.2</v>
      </c>
      <c r="BK35" s="1">
        <v>1.5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U35" s="1"/>
      <c r="BV35" s="10" t="s">
        <v>265</v>
      </c>
      <c r="BW35" s="1">
        <v>27.8</v>
      </c>
      <c r="BX35" s="1">
        <v>25.5</v>
      </c>
      <c r="BY35" s="1">
        <v>23.2</v>
      </c>
      <c r="BZ35" s="1">
        <v>20.9</v>
      </c>
      <c r="CA35" s="1">
        <v>18.5</v>
      </c>
      <c r="CB35" s="1">
        <v>16.2</v>
      </c>
      <c r="CC35" s="1">
        <v>13.9</v>
      </c>
      <c r="CD35" s="1">
        <v>11.7</v>
      </c>
      <c r="CE35" s="1">
        <v>9.7</v>
      </c>
      <c r="CF35" s="1">
        <v>7.8</v>
      </c>
      <c r="CG35" s="1">
        <v>6.2</v>
      </c>
      <c r="CH35" s="1">
        <v>4.5</v>
      </c>
      <c r="CI35" s="1">
        <v>2.9</v>
      </c>
      <c r="CJ35" s="1">
        <v>1.6</v>
      </c>
      <c r="CK35" s="1">
        <v>0.4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S35" s="1"/>
      <c r="CT35" s="10" t="s">
        <v>265</v>
      </c>
      <c r="CU35" s="1">
        <v>47.2</v>
      </c>
      <c r="CV35" s="1">
        <v>43.8</v>
      </c>
      <c r="CW35" s="1">
        <v>40.4</v>
      </c>
      <c r="CX35" s="1">
        <v>36.7</v>
      </c>
      <c r="CY35" s="1">
        <v>32.8</v>
      </c>
      <c r="CZ35" s="1">
        <v>28.8</v>
      </c>
      <c r="DA35" s="1">
        <v>25</v>
      </c>
      <c r="DB35" s="1">
        <v>21.2</v>
      </c>
      <c r="DC35" s="1">
        <v>17.6</v>
      </c>
      <c r="DD35" s="1">
        <v>14.5</v>
      </c>
      <c r="DE35" s="1">
        <v>11.5</v>
      </c>
      <c r="DF35" s="1">
        <v>8.7</v>
      </c>
      <c r="DG35" s="1">
        <v>6.2</v>
      </c>
      <c r="DH35" s="1">
        <v>4</v>
      </c>
      <c r="DI35" s="1">
        <v>2.1</v>
      </c>
      <c r="DJ35" s="1">
        <v>0.6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Q35" s="1"/>
      <c r="DR35" s="10" t="s">
        <v>265</v>
      </c>
      <c r="DS35" s="1">
        <v>44.8</v>
      </c>
      <c r="DT35" s="1">
        <v>40.6</v>
      </c>
      <c r="DU35" s="1">
        <v>36.2</v>
      </c>
      <c r="DV35" s="1">
        <v>32.2</v>
      </c>
      <c r="DW35" s="1">
        <v>27.4</v>
      </c>
      <c r="DX35" s="1">
        <v>23</v>
      </c>
      <c r="DY35" s="1">
        <v>19</v>
      </c>
      <c r="DZ35" s="1">
        <v>15.4</v>
      </c>
      <c r="EA35" s="1">
        <v>12.4</v>
      </c>
      <c r="EB35" s="1">
        <v>9.7</v>
      </c>
      <c r="EC35" s="1">
        <v>7.6</v>
      </c>
      <c r="ED35" s="1">
        <v>5.5</v>
      </c>
      <c r="EE35" s="1">
        <v>3.5</v>
      </c>
      <c r="EF35" s="1">
        <v>1.9</v>
      </c>
      <c r="EG35" s="1">
        <v>0.5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O35" s="1"/>
      <c r="EP35" s="10" t="s">
        <v>265</v>
      </c>
      <c r="EQ35" s="1">
        <v>24.1</v>
      </c>
      <c r="ER35" s="1">
        <v>22.1</v>
      </c>
      <c r="ES35" s="1">
        <v>19.9</v>
      </c>
      <c r="ET35" s="1">
        <v>17.7</v>
      </c>
      <c r="EU35" s="1">
        <v>15.2</v>
      </c>
      <c r="EV35" s="1">
        <v>12.9</v>
      </c>
      <c r="EW35" s="1">
        <v>10.6</v>
      </c>
      <c r="EX35" s="1">
        <v>8.6</v>
      </c>
      <c r="EY35" s="1">
        <v>6.7</v>
      </c>
      <c r="EZ35" s="1">
        <v>4.9</v>
      </c>
      <c r="FA35" s="1">
        <v>3.4</v>
      </c>
      <c r="FB35" s="1">
        <v>2.1</v>
      </c>
      <c r="FC35" s="1">
        <v>0.9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</row>
    <row r="36" ht="14.5" spans="1:167">
      <c r="A36" s="1"/>
      <c r="B36" s="10" t="s">
        <v>266</v>
      </c>
      <c r="C36" s="1">
        <v>0.5</v>
      </c>
      <c r="D36" s="1">
        <v>0.5</v>
      </c>
      <c r="E36" s="1">
        <v>0.5</v>
      </c>
      <c r="F36" s="1">
        <v>0.5</v>
      </c>
      <c r="G36" s="1">
        <v>0.5</v>
      </c>
      <c r="H36" s="1">
        <v>0.5</v>
      </c>
      <c r="I36" s="1">
        <v>0.5</v>
      </c>
      <c r="J36" s="1">
        <v>0.5</v>
      </c>
      <c r="K36" s="1">
        <v>0.5</v>
      </c>
      <c r="L36" s="1">
        <v>0.5</v>
      </c>
      <c r="M36" s="1">
        <v>0.5</v>
      </c>
      <c r="N36" s="1">
        <v>0.5</v>
      </c>
      <c r="O36" s="1">
        <v>0.5</v>
      </c>
      <c r="P36" s="1">
        <v>0.5</v>
      </c>
      <c r="Q36" s="1">
        <v>0.4</v>
      </c>
      <c r="R36" s="1">
        <v>0.4</v>
      </c>
      <c r="S36" s="1">
        <v>0.4</v>
      </c>
      <c r="T36" s="1">
        <v>0.4</v>
      </c>
      <c r="U36" s="1">
        <v>0.4</v>
      </c>
      <c r="V36" s="1">
        <v>0.3</v>
      </c>
      <c r="W36" s="1">
        <v>0.3</v>
      </c>
      <c r="Y36" s="1"/>
      <c r="Z36" s="10" t="s">
        <v>266</v>
      </c>
      <c r="AA36" s="1">
        <v>0.6</v>
      </c>
      <c r="AB36" s="1">
        <v>0.6</v>
      </c>
      <c r="AC36" s="1">
        <v>0.6</v>
      </c>
      <c r="AD36" s="1">
        <v>0.6</v>
      </c>
      <c r="AE36" s="1">
        <v>0.7</v>
      </c>
      <c r="AF36" s="1">
        <v>0.7</v>
      </c>
      <c r="AG36" s="1">
        <v>0.8</v>
      </c>
      <c r="AH36" s="1">
        <v>0.8</v>
      </c>
      <c r="AI36" s="1">
        <v>0.8</v>
      </c>
      <c r="AJ36" s="1">
        <v>0.8</v>
      </c>
      <c r="AK36" s="1">
        <v>0.7</v>
      </c>
      <c r="AL36" s="1">
        <v>0.7</v>
      </c>
      <c r="AM36" s="1">
        <v>0.6</v>
      </c>
      <c r="AN36" s="1">
        <v>0.6</v>
      </c>
      <c r="AO36" s="1">
        <v>0.6</v>
      </c>
      <c r="AP36" s="1">
        <v>0.5</v>
      </c>
      <c r="AQ36" s="1">
        <v>0.5</v>
      </c>
      <c r="AR36" s="1">
        <v>0.5</v>
      </c>
      <c r="AS36" s="1">
        <v>0.4</v>
      </c>
      <c r="AT36" s="1">
        <v>0.4</v>
      </c>
      <c r="AU36" s="1">
        <v>0.4</v>
      </c>
      <c r="AW36" s="1"/>
      <c r="AX36" s="10" t="s">
        <v>266</v>
      </c>
      <c r="AY36" s="1">
        <v>19.2</v>
      </c>
      <c r="AZ36" s="1">
        <v>20.2</v>
      </c>
      <c r="BA36" s="1">
        <v>21.3</v>
      </c>
      <c r="BB36" s="1">
        <v>22.2</v>
      </c>
      <c r="BC36" s="1">
        <v>22.9</v>
      </c>
      <c r="BD36" s="1">
        <v>23.4</v>
      </c>
      <c r="BE36" s="1">
        <v>23.7</v>
      </c>
      <c r="BF36" s="1">
        <v>24</v>
      </c>
      <c r="BG36" s="1">
        <v>24</v>
      </c>
      <c r="BH36" s="1">
        <v>23.9</v>
      </c>
      <c r="BI36" s="1">
        <v>23.4</v>
      </c>
      <c r="BJ36" s="1">
        <v>22.9</v>
      </c>
      <c r="BK36" s="1">
        <v>22.3</v>
      </c>
      <c r="BL36" s="1">
        <v>21.5</v>
      </c>
      <c r="BM36" s="1">
        <v>20.4</v>
      </c>
      <c r="BN36" s="1">
        <v>19.2</v>
      </c>
      <c r="BO36" s="1">
        <v>17.8</v>
      </c>
      <c r="BP36" s="1">
        <v>16.4</v>
      </c>
      <c r="BQ36" s="1">
        <v>14.9</v>
      </c>
      <c r="BR36" s="1">
        <v>13.4</v>
      </c>
      <c r="BS36" s="1">
        <v>12</v>
      </c>
      <c r="BU36" s="1"/>
      <c r="BV36" s="10" t="s">
        <v>266</v>
      </c>
      <c r="BW36" s="1">
        <v>16.3</v>
      </c>
      <c r="BX36" s="1">
        <v>17.4</v>
      </c>
      <c r="BY36" s="1">
        <v>18.2</v>
      </c>
      <c r="BZ36" s="1">
        <v>18.9</v>
      </c>
      <c r="CA36" s="1">
        <v>19.4</v>
      </c>
      <c r="CB36" s="1">
        <v>19.7</v>
      </c>
      <c r="CC36" s="1">
        <v>20.1</v>
      </c>
      <c r="CD36" s="1">
        <v>20.5</v>
      </c>
      <c r="CE36" s="1">
        <v>20.4</v>
      </c>
      <c r="CF36" s="1">
        <v>20.3</v>
      </c>
      <c r="CG36" s="1">
        <v>19.9</v>
      </c>
      <c r="CH36" s="1">
        <v>19.5</v>
      </c>
      <c r="CI36" s="1">
        <v>19</v>
      </c>
      <c r="CJ36" s="1">
        <v>18.3</v>
      </c>
      <c r="CK36" s="1">
        <v>17.5</v>
      </c>
      <c r="CL36" s="1">
        <v>16.4</v>
      </c>
      <c r="CM36" s="1">
        <v>15.2</v>
      </c>
      <c r="CN36" s="1">
        <v>14</v>
      </c>
      <c r="CO36" s="1">
        <v>12.7</v>
      </c>
      <c r="CP36" s="1">
        <v>11.4</v>
      </c>
      <c r="CQ36" s="1">
        <v>10.2</v>
      </c>
      <c r="CS36" s="1"/>
      <c r="CT36" s="10" t="s">
        <v>266</v>
      </c>
      <c r="CU36" s="1">
        <v>21.7</v>
      </c>
      <c r="CV36" s="1">
        <v>23.5</v>
      </c>
      <c r="CW36" s="1">
        <v>25.4</v>
      </c>
      <c r="CX36" s="1">
        <v>27.2</v>
      </c>
      <c r="CY36" s="1">
        <v>28.8</v>
      </c>
      <c r="CZ36" s="1">
        <v>30.3</v>
      </c>
      <c r="DA36" s="1">
        <v>31.6</v>
      </c>
      <c r="DB36" s="1">
        <v>32.2</v>
      </c>
      <c r="DC36" s="1">
        <v>32.5</v>
      </c>
      <c r="DD36" s="1">
        <v>32.3</v>
      </c>
      <c r="DE36" s="1">
        <v>31.7</v>
      </c>
      <c r="DF36" s="1">
        <v>31</v>
      </c>
      <c r="DG36" s="1">
        <v>30.2</v>
      </c>
      <c r="DH36" s="1">
        <v>29.3</v>
      </c>
      <c r="DI36" s="1">
        <v>28.1</v>
      </c>
      <c r="DJ36" s="1">
        <v>26.9</v>
      </c>
      <c r="DK36" s="1">
        <v>25.4</v>
      </c>
      <c r="DL36" s="1">
        <v>23.7</v>
      </c>
      <c r="DM36" s="1">
        <v>22</v>
      </c>
      <c r="DN36" s="1">
        <v>20.4</v>
      </c>
      <c r="DO36" s="1">
        <v>18.8</v>
      </c>
      <c r="DQ36" s="1"/>
      <c r="DR36" s="10" t="s">
        <v>266</v>
      </c>
      <c r="DS36" s="1">
        <v>43.7</v>
      </c>
      <c r="DT36" s="1">
        <v>46.5</v>
      </c>
      <c r="DU36" s="1">
        <v>49.4</v>
      </c>
      <c r="DV36" s="1">
        <v>51.7</v>
      </c>
      <c r="DW36" s="1">
        <v>54.4</v>
      </c>
      <c r="DX36" s="1">
        <v>56.5</v>
      </c>
      <c r="DY36" s="1">
        <v>58.3</v>
      </c>
      <c r="DZ36" s="1">
        <v>59.3</v>
      </c>
      <c r="EA36" s="1">
        <v>59.3</v>
      </c>
      <c r="EB36" s="1">
        <v>59.3</v>
      </c>
      <c r="EC36" s="1">
        <v>57.8</v>
      </c>
      <c r="ED36" s="1">
        <v>56.4</v>
      </c>
      <c r="EE36" s="1">
        <v>54.9</v>
      </c>
      <c r="EF36" s="1">
        <v>53</v>
      </c>
      <c r="EG36" s="1">
        <v>51</v>
      </c>
      <c r="EH36" s="1">
        <v>48.4</v>
      </c>
      <c r="EI36" s="1">
        <v>45.7</v>
      </c>
      <c r="EJ36" s="1">
        <v>43</v>
      </c>
      <c r="EK36" s="1">
        <v>40.2</v>
      </c>
      <c r="EL36" s="1">
        <v>37.4</v>
      </c>
      <c r="EM36" s="1">
        <v>34.6</v>
      </c>
      <c r="EO36" s="1"/>
      <c r="EP36" s="10" t="s">
        <v>266</v>
      </c>
      <c r="EQ36" s="1">
        <v>18.3</v>
      </c>
      <c r="ER36" s="1">
        <v>19.4</v>
      </c>
      <c r="ES36" s="1">
        <v>20.9</v>
      </c>
      <c r="ET36" s="1">
        <v>22.3</v>
      </c>
      <c r="EU36" s="1">
        <v>23.5</v>
      </c>
      <c r="EV36" s="1">
        <v>24.6</v>
      </c>
      <c r="EW36" s="1">
        <v>25.4</v>
      </c>
      <c r="EX36" s="1">
        <v>26.1</v>
      </c>
      <c r="EY36" s="1">
        <v>26.4</v>
      </c>
      <c r="EZ36" s="1">
        <v>26.7</v>
      </c>
      <c r="FA36" s="1">
        <v>26.3</v>
      </c>
      <c r="FB36" s="1">
        <v>25.9</v>
      </c>
      <c r="FC36" s="1">
        <v>25.5</v>
      </c>
      <c r="FD36" s="1">
        <v>24.8</v>
      </c>
      <c r="FE36" s="1">
        <v>23.8</v>
      </c>
      <c r="FF36" s="1">
        <v>22.7</v>
      </c>
      <c r="FG36" s="1">
        <v>21.4</v>
      </c>
      <c r="FH36" s="1">
        <v>20</v>
      </c>
      <c r="FI36" s="1">
        <v>18.6</v>
      </c>
      <c r="FJ36" s="1">
        <v>17.2</v>
      </c>
      <c r="FK36" s="1">
        <v>15.7</v>
      </c>
    </row>
    <row r="37" ht="14.5" spans="1:167">
      <c r="A37" s="1"/>
      <c r="B37" s="10" t="s">
        <v>267</v>
      </c>
      <c r="C37" s="1">
        <v>0.6</v>
      </c>
      <c r="D37" s="1">
        <v>0.6</v>
      </c>
      <c r="E37" s="1">
        <v>0.6</v>
      </c>
      <c r="F37" s="1">
        <v>0.7</v>
      </c>
      <c r="G37" s="1">
        <v>0.7</v>
      </c>
      <c r="H37" s="1">
        <v>0.7</v>
      </c>
      <c r="I37" s="1">
        <v>0.9</v>
      </c>
      <c r="J37" s="1">
        <v>1</v>
      </c>
      <c r="K37" s="1">
        <v>1.1</v>
      </c>
      <c r="L37" s="1">
        <v>1.1</v>
      </c>
      <c r="M37" s="1">
        <v>1.1</v>
      </c>
      <c r="N37" s="1">
        <v>1.2</v>
      </c>
      <c r="O37" s="1">
        <v>1.2</v>
      </c>
      <c r="P37" s="1">
        <v>1.2</v>
      </c>
      <c r="Q37" s="1">
        <v>1.2</v>
      </c>
      <c r="R37" s="1">
        <v>1.4</v>
      </c>
      <c r="S37" s="1">
        <v>1.7</v>
      </c>
      <c r="T37" s="1">
        <v>1.9</v>
      </c>
      <c r="U37" s="1">
        <v>2</v>
      </c>
      <c r="V37" s="1">
        <v>2.1</v>
      </c>
      <c r="W37" s="1">
        <v>2.3</v>
      </c>
      <c r="Y37" s="1"/>
      <c r="Z37" s="10" t="s">
        <v>267</v>
      </c>
      <c r="AA37" s="1">
        <v>0.7</v>
      </c>
      <c r="AB37" s="1">
        <v>0.8</v>
      </c>
      <c r="AC37" s="1">
        <v>0.8</v>
      </c>
      <c r="AD37" s="1">
        <v>0.9</v>
      </c>
      <c r="AE37" s="1">
        <v>1.2</v>
      </c>
      <c r="AF37" s="1">
        <v>1.4</v>
      </c>
      <c r="AG37" s="1">
        <v>1.7</v>
      </c>
      <c r="AH37" s="1">
        <v>2.2</v>
      </c>
      <c r="AI37" s="1">
        <v>2.5</v>
      </c>
      <c r="AJ37" s="1">
        <v>2.8</v>
      </c>
      <c r="AK37" s="1">
        <v>3.1</v>
      </c>
      <c r="AL37" s="1">
        <v>3.3</v>
      </c>
      <c r="AM37" s="1">
        <v>3.5</v>
      </c>
      <c r="AN37" s="1">
        <v>3.7</v>
      </c>
      <c r="AO37" s="1">
        <v>3.8</v>
      </c>
      <c r="AP37" s="1">
        <v>3.9</v>
      </c>
      <c r="AQ37" s="1">
        <v>4.1</v>
      </c>
      <c r="AR37" s="1">
        <v>4.1</v>
      </c>
      <c r="AS37" s="1">
        <v>4.2</v>
      </c>
      <c r="AT37" s="1">
        <v>4.2</v>
      </c>
      <c r="AU37" s="1">
        <v>4.3</v>
      </c>
      <c r="AW37" s="1"/>
      <c r="AX37" s="10" t="s">
        <v>267</v>
      </c>
      <c r="AY37" s="1">
        <v>15.5</v>
      </c>
      <c r="AZ37" s="1">
        <v>17.2</v>
      </c>
      <c r="BA37" s="1">
        <v>19.2</v>
      </c>
      <c r="BB37" s="1">
        <v>21.1</v>
      </c>
      <c r="BC37" s="1">
        <v>23.2</v>
      </c>
      <c r="BD37" s="1">
        <v>25.2</v>
      </c>
      <c r="BE37" s="1">
        <v>27.3</v>
      </c>
      <c r="BF37" s="1">
        <v>29.3</v>
      </c>
      <c r="BG37" s="1">
        <v>31.4</v>
      </c>
      <c r="BH37" s="1">
        <v>33.3</v>
      </c>
      <c r="BI37" s="1">
        <v>35.4</v>
      </c>
      <c r="BJ37" s="1">
        <v>37.3</v>
      </c>
      <c r="BK37" s="1">
        <v>39.2</v>
      </c>
      <c r="BL37" s="1">
        <v>41</v>
      </c>
      <c r="BM37" s="1">
        <v>42.3</v>
      </c>
      <c r="BN37" s="1">
        <v>43.5</v>
      </c>
      <c r="BO37" s="1">
        <v>44.8</v>
      </c>
      <c r="BP37" s="1">
        <v>46.1</v>
      </c>
      <c r="BQ37" s="1">
        <v>47.6</v>
      </c>
      <c r="BR37" s="1">
        <v>49.1</v>
      </c>
      <c r="BS37" s="1">
        <v>50.4</v>
      </c>
      <c r="BU37" s="1"/>
      <c r="BV37" s="10" t="s">
        <v>267</v>
      </c>
      <c r="BW37" s="1">
        <v>13.4</v>
      </c>
      <c r="BX37" s="1">
        <v>15</v>
      </c>
      <c r="BY37" s="1">
        <v>16.4</v>
      </c>
      <c r="BZ37" s="1">
        <v>18.1</v>
      </c>
      <c r="CA37" s="1">
        <v>19.6</v>
      </c>
      <c r="CB37" s="1">
        <v>21.1</v>
      </c>
      <c r="CC37" s="1">
        <v>23</v>
      </c>
      <c r="CD37" s="1">
        <v>24.3</v>
      </c>
      <c r="CE37" s="1">
        <v>25.8</v>
      </c>
      <c r="CF37" s="1">
        <v>27.5</v>
      </c>
      <c r="CG37" s="1">
        <v>29.3</v>
      </c>
      <c r="CH37" s="1">
        <v>31</v>
      </c>
      <c r="CI37" s="1">
        <v>32.6</v>
      </c>
      <c r="CJ37" s="1">
        <v>34.1</v>
      </c>
      <c r="CK37" s="1">
        <v>35.7</v>
      </c>
      <c r="CL37" s="1">
        <v>36.9</v>
      </c>
      <c r="CM37" s="1">
        <v>38</v>
      </c>
      <c r="CN37" s="1">
        <v>39.1</v>
      </c>
      <c r="CO37" s="1">
        <v>40.4</v>
      </c>
      <c r="CP37" s="1">
        <v>41.5</v>
      </c>
      <c r="CQ37" s="1">
        <v>42.6</v>
      </c>
      <c r="CS37" s="1"/>
      <c r="CT37" s="10" t="s">
        <v>267</v>
      </c>
      <c r="CU37" s="1">
        <v>16.7</v>
      </c>
      <c r="CV37" s="1">
        <v>18.4</v>
      </c>
      <c r="CW37" s="1">
        <v>20.5</v>
      </c>
      <c r="CX37" s="1">
        <v>22.6</v>
      </c>
      <c r="CY37" s="1">
        <v>24.9</v>
      </c>
      <c r="CZ37" s="1">
        <v>27.3</v>
      </c>
      <c r="DA37" s="1">
        <v>29.7</v>
      </c>
      <c r="DB37" s="1">
        <v>32.6</v>
      </c>
      <c r="DC37" s="1">
        <v>35.7</v>
      </c>
      <c r="DD37" s="1">
        <v>38.8</v>
      </c>
      <c r="DE37" s="1">
        <v>42</v>
      </c>
      <c r="DF37" s="1">
        <v>45</v>
      </c>
      <c r="DG37" s="1">
        <v>47.8</v>
      </c>
      <c r="DH37" s="1">
        <v>50.3</v>
      </c>
      <c r="DI37" s="1">
        <v>52.5</v>
      </c>
      <c r="DJ37" s="1">
        <v>54.4</v>
      </c>
      <c r="DK37" s="1">
        <v>55.6</v>
      </c>
      <c r="DL37" s="1">
        <v>56.4</v>
      </c>
      <c r="DM37" s="1">
        <v>57.7</v>
      </c>
      <c r="DN37" s="1">
        <v>59</v>
      </c>
      <c r="DO37" s="1">
        <v>60.2</v>
      </c>
      <c r="DQ37" s="1"/>
      <c r="DR37" s="10" t="s">
        <v>267</v>
      </c>
      <c r="DS37" s="1">
        <v>5.1</v>
      </c>
      <c r="DT37" s="1">
        <v>6.2</v>
      </c>
      <c r="DU37" s="1">
        <v>7.6</v>
      </c>
      <c r="DV37" s="1">
        <v>9</v>
      </c>
      <c r="DW37" s="1">
        <v>10.7</v>
      </c>
      <c r="DX37" s="1">
        <v>12.4</v>
      </c>
      <c r="DY37" s="1">
        <v>14.2</v>
      </c>
      <c r="DZ37" s="1">
        <v>16.2</v>
      </c>
      <c r="EA37" s="1">
        <v>18.7</v>
      </c>
      <c r="EB37" s="1">
        <v>20.8</v>
      </c>
      <c r="EC37" s="1">
        <v>23.9</v>
      </c>
      <c r="ED37" s="1">
        <v>26.8</v>
      </c>
      <c r="EE37" s="1">
        <v>29.6</v>
      </c>
      <c r="EF37" s="1">
        <v>32.4</v>
      </c>
      <c r="EG37" s="1">
        <v>35.1</v>
      </c>
      <c r="EH37" s="1">
        <v>37.5</v>
      </c>
      <c r="EI37" s="1">
        <v>39.4</v>
      </c>
      <c r="EJ37" s="1">
        <v>41.4</v>
      </c>
      <c r="EK37" s="1">
        <v>43.8</v>
      </c>
      <c r="EL37" s="1">
        <v>46.2</v>
      </c>
      <c r="EM37" s="1">
        <v>48.5</v>
      </c>
      <c r="EO37" s="1"/>
      <c r="EP37" s="10" t="s">
        <v>267</v>
      </c>
      <c r="EQ37" s="1">
        <v>10.3</v>
      </c>
      <c r="ER37" s="1">
        <v>11</v>
      </c>
      <c r="ES37" s="1">
        <v>11.9</v>
      </c>
      <c r="ET37" s="1">
        <v>13</v>
      </c>
      <c r="EU37" s="1">
        <v>14</v>
      </c>
      <c r="EV37" s="1">
        <v>14.9</v>
      </c>
      <c r="EW37" s="1">
        <v>15.7</v>
      </c>
      <c r="EX37" s="1">
        <v>16.4</v>
      </c>
      <c r="EY37" s="1">
        <v>17.4</v>
      </c>
      <c r="EZ37" s="1">
        <v>18.1</v>
      </c>
      <c r="FA37" s="1">
        <v>18.8</v>
      </c>
      <c r="FB37" s="1">
        <v>19.4</v>
      </c>
      <c r="FC37" s="1">
        <v>19.9</v>
      </c>
      <c r="FD37" s="1">
        <v>20.5</v>
      </c>
      <c r="FE37" s="1">
        <v>20.9</v>
      </c>
      <c r="FF37" s="1">
        <v>21.5</v>
      </c>
      <c r="FG37" s="1">
        <v>22</v>
      </c>
      <c r="FH37" s="1">
        <v>22.6</v>
      </c>
      <c r="FI37" s="1">
        <v>23.6</v>
      </c>
      <c r="FJ37" s="1">
        <v>24.7</v>
      </c>
      <c r="FK37" s="1">
        <v>25.7</v>
      </c>
    </row>
    <row r="38" ht="14.5" spans="1:167">
      <c r="A38" s="1"/>
      <c r="B38" s="10" t="s">
        <v>268</v>
      </c>
      <c r="C38" s="1">
        <v>36</v>
      </c>
      <c r="D38" s="1">
        <v>36.3</v>
      </c>
      <c r="E38" s="1">
        <v>36.4</v>
      </c>
      <c r="F38" s="1">
        <v>36.9</v>
      </c>
      <c r="G38" s="1">
        <v>37.5</v>
      </c>
      <c r="H38" s="1">
        <v>38.3</v>
      </c>
      <c r="I38" s="1">
        <v>39.3</v>
      </c>
      <c r="J38" s="1">
        <v>40.4</v>
      </c>
      <c r="K38" s="1">
        <v>41.7</v>
      </c>
      <c r="L38" s="1">
        <v>43.5</v>
      </c>
      <c r="M38" s="1">
        <v>45.2</v>
      </c>
      <c r="N38" s="1">
        <v>46.6</v>
      </c>
      <c r="O38" s="1">
        <v>48</v>
      </c>
      <c r="P38" s="1">
        <v>49.4</v>
      </c>
      <c r="Q38" s="1">
        <v>50.7</v>
      </c>
      <c r="R38" s="1">
        <v>51.9</v>
      </c>
      <c r="S38" s="1">
        <v>53</v>
      </c>
      <c r="T38" s="1">
        <v>54.2</v>
      </c>
      <c r="U38" s="1">
        <v>54.9</v>
      </c>
      <c r="V38" s="1">
        <v>55.5</v>
      </c>
      <c r="W38" s="1">
        <v>56.1</v>
      </c>
      <c r="Y38" s="1"/>
      <c r="Z38" s="10" t="s">
        <v>269</v>
      </c>
      <c r="AA38" s="1">
        <v>42.7</v>
      </c>
      <c r="AB38" s="1">
        <v>42.7</v>
      </c>
      <c r="AC38" s="1">
        <v>42.9</v>
      </c>
      <c r="AD38" s="1">
        <v>43.3</v>
      </c>
      <c r="AE38" s="1">
        <v>43.6</v>
      </c>
      <c r="AF38" s="1">
        <v>44</v>
      </c>
      <c r="AG38" s="1">
        <v>44.8</v>
      </c>
      <c r="AH38" s="1">
        <v>45.2</v>
      </c>
      <c r="AI38" s="1">
        <v>45.5</v>
      </c>
      <c r="AJ38" s="1">
        <v>45.6</v>
      </c>
      <c r="AK38" s="1">
        <v>45.7</v>
      </c>
      <c r="AL38" s="1">
        <v>45.6</v>
      </c>
      <c r="AM38" s="1">
        <v>45.5</v>
      </c>
      <c r="AN38" s="1">
        <v>45.4</v>
      </c>
      <c r="AO38" s="1">
        <v>45.2</v>
      </c>
      <c r="AP38" s="1">
        <v>45.1</v>
      </c>
      <c r="AQ38" s="1">
        <v>45</v>
      </c>
      <c r="AR38" s="1">
        <v>44.9</v>
      </c>
      <c r="AS38" s="1">
        <v>44.8</v>
      </c>
      <c r="AT38" s="1">
        <v>44.7</v>
      </c>
      <c r="AU38" s="1">
        <v>44.6</v>
      </c>
      <c r="AW38" s="1"/>
      <c r="AX38" s="10" t="s">
        <v>269</v>
      </c>
      <c r="AY38" s="1">
        <v>13.4</v>
      </c>
      <c r="AZ38" s="1">
        <v>13.1</v>
      </c>
      <c r="BA38" s="1">
        <v>12.9</v>
      </c>
      <c r="BB38" s="1">
        <v>12.8</v>
      </c>
      <c r="BC38" s="1">
        <v>12.6</v>
      </c>
      <c r="BD38" s="1">
        <v>12.5</v>
      </c>
      <c r="BE38" s="1">
        <v>12.5</v>
      </c>
      <c r="BF38" s="1">
        <v>12.5</v>
      </c>
      <c r="BG38" s="1">
        <v>12.6</v>
      </c>
      <c r="BH38" s="1">
        <v>12.8</v>
      </c>
      <c r="BI38" s="1">
        <v>12.9</v>
      </c>
      <c r="BJ38" s="1">
        <v>13.1</v>
      </c>
      <c r="BK38" s="1">
        <v>13.3</v>
      </c>
      <c r="BL38" s="1">
        <v>13.4</v>
      </c>
      <c r="BM38" s="1">
        <v>13.4</v>
      </c>
      <c r="BN38" s="1">
        <v>13.5</v>
      </c>
      <c r="BO38" s="1">
        <v>13.5</v>
      </c>
      <c r="BP38" s="1">
        <v>13.6</v>
      </c>
      <c r="BQ38" s="1">
        <v>13.6</v>
      </c>
      <c r="BR38" s="1">
        <v>13.6</v>
      </c>
      <c r="BS38" s="1">
        <v>13.7</v>
      </c>
      <c r="BU38" s="1"/>
      <c r="BV38" s="10" t="s">
        <v>269</v>
      </c>
      <c r="BW38" s="1">
        <v>29.7</v>
      </c>
      <c r="BX38" s="1">
        <v>29.5</v>
      </c>
      <c r="BY38" s="1">
        <v>29.8</v>
      </c>
      <c r="BZ38" s="1">
        <v>29.6</v>
      </c>
      <c r="CA38" s="1">
        <v>30.1</v>
      </c>
      <c r="CB38" s="1">
        <v>30.7</v>
      </c>
      <c r="CC38" s="1">
        <v>30.8</v>
      </c>
      <c r="CD38" s="1">
        <v>31.5</v>
      </c>
      <c r="CE38" s="1">
        <v>32.2</v>
      </c>
      <c r="CF38" s="1">
        <v>32.6</v>
      </c>
      <c r="CG38" s="1">
        <v>33.2</v>
      </c>
      <c r="CH38" s="1">
        <v>33.7</v>
      </c>
      <c r="CI38" s="1">
        <v>34.1</v>
      </c>
      <c r="CJ38" s="1">
        <v>34.6</v>
      </c>
      <c r="CK38" s="1">
        <v>35</v>
      </c>
      <c r="CL38" s="1">
        <v>35.3</v>
      </c>
      <c r="CM38" s="1">
        <v>35.4</v>
      </c>
      <c r="CN38" s="1">
        <v>35.7</v>
      </c>
      <c r="CO38" s="1">
        <v>35.8</v>
      </c>
      <c r="CP38" s="1">
        <v>35.9</v>
      </c>
      <c r="CQ38" s="1">
        <v>36.1</v>
      </c>
      <c r="CS38" s="1"/>
      <c r="CT38" s="10" t="s">
        <v>269</v>
      </c>
      <c r="CU38" s="1">
        <v>2.7</v>
      </c>
      <c r="CV38" s="1">
        <v>2.6</v>
      </c>
      <c r="CW38" s="1">
        <v>2.5</v>
      </c>
      <c r="CX38" s="1">
        <v>2.3</v>
      </c>
      <c r="CY38" s="1">
        <v>2.3</v>
      </c>
      <c r="CZ38" s="1">
        <v>2.3</v>
      </c>
      <c r="DA38" s="1">
        <v>2.4</v>
      </c>
      <c r="DB38" s="1">
        <v>2.6</v>
      </c>
      <c r="DC38" s="1">
        <v>3</v>
      </c>
      <c r="DD38" s="1">
        <v>3.4</v>
      </c>
      <c r="DE38" s="1">
        <v>3.9</v>
      </c>
      <c r="DF38" s="1">
        <v>4.6</v>
      </c>
      <c r="DG38" s="1">
        <v>5.2</v>
      </c>
      <c r="DH38" s="1">
        <v>6</v>
      </c>
      <c r="DI38" s="1">
        <v>6.9</v>
      </c>
      <c r="DJ38" s="1">
        <v>7.9</v>
      </c>
      <c r="DK38" s="1">
        <v>8.9</v>
      </c>
      <c r="DL38" s="1">
        <v>10</v>
      </c>
      <c r="DM38" s="1">
        <v>10.5</v>
      </c>
      <c r="DN38" s="1">
        <v>11.1</v>
      </c>
      <c r="DO38" s="1">
        <v>11.6</v>
      </c>
      <c r="DQ38" s="1"/>
      <c r="DR38" s="10" t="s">
        <v>269</v>
      </c>
      <c r="DS38" s="1">
        <v>1.6</v>
      </c>
      <c r="DT38" s="1">
        <v>1.8</v>
      </c>
      <c r="DU38" s="1">
        <v>1.8</v>
      </c>
      <c r="DV38" s="1">
        <v>2.2</v>
      </c>
      <c r="DW38" s="1">
        <v>2.6</v>
      </c>
      <c r="DX38" s="1">
        <v>3</v>
      </c>
      <c r="DY38" s="1">
        <v>3.5</v>
      </c>
      <c r="DZ38" s="1">
        <v>4</v>
      </c>
      <c r="EA38" s="1">
        <v>4.5</v>
      </c>
      <c r="EB38" s="1">
        <v>5.2</v>
      </c>
      <c r="EC38" s="1">
        <v>5.7</v>
      </c>
      <c r="ED38" s="1">
        <v>6.3</v>
      </c>
      <c r="EE38" s="1">
        <v>6.9</v>
      </c>
      <c r="EF38" s="1">
        <v>7.5</v>
      </c>
      <c r="EG38" s="1">
        <v>8.2</v>
      </c>
      <c r="EH38" s="1">
        <v>8.9</v>
      </c>
      <c r="EI38" s="1">
        <v>9.6</v>
      </c>
      <c r="EJ38" s="1">
        <v>10.4</v>
      </c>
      <c r="EK38" s="1">
        <v>10.8</v>
      </c>
      <c r="EL38" s="1">
        <v>11.1</v>
      </c>
      <c r="EM38" s="1">
        <v>11.5</v>
      </c>
      <c r="EO38" s="1"/>
      <c r="EP38" s="10" t="s">
        <v>268</v>
      </c>
      <c r="EQ38" s="1">
        <v>26.6</v>
      </c>
      <c r="ER38" s="1">
        <v>26.5</v>
      </c>
      <c r="ES38" s="1">
        <v>26.2</v>
      </c>
      <c r="ET38" s="1">
        <v>26</v>
      </c>
      <c r="EU38" s="1">
        <v>25.9</v>
      </c>
      <c r="EV38" s="1">
        <v>26.1</v>
      </c>
      <c r="EW38" s="1">
        <v>26.4</v>
      </c>
      <c r="EX38" s="1">
        <v>26.9</v>
      </c>
      <c r="EY38" s="1">
        <v>27.4</v>
      </c>
      <c r="EZ38" s="1">
        <v>28.2</v>
      </c>
      <c r="FA38" s="1">
        <v>29.2</v>
      </c>
      <c r="FB38" s="1">
        <v>30.1</v>
      </c>
      <c r="FC38" s="1">
        <v>31.1</v>
      </c>
      <c r="FD38" s="1">
        <v>32</v>
      </c>
      <c r="FE38" s="1">
        <v>32.7</v>
      </c>
      <c r="FF38" s="1">
        <v>33.4</v>
      </c>
      <c r="FG38" s="1">
        <v>34.2</v>
      </c>
      <c r="FH38" s="1">
        <v>35</v>
      </c>
      <c r="FI38" s="1">
        <v>35.4</v>
      </c>
      <c r="FJ38" s="1">
        <v>35.7</v>
      </c>
      <c r="FK38" s="1">
        <v>36.1</v>
      </c>
    </row>
    <row r="39" ht="14.5" spans="1:167">
      <c r="A39" s="1"/>
      <c r="B39" s="10" t="s">
        <v>270</v>
      </c>
      <c r="C39" s="1">
        <v>2.6</v>
      </c>
      <c r="D39" s="1">
        <v>2.7</v>
      </c>
      <c r="E39" s="1">
        <v>2.8</v>
      </c>
      <c r="F39" s="1">
        <v>2.9</v>
      </c>
      <c r="G39" s="1">
        <v>3</v>
      </c>
      <c r="H39" s="1">
        <v>3.1</v>
      </c>
      <c r="I39" s="1">
        <v>3.2</v>
      </c>
      <c r="J39" s="1">
        <v>3.3</v>
      </c>
      <c r="K39" s="1">
        <v>3.4</v>
      </c>
      <c r="L39" s="1">
        <v>3.5</v>
      </c>
      <c r="M39" s="1">
        <v>3.6</v>
      </c>
      <c r="N39" s="1">
        <v>3.6</v>
      </c>
      <c r="O39" s="1">
        <v>3.7</v>
      </c>
      <c r="P39" s="1">
        <v>3.7</v>
      </c>
      <c r="Q39" s="1">
        <v>3.8</v>
      </c>
      <c r="R39" s="1">
        <v>3.9</v>
      </c>
      <c r="S39" s="1">
        <v>3.9</v>
      </c>
      <c r="T39" s="1">
        <v>4</v>
      </c>
      <c r="U39" s="1">
        <v>4.1</v>
      </c>
      <c r="V39" s="1">
        <v>4.1</v>
      </c>
      <c r="W39" s="1">
        <v>4.2</v>
      </c>
      <c r="Y39" s="1"/>
      <c r="Z39" s="10" t="s">
        <v>270</v>
      </c>
      <c r="AA39" s="1">
        <v>8.4</v>
      </c>
      <c r="AB39" s="1">
        <v>8.6</v>
      </c>
      <c r="AC39" s="1">
        <v>8.8</v>
      </c>
      <c r="AD39" s="1">
        <v>9</v>
      </c>
      <c r="AE39" s="1">
        <v>9.2</v>
      </c>
      <c r="AF39" s="1">
        <v>9.4</v>
      </c>
      <c r="AG39" s="1">
        <v>9.6</v>
      </c>
      <c r="AH39" s="1">
        <v>9.8</v>
      </c>
      <c r="AI39" s="1">
        <v>10</v>
      </c>
      <c r="AJ39" s="1">
        <v>10.2</v>
      </c>
      <c r="AK39" s="1">
        <v>10.3</v>
      </c>
      <c r="AL39" s="1">
        <v>10.5</v>
      </c>
      <c r="AM39" s="1">
        <v>10.6</v>
      </c>
      <c r="AN39" s="1">
        <v>10.8</v>
      </c>
      <c r="AO39" s="1">
        <v>11</v>
      </c>
      <c r="AP39" s="1">
        <v>11.2</v>
      </c>
      <c r="AQ39" s="1">
        <v>11.4</v>
      </c>
      <c r="AR39" s="1">
        <v>11.6</v>
      </c>
      <c r="AS39" s="1">
        <v>11.9</v>
      </c>
      <c r="AT39" s="1">
        <v>12.2</v>
      </c>
      <c r="AU39" s="1">
        <v>12.4</v>
      </c>
      <c r="AW39" s="1"/>
      <c r="AX39" s="10" t="s">
        <v>270</v>
      </c>
      <c r="AY39" s="1">
        <v>6.4</v>
      </c>
      <c r="AZ39" s="1">
        <v>6.6</v>
      </c>
      <c r="BA39" s="1">
        <v>6.9</v>
      </c>
      <c r="BB39" s="1">
        <v>7.1</v>
      </c>
      <c r="BC39" s="1">
        <v>7.4</v>
      </c>
      <c r="BD39" s="1">
        <v>7.6</v>
      </c>
      <c r="BE39" s="1">
        <v>7.8</v>
      </c>
      <c r="BF39" s="1">
        <v>8</v>
      </c>
      <c r="BG39" s="1">
        <v>8.2</v>
      </c>
      <c r="BH39" s="1">
        <v>8.5</v>
      </c>
      <c r="BI39" s="1">
        <v>8.7</v>
      </c>
      <c r="BJ39" s="1">
        <v>8.9</v>
      </c>
      <c r="BK39" s="1">
        <v>9.1</v>
      </c>
      <c r="BL39" s="1">
        <v>9.3</v>
      </c>
      <c r="BM39" s="1">
        <v>9.3</v>
      </c>
      <c r="BN39" s="1">
        <v>9.4</v>
      </c>
      <c r="BO39" s="1">
        <v>9.6</v>
      </c>
      <c r="BP39" s="1">
        <v>9.7</v>
      </c>
      <c r="BQ39" s="1">
        <v>10</v>
      </c>
      <c r="BR39" s="1">
        <v>10.2</v>
      </c>
      <c r="BS39" s="1">
        <v>10.4</v>
      </c>
      <c r="BU39" s="1"/>
      <c r="BV39" s="10" t="s">
        <v>270</v>
      </c>
      <c r="BW39" s="1">
        <v>2.3</v>
      </c>
      <c r="BX39" s="1">
        <v>2.4</v>
      </c>
      <c r="BY39" s="1">
        <v>2.5</v>
      </c>
      <c r="BZ39" s="1">
        <v>2.6</v>
      </c>
      <c r="CA39" s="1">
        <v>2.7</v>
      </c>
      <c r="CB39" s="1">
        <v>2.8</v>
      </c>
      <c r="CC39" s="1">
        <v>2.9</v>
      </c>
      <c r="CD39" s="1">
        <v>3</v>
      </c>
      <c r="CE39" s="1">
        <v>3.1</v>
      </c>
      <c r="CF39" s="1">
        <v>3.2</v>
      </c>
      <c r="CG39" s="1">
        <v>3.3</v>
      </c>
      <c r="CH39" s="1">
        <v>3.4</v>
      </c>
      <c r="CI39" s="1">
        <v>3.5</v>
      </c>
      <c r="CJ39" s="1">
        <v>3.6</v>
      </c>
      <c r="CK39" s="1">
        <v>3.6</v>
      </c>
      <c r="CL39" s="1">
        <v>3.7</v>
      </c>
      <c r="CM39" s="1">
        <v>3.8</v>
      </c>
      <c r="CN39" s="1">
        <v>3.9</v>
      </c>
      <c r="CO39" s="1">
        <v>3.9</v>
      </c>
      <c r="CP39" s="1">
        <v>4</v>
      </c>
      <c r="CQ39" s="1">
        <v>4.1</v>
      </c>
      <c r="CS39" s="1"/>
      <c r="CT39" s="10" t="s">
        <v>270</v>
      </c>
      <c r="CU39" s="1">
        <v>2.3</v>
      </c>
      <c r="CV39" s="1">
        <v>2.4</v>
      </c>
      <c r="CW39" s="1">
        <v>2.5</v>
      </c>
      <c r="CX39" s="1">
        <v>2.6</v>
      </c>
      <c r="CY39" s="1">
        <v>2.6</v>
      </c>
      <c r="CZ39" s="1">
        <v>2.7</v>
      </c>
      <c r="DA39" s="1">
        <v>2.8</v>
      </c>
      <c r="DB39" s="1">
        <v>2.9</v>
      </c>
      <c r="DC39" s="1">
        <v>3</v>
      </c>
      <c r="DD39" s="1">
        <v>3.1</v>
      </c>
      <c r="DE39" s="1">
        <v>3.2</v>
      </c>
      <c r="DF39" s="1">
        <v>3.3</v>
      </c>
      <c r="DG39" s="1">
        <v>3.4</v>
      </c>
      <c r="DH39" s="1">
        <v>3.4</v>
      </c>
      <c r="DI39" s="1">
        <v>3.5</v>
      </c>
      <c r="DJ39" s="1">
        <v>3.6</v>
      </c>
      <c r="DK39" s="1">
        <v>3.7</v>
      </c>
      <c r="DL39" s="1">
        <v>3.8</v>
      </c>
      <c r="DM39" s="1">
        <v>3.8</v>
      </c>
      <c r="DN39" s="1">
        <v>3.9</v>
      </c>
      <c r="DO39" s="1">
        <v>4</v>
      </c>
      <c r="DQ39" s="1"/>
      <c r="DR39" s="10" t="s">
        <v>270</v>
      </c>
      <c r="DS39" s="1">
        <v>1.8</v>
      </c>
      <c r="DT39" s="1">
        <v>1.9</v>
      </c>
      <c r="DU39" s="1">
        <v>2</v>
      </c>
      <c r="DV39" s="1">
        <v>2.1</v>
      </c>
      <c r="DW39" s="1">
        <v>2.2</v>
      </c>
      <c r="DX39" s="1">
        <v>2.3</v>
      </c>
      <c r="DY39" s="1">
        <v>2.3</v>
      </c>
      <c r="DZ39" s="1">
        <v>2.4</v>
      </c>
      <c r="EA39" s="1">
        <v>2.5</v>
      </c>
      <c r="EB39" s="1">
        <v>2.6</v>
      </c>
      <c r="EC39" s="1">
        <v>2.7</v>
      </c>
      <c r="ED39" s="1">
        <v>2.7</v>
      </c>
      <c r="EE39" s="1">
        <v>2.8</v>
      </c>
      <c r="EF39" s="1">
        <v>2.9</v>
      </c>
      <c r="EG39" s="1">
        <v>3</v>
      </c>
      <c r="EH39" s="1">
        <v>3</v>
      </c>
      <c r="EI39" s="1">
        <v>3.1</v>
      </c>
      <c r="EJ39" s="1">
        <v>3.2</v>
      </c>
      <c r="EK39" s="1">
        <v>3.2</v>
      </c>
      <c r="EL39" s="1">
        <v>3.3</v>
      </c>
      <c r="EM39" s="1">
        <v>3.4</v>
      </c>
      <c r="EO39" s="1"/>
      <c r="EP39" s="10" t="s">
        <v>270</v>
      </c>
      <c r="EQ39" s="1">
        <v>2.8</v>
      </c>
      <c r="ER39" s="1">
        <v>2.9</v>
      </c>
      <c r="ES39" s="1">
        <v>3</v>
      </c>
      <c r="ET39" s="1">
        <v>3.1</v>
      </c>
      <c r="EU39" s="1">
        <v>3.2</v>
      </c>
      <c r="EV39" s="1">
        <v>3.3</v>
      </c>
      <c r="EW39" s="1">
        <v>3.4</v>
      </c>
      <c r="EX39" s="1">
        <v>3.5</v>
      </c>
      <c r="EY39" s="1">
        <v>3.6</v>
      </c>
      <c r="EZ39" s="1">
        <v>3.7</v>
      </c>
      <c r="FA39" s="1">
        <v>3.8</v>
      </c>
      <c r="FB39" s="1">
        <v>3.9</v>
      </c>
      <c r="FC39" s="1">
        <v>4</v>
      </c>
      <c r="FD39" s="1">
        <v>4.1</v>
      </c>
      <c r="FE39" s="1">
        <v>4.1</v>
      </c>
      <c r="FF39" s="1">
        <v>4.2</v>
      </c>
      <c r="FG39" s="1">
        <v>4.3</v>
      </c>
      <c r="FH39" s="1">
        <v>4.3</v>
      </c>
      <c r="FI39" s="1">
        <v>4.4</v>
      </c>
      <c r="FJ39" s="1">
        <v>4.5</v>
      </c>
      <c r="FK39" s="1">
        <v>4.6</v>
      </c>
    </row>
    <row r="40" ht="14.5" spans="1:167">
      <c r="A40" s="1"/>
      <c r="B40" s="10" t="s">
        <v>271</v>
      </c>
      <c r="C40" s="1">
        <v>1.1</v>
      </c>
      <c r="D40" s="1">
        <v>1.1</v>
      </c>
      <c r="E40" s="1">
        <v>1</v>
      </c>
      <c r="F40" s="1">
        <v>1.1</v>
      </c>
      <c r="G40" s="1">
        <v>1.2</v>
      </c>
      <c r="H40" s="1">
        <v>1.3</v>
      </c>
      <c r="I40" s="1">
        <v>1.4</v>
      </c>
      <c r="J40" s="1">
        <v>1.5</v>
      </c>
      <c r="K40" s="1">
        <v>1.6</v>
      </c>
      <c r="L40" s="1">
        <v>1.6</v>
      </c>
      <c r="M40" s="1">
        <v>1.6</v>
      </c>
      <c r="N40" s="1">
        <v>1.6</v>
      </c>
      <c r="O40" s="1">
        <v>1.5</v>
      </c>
      <c r="P40" s="1">
        <v>1.5</v>
      </c>
      <c r="Q40" s="1">
        <v>1.4</v>
      </c>
      <c r="R40" s="1">
        <v>1.4</v>
      </c>
      <c r="S40" s="1">
        <v>1.3</v>
      </c>
      <c r="T40" s="1">
        <v>1.3</v>
      </c>
      <c r="U40" s="1">
        <v>1.3</v>
      </c>
      <c r="V40" s="1">
        <v>1.2</v>
      </c>
      <c r="W40" s="1">
        <v>1.2</v>
      </c>
      <c r="Y40" s="1"/>
      <c r="Z40" s="10" t="s">
        <v>271</v>
      </c>
      <c r="AA40" s="1">
        <v>0.1</v>
      </c>
      <c r="AB40" s="1">
        <v>0.1</v>
      </c>
      <c r="AC40" s="1">
        <v>0.1</v>
      </c>
      <c r="AD40" s="1">
        <v>0.1</v>
      </c>
      <c r="AE40" s="1">
        <v>0.1</v>
      </c>
      <c r="AF40" s="1">
        <v>0.1</v>
      </c>
      <c r="AG40" s="1">
        <v>0.1</v>
      </c>
      <c r="AH40" s="1">
        <v>0.1</v>
      </c>
      <c r="AI40" s="1">
        <v>0.1</v>
      </c>
      <c r="AJ40" s="1">
        <v>0.2</v>
      </c>
      <c r="AK40" s="1">
        <v>0.2</v>
      </c>
      <c r="AL40" s="1">
        <v>0.2</v>
      </c>
      <c r="AM40" s="1">
        <v>0.2</v>
      </c>
      <c r="AN40" s="1">
        <v>0.2</v>
      </c>
      <c r="AO40" s="1">
        <v>0.2</v>
      </c>
      <c r="AP40" s="1">
        <v>0.3</v>
      </c>
      <c r="AQ40" s="1">
        <v>0.3</v>
      </c>
      <c r="AR40" s="1">
        <v>0.3</v>
      </c>
      <c r="AS40" s="1">
        <v>0.3</v>
      </c>
      <c r="AT40" s="1">
        <v>0.4</v>
      </c>
      <c r="AU40" s="1">
        <v>0.4</v>
      </c>
      <c r="AW40" s="1"/>
      <c r="AX40" s="10" t="s">
        <v>271</v>
      </c>
      <c r="AY40" s="1">
        <v>1.3</v>
      </c>
      <c r="AZ40" s="1">
        <v>1.2</v>
      </c>
      <c r="BA40" s="1">
        <v>1.2</v>
      </c>
      <c r="BB40" s="1">
        <v>1.2</v>
      </c>
      <c r="BC40" s="1">
        <v>1.2</v>
      </c>
      <c r="BD40" s="1">
        <v>1.2</v>
      </c>
      <c r="BE40" s="1">
        <v>1.2</v>
      </c>
      <c r="BF40" s="1">
        <v>1.3</v>
      </c>
      <c r="BG40" s="1">
        <v>1.4</v>
      </c>
      <c r="BH40" s="1">
        <v>1.5</v>
      </c>
      <c r="BI40" s="1">
        <v>1.6</v>
      </c>
      <c r="BJ40" s="1">
        <v>1.7</v>
      </c>
      <c r="BK40" s="1">
        <v>1.8</v>
      </c>
      <c r="BL40" s="1">
        <v>2</v>
      </c>
      <c r="BM40" s="1">
        <v>2.1</v>
      </c>
      <c r="BN40" s="1">
        <v>2.3</v>
      </c>
      <c r="BO40" s="1">
        <v>2.5</v>
      </c>
      <c r="BP40" s="1">
        <v>2.7</v>
      </c>
      <c r="BQ40" s="1">
        <v>2.7</v>
      </c>
      <c r="BR40" s="1">
        <v>2.8</v>
      </c>
      <c r="BS40" s="1">
        <v>3</v>
      </c>
      <c r="BU40" s="1"/>
      <c r="BV40" s="10" t="s">
        <v>271</v>
      </c>
      <c r="BW40" s="1">
        <v>1</v>
      </c>
      <c r="BX40" s="1">
        <v>1</v>
      </c>
      <c r="BY40" s="1">
        <v>1</v>
      </c>
      <c r="BZ40" s="1">
        <v>0.9</v>
      </c>
      <c r="CA40" s="1">
        <v>0.9</v>
      </c>
      <c r="CB40" s="1">
        <v>0.9</v>
      </c>
      <c r="CC40" s="1">
        <v>0.9</v>
      </c>
      <c r="CD40" s="1">
        <v>0.8</v>
      </c>
      <c r="CE40" s="1">
        <v>0.8</v>
      </c>
      <c r="CF40" s="1">
        <v>0.7</v>
      </c>
      <c r="CG40" s="1">
        <v>0.7</v>
      </c>
      <c r="CH40" s="1">
        <v>0.7</v>
      </c>
      <c r="CI40" s="1">
        <v>0.6</v>
      </c>
      <c r="CJ40" s="1">
        <v>0.6</v>
      </c>
      <c r="CK40" s="1">
        <v>0.5</v>
      </c>
      <c r="CL40" s="1">
        <v>0.5</v>
      </c>
      <c r="CM40" s="1">
        <v>0.5</v>
      </c>
      <c r="CN40" s="1">
        <v>0.4</v>
      </c>
      <c r="CO40" s="1">
        <v>0.4</v>
      </c>
      <c r="CP40" s="1">
        <v>0.4</v>
      </c>
      <c r="CQ40" s="1">
        <v>0.4</v>
      </c>
      <c r="CS40" s="1"/>
      <c r="CT40" s="10" t="s">
        <v>271</v>
      </c>
      <c r="CU40" s="1">
        <v>1.7</v>
      </c>
      <c r="CV40" s="1">
        <v>1.7</v>
      </c>
      <c r="CW40" s="1">
        <v>1.7</v>
      </c>
      <c r="CX40" s="1">
        <v>1.7</v>
      </c>
      <c r="CY40" s="1">
        <v>1.7</v>
      </c>
      <c r="CZ40" s="1">
        <v>1.7</v>
      </c>
      <c r="DA40" s="1">
        <v>1.7</v>
      </c>
      <c r="DB40" s="1">
        <v>1.6</v>
      </c>
      <c r="DC40" s="1">
        <v>1.6</v>
      </c>
      <c r="DD40" s="1">
        <v>1.6</v>
      </c>
      <c r="DE40" s="1">
        <v>1.5</v>
      </c>
      <c r="DF40" s="1">
        <v>1.5</v>
      </c>
      <c r="DG40" s="1">
        <v>1.4</v>
      </c>
      <c r="DH40" s="1">
        <v>1.4</v>
      </c>
      <c r="DI40" s="1">
        <v>1.4</v>
      </c>
      <c r="DJ40" s="1">
        <v>1.3</v>
      </c>
      <c r="DK40" s="1">
        <v>1.3</v>
      </c>
      <c r="DL40" s="1">
        <v>1.2</v>
      </c>
      <c r="DM40" s="1">
        <v>1.2</v>
      </c>
      <c r="DN40" s="1">
        <v>1.2</v>
      </c>
      <c r="DO40" s="1">
        <v>1.1</v>
      </c>
      <c r="DQ40" s="1"/>
      <c r="DR40" s="10" t="s">
        <v>271</v>
      </c>
      <c r="DS40" s="1">
        <v>1.4</v>
      </c>
      <c r="DT40" s="1">
        <v>1.4</v>
      </c>
      <c r="DU40" s="1">
        <v>1.4</v>
      </c>
      <c r="DV40" s="1">
        <v>1.4</v>
      </c>
      <c r="DW40" s="1">
        <v>1.3</v>
      </c>
      <c r="DX40" s="1">
        <v>1.3</v>
      </c>
      <c r="DY40" s="1">
        <v>1.3</v>
      </c>
      <c r="DZ40" s="1">
        <v>1.2</v>
      </c>
      <c r="EA40" s="1">
        <v>1.2</v>
      </c>
      <c r="EB40" s="1">
        <v>1.1</v>
      </c>
      <c r="EC40" s="1">
        <v>1.1</v>
      </c>
      <c r="ED40" s="1">
        <v>1.1</v>
      </c>
      <c r="EE40" s="1">
        <v>1</v>
      </c>
      <c r="EF40" s="1">
        <v>1</v>
      </c>
      <c r="EG40" s="1">
        <v>0.9</v>
      </c>
      <c r="EH40" s="1">
        <v>0.9</v>
      </c>
      <c r="EI40" s="1">
        <v>0.9</v>
      </c>
      <c r="EJ40" s="1">
        <v>0.8</v>
      </c>
      <c r="EK40" s="1">
        <v>0.8</v>
      </c>
      <c r="EL40" s="1">
        <v>0.8</v>
      </c>
      <c r="EM40" s="1">
        <v>0.8</v>
      </c>
      <c r="EO40" s="1"/>
      <c r="EP40" s="10" t="s">
        <v>271</v>
      </c>
      <c r="EQ40" s="1">
        <v>1.8</v>
      </c>
      <c r="ER40" s="1">
        <v>1.9</v>
      </c>
      <c r="ES40" s="1">
        <v>1.9</v>
      </c>
      <c r="ET40" s="1">
        <v>1.9</v>
      </c>
      <c r="EU40" s="1">
        <v>1.8</v>
      </c>
      <c r="EV40" s="1">
        <v>1.8</v>
      </c>
      <c r="EW40" s="1">
        <v>1.7</v>
      </c>
      <c r="EX40" s="1">
        <v>1.7</v>
      </c>
      <c r="EY40" s="1">
        <v>1.6</v>
      </c>
      <c r="EZ40" s="1">
        <v>1.5</v>
      </c>
      <c r="FA40" s="1">
        <v>1.4</v>
      </c>
      <c r="FB40" s="1">
        <v>1.3</v>
      </c>
      <c r="FC40" s="1">
        <v>1.3</v>
      </c>
      <c r="FD40" s="1">
        <v>1.2</v>
      </c>
      <c r="FE40" s="1">
        <v>1.1</v>
      </c>
      <c r="FF40" s="1">
        <v>1</v>
      </c>
      <c r="FG40" s="1">
        <v>1</v>
      </c>
      <c r="FH40" s="1">
        <v>0.9</v>
      </c>
      <c r="FI40" s="1">
        <v>0.9</v>
      </c>
      <c r="FJ40" s="1">
        <v>0.9</v>
      </c>
      <c r="FK40" s="1">
        <v>0.8</v>
      </c>
    </row>
    <row r="41" ht="14.5" spans="1:167">
      <c r="A41" s="1"/>
      <c r="B41" s="10" t="s">
        <v>272</v>
      </c>
      <c r="C41" s="1">
        <v>2.9</v>
      </c>
      <c r="D41" s="1">
        <v>2.7</v>
      </c>
      <c r="E41" s="1">
        <v>2.7</v>
      </c>
      <c r="F41" s="1">
        <v>2.6</v>
      </c>
      <c r="G41" s="1">
        <v>2.6</v>
      </c>
      <c r="H41" s="1">
        <v>2.5</v>
      </c>
      <c r="I41" s="1">
        <v>2.3</v>
      </c>
      <c r="J41" s="1">
        <v>2.1</v>
      </c>
      <c r="K41" s="1">
        <v>1.9</v>
      </c>
      <c r="L41" s="1">
        <v>1.5</v>
      </c>
      <c r="M41" s="1">
        <v>1.2</v>
      </c>
      <c r="N41" s="1">
        <v>0.8</v>
      </c>
      <c r="O41" s="1">
        <v>0.5</v>
      </c>
      <c r="P41" s="1">
        <v>0.2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Y41" s="1"/>
      <c r="Z41" s="10" t="s">
        <v>272</v>
      </c>
      <c r="AA41" s="1">
        <v>1.5</v>
      </c>
      <c r="AB41" s="1">
        <v>1.3</v>
      </c>
      <c r="AC41" s="1">
        <v>1.1</v>
      </c>
      <c r="AD41" s="1">
        <v>1</v>
      </c>
      <c r="AE41" s="1">
        <v>1</v>
      </c>
      <c r="AF41" s="1">
        <v>0.9</v>
      </c>
      <c r="AG41" s="1">
        <v>0.5</v>
      </c>
      <c r="AH41" s="1">
        <v>0.3</v>
      </c>
      <c r="AI41" s="1">
        <v>0.1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W41" s="1"/>
      <c r="AX41" s="10" t="s">
        <v>272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U41" s="1"/>
      <c r="BV41" s="10" t="s">
        <v>272</v>
      </c>
      <c r="BW41" s="1">
        <v>1.9</v>
      </c>
      <c r="BX41" s="1">
        <v>1.8</v>
      </c>
      <c r="BY41" s="1">
        <v>1.6</v>
      </c>
      <c r="BZ41" s="1">
        <v>1.6</v>
      </c>
      <c r="CA41" s="1">
        <v>1.5</v>
      </c>
      <c r="CB41" s="1">
        <v>1.3</v>
      </c>
      <c r="CC41" s="1">
        <v>1</v>
      </c>
      <c r="CD41" s="1">
        <v>0.8</v>
      </c>
      <c r="CE41" s="1">
        <v>0.6</v>
      </c>
      <c r="CF41" s="1">
        <v>0.4</v>
      </c>
      <c r="CG41" s="1">
        <v>0.1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S41" s="1"/>
      <c r="CT41" s="10" t="s">
        <v>272</v>
      </c>
      <c r="CU41" s="1">
        <v>1.4</v>
      </c>
      <c r="CV41" s="1">
        <v>1.4</v>
      </c>
      <c r="CW41" s="1">
        <v>1.4</v>
      </c>
      <c r="CX41" s="1">
        <v>1.5</v>
      </c>
      <c r="CY41" s="1">
        <v>1.5</v>
      </c>
      <c r="CZ41" s="1">
        <v>1.5</v>
      </c>
      <c r="DA41" s="1">
        <v>1.4</v>
      </c>
      <c r="DB41" s="1">
        <v>1.4</v>
      </c>
      <c r="DC41" s="1">
        <v>1.3</v>
      </c>
      <c r="DD41" s="1">
        <v>1.1</v>
      </c>
      <c r="DE41" s="1">
        <v>1</v>
      </c>
      <c r="DF41" s="1">
        <v>0.8</v>
      </c>
      <c r="DG41" s="1">
        <v>0.6</v>
      </c>
      <c r="DH41" s="1">
        <v>0.5</v>
      </c>
      <c r="DI41" s="1">
        <v>0.4</v>
      </c>
      <c r="DJ41" s="1">
        <v>0.3</v>
      </c>
      <c r="DK41" s="1">
        <v>0.2</v>
      </c>
      <c r="DL41" s="1">
        <v>0.1</v>
      </c>
      <c r="DM41" s="1">
        <v>0.1</v>
      </c>
      <c r="DN41" s="1">
        <v>0</v>
      </c>
      <c r="DO41" s="1">
        <v>0</v>
      </c>
      <c r="DQ41" s="1"/>
      <c r="DR41" s="10" t="s">
        <v>272</v>
      </c>
      <c r="DS41" s="1">
        <v>0.1</v>
      </c>
      <c r="DT41" s="1">
        <v>0.1</v>
      </c>
      <c r="DU41" s="1">
        <v>0.1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O41" s="1"/>
      <c r="EP41" s="10" t="s">
        <v>272</v>
      </c>
      <c r="EQ41" s="1">
        <v>0.1</v>
      </c>
      <c r="ER41" s="1">
        <v>0.1</v>
      </c>
      <c r="ES41" s="1">
        <v>0.1</v>
      </c>
      <c r="ET41" s="1">
        <v>0.1</v>
      </c>
      <c r="EU41" s="1">
        <v>0.1</v>
      </c>
      <c r="EV41" s="1">
        <v>0.1</v>
      </c>
      <c r="EW41" s="1">
        <v>0.1</v>
      </c>
      <c r="EX41" s="1">
        <v>0.1</v>
      </c>
      <c r="EY41" s="1">
        <v>0.1</v>
      </c>
      <c r="EZ41" s="1">
        <v>0.1</v>
      </c>
      <c r="FA41" s="1">
        <v>0.1</v>
      </c>
      <c r="FB41" s="1">
        <v>0.1</v>
      </c>
      <c r="FC41" s="1">
        <v>0.1</v>
      </c>
      <c r="FD41" s="1">
        <v>0.1</v>
      </c>
      <c r="FE41" s="1">
        <v>0.1</v>
      </c>
      <c r="FF41" s="1">
        <v>0.1</v>
      </c>
      <c r="FG41" s="1">
        <v>0.1</v>
      </c>
      <c r="FH41" s="1">
        <v>0.1</v>
      </c>
      <c r="FI41" s="1">
        <v>0.1</v>
      </c>
      <c r="FJ41" s="1">
        <v>0.1</v>
      </c>
      <c r="FK41" s="1">
        <v>0.1</v>
      </c>
    </row>
    <row r="42" ht="14.5" spans="1:167">
      <c r="A42" s="1"/>
      <c r="B42" s="9" t="s">
        <v>273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Y42" s="1"/>
      <c r="Z42" s="9" t="s">
        <v>273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1"/>
      <c r="AX42" s="9" t="s">
        <v>273</v>
      </c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U42" s="1"/>
      <c r="BV42" s="9" t="s">
        <v>273</v>
      </c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S42" s="1"/>
      <c r="CT42" s="9" t="s">
        <v>273</v>
      </c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Q42" s="1"/>
      <c r="DR42" s="9" t="s">
        <v>273</v>
      </c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O42" s="1"/>
      <c r="EP42" s="9" t="s">
        <v>273</v>
      </c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</row>
    <row r="43" ht="14.5" spans="1:167">
      <c r="A43" s="1"/>
      <c r="B43" s="10" t="s">
        <v>237</v>
      </c>
      <c r="C43" s="1">
        <v>10.4</v>
      </c>
      <c r="D43" s="1">
        <v>10.4</v>
      </c>
      <c r="E43" s="1">
        <v>10.4</v>
      </c>
      <c r="F43" s="1">
        <v>10.3</v>
      </c>
      <c r="G43" s="1">
        <v>10.3</v>
      </c>
      <c r="H43" s="1">
        <v>10.2</v>
      </c>
      <c r="I43" s="1">
        <v>10.1</v>
      </c>
      <c r="J43" s="1">
        <v>10</v>
      </c>
      <c r="K43" s="1">
        <v>9.9</v>
      </c>
      <c r="L43" s="1">
        <v>9.8</v>
      </c>
      <c r="M43" s="1">
        <v>9.7</v>
      </c>
      <c r="N43" s="1">
        <v>9.6</v>
      </c>
      <c r="O43" s="1">
        <v>9.4</v>
      </c>
      <c r="P43" s="1">
        <v>9.3</v>
      </c>
      <c r="Q43" s="1">
        <v>9.3</v>
      </c>
      <c r="R43" s="1">
        <v>9.2</v>
      </c>
      <c r="S43" s="1">
        <v>9.1</v>
      </c>
      <c r="T43" s="1">
        <v>9.1</v>
      </c>
      <c r="U43" s="1">
        <v>9.1</v>
      </c>
      <c r="V43" s="1">
        <v>9</v>
      </c>
      <c r="W43" s="1">
        <v>9.1</v>
      </c>
      <c r="Y43" s="1"/>
      <c r="Z43" s="10" t="s">
        <v>237</v>
      </c>
      <c r="AA43" s="1">
        <v>21.7</v>
      </c>
      <c r="AB43" s="1">
        <v>21.7</v>
      </c>
      <c r="AC43" s="1">
        <v>21.5</v>
      </c>
      <c r="AD43" s="1">
        <v>21.3</v>
      </c>
      <c r="AE43" s="1">
        <v>21.1</v>
      </c>
      <c r="AF43" s="1">
        <v>20.9</v>
      </c>
      <c r="AG43" s="1">
        <v>20.8</v>
      </c>
      <c r="AH43" s="1">
        <v>20.6</v>
      </c>
      <c r="AI43" s="1">
        <v>20.5</v>
      </c>
      <c r="AJ43" s="1">
        <v>20.5</v>
      </c>
      <c r="AK43" s="1">
        <v>20.4</v>
      </c>
      <c r="AL43" s="1">
        <v>20.3</v>
      </c>
      <c r="AM43" s="1">
        <v>20.2</v>
      </c>
      <c r="AN43" s="1">
        <v>20.1</v>
      </c>
      <c r="AO43" s="1">
        <v>20.2</v>
      </c>
      <c r="AP43" s="1">
        <v>20.2</v>
      </c>
      <c r="AQ43" s="1">
        <v>20.3</v>
      </c>
      <c r="AR43" s="1">
        <v>20.5</v>
      </c>
      <c r="AS43" s="1">
        <v>20.7</v>
      </c>
      <c r="AT43" s="1">
        <v>20.9</v>
      </c>
      <c r="AU43" s="1">
        <v>21.1</v>
      </c>
      <c r="AW43" s="1"/>
      <c r="AX43" s="10" t="s">
        <v>237</v>
      </c>
      <c r="AY43" s="1">
        <v>3.8</v>
      </c>
      <c r="AZ43" s="1">
        <v>3.9</v>
      </c>
      <c r="BA43" s="1">
        <v>3.9</v>
      </c>
      <c r="BB43" s="1">
        <v>3.9</v>
      </c>
      <c r="BC43" s="1">
        <v>3.9</v>
      </c>
      <c r="BD43" s="1">
        <v>3.9</v>
      </c>
      <c r="BE43" s="1">
        <v>3.8</v>
      </c>
      <c r="BF43" s="1">
        <v>3.8</v>
      </c>
      <c r="BG43" s="1">
        <v>3.8</v>
      </c>
      <c r="BH43" s="1">
        <v>3.9</v>
      </c>
      <c r="BI43" s="1">
        <v>3.9</v>
      </c>
      <c r="BJ43" s="1">
        <v>3.9</v>
      </c>
      <c r="BK43" s="1">
        <v>3.9</v>
      </c>
      <c r="BL43" s="1">
        <v>3.9</v>
      </c>
      <c r="BM43" s="1">
        <v>3.9</v>
      </c>
      <c r="BN43" s="1">
        <v>3.8</v>
      </c>
      <c r="BO43" s="1">
        <v>3.8</v>
      </c>
      <c r="BP43" s="1">
        <v>3.8</v>
      </c>
      <c r="BQ43" s="1">
        <v>3.8</v>
      </c>
      <c r="BR43" s="1">
        <v>3.8</v>
      </c>
      <c r="BS43" s="1">
        <v>3.8</v>
      </c>
      <c r="BU43" s="1"/>
      <c r="BV43" s="10" t="s">
        <v>237</v>
      </c>
      <c r="BW43" s="1">
        <v>4.6</v>
      </c>
      <c r="BX43" s="1">
        <v>4.6</v>
      </c>
      <c r="BY43" s="1">
        <v>4.7</v>
      </c>
      <c r="BZ43" s="1">
        <v>4.7</v>
      </c>
      <c r="CA43" s="1">
        <v>4.7</v>
      </c>
      <c r="CB43" s="1">
        <v>4.7</v>
      </c>
      <c r="CC43" s="1">
        <v>4.7</v>
      </c>
      <c r="CD43" s="1">
        <v>4.7</v>
      </c>
      <c r="CE43" s="1">
        <v>4.7</v>
      </c>
      <c r="CF43" s="1">
        <v>4.7</v>
      </c>
      <c r="CG43" s="1">
        <v>4.7</v>
      </c>
      <c r="CH43" s="1">
        <v>4.7</v>
      </c>
      <c r="CI43" s="1">
        <v>4.7</v>
      </c>
      <c r="CJ43" s="1">
        <v>4.7</v>
      </c>
      <c r="CK43" s="1">
        <v>4.8</v>
      </c>
      <c r="CL43" s="1">
        <v>4.7</v>
      </c>
      <c r="CM43" s="1">
        <v>4.7</v>
      </c>
      <c r="CN43" s="1">
        <v>4.7</v>
      </c>
      <c r="CO43" s="1">
        <v>4.7</v>
      </c>
      <c r="CP43" s="1">
        <v>4.7</v>
      </c>
      <c r="CQ43" s="1">
        <v>4.8</v>
      </c>
      <c r="CS43" s="1"/>
      <c r="CT43" s="10" t="s">
        <v>237</v>
      </c>
      <c r="CU43" s="1">
        <v>0.8</v>
      </c>
      <c r="CV43" s="1">
        <v>0.8</v>
      </c>
      <c r="CW43" s="1">
        <v>0.8</v>
      </c>
      <c r="CX43" s="1">
        <v>0.8</v>
      </c>
      <c r="CY43" s="1">
        <v>0.8</v>
      </c>
      <c r="CZ43" s="1">
        <v>0.8</v>
      </c>
      <c r="DA43" s="1">
        <v>0.8</v>
      </c>
      <c r="DB43" s="1">
        <v>0.8</v>
      </c>
      <c r="DC43" s="1">
        <v>0.8</v>
      </c>
      <c r="DD43" s="1">
        <v>0.8</v>
      </c>
      <c r="DE43" s="1">
        <v>0.7</v>
      </c>
      <c r="DF43" s="1">
        <v>0.7</v>
      </c>
      <c r="DG43" s="1">
        <v>0.7</v>
      </c>
      <c r="DH43" s="1">
        <v>0.7</v>
      </c>
      <c r="DI43" s="1">
        <v>0.7</v>
      </c>
      <c r="DJ43" s="1">
        <v>0.7</v>
      </c>
      <c r="DK43" s="1">
        <v>0.7</v>
      </c>
      <c r="DL43" s="1">
        <v>0.7</v>
      </c>
      <c r="DM43" s="1">
        <v>0.7</v>
      </c>
      <c r="DN43" s="1">
        <v>0.7</v>
      </c>
      <c r="DO43" s="1">
        <v>0.7</v>
      </c>
      <c r="DQ43" s="1"/>
      <c r="DR43" s="10" t="s">
        <v>237</v>
      </c>
      <c r="DS43" s="1">
        <v>0.1</v>
      </c>
      <c r="DT43" s="1">
        <v>0.1</v>
      </c>
      <c r="DU43" s="1">
        <v>0.1</v>
      </c>
      <c r="DV43" s="1">
        <v>0.1</v>
      </c>
      <c r="DW43" s="1">
        <v>0.1</v>
      </c>
      <c r="DX43" s="1">
        <v>0.1</v>
      </c>
      <c r="DY43" s="1">
        <v>0.1</v>
      </c>
      <c r="DZ43" s="1">
        <v>0.1</v>
      </c>
      <c r="EA43" s="1">
        <v>0.1</v>
      </c>
      <c r="EB43" s="1">
        <v>0.1</v>
      </c>
      <c r="EC43" s="1">
        <v>0.1</v>
      </c>
      <c r="ED43" s="1">
        <v>0.1</v>
      </c>
      <c r="EE43" s="1">
        <v>0.1</v>
      </c>
      <c r="EF43" s="1">
        <v>0.1</v>
      </c>
      <c r="EG43" s="1">
        <v>0.1</v>
      </c>
      <c r="EH43" s="1">
        <v>0.1</v>
      </c>
      <c r="EI43" s="1">
        <v>0.1</v>
      </c>
      <c r="EJ43" s="1">
        <v>0.1</v>
      </c>
      <c r="EK43" s="1">
        <v>0.1</v>
      </c>
      <c r="EL43" s="1">
        <v>0.1</v>
      </c>
      <c r="EM43" s="1">
        <v>0.1</v>
      </c>
      <c r="EO43" s="1"/>
      <c r="EP43" s="10" t="s">
        <v>237</v>
      </c>
      <c r="EQ43" s="1">
        <v>6.8</v>
      </c>
      <c r="ER43" s="1">
        <v>7</v>
      </c>
      <c r="ES43" s="1">
        <v>7.1</v>
      </c>
      <c r="ET43" s="1">
        <v>7.2</v>
      </c>
      <c r="EU43" s="1">
        <v>7.2</v>
      </c>
      <c r="EV43" s="1">
        <v>7.3</v>
      </c>
      <c r="EW43" s="1">
        <v>7.3</v>
      </c>
      <c r="EX43" s="1">
        <v>7.4</v>
      </c>
      <c r="EY43" s="1">
        <v>7.4</v>
      </c>
      <c r="EZ43" s="1">
        <v>7.5</v>
      </c>
      <c r="FA43" s="1">
        <v>7.5</v>
      </c>
      <c r="FB43" s="1">
        <v>7.6</v>
      </c>
      <c r="FC43" s="1">
        <v>7.7</v>
      </c>
      <c r="FD43" s="1">
        <v>7.7</v>
      </c>
      <c r="FE43" s="1">
        <v>7.7</v>
      </c>
      <c r="FF43" s="1">
        <v>7.7</v>
      </c>
      <c r="FG43" s="1">
        <v>7.7</v>
      </c>
      <c r="FH43" s="1">
        <v>7.8</v>
      </c>
      <c r="FI43" s="1">
        <v>7.8</v>
      </c>
      <c r="FJ43" s="1">
        <v>7.9</v>
      </c>
      <c r="FK43" s="1">
        <v>7.9</v>
      </c>
    </row>
    <row r="44" ht="14.5" spans="1:167">
      <c r="A44" s="1"/>
      <c r="B44" s="10" t="s">
        <v>238</v>
      </c>
      <c r="C44" s="1">
        <v>9.4</v>
      </c>
      <c r="D44" s="1">
        <v>9.4</v>
      </c>
      <c r="E44" s="1">
        <v>9.4</v>
      </c>
      <c r="F44" s="1">
        <v>9.4</v>
      </c>
      <c r="G44" s="1">
        <v>9.4</v>
      </c>
      <c r="H44" s="1">
        <v>9.3</v>
      </c>
      <c r="I44" s="1">
        <v>9.3</v>
      </c>
      <c r="J44" s="1">
        <v>9.2</v>
      </c>
      <c r="K44" s="1">
        <v>9.2</v>
      </c>
      <c r="L44" s="1">
        <v>9.2</v>
      </c>
      <c r="M44" s="1">
        <v>9.1</v>
      </c>
      <c r="N44" s="1">
        <v>9</v>
      </c>
      <c r="O44" s="1">
        <v>8.8</v>
      </c>
      <c r="P44" s="1">
        <v>8.7</v>
      </c>
      <c r="Q44" s="1">
        <v>8.6</v>
      </c>
      <c r="R44" s="1">
        <v>8.6</v>
      </c>
      <c r="S44" s="1">
        <v>8.5</v>
      </c>
      <c r="T44" s="1">
        <v>8.4</v>
      </c>
      <c r="U44" s="1">
        <v>8.4</v>
      </c>
      <c r="V44" s="1">
        <v>8.4</v>
      </c>
      <c r="W44" s="1">
        <v>8.4</v>
      </c>
      <c r="Y44" s="1"/>
      <c r="Z44" s="10" t="s">
        <v>238</v>
      </c>
      <c r="AA44" s="1">
        <v>5.6</v>
      </c>
      <c r="AB44" s="1">
        <v>5.6</v>
      </c>
      <c r="AC44" s="1">
        <v>5.5</v>
      </c>
      <c r="AD44" s="1">
        <v>5.5</v>
      </c>
      <c r="AE44" s="1">
        <v>5.4</v>
      </c>
      <c r="AF44" s="1">
        <v>5.4</v>
      </c>
      <c r="AG44" s="1">
        <v>5.3</v>
      </c>
      <c r="AH44" s="1">
        <v>5.3</v>
      </c>
      <c r="AI44" s="1">
        <v>5.3</v>
      </c>
      <c r="AJ44" s="1">
        <v>5.2</v>
      </c>
      <c r="AK44" s="1">
        <v>5.2</v>
      </c>
      <c r="AL44" s="1">
        <v>5.2</v>
      </c>
      <c r="AM44" s="1">
        <v>5.2</v>
      </c>
      <c r="AN44" s="1">
        <v>5.2</v>
      </c>
      <c r="AO44" s="1">
        <v>5.2</v>
      </c>
      <c r="AP44" s="1">
        <v>5.2</v>
      </c>
      <c r="AQ44" s="1">
        <v>5.2</v>
      </c>
      <c r="AR44" s="1">
        <v>5.2</v>
      </c>
      <c r="AS44" s="1">
        <v>5.3</v>
      </c>
      <c r="AT44" s="1">
        <v>5.4</v>
      </c>
      <c r="AU44" s="1">
        <v>5.4</v>
      </c>
      <c r="AW44" s="1"/>
      <c r="AX44" s="10" t="s">
        <v>238</v>
      </c>
      <c r="AY44" s="1">
        <v>3.4</v>
      </c>
      <c r="AZ44" s="1">
        <v>3.5</v>
      </c>
      <c r="BA44" s="1">
        <v>3.5</v>
      </c>
      <c r="BB44" s="1">
        <v>3.5</v>
      </c>
      <c r="BC44" s="1">
        <v>3.5</v>
      </c>
      <c r="BD44" s="1">
        <v>3.5</v>
      </c>
      <c r="BE44" s="1">
        <v>3.4</v>
      </c>
      <c r="BF44" s="1">
        <v>3.4</v>
      </c>
      <c r="BG44" s="1">
        <v>3.5</v>
      </c>
      <c r="BH44" s="1">
        <v>3.5</v>
      </c>
      <c r="BI44" s="1">
        <v>3.5</v>
      </c>
      <c r="BJ44" s="1">
        <v>3.5</v>
      </c>
      <c r="BK44" s="1">
        <v>3.5</v>
      </c>
      <c r="BL44" s="1">
        <v>3.5</v>
      </c>
      <c r="BM44" s="1">
        <v>3.5</v>
      </c>
      <c r="BN44" s="1">
        <v>3.5</v>
      </c>
      <c r="BO44" s="1">
        <v>3.4</v>
      </c>
      <c r="BP44" s="1">
        <v>3.4</v>
      </c>
      <c r="BQ44" s="1">
        <v>3.4</v>
      </c>
      <c r="BR44" s="1">
        <v>3.4</v>
      </c>
      <c r="BS44" s="1">
        <v>3.4</v>
      </c>
      <c r="BU44" s="1"/>
      <c r="BV44" s="10" t="s">
        <v>238</v>
      </c>
      <c r="BW44" s="1">
        <v>0.7</v>
      </c>
      <c r="BX44" s="1">
        <v>0.7</v>
      </c>
      <c r="BY44" s="1">
        <v>0.7</v>
      </c>
      <c r="BZ44" s="1">
        <v>0.8</v>
      </c>
      <c r="CA44" s="1">
        <v>0.8</v>
      </c>
      <c r="CB44" s="1">
        <v>0.8</v>
      </c>
      <c r="CC44" s="1">
        <v>0.8</v>
      </c>
      <c r="CD44" s="1">
        <v>0.8</v>
      </c>
      <c r="CE44" s="1">
        <v>0.8</v>
      </c>
      <c r="CF44" s="1">
        <v>0.8</v>
      </c>
      <c r="CG44" s="1">
        <v>0.8</v>
      </c>
      <c r="CH44" s="1">
        <v>0.8</v>
      </c>
      <c r="CI44" s="1">
        <v>0.8</v>
      </c>
      <c r="CJ44" s="1">
        <v>0.8</v>
      </c>
      <c r="CK44" s="1">
        <v>0.8</v>
      </c>
      <c r="CL44" s="1">
        <v>0.8</v>
      </c>
      <c r="CM44" s="1">
        <v>0.8</v>
      </c>
      <c r="CN44" s="1">
        <v>0.8</v>
      </c>
      <c r="CO44" s="1">
        <v>0.8</v>
      </c>
      <c r="CP44" s="1">
        <v>0.8</v>
      </c>
      <c r="CQ44" s="1">
        <v>0.8</v>
      </c>
      <c r="CS44" s="1"/>
      <c r="CT44" s="10" t="s">
        <v>238</v>
      </c>
      <c r="CU44" s="1">
        <v>1.2</v>
      </c>
      <c r="CV44" s="1">
        <v>1.2</v>
      </c>
      <c r="CW44" s="1">
        <v>1.2</v>
      </c>
      <c r="CX44" s="1">
        <v>1.2</v>
      </c>
      <c r="CY44" s="1">
        <v>1.2</v>
      </c>
      <c r="CZ44" s="1">
        <v>1.2</v>
      </c>
      <c r="DA44" s="1">
        <v>1.2</v>
      </c>
      <c r="DB44" s="1">
        <v>1.1</v>
      </c>
      <c r="DC44" s="1">
        <v>1.1</v>
      </c>
      <c r="DD44" s="1">
        <v>1.1</v>
      </c>
      <c r="DE44" s="1">
        <v>1.1</v>
      </c>
      <c r="DF44" s="1">
        <v>1.1</v>
      </c>
      <c r="DG44" s="1">
        <v>1.1</v>
      </c>
      <c r="DH44" s="1">
        <v>1</v>
      </c>
      <c r="DI44" s="1">
        <v>1</v>
      </c>
      <c r="DJ44" s="1">
        <v>1</v>
      </c>
      <c r="DK44" s="1">
        <v>1</v>
      </c>
      <c r="DL44" s="1">
        <v>1</v>
      </c>
      <c r="DM44" s="1">
        <v>1</v>
      </c>
      <c r="DN44" s="1">
        <v>1</v>
      </c>
      <c r="DO44" s="1">
        <v>1</v>
      </c>
      <c r="DQ44" s="1"/>
      <c r="DR44" s="10" t="s">
        <v>238</v>
      </c>
      <c r="DS44" s="1">
        <v>0.4</v>
      </c>
      <c r="DT44" s="1">
        <v>0.4</v>
      </c>
      <c r="DU44" s="1">
        <v>0.4</v>
      </c>
      <c r="DV44" s="1">
        <v>0.4</v>
      </c>
      <c r="DW44" s="1">
        <v>0.4</v>
      </c>
      <c r="DX44" s="1">
        <v>0.4</v>
      </c>
      <c r="DY44" s="1">
        <v>0.4</v>
      </c>
      <c r="DZ44" s="1">
        <v>0.4</v>
      </c>
      <c r="EA44" s="1">
        <v>0.4</v>
      </c>
      <c r="EB44" s="1">
        <v>0.4</v>
      </c>
      <c r="EC44" s="1">
        <v>0.5</v>
      </c>
      <c r="ED44" s="1">
        <v>0.5</v>
      </c>
      <c r="EE44" s="1">
        <v>0.5</v>
      </c>
      <c r="EF44" s="1">
        <v>0.5</v>
      </c>
      <c r="EG44" s="1">
        <v>0.5</v>
      </c>
      <c r="EH44" s="1">
        <v>0.5</v>
      </c>
      <c r="EI44" s="1">
        <v>0.5</v>
      </c>
      <c r="EJ44" s="1">
        <v>0.5</v>
      </c>
      <c r="EK44" s="1">
        <v>0.5</v>
      </c>
      <c r="EL44" s="1">
        <v>0.5</v>
      </c>
      <c r="EM44" s="1">
        <v>0.5</v>
      </c>
      <c r="EO44" s="1"/>
      <c r="EP44" s="10" t="s">
        <v>238</v>
      </c>
      <c r="EQ44" s="1">
        <v>2.4</v>
      </c>
      <c r="ER44" s="1">
        <v>2.4</v>
      </c>
      <c r="ES44" s="1">
        <v>2.5</v>
      </c>
      <c r="ET44" s="1">
        <v>2.5</v>
      </c>
      <c r="EU44" s="1">
        <v>2.5</v>
      </c>
      <c r="EV44" s="1">
        <v>2.6</v>
      </c>
      <c r="EW44" s="1">
        <v>2.6</v>
      </c>
      <c r="EX44" s="1">
        <v>2.6</v>
      </c>
      <c r="EY44" s="1">
        <v>2.6</v>
      </c>
      <c r="EZ44" s="1">
        <v>2.6</v>
      </c>
      <c r="FA44" s="1">
        <v>2.6</v>
      </c>
      <c r="FB44" s="1">
        <v>2.7</v>
      </c>
      <c r="FC44" s="1">
        <v>2.7</v>
      </c>
      <c r="FD44" s="1">
        <v>2.7</v>
      </c>
      <c r="FE44" s="1">
        <v>2.7</v>
      </c>
      <c r="FF44" s="1">
        <v>2.7</v>
      </c>
      <c r="FG44" s="1">
        <v>2.7</v>
      </c>
      <c r="FH44" s="1">
        <v>2.7</v>
      </c>
      <c r="FI44" s="1">
        <v>2.7</v>
      </c>
      <c r="FJ44" s="1">
        <v>2.8</v>
      </c>
      <c r="FK44" s="1">
        <v>2.8</v>
      </c>
    </row>
    <row r="45" ht="14.5" spans="1:167">
      <c r="A45" s="1"/>
      <c r="B45" s="10" t="s">
        <v>239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Y45" s="1"/>
      <c r="Z45" s="10" t="s">
        <v>239</v>
      </c>
      <c r="AA45" s="1">
        <v>0.5</v>
      </c>
      <c r="AB45" s="1">
        <v>0.5</v>
      </c>
      <c r="AC45" s="1">
        <v>0.5</v>
      </c>
      <c r="AD45" s="1">
        <v>0.5</v>
      </c>
      <c r="AE45" s="1">
        <v>0.5</v>
      </c>
      <c r="AF45" s="1">
        <v>0.5</v>
      </c>
      <c r="AG45" s="1">
        <v>0.5</v>
      </c>
      <c r="AH45" s="1">
        <v>0.5</v>
      </c>
      <c r="AI45" s="1">
        <v>0.5</v>
      </c>
      <c r="AJ45" s="1">
        <v>0.5</v>
      </c>
      <c r="AK45" s="1">
        <v>0.5</v>
      </c>
      <c r="AL45" s="1">
        <v>0.5</v>
      </c>
      <c r="AM45" s="1">
        <v>0.6</v>
      </c>
      <c r="AN45" s="1">
        <v>0.6</v>
      </c>
      <c r="AO45" s="1">
        <v>0.6</v>
      </c>
      <c r="AP45" s="1">
        <v>0.6</v>
      </c>
      <c r="AQ45" s="1">
        <v>0.6</v>
      </c>
      <c r="AR45" s="1">
        <v>0.6</v>
      </c>
      <c r="AS45" s="1">
        <v>0.6</v>
      </c>
      <c r="AT45" s="1">
        <v>0.6</v>
      </c>
      <c r="AU45" s="1">
        <v>0.6</v>
      </c>
      <c r="AW45" s="1"/>
      <c r="AX45" s="10" t="s">
        <v>239</v>
      </c>
      <c r="AY45" s="1">
        <v>0.6</v>
      </c>
      <c r="AZ45" s="1">
        <v>0.7</v>
      </c>
      <c r="BA45" s="1">
        <v>0.7</v>
      </c>
      <c r="BB45" s="1">
        <v>0.7</v>
      </c>
      <c r="BC45" s="1">
        <v>0.7</v>
      </c>
      <c r="BD45" s="1">
        <v>0.7</v>
      </c>
      <c r="BE45" s="1">
        <v>0.7</v>
      </c>
      <c r="BF45" s="1">
        <v>0.7</v>
      </c>
      <c r="BG45" s="1">
        <v>0.7</v>
      </c>
      <c r="BH45" s="1">
        <v>0.7</v>
      </c>
      <c r="BI45" s="1">
        <v>0.7</v>
      </c>
      <c r="BJ45" s="1">
        <v>0.8</v>
      </c>
      <c r="BK45" s="1">
        <v>0.8</v>
      </c>
      <c r="BL45" s="1">
        <v>0.8</v>
      </c>
      <c r="BM45" s="1">
        <v>0.8</v>
      </c>
      <c r="BN45" s="1">
        <v>0.8</v>
      </c>
      <c r="BO45" s="1">
        <v>0.8</v>
      </c>
      <c r="BP45" s="1">
        <v>0.8</v>
      </c>
      <c r="BQ45" s="1">
        <v>0.8</v>
      </c>
      <c r="BR45" s="1">
        <v>0.8</v>
      </c>
      <c r="BS45" s="1">
        <v>0.8</v>
      </c>
      <c r="BU45" s="1"/>
      <c r="BV45" s="10" t="s">
        <v>239</v>
      </c>
      <c r="BW45" s="1">
        <v>0.1</v>
      </c>
      <c r="BX45" s="1">
        <v>0.1</v>
      </c>
      <c r="BY45" s="1">
        <v>0.1</v>
      </c>
      <c r="BZ45" s="1">
        <v>0.1</v>
      </c>
      <c r="CA45" s="1">
        <v>0.1</v>
      </c>
      <c r="CB45" s="1">
        <v>0.1</v>
      </c>
      <c r="CC45" s="1">
        <v>0.1</v>
      </c>
      <c r="CD45" s="1">
        <v>0.1</v>
      </c>
      <c r="CE45" s="1">
        <v>0.1</v>
      </c>
      <c r="CF45" s="1">
        <v>0.1</v>
      </c>
      <c r="CG45" s="1">
        <v>0.1</v>
      </c>
      <c r="CH45" s="1">
        <v>0.1</v>
      </c>
      <c r="CI45" s="1">
        <v>0.1</v>
      </c>
      <c r="CJ45" s="1">
        <v>0.1</v>
      </c>
      <c r="CK45" s="1">
        <v>0.1</v>
      </c>
      <c r="CL45" s="1">
        <v>0.1</v>
      </c>
      <c r="CM45" s="1">
        <v>0.1</v>
      </c>
      <c r="CN45" s="1">
        <v>0.1</v>
      </c>
      <c r="CO45" s="1">
        <v>0.1</v>
      </c>
      <c r="CP45" s="1">
        <v>0.1</v>
      </c>
      <c r="CQ45" s="1">
        <v>0.1</v>
      </c>
      <c r="CS45" s="1"/>
      <c r="CT45" s="10" t="s">
        <v>239</v>
      </c>
      <c r="CU45" s="1">
        <v>0.5</v>
      </c>
      <c r="CV45" s="1">
        <v>0.5</v>
      </c>
      <c r="CW45" s="1">
        <v>0.5</v>
      </c>
      <c r="CX45" s="1">
        <v>0.5</v>
      </c>
      <c r="CY45" s="1">
        <v>0.5</v>
      </c>
      <c r="CZ45" s="1">
        <v>0.5</v>
      </c>
      <c r="DA45" s="1">
        <v>0.5</v>
      </c>
      <c r="DB45" s="1">
        <v>0.5</v>
      </c>
      <c r="DC45" s="1">
        <v>0.6</v>
      </c>
      <c r="DD45" s="1">
        <v>0.6</v>
      </c>
      <c r="DE45" s="1">
        <v>0.6</v>
      </c>
      <c r="DF45" s="1">
        <v>0.6</v>
      </c>
      <c r="DG45" s="1">
        <v>0.6</v>
      </c>
      <c r="DH45" s="1">
        <v>0.6</v>
      </c>
      <c r="DI45" s="1">
        <v>0.6</v>
      </c>
      <c r="DJ45" s="1">
        <v>0.6</v>
      </c>
      <c r="DK45" s="1">
        <v>0.6</v>
      </c>
      <c r="DL45" s="1">
        <v>0.6</v>
      </c>
      <c r="DM45" s="1">
        <v>0.6</v>
      </c>
      <c r="DN45" s="1">
        <v>0.6</v>
      </c>
      <c r="DO45" s="1">
        <v>0.6</v>
      </c>
      <c r="DQ45" s="1"/>
      <c r="DR45" s="10" t="s">
        <v>239</v>
      </c>
      <c r="DS45" s="1">
        <v>0.3</v>
      </c>
      <c r="DT45" s="1">
        <v>0.3</v>
      </c>
      <c r="DU45" s="1">
        <v>0.3</v>
      </c>
      <c r="DV45" s="1">
        <v>0.3</v>
      </c>
      <c r="DW45" s="1">
        <v>0.3</v>
      </c>
      <c r="DX45" s="1">
        <v>0.3</v>
      </c>
      <c r="DY45" s="1">
        <v>0.3</v>
      </c>
      <c r="DZ45" s="1">
        <v>0.3</v>
      </c>
      <c r="EA45" s="1">
        <v>0.3</v>
      </c>
      <c r="EB45" s="1">
        <v>0.3</v>
      </c>
      <c r="EC45" s="1">
        <v>0.3</v>
      </c>
      <c r="ED45" s="1">
        <v>0.4</v>
      </c>
      <c r="EE45" s="1">
        <v>0.4</v>
      </c>
      <c r="EF45" s="1">
        <v>0.4</v>
      </c>
      <c r="EG45" s="1">
        <v>0.4</v>
      </c>
      <c r="EH45" s="1">
        <v>0.4</v>
      </c>
      <c r="EI45" s="1">
        <v>0.4</v>
      </c>
      <c r="EJ45" s="1">
        <v>0.4</v>
      </c>
      <c r="EK45" s="1">
        <v>0.4</v>
      </c>
      <c r="EL45" s="1">
        <v>0.4</v>
      </c>
      <c r="EM45" s="1">
        <v>0.4</v>
      </c>
      <c r="EO45" s="1"/>
      <c r="EP45" s="10" t="s">
        <v>239</v>
      </c>
      <c r="EQ45" s="1">
        <v>1.4</v>
      </c>
      <c r="ER45" s="1">
        <v>1.4</v>
      </c>
      <c r="ES45" s="1">
        <v>1.5</v>
      </c>
      <c r="ET45" s="1">
        <v>1.5</v>
      </c>
      <c r="EU45" s="1">
        <v>1.5</v>
      </c>
      <c r="EV45" s="1">
        <v>1.6</v>
      </c>
      <c r="EW45" s="1">
        <v>1.6</v>
      </c>
      <c r="EX45" s="1">
        <v>1.6</v>
      </c>
      <c r="EY45" s="1">
        <v>1.6</v>
      </c>
      <c r="EZ45" s="1">
        <v>1.6</v>
      </c>
      <c r="FA45" s="1">
        <v>1.7</v>
      </c>
      <c r="FB45" s="1">
        <v>1.7</v>
      </c>
      <c r="FC45" s="1">
        <v>1.7</v>
      </c>
      <c r="FD45" s="1">
        <v>1.7</v>
      </c>
      <c r="FE45" s="1">
        <v>1.7</v>
      </c>
      <c r="FF45" s="1">
        <v>1.8</v>
      </c>
      <c r="FG45" s="1">
        <v>1.8</v>
      </c>
      <c r="FH45" s="1">
        <v>1.8</v>
      </c>
      <c r="FI45" s="1">
        <v>1.8</v>
      </c>
      <c r="FJ45" s="1">
        <v>1.8</v>
      </c>
      <c r="FK45" s="1">
        <v>1.8</v>
      </c>
    </row>
    <row r="46" ht="14.5" spans="1:167">
      <c r="A46" s="1"/>
      <c r="B46" s="10" t="s">
        <v>240</v>
      </c>
      <c r="C46" s="1">
        <v>0.5</v>
      </c>
      <c r="D46" s="1">
        <v>0.6</v>
      </c>
      <c r="E46" s="1">
        <v>0.6</v>
      </c>
      <c r="F46" s="1">
        <v>0.6</v>
      </c>
      <c r="G46" s="1">
        <v>0.6</v>
      </c>
      <c r="H46" s="1">
        <v>0.6</v>
      </c>
      <c r="I46" s="1">
        <v>0.6</v>
      </c>
      <c r="J46" s="1">
        <v>0.6</v>
      </c>
      <c r="K46" s="1">
        <v>0.6</v>
      </c>
      <c r="L46" s="1">
        <v>0.6</v>
      </c>
      <c r="M46" s="1">
        <v>0.7</v>
      </c>
      <c r="N46" s="1">
        <v>0.7</v>
      </c>
      <c r="O46" s="1">
        <v>0.7</v>
      </c>
      <c r="P46" s="1">
        <v>0.7</v>
      </c>
      <c r="Q46" s="1">
        <v>0.7</v>
      </c>
      <c r="R46" s="1">
        <v>0.7</v>
      </c>
      <c r="S46" s="1">
        <v>0.7</v>
      </c>
      <c r="T46" s="1">
        <v>0.7</v>
      </c>
      <c r="U46" s="1">
        <v>0.7</v>
      </c>
      <c r="V46" s="1">
        <v>0.7</v>
      </c>
      <c r="W46" s="1">
        <v>0.7</v>
      </c>
      <c r="Y46" s="1"/>
      <c r="Z46" s="10" t="s">
        <v>240</v>
      </c>
      <c r="AA46" s="1">
        <v>5.2</v>
      </c>
      <c r="AB46" s="1">
        <v>5.3</v>
      </c>
      <c r="AC46" s="1">
        <v>5.3</v>
      </c>
      <c r="AD46" s="1">
        <v>5.4</v>
      </c>
      <c r="AE46" s="1">
        <v>5.4</v>
      </c>
      <c r="AF46" s="1">
        <v>5.4</v>
      </c>
      <c r="AG46" s="1">
        <v>5.5</v>
      </c>
      <c r="AH46" s="1">
        <v>5.5</v>
      </c>
      <c r="AI46" s="1">
        <v>5.6</v>
      </c>
      <c r="AJ46" s="1">
        <v>5.6</v>
      </c>
      <c r="AK46" s="1">
        <v>5.7</v>
      </c>
      <c r="AL46" s="1">
        <v>5.7</v>
      </c>
      <c r="AM46" s="1">
        <v>5.8</v>
      </c>
      <c r="AN46" s="1">
        <v>5.8</v>
      </c>
      <c r="AO46" s="1">
        <v>5.9</v>
      </c>
      <c r="AP46" s="1">
        <v>6</v>
      </c>
      <c r="AQ46" s="1">
        <v>6.1</v>
      </c>
      <c r="AR46" s="1">
        <v>6.2</v>
      </c>
      <c r="AS46" s="1">
        <v>6.3</v>
      </c>
      <c r="AT46" s="1">
        <v>6.4</v>
      </c>
      <c r="AU46" s="1">
        <v>6.5</v>
      </c>
      <c r="AW46" s="1"/>
      <c r="AX46" s="10" t="s">
        <v>240</v>
      </c>
      <c r="AY46" s="1">
        <v>0.4</v>
      </c>
      <c r="AZ46" s="1">
        <v>0.4</v>
      </c>
      <c r="BA46" s="1">
        <v>0.4</v>
      </c>
      <c r="BB46" s="1">
        <v>0.4</v>
      </c>
      <c r="BC46" s="1">
        <v>0.4</v>
      </c>
      <c r="BD46" s="1">
        <v>0.4</v>
      </c>
      <c r="BE46" s="1">
        <v>0.4</v>
      </c>
      <c r="BF46" s="1">
        <v>0.4</v>
      </c>
      <c r="BG46" s="1">
        <v>0.5</v>
      </c>
      <c r="BH46" s="1">
        <v>0.5</v>
      </c>
      <c r="BI46" s="1">
        <v>0.5</v>
      </c>
      <c r="BJ46" s="1">
        <v>0.5</v>
      </c>
      <c r="BK46" s="1">
        <v>0.5</v>
      </c>
      <c r="BL46" s="1">
        <v>0.5</v>
      </c>
      <c r="BM46" s="1">
        <v>0.5</v>
      </c>
      <c r="BN46" s="1">
        <v>0.5</v>
      </c>
      <c r="BO46" s="1">
        <v>0.5</v>
      </c>
      <c r="BP46" s="1">
        <v>0.5</v>
      </c>
      <c r="BQ46" s="1">
        <v>0.5</v>
      </c>
      <c r="BR46" s="1">
        <v>0.5</v>
      </c>
      <c r="BS46" s="1">
        <v>0.5</v>
      </c>
      <c r="BU46" s="1"/>
      <c r="BV46" s="10" t="s">
        <v>240</v>
      </c>
      <c r="BW46" s="1">
        <v>0.3</v>
      </c>
      <c r="BX46" s="1">
        <v>0.3</v>
      </c>
      <c r="BY46" s="1">
        <v>0.4</v>
      </c>
      <c r="BZ46" s="1">
        <v>0.4</v>
      </c>
      <c r="CA46" s="1">
        <v>0.4</v>
      </c>
      <c r="CB46" s="1">
        <v>0.4</v>
      </c>
      <c r="CC46" s="1">
        <v>0.4</v>
      </c>
      <c r="CD46" s="1">
        <v>0.4</v>
      </c>
      <c r="CE46" s="1">
        <v>0.4</v>
      </c>
      <c r="CF46" s="1">
        <v>0.4</v>
      </c>
      <c r="CG46" s="1">
        <v>0.4</v>
      </c>
      <c r="CH46" s="1">
        <v>0.4</v>
      </c>
      <c r="CI46" s="1">
        <v>0.4</v>
      </c>
      <c r="CJ46" s="1">
        <v>0.4</v>
      </c>
      <c r="CK46" s="1">
        <v>0.4</v>
      </c>
      <c r="CL46" s="1">
        <v>0.4</v>
      </c>
      <c r="CM46" s="1">
        <v>0.4</v>
      </c>
      <c r="CN46" s="1">
        <v>0.4</v>
      </c>
      <c r="CO46" s="1">
        <v>0.5</v>
      </c>
      <c r="CP46" s="1">
        <v>0.5</v>
      </c>
      <c r="CQ46" s="1">
        <v>0.5</v>
      </c>
      <c r="CS46" s="1"/>
      <c r="CT46" s="10" t="s">
        <v>240</v>
      </c>
      <c r="CU46" s="1">
        <v>0.4</v>
      </c>
      <c r="CV46" s="1">
        <v>0.4</v>
      </c>
      <c r="CW46" s="1">
        <v>0.4</v>
      </c>
      <c r="CX46" s="1">
        <v>0.4</v>
      </c>
      <c r="CY46" s="1">
        <v>0.4</v>
      </c>
      <c r="CZ46" s="1">
        <v>0.4</v>
      </c>
      <c r="DA46" s="1">
        <v>0.4</v>
      </c>
      <c r="DB46" s="1">
        <v>0.4</v>
      </c>
      <c r="DC46" s="1">
        <v>0.4</v>
      </c>
      <c r="DD46" s="1">
        <v>0.4</v>
      </c>
      <c r="DE46" s="1">
        <v>0.4</v>
      </c>
      <c r="DF46" s="1">
        <v>0.5</v>
      </c>
      <c r="DG46" s="1">
        <v>0.5</v>
      </c>
      <c r="DH46" s="1">
        <v>0.5</v>
      </c>
      <c r="DI46" s="1">
        <v>0.5</v>
      </c>
      <c r="DJ46" s="1">
        <v>0.5</v>
      </c>
      <c r="DK46" s="1">
        <v>0.5</v>
      </c>
      <c r="DL46" s="1">
        <v>0.5</v>
      </c>
      <c r="DM46" s="1">
        <v>0.5</v>
      </c>
      <c r="DN46" s="1">
        <v>0.5</v>
      </c>
      <c r="DO46" s="1">
        <v>0.5</v>
      </c>
      <c r="DQ46" s="1"/>
      <c r="DR46" s="10" t="s">
        <v>240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O46" s="1"/>
      <c r="EP46" s="10" t="s">
        <v>240</v>
      </c>
      <c r="EQ46" s="1">
        <v>0.7</v>
      </c>
      <c r="ER46" s="1">
        <v>0.7</v>
      </c>
      <c r="ES46" s="1">
        <v>0.7</v>
      </c>
      <c r="ET46" s="1">
        <v>0.7</v>
      </c>
      <c r="EU46" s="1">
        <v>0.8</v>
      </c>
      <c r="EV46" s="1">
        <v>0.8</v>
      </c>
      <c r="EW46" s="1">
        <v>0.8</v>
      </c>
      <c r="EX46" s="1">
        <v>0.8</v>
      </c>
      <c r="EY46" s="1">
        <v>0.8</v>
      </c>
      <c r="EZ46" s="1">
        <v>0.8</v>
      </c>
      <c r="FA46" s="1">
        <v>0.8</v>
      </c>
      <c r="FB46" s="1">
        <v>0.9</v>
      </c>
      <c r="FC46" s="1">
        <v>0.9</v>
      </c>
      <c r="FD46" s="1">
        <v>0.9</v>
      </c>
      <c r="FE46" s="1">
        <v>0.9</v>
      </c>
      <c r="FF46" s="1">
        <v>0.9</v>
      </c>
      <c r="FG46" s="1">
        <v>0.9</v>
      </c>
      <c r="FH46" s="1">
        <v>0.9</v>
      </c>
      <c r="FI46" s="1">
        <v>0.9</v>
      </c>
      <c r="FJ46" s="1">
        <v>1</v>
      </c>
      <c r="FK46" s="1">
        <v>1</v>
      </c>
    </row>
    <row r="47" ht="14.5" spans="1:16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</row>
    <row r="48" ht="14.5" spans="1:167">
      <c r="A48" s="15" t="s">
        <v>275</v>
      </c>
      <c r="B48" s="1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Y48" s="15" t="s">
        <v>275</v>
      </c>
      <c r="Z48" s="15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15" t="s">
        <v>275</v>
      </c>
      <c r="AX48" s="15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U48" s="15" t="s">
        <v>275</v>
      </c>
      <c r="BV48" s="15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S48" s="15" t="s">
        <v>275</v>
      </c>
      <c r="CT48" s="15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Q48" s="15" t="s">
        <v>275</v>
      </c>
      <c r="DR48" s="15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O48" s="15" t="s">
        <v>275</v>
      </c>
      <c r="EP48" s="15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</row>
    <row r="49" ht="14.5" spans="1:16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</row>
    <row r="50" ht="14.5" spans="1:16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</row>
    <row r="51" ht="14.5" spans="1:16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</row>
    <row r="52" ht="14.5" spans="1:16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</row>
    <row r="53" ht="14.5" spans="1:16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</row>
    <row r="54" ht="14.5" spans="1:16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</row>
    <row r="55" ht="14.5" spans="1:16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</row>
    <row r="56" ht="14.5" spans="1:16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</row>
    <row r="57" ht="14.5" spans="1:16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</row>
    <row r="58" ht="14.5" spans="1:16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</row>
    <row r="59" ht="14.5" spans="1:16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</row>
    <row r="60" ht="14.5" spans="1:16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</row>
    <row r="61" ht="14.5" spans="1:16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</row>
    <row r="62" ht="14.5" spans="1:16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</row>
    <row r="63" ht="14.5" spans="1:16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</row>
    <row r="64" ht="14.5" spans="1:16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</row>
    <row r="65" ht="14.5" spans="1:16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</row>
    <row r="66" ht="14.5" spans="1:16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</row>
    <row r="67" ht="14.5" spans="1:1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</row>
    <row r="68" ht="14.5" spans="1:16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</row>
    <row r="69" ht="14.5" spans="1:16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</row>
    <row r="70" ht="14.5" spans="1:16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</row>
    <row r="71" ht="14.5" spans="1:16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</row>
    <row r="72" ht="14.5" spans="1:16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</row>
    <row r="73" ht="14.5" spans="1:16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</row>
    <row r="74" ht="14.5" spans="1:16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</row>
    <row r="75" ht="14.5" spans="1:16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</row>
    <row r="76" ht="14.5" spans="1:16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</row>
    <row r="77" ht="14.5" spans="1:16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</row>
    <row r="78" ht="14.5" spans="1:16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</row>
    <row r="79" ht="14.5" spans="1:16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</row>
    <row r="80" ht="14.5" spans="1:16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</row>
    <row r="81" ht="14.5" spans="1:16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</row>
    <row r="82" ht="14.5" spans="1:16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</row>
    <row r="83" ht="14.5" spans="1:16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</row>
    <row r="84" ht="14.5" spans="1:16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</row>
    <row r="85" ht="14.5" spans="1:16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</row>
    <row r="86" ht="14.5" spans="1:16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</row>
    <row r="87" ht="14.5" spans="1:16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</row>
    <row r="88" ht="14.5" spans="1:16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</row>
    <row r="89" ht="14.5" spans="1:16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</row>
    <row r="90" ht="14.5" spans="1:16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</row>
    <row r="91" ht="14.5" spans="1:16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</row>
    <row r="92" ht="14.5" spans="1:16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</row>
    <row r="93" ht="14.5" spans="1:16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</row>
    <row r="94" ht="14.5" spans="1:16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</row>
    <row r="95" ht="14.5" spans="1:16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</row>
    <row r="96" ht="14.5" spans="1:16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</row>
    <row r="97" ht="14.5" spans="1:16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</row>
    <row r="98" ht="14.5" spans="1:16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</row>
    <row r="99" ht="14.5" spans="1:16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</row>
    <row r="100" ht="14.5" spans="1:16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</row>
    <row r="101" ht="14.5" spans="1:16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</row>
    <row r="102" ht="14.5" spans="1:16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</row>
    <row r="103" ht="14.5" spans="1:16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</row>
    <row r="104" ht="14.5" spans="1:16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</row>
    <row r="105" ht="14.5" spans="1:2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4.5" spans="1:2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4.5" spans="1:2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4.5" spans="1:2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4.5" spans="1:2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4.5" spans="1:2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4.5" spans="1: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4.5" spans="1: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4.5" spans="1: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4.5" spans="1: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4.5" spans="1: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4.5" spans="1: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4.5" spans="1: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4.5" spans="1: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4.5" spans="1: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4.5" spans="1: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4.5" spans="1:2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4.5" spans="1:2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4.5" spans="1: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4.5" spans="1:2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4.5" spans="1:2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4.5" spans="1:2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4.5" spans="1:2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4.5" spans="1:2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4.5" spans="1:2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4.5" spans="1: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4.5" spans="1:2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4.5" spans="1:2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4.5" spans="1:2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4.5" spans="1: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4.5" spans="1:2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4.5" spans="1:2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4.5" spans="1:2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4.5" spans="1:2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4.5" spans="1:2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4.5" spans="1: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4.5" spans="1: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4.5" spans="1: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4.5" spans="1: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4.5" spans="1: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4.5" spans="1: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4.5" spans="1: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4.5" spans="1:2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4.5" spans="1:2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4.5" spans="1:2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4.5" spans="1:2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4.5" spans="1:2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4.5" spans="1:2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4.5" spans="1:2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4.5" spans="1:2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4.5" spans="1:2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4.5" spans="1:2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4.5" spans="1:2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4.5" spans="1:2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4.5" spans="1:2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4.5" spans="1:2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4.5" spans="1:2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4.5" spans="1:2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</sheetData>
  <mergeCells count="405">
    <mergeCell ref="A1:B1"/>
    <mergeCell ref="Y1:Z1"/>
    <mergeCell ref="AW1:AX1"/>
    <mergeCell ref="BU1:BV1"/>
    <mergeCell ref="CS1:CT1"/>
    <mergeCell ref="DQ1:DR1"/>
    <mergeCell ref="EO1:EP1"/>
    <mergeCell ref="A2:B2"/>
    <mergeCell ref="Y2:Z2"/>
    <mergeCell ref="AW2:AX2"/>
    <mergeCell ref="BU2:BV2"/>
    <mergeCell ref="CS2:CT2"/>
    <mergeCell ref="DQ2:DR2"/>
    <mergeCell ref="EO2:EP2"/>
    <mergeCell ref="A3:B3"/>
    <mergeCell ref="Y3:Z3"/>
    <mergeCell ref="AW3:AX3"/>
    <mergeCell ref="BU3:BV3"/>
    <mergeCell ref="CS3:CT3"/>
    <mergeCell ref="DQ3:DR3"/>
    <mergeCell ref="EO3:EP3"/>
    <mergeCell ref="A4:B4"/>
    <mergeCell ref="Y4:Z4"/>
    <mergeCell ref="AW4:AX4"/>
    <mergeCell ref="BU4:BV4"/>
    <mergeCell ref="CS4:CT4"/>
    <mergeCell ref="DQ4:DR4"/>
    <mergeCell ref="EO4:EP4"/>
    <mergeCell ref="A5:B5"/>
    <mergeCell ref="Y5:Z5"/>
    <mergeCell ref="AW5:AX5"/>
    <mergeCell ref="BU5:BV5"/>
    <mergeCell ref="CS5:CT5"/>
    <mergeCell ref="DQ5:DR5"/>
    <mergeCell ref="EO5:EP5"/>
    <mergeCell ref="A6:B6"/>
    <mergeCell ref="Y6:Z6"/>
    <mergeCell ref="AW6:AX6"/>
    <mergeCell ref="BU6:BV6"/>
    <mergeCell ref="CS6:CT6"/>
    <mergeCell ref="DQ6:DR6"/>
    <mergeCell ref="EO6:EP6"/>
    <mergeCell ref="A7:B7"/>
    <mergeCell ref="Y7:Z7"/>
    <mergeCell ref="AW7:AX7"/>
    <mergeCell ref="BU7:BV7"/>
    <mergeCell ref="CS7:CT7"/>
    <mergeCell ref="DQ7:DR7"/>
    <mergeCell ref="EO7:EP7"/>
    <mergeCell ref="A8:B8"/>
    <mergeCell ref="Y8:Z8"/>
    <mergeCell ref="AW8:AX8"/>
    <mergeCell ref="BU8:BV8"/>
    <mergeCell ref="CS8:CT8"/>
    <mergeCell ref="DQ8:DR8"/>
    <mergeCell ref="EO8:EP8"/>
    <mergeCell ref="A9:B9"/>
    <mergeCell ref="Y9:Z9"/>
    <mergeCell ref="AW9:AX9"/>
    <mergeCell ref="BU9:BV9"/>
    <mergeCell ref="CS9:CT9"/>
    <mergeCell ref="DQ9:DR9"/>
    <mergeCell ref="EO9:EP9"/>
    <mergeCell ref="A10:B10"/>
    <mergeCell ref="Y10:Z10"/>
    <mergeCell ref="AW10:AX10"/>
    <mergeCell ref="BU10:BV10"/>
    <mergeCell ref="CS10:CT10"/>
    <mergeCell ref="DQ10:DR10"/>
    <mergeCell ref="EO10:EP10"/>
    <mergeCell ref="A11:B11"/>
    <mergeCell ref="Y11:Z11"/>
    <mergeCell ref="AW11:AX11"/>
    <mergeCell ref="BU11:BV11"/>
    <mergeCell ref="CS11:CT11"/>
    <mergeCell ref="DQ11:DR11"/>
    <mergeCell ref="EO11:EP11"/>
    <mergeCell ref="A12:B12"/>
    <mergeCell ref="Y12:Z12"/>
    <mergeCell ref="AW12:AX12"/>
    <mergeCell ref="BU12:BV12"/>
    <mergeCell ref="CS12:CT12"/>
    <mergeCell ref="DQ12:DR12"/>
    <mergeCell ref="EO12:EP12"/>
    <mergeCell ref="A30:B30"/>
    <mergeCell ref="Y30:Z30"/>
    <mergeCell ref="AW30:AX30"/>
    <mergeCell ref="BU30:BV30"/>
    <mergeCell ref="CS30:CT30"/>
    <mergeCell ref="DQ30:DR30"/>
    <mergeCell ref="EO30:EP30"/>
    <mergeCell ref="A47:B47"/>
    <mergeCell ref="Y47:Z47"/>
    <mergeCell ref="AW47:AX47"/>
    <mergeCell ref="BU47:BV47"/>
    <mergeCell ref="CS47:CT47"/>
    <mergeCell ref="DQ47:DR47"/>
    <mergeCell ref="EO47:EP47"/>
    <mergeCell ref="A48:B48"/>
    <mergeCell ref="Y48:Z48"/>
    <mergeCell ref="AW48:AX48"/>
    <mergeCell ref="BU48:BV48"/>
    <mergeCell ref="CS48:CT48"/>
    <mergeCell ref="DQ48:DR48"/>
    <mergeCell ref="EO48:EP48"/>
    <mergeCell ref="A49:B49"/>
    <mergeCell ref="Y49:Z49"/>
    <mergeCell ref="AW49:AX49"/>
    <mergeCell ref="BU49:BV49"/>
    <mergeCell ref="CS49:CT49"/>
    <mergeCell ref="DQ49:DR49"/>
    <mergeCell ref="EO49:EP49"/>
    <mergeCell ref="A50:B50"/>
    <mergeCell ref="Y50:Z50"/>
    <mergeCell ref="AW50:AX50"/>
    <mergeCell ref="BU50:BV50"/>
    <mergeCell ref="CS50:CT50"/>
    <mergeCell ref="DQ50:DR50"/>
    <mergeCell ref="EO50:EP50"/>
    <mergeCell ref="A51:B51"/>
    <mergeCell ref="Y51:Z51"/>
    <mergeCell ref="AW51:AX51"/>
    <mergeCell ref="BU51:BV51"/>
    <mergeCell ref="CS51:CT51"/>
    <mergeCell ref="DQ51:DR51"/>
    <mergeCell ref="EO51:EP51"/>
    <mergeCell ref="A52:B52"/>
    <mergeCell ref="Y52:Z52"/>
    <mergeCell ref="AW52:AX52"/>
    <mergeCell ref="BU52:BV52"/>
    <mergeCell ref="CS52:CT52"/>
    <mergeCell ref="DQ52:DR52"/>
    <mergeCell ref="EO52:EP52"/>
    <mergeCell ref="A53:B53"/>
    <mergeCell ref="Y53:Z53"/>
    <mergeCell ref="AW53:AX53"/>
    <mergeCell ref="BU53:BV53"/>
    <mergeCell ref="CS53:CT53"/>
    <mergeCell ref="DQ53:DR53"/>
    <mergeCell ref="EO53:EP53"/>
    <mergeCell ref="A54:B54"/>
    <mergeCell ref="Y54:Z54"/>
    <mergeCell ref="AW54:AX54"/>
    <mergeCell ref="BU54:BV54"/>
    <mergeCell ref="CS54:CT54"/>
    <mergeCell ref="DQ54:DR54"/>
    <mergeCell ref="EO54:EP54"/>
    <mergeCell ref="A55:B55"/>
    <mergeCell ref="Y55:Z55"/>
    <mergeCell ref="AW55:AX55"/>
    <mergeCell ref="BU55:BV55"/>
    <mergeCell ref="CS55:CT55"/>
    <mergeCell ref="DQ55:DR55"/>
    <mergeCell ref="EO55:EP55"/>
    <mergeCell ref="A56:B56"/>
    <mergeCell ref="Y56:Z56"/>
    <mergeCell ref="AW56:AX56"/>
    <mergeCell ref="BU56:BV56"/>
    <mergeCell ref="CS56:CT56"/>
    <mergeCell ref="DQ56:DR56"/>
    <mergeCell ref="EO56:EP56"/>
    <mergeCell ref="A57:B57"/>
    <mergeCell ref="Y57:Z57"/>
    <mergeCell ref="AW57:AX57"/>
    <mergeCell ref="BU57:BV57"/>
    <mergeCell ref="CS57:CT57"/>
    <mergeCell ref="DQ57:DR57"/>
    <mergeCell ref="EO57:EP57"/>
    <mergeCell ref="A58:B58"/>
    <mergeCell ref="Y58:Z58"/>
    <mergeCell ref="AW58:AX58"/>
    <mergeCell ref="BU58:BV58"/>
    <mergeCell ref="CS58:CT58"/>
    <mergeCell ref="DQ58:DR58"/>
    <mergeCell ref="EO58:EP58"/>
    <mergeCell ref="A59:B59"/>
    <mergeCell ref="Y59:Z59"/>
    <mergeCell ref="AW59:AX59"/>
    <mergeCell ref="BU59:BV59"/>
    <mergeCell ref="CS59:CT59"/>
    <mergeCell ref="DQ59:DR59"/>
    <mergeCell ref="EO59:EP59"/>
    <mergeCell ref="A60:B60"/>
    <mergeCell ref="Y60:Z60"/>
    <mergeCell ref="AW60:AX60"/>
    <mergeCell ref="BU60:BV60"/>
    <mergeCell ref="CS60:CT60"/>
    <mergeCell ref="DQ60:DR60"/>
    <mergeCell ref="EO60:EP60"/>
    <mergeCell ref="A61:B61"/>
    <mergeCell ref="Y61:Z61"/>
    <mergeCell ref="AW61:AX61"/>
    <mergeCell ref="BU61:BV61"/>
    <mergeCell ref="CS61:CT61"/>
    <mergeCell ref="DQ61:DR61"/>
    <mergeCell ref="EO61:EP61"/>
    <mergeCell ref="A62:B62"/>
    <mergeCell ref="Y62:Z62"/>
    <mergeCell ref="AW62:AX62"/>
    <mergeCell ref="BU62:BV62"/>
    <mergeCell ref="CS62:CT62"/>
    <mergeCell ref="DQ62:DR62"/>
    <mergeCell ref="EO62:EP62"/>
    <mergeCell ref="A63:B63"/>
    <mergeCell ref="Y63:Z63"/>
    <mergeCell ref="AW63:AX63"/>
    <mergeCell ref="BU63:BV63"/>
    <mergeCell ref="CS63:CT63"/>
    <mergeCell ref="DQ63:DR63"/>
    <mergeCell ref="EO63:EP63"/>
    <mergeCell ref="A64:B64"/>
    <mergeCell ref="Y64:Z64"/>
    <mergeCell ref="AW64:AX64"/>
    <mergeCell ref="BU64:BV64"/>
    <mergeCell ref="CS64:CT64"/>
    <mergeCell ref="DQ64:DR64"/>
    <mergeCell ref="EO64:EP64"/>
    <mergeCell ref="A65:B65"/>
    <mergeCell ref="Y65:Z65"/>
    <mergeCell ref="AW65:AX65"/>
    <mergeCell ref="BU65:BV65"/>
    <mergeCell ref="CS65:CT65"/>
    <mergeCell ref="DQ65:DR65"/>
    <mergeCell ref="EO65:EP65"/>
    <mergeCell ref="A66:B66"/>
    <mergeCell ref="Y66:Z66"/>
    <mergeCell ref="AW66:AX66"/>
    <mergeCell ref="BU66:BV66"/>
    <mergeCell ref="CS66:CT66"/>
    <mergeCell ref="DQ66:DR66"/>
    <mergeCell ref="EO66:EP66"/>
    <mergeCell ref="A67:B67"/>
    <mergeCell ref="Y67:Z67"/>
    <mergeCell ref="AW67:AX67"/>
    <mergeCell ref="BU67:BV67"/>
    <mergeCell ref="CS67:CT67"/>
    <mergeCell ref="DQ67:DR67"/>
    <mergeCell ref="EO67:EP67"/>
    <mergeCell ref="A68:B68"/>
    <mergeCell ref="Y68:Z68"/>
    <mergeCell ref="AW68:AX68"/>
    <mergeCell ref="BU68:BV68"/>
    <mergeCell ref="CS68:CT68"/>
    <mergeCell ref="DQ68:DR68"/>
    <mergeCell ref="EO68:EP68"/>
    <mergeCell ref="A69:B69"/>
    <mergeCell ref="Y69:Z69"/>
    <mergeCell ref="AW69:AX69"/>
    <mergeCell ref="BU69:BV69"/>
    <mergeCell ref="CS69:CT69"/>
    <mergeCell ref="DQ69:DR69"/>
    <mergeCell ref="EO69:EP69"/>
    <mergeCell ref="A70:B70"/>
    <mergeCell ref="Y70:Z70"/>
    <mergeCell ref="AW70:AX70"/>
    <mergeCell ref="BU70:BV70"/>
    <mergeCell ref="CS70:CT70"/>
    <mergeCell ref="DQ70:DR70"/>
    <mergeCell ref="EO70:EP70"/>
    <mergeCell ref="A71:B71"/>
    <mergeCell ref="Y71:Z71"/>
    <mergeCell ref="AW71:AX71"/>
    <mergeCell ref="BU71:BV71"/>
    <mergeCell ref="CS71:CT71"/>
    <mergeCell ref="DQ71:DR71"/>
    <mergeCell ref="EO71:EP71"/>
    <mergeCell ref="A72:B72"/>
    <mergeCell ref="Y72:Z72"/>
    <mergeCell ref="AW72:AX72"/>
    <mergeCell ref="BU72:BV72"/>
    <mergeCell ref="CS72:CT72"/>
    <mergeCell ref="DQ72:DR72"/>
    <mergeCell ref="EO72:EP72"/>
    <mergeCell ref="A73:B73"/>
    <mergeCell ref="Y73:Z73"/>
    <mergeCell ref="AW73:AX73"/>
    <mergeCell ref="BU73:BV73"/>
    <mergeCell ref="CS73:CT73"/>
    <mergeCell ref="DQ73:DR73"/>
    <mergeCell ref="EO73:EP73"/>
    <mergeCell ref="A74:B74"/>
    <mergeCell ref="Y74:Z74"/>
    <mergeCell ref="AW74:AX74"/>
    <mergeCell ref="BU74:BV74"/>
    <mergeCell ref="CS74:CT74"/>
    <mergeCell ref="DQ74:DR74"/>
    <mergeCell ref="EO74:EP74"/>
    <mergeCell ref="A75:B75"/>
    <mergeCell ref="EO75:EP75"/>
    <mergeCell ref="A76:B76"/>
    <mergeCell ref="EO76:EP76"/>
    <mergeCell ref="A77:B77"/>
    <mergeCell ref="EO77:EP77"/>
    <mergeCell ref="A78:B78"/>
    <mergeCell ref="EO78:EP78"/>
    <mergeCell ref="A79:B79"/>
    <mergeCell ref="EO79:EP79"/>
    <mergeCell ref="A80:B80"/>
    <mergeCell ref="EO80:EP80"/>
    <mergeCell ref="A81:B81"/>
    <mergeCell ref="EO81:EP81"/>
    <mergeCell ref="A82:B82"/>
    <mergeCell ref="EO82:EP82"/>
    <mergeCell ref="A83:B83"/>
    <mergeCell ref="EO83:EP83"/>
    <mergeCell ref="A84:B84"/>
    <mergeCell ref="EO84:EP84"/>
    <mergeCell ref="A85:B85"/>
    <mergeCell ref="EO85:EP85"/>
    <mergeCell ref="A86:B86"/>
    <mergeCell ref="EO86:EP86"/>
    <mergeCell ref="A87:B87"/>
    <mergeCell ref="EO87:EP87"/>
    <mergeCell ref="A88:B88"/>
    <mergeCell ref="EO88:EP88"/>
    <mergeCell ref="A89:B89"/>
    <mergeCell ref="EO89:EP89"/>
    <mergeCell ref="A90:B90"/>
    <mergeCell ref="EO90:EP90"/>
    <mergeCell ref="A91:B91"/>
    <mergeCell ref="EO91:EP91"/>
    <mergeCell ref="A92:B92"/>
    <mergeCell ref="EO92:EP92"/>
    <mergeCell ref="A93:B93"/>
    <mergeCell ref="EO93:EP93"/>
    <mergeCell ref="A94:B94"/>
    <mergeCell ref="EO94:EP94"/>
    <mergeCell ref="A95:B95"/>
    <mergeCell ref="EO95:EP95"/>
    <mergeCell ref="A96:B96"/>
    <mergeCell ref="EO96:EP96"/>
    <mergeCell ref="A97:B97"/>
    <mergeCell ref="EO97:EP97"/>
    <mergeCell ref="A98:B98"/>
    <mergeCell ref="EO98:EP98"/>
    <mergeCell ref="A99:B99"/>
    <mergeCell ref="EO99:EP99"/>
    <mergeCell ref="A100:B100"/>
    <mergeCell ref="EO100:EP100"/>
    <mergeCell ref="A101:B101"/>
    <mergeCell ref="EO101:EP101"/>
    <mergeCell ref="A102:B102"/>
    <mergeCell ref="EO102:EP102"/>
    <mergeCell ref="A103:B103"/>
    <mergeCell ref="EO103:EP103"/>
    <mergeCell ref="A104:B104"/>
    <mergeCell ref="EO104:EP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K57"/>
  <sheetViews>
    <sheetView zoomScale="63" zoomScaleNormal="63" topLeftCell="A11" workbookViewId="0">
      <selection activeCell="C21" sqref="C21"/>
    </sheetView>
  </sheetViews>
  <sheetFormatPr defaultColWidth="9" defaultRowHeight="12.5"/>
  <cols>
    <col min="2" max="2" width="38" customWidth="1"/>
    <col min="4" max="22" width="9" hidden="1" customWidth="1"/>
    <col min="28" max="46" width="9" hidden="1" customWidth="1"/>
    <col min="52" max="70" width="9" hidden="1" customWidth="1"/>
    <col min="74" max="74" width="38" customWidth="1"/>
    <col min="76" max="94" width="9" hidden="1" customWidth="1"/>
    <col min="100" max="118" width="9" hidden="1" customWidth="1"/>
    <col min="124" max="142" width="9" hidden="1" customWidth="1"/>
    <col min="148" max="166" width="9" hidden="1" customWidth="1"/>
  </cols>
  <sheetData>
    <row r="1" ht="14.5" spans="1:16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</row>
    <row r="2" ht="14.5" spans="1:16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</row>
    <row r="3" ht="14.5" spans="1:16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</row>
    <row r="4" ht="14.5" spans="1:16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</row>
    <row r="5" ht="18" spans="1:167">
      <c r="A5" s="2" t="s">
        <v>251</v>
      </c>
      <c r="B5" s="2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1"/>
      <c r="Q5" s="1"/>
      <c r="R5" s="1"/>
      <c r="S5" s="1"/>
      <c r="T5" s="1"/>
      <c r="U5" s="1"/>
      <c r="V5" s="1"/>
      <c r="W5" s="1"/>
      <c r="Y5" s="2" t="s">
        <v>251</v>
      </c>
      <c r="Z5" s="2"/>
      <c r="AA5" s="1"/>
      <c r="AB5" s="1"/>
      <c r="AC5" s="1"/>
      <c r="AD5" s="3"/>
      <c r="AE5" s="3"/>
      <c r="AF5" s="3"/>
      <c r="AG5" s="3"/>
      <c r="AH5" s="3"/>
      <c r="AI5" s="3"/>
      <c r="AJ5" s="3"/>
      <c r="AK5" s="3"/>
      <c r="AL5" s="3"/>
      <c r="AM5" s="3"/>
      <c r="AN5" s="1"/>
      <c r="AO5" s="1"/>
      <c r="AP5" s="1"/>
      <c r="AQ5" s="1"/>
      <c r="AR5" s="1"/>
      <c r="AS5" s="1"/>
      <c r="AT5" s="1"/>
      <c r="AU5" s="1"/>
      <c r="AW5" s="2" t="s">
        <v>251</v>
      </c>
      <c r="AX5" s="2"/>
      <c r="AY5" s="1"/>
      <c r="AZ5" s="1"/>
      <c r="BA5" s="1"/>
      <c r="BB5" s="3"/>
      <c r="BC5" s="3"/>
      <c r="BD5" s="3"/>
      <c r="BE5" s="3"/>
      <c r="BF5" s="3"/>
      <c r="BG5" s="3"/>
      <c r="BH5" s="3"/>
      <c r="BI5" s="3"/>
      <c r="BJ5" s="3"/>
      <c r="BK5" s="3"/>
      <c r="BL5" s="1"/>
      <c r="BM5" s="1"/>
      <c r="BN5" s="1"/>
      <c r="BO5" s="1"/>
      <c r="BP5" s="1"/>
      <c r="BQ5" s="1"/>
      <c r="BR5" s="1"/>
      <c r="BS5" s="1"/>
      <c r="BU5" s="2" t="s">
        <v>251</v>
      </c>
      <c r="BV5" s="2"/>
      <c r="BW5" s="1"/>
      <c r="BX5" s="1"/>
      <c r="BY5" s="1"/>
      <c r="BZ5" s="3"/>
      <c r="CA5" s="3"/>
      <c r="CB5" s="3"/>
      <c r="CC5" s="3"/>
      <c r="CD5" s="3"/>
      <c r="CE5" s="3"/>
      <c r="CF5" s="3"/>
      <c r="CG5" s="3"/>
      <c r="CH5" s="3"/>
      <c r="CI5" s="3"/>
      <c r="CJ5" s="1"/>
      <c r="CK5" s="1"/>
      <c r="CL5" s="1"/>
      <c r="CM5" s="1"/>
      <c r="CN5" s="1"/>
      <c r="CO5" s="1"/>
      <c r="CP5" s="1"/>
      <c r="CQ5" s="1"/>
      <c r="CS5" s="2" t="s">
        <v>251</v>
      </c>
      <c r="CT5" s="2"/>
      <c r="CU5" s="1"/>
      <c r="CV5" s="1"/>
      <c r="CW5" s="1"/>
      <c r="CX5" s="3"/>
      <c r="CY5" s="3"/>
      <c r="CZ5" s="3"/>
      <c r="DA5" s="3"/>
      <c r="DB5" s="3"/>
      <c r="DC5" s="3"/>
      <c r="DD5" s="3"/>
      <c r="DE5" s="3"/>
      <c r="DF5" s="3"/>
      <c r="DG5" s="3"/>
      <c r="DH5" s="1"/>
      <c r="DI5" s="1"/>
      <c r="DJ5" s="1"/>
      <c r="DK5" s="1"/>
      <c r="DL5" s="1"/>
      <c r="DM5" s="1"/>
      <c r="DN5" s="1"/>
      <c r="DO5" s="1"/>
      <c r="DQ5" s="2" t="s">
        <v>251</v>
      </c>
      <c r="DR5" s="2"/>
      <c r="DS5" s="1"/>
      <c r="DT5" s="1"/>
      <c r="DU5" s="1"/>
      <c r="DV5" s="3"/>
      <c r="DW5" s="3"/>
      <c r="DX5" s="3"/>
      <c r="DY5" s="3"/>
      <c r="DZ5" s="3"/>
      <c r="EA5" s="3"/>
      <c r="EB5" s="3"/>
      <c r="EC5" s="3"/>
      <c r="ED5" s="3"/>
      <c r="EE5" s="3"/>
      <c r="EF5" s="1"/>
      <c r="EG5" s="1"/>
      <c r="EH5" s="1"/>
      <c r="EI5" s="1"/>
      <c r="EJ5" s="1"/>
      <c r="EK5" s="1"/>
      <c r="EL5" s="1"/>
      <c r="EM5" s="1"/>
      <c r="EO5" s="2" t="s">
        <v>251</v>
      </c>
      <c r="EP5" s="2"/>
      <c r="EQ5" s="1"/>
      <c r="ER5" s="1"/>
      <c r="ES5" s="1"/>
      <c r="ET5" s="3"/>
      <c r="EU5" s="3"/>
      <c r="EV5" s="3"/>
      <c r="EW5" s="3"/>
      <c r="EX5" s="3"/>
      <c r="EY5" s="3"/>
      <c r="EZ5" s="3"/>
      <c r="FA5" s="3"/>
      <c r="FB5" s="3"/>
      <c r="FC5" s="3"/>
      <c r="FD5" s="1"/>
      <c r="FE5" s="1"/>
      <c r="FF5" s="1"/>
      <c r="FG5" s="1"/>
      <c r="FH5" s="1"/>
      <c r="FI5" s="1"/>
      <c r="FJ5" s="1"/>
      <c r="FK5" s="1"/>
    </row>
    <row r="6" ht="18" spans="1:16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Y6" s="2"/>
      <c r="Z6" s="2"/>
      <c r="AA6" s="1"/>
      <c r="AB6" s="1"/>
      <c r="AC6" s="1"/>
      <c r="AD6" s="3"/>
      <c r="AE6" s="3"/>
      <c r="AF6" s="3"/>
      <c r="AG6" s="3"/>
      <c r="AH6" s="3"/>
      <c r="AI6" s="3"/>
      <c r="AJ6" s="3"/>
      <c r="AK6" s="3"/>
      <c r="AL6" s="3"/>
      <c r="AM6" s="3"/>
      <c r="AN6" s="1"/>
      <c r="AO6" s="1"/>
      <c r="AP6" s="1"/>
      <c r="AQ6" s="1"/>
      <c r="AR6" s="1"/>
      <c r="AS6" s="1"/>
      <c r="AT6" s="1"/>
      <c r="AU6" s="1"/>
      <c r="AW6" s="2"/>
      <c r="AX6" s="2"/>
      <c r="AY6" s="1"/>
      <c r="AZ6" s="1"/>
      <c r="BA6" s="1"/>
      <c r="BB6" s="3"/>
      <c r="BC6" s="3"/>
      <c r="BD6" s="3"/>
      <c r="BE6" s="3"/>
      <c r="BF6" s="3"/>
      <c r="BG6" s="3"/>
      <c r="BH6" s="3"/>
      <c r="BI6" s="3"/>
      <c r="BJ6" s="3"/>
      <c r="BK6" s="3"/>
      <c r="BL6" s="1"/>
      <c r="BM6" s="1"/>
      <c r="BN6" s="1"/>
      <c r="BO6" s="1"/>
      <c r="BP6" s="1"/>
      <c r="BQ6" s="1"/>
      <c r="BR6" s="1"/>
      <c r="BS6" s="1"/>
      <c r="BU6" s="2"/>
      <c r="BV6" s="2"/>
      <c r="BW6" s="1"/>
      <c r="BX6" s="1"/>
      <c r="BY6" s="1"/>
      <c r="BZ6" s="3"/>
      <c r="CA6" s="3"/>
      <c r="CB6" s="3"/>
      <c r="CC6" s="3"/>
      <c r="CD6" s="3"/>
      <c r="CE6" s="3"/>
      <c r="CF6" s="3"/>
      <c r="CG6" s="3"/>
      <c r="CH6" s="3"/>
      <c r="CI6" s="3"/>
      <c r="CJ6" s="1"/>
      <c r="CK6" s="1"/>
      <c r="CL6" s="1"/>
      <c r="CM6" s="1"/>
      <c r="CN6" s="1"/>
      <c r="CO6" s="1"/>
      <c r="CP6" s="1"/>
      <c r="CQ6" s="1"/>
      <c r="CS6" s="2"/>
      <c r="CT6" s="2"/>
      <c r="CU6" s="1"/>
      <c r="CV6" s="1"/>
      <c r="CW6" s="1"/>
      <c r="CX6" s="3"/>
      <c r="CY6" s="3"/>
      <c r="CZ6" s="3"/>
      <c r="DA6" s="3"/>
      <c r="DB6" s="3"/>
      <c r="DC6" s="3"/>
      <c r="DD6" s="3"/>
      <c r="DE6" s="3"/>
      <c r="DF6" s="3"/>
      <c r="DG6" s="3"/>
      <c r="DH6" s="1"/>
      <c r="DI6" s="1"/>
      <c r="DJ6" s="1"/>
      <c r="DK6" s="1"/>
      <c r="DL6" s="1"/>
      <c r="DM6" s="1"/>
      <c r="DN6" s="1"/>
      <c r="DO6" s="1"/>
      <c r="DQ6" s="2"/>
      <c r="DR6" s="2"/>
      <c r="DS6" s="1"/>
      <c r="DT6" s="1"/>
      <c r="DU6" s="1"/>
      <c r="DV6" s="3"/>
      <c r="DW6" s="3"/>
      <c r="DX6" s="3"/>
      <c r="DY6" s="3"/>
      <c r="DZ6" s="3"/>
      <c r="EA6" s="3"/>
      <c r="EB6" s="3"/>
      <c r="EC6" s="3"/>
      <c r="ED6" s="3"/>
      <c r="EE6" s="3"/>
      <c r="EF6" s="1"/>
      <c r="EG6" s="1"/>
      <c r="EH6" s="1"/>
      <c r="EI6" s="1"/>
      <c r="EJ6" s="1"/>
      <c r="EK6" s="1"/>
      <c r="EL6" s="1"/>
      <c r="EM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</row>
    <row r="7" ht="17.5" spans="1:167">
      <c r="A7" s="4" t="s">
        <v>252</v>
      </c>
      <c r="B7" s="4"/>
      <c r="C7" s="3"/>
      <c r="D7" s="3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Y7" s="4" t="s">
        <v>253</v>
      </c>
      <c r="Z7" s="4"/>
      <c r="AA7" s="3"/>
      <c r="AB7" s="3"/>
      <c r="AC7" s="3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W7" s="4" t="s">
        <v>254</v>
      </c>
      <c r="AX7" s="4"/>
      <c r="AY7" s="3"/>
      <c r="AZ7" s="3"/>
      <c r="BA7" s="3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U7" s="4" t="s">
        <v>255</v>
      </c>
      <c r="BV7" s="4"/>
      <c r="BW7" s="3"/>
      <c r="BX7" s="3"/>
      <c r="BY7" s="3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S7" s="4" t="s">
        <v>256</v>
      </c>
      <c r="CT7" s="4"/>
      <c r="CU7" s="3"/>
      <c r="CV7" s="3"/>
      <c r="CW7" s="3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Q7" s="4" t="s">
        <v>257</v>
      </c>
      <c r="DR7" s="4"/>
      <c r="DS7" s="3"/>
      <c r="DT7" s="3"/>
      <c r="DU7" s="3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O7" s="4" t="s">
        <v>258</v>
      </c>
      <c r="EP7" s="4"/>
      <c r="EQ7" s="3"/>
      <c r="ER7" s="3"/>
      <c r="ES7" s="3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</row>
    <row r="8" ht="15.5" spans="1:167">
      <c r="A8" s="4" t="s">
        <v>276</v>
      </c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Y8" s="4" t="s">
        <v>276</v>
      </c>
      <c r="Z8" s="4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W8" s="4" t="s">
        <v>276</v>
      </c>
      <c r="AX8" s="4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4" t="s">
        <v>276</v>
      </c>
      <c r="BV8" s="4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S8" s="4" t="s">
        <v>276</v>
      </c>
      <c r="CT8" s="4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Q8" s="4" t="s">
        <v>276</v>
      </c>
      <c r="DR8" s="4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O8" s="4" t="s">
        <v>276</v>
      </c>
      <c r="EP8" s="4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</row>
    <row r="9" ht="15.5" spans="1:16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Y9" s="1"/>
      <c r="Z9" s="1"/>
      <c r="AA9" s="17"/>
      <c r="AB9" s="17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W9" s="1"/>
      <c r="AX9" s="1"/>
      <c r="AY9" s="17"/>
      <c r="AZ9" s="17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U9" s="1"/>
      <c r="BV9" s="1"/>
      <c r="BW9" s="17"/>
      <c r="BX9" s="17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S9" s="1"/>
      <c r="CT9" s="1"/>
      <c r="CU9" s="17"/>
      <c r="CV9" s="17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Q9" s="1"/>
      <c r="DR9" s="1"/>
      <c r="DS9" s="17"/>
      <c r="DT9" s="17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</row>
    <row r="10" ht="14.5" spans="1:16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</row>
    <row r="11" ht="15.25" spans="1:167">
      <c r="A11" s="1"/>
      <c r="B11" s="1"/>
      <c r="C11" s="6">
        <v>2000</v>
      </c>
      <c r="D11" s="6">
        <v>2001</v>
      </c>
      <c r="E11" s="6">
        <v>2002</v>
      </c>
      <c r="F11" s="6">
        <v>2003</v>
      </c>
      <c r="G11" s="6">
        <v>2004</v>
      </c>
      <c r="H11" s="6">
        <v>2005</v>
      </c>
      <c r="I11" s="6">
        <v>2006</v>
      </c>
      <c r="J11" s="6">
        <v>2007</v>
      </c>
      <c r="K11" s="6">
        <v>2008</v>
      </c>
      <c r="L11" s="6">
        <v>2009</v>
      </c>
      <c r="M11" s="6">
        <v>2010</v>
      </c>
      <c r="N11" s="6">
        <v>2011</v>
      </c>
      <c r="O11" s="6">
        <v>2012</v>
      </c>
      <c r="P11" s="6">
        <v>2013</v>
      </c>
      <c r="Q11" s="6">
        <v>2014</v>
      </c>
      <c r="R11" s="6">
        <v>2015</v>
      </c>
      <c r="S11" s="6">
        <v>2016</v>
      </c>
      <c r="T11" s="6">
        <v>2017</v>
      </c>
      <c r="U11" s="6">
        <v>2018</v>
      </c>
      <c r="V11" s="6">
        <v>2019</v>
      </c>
      <c r="W11" s="6">
        <v>2020</v>
      </c>
      <c r="Y11" s="1"/>
      <c r="Z11" s="1"/>
      <c r="AA11" s="6">
        <v>2000</v>
      </c>
      <c r="AB11" s="6">
        <v>2001</v>
      </c>
      <c r="AC11" s="6">
        <v>2002</v>
      </c>
      <c r="AD11" s="6">
        <v>2003</v>
      </c>
      <c r="AE11" s="6">
        <v>2004</v>
      </c>
      <c r="AF11" s="6">
        <v>2005</v>
      </c>
      <c r="AG11" s="6">
        <v>2006</v>
      </c>
      <c r="AH11" s="6">
        <v>2007</v>
      </c>
      <c r="AI11" s="6">
        <v>2008</v>
      </c>
      <c r="AJ11" s="6">
        <v>2009</v>
      </c>
      <c r="AK11" s="6">
        <v>2010</v>
      </c>
      <c r="AL11" s="6">
        <v>2011</v>
      </c>
      <c r="AM11" s="6">
        <v>2012</v>
      </c>
      <c r="AN11" s="6">
        <v>2013</v>
      </c>
      <c r="AO11" s="6">
        <v>2014</v>
      </c>
      <c r="AP11" s="6">
        <v>2015</v>
      </c>
      <c r="AQ11" s="6">
        <v>2016</v>
      </c>
      <c r="AR11" s="6">
        <v>2017</v>
      </c>
      <c r="AS11" s="6">
        <v>2018</v>
      </c>
      <c r="AT11" s="6">
        <v>2019</v>
      </c>
      <c r="AU11" s="6">
        <v>2020</v>
      </c>
      <c r="AW11" s="1"/>
      <c r="AX11" s="1"/>
      <c r="AY11" s="6">
        <v>2000</v>
      </c>
      <c r="AZ11" s="6">
        <v>2001</v>
      </c>
      <c r="BA11" s="6">
        <v>2002</v>
      </c>
      <c r="BB11" s="6">
        <v>2003</v>
      </c>
      <c r="BC11" s="6">
        <v>2004</v>
      </c>
      <c r="BD11" s="6">
        <v>2005</v>
      </c>
      <c r="BE11" s="6">
        <v>2006</v>
      </c>
      <c r="BF11" s="6">
        <v>2007</v>
      </c>
      <c r="BG11" s="6">
        <v>2008</v>
      </c>
      <c r="BH11" s="6">
        <v>2009</v>
      </c>
      <c r="BI11" s="6">
        <v>2010</v>
      </c>
      <c r="BJ11" s="6">
        <v>2011</v>
      </c>
      <c r="BK11" s="6">
        <v>2012</v>
      </c>
      <c r="BL11" s="6">
        <v>2013</v>
      </c>
      <c r="BM11" s="6">
        <v>2014</v>
      </c>
      <c r="BN11" s="6">
        <v>2015</v>
      </c>
      <c r="BO11" s="6">
        <v>2016</v>
      </c>
      <c r="BP11" s="6">
        <v>2017</v>
      </c>
      <c r="BQ11" s="6">
        <v>2018</v>
      </c>
      <c r="BR11" s="6">
        <v>2019</v>
      </c>
      <c r="BS11" s="6">
        <v>2020</v>
      </c>
      <c r="BU11" s="1"/>
      <c r="BV11" s="1"/>
      <c r="BW11" s="6">
        <v>2000</v>
      </c>
      <c r="BX11" s="6">
        <v>2001</v>
      </c>
      <c r="BY11" s="6">
        <v>2002</v>
      </c>
      <c r="BZ11" s="6">
        <v>2003</v>
      </c>
      <c r="CA11" s="6">
        <v>2004</v>
      </c>
      <c r="CB11" s="6">
        <v>2005</v>
      </c>
      <c r="CC11" s="6">
        <v>2006</v>
      </c>
      <c r="CD11" s="6">
        <v>2007</v>
      </c>
      <c r="CE11" s="6">
        <v>2008</v>
      </c>
      <c r="CF11" s="6">
        <v>2009</v>
      </c>
      <c r="CG11" s="6">
        <v>2010</v>
      </c>
      <c r="CH11" s="6">
        <v>2011</v>
      </c>
      <c r="CI11" s="6">
        <v>2012</v>
      </c>
      <c r="CJ11" s="6">
        <v>2013</v>
      </c>
      <c r="CK11" s="6">
        <v>2014</v>
      </c>
      <c r="CL11" s="6">
        <v>2015</v>
      </c>
      <c r="CM11" s="6">
        <v>2016</v>
      </c>
      <c r="CN11" s="6">
        <v>2017</v>
      </c>
      <c r="CO11" s="6">
        <v>2018</v>
      </c>
      <c r="CP11" s="6">
        <v>2019</v>
      </c>
      <c r="CQ11" s="6">
        <v>2020</v>
      </c>
      <c r="CS11" s="1"/>
      <c r="CT11" s="1"/>
      <c r="CU11" s="6">
        <v>2000</v>
      </c>
      <c r="CV11" s="6">
        <v>2001</v>
      </c>
      <c r="CW11" s="6">
        <v>2002</v>
      </c>
      <c r="CX11" s="6">
        <v>2003</v>
      </c>
      <c r="CY11" s="6">
        <v>2004</v>
      </c>
      <c r="CZ11" s="6">
        <v>2005</v>
      </c>
      <c r="DA11" s="6">
        <v>2006</v>
      </c>
      <c r="DB11" s="6">
        <v>2007</v>
      </c>
      <c r="DC11" s="6">
        <v>2008</v>
      </c>
      <c r="DD11" s="6">
        <v>2009</v>
      </c>
      <c r="DE11" s="6">
        <v>2010</v>
      </c>
      <c r="DF11" s="6">
        <v>2011</v>
      </c>
      <c r="DG11" s="6">
        <v>2012</v>
      </c>
      <c r="DH11" s="6">
        <v>2013</v>
      </c>
      <c r="DI11" s="6">
        <v>2014</v>
      </c>
      <c r="DJ11" s="6">
        <v>2015</v>
      </c>
      <c r="DK11" s="6">
        <v>2016</v>
      </c>
      <c r="DL11" s="6">
        <v>2017</v>
      </c>
      <c r="DM11" s="6">
        <v>2018</v>
      </c>
      <c r="DN11" s="6">
        <v>2019</v>
      </c>
      <c r="DO11" s="6">
        <v>2020</v>
      </c>
      <c r="DQ11" s="1"/>
      <c r="DR11" s="1"/>
      <c r="DS11" s="6">
        <v>2000</v>
      </c>
      <c r="DT11" s="6">
        <v>2001</v>
      </c>
      <c r="DU11" s="6">
        <v>2002</v>
      </c>
      <c r="DV11" s="6">
        <v>2003</v>
      </c>
      <c r="DW11" s="6">
        <v>2004</v>
      </c>
      <c r="DX11" s="6">
        <v>2005</v>
      </c>
      <c r="DY11" s="6">
        <v>2006</v>
      </c>
      <c r="DZ11" s="6">
        <v>2007</v>
      </c>
      <c r="EA11" s="6">
        <v>2008</v>
      </c>
      <c r="EB11" s="6">
        <v>2009</v>
      </c>
      <c r="EC11" s="6">
        <v>2010</v>
      </c>
      <c r="ED11" s="6">
        <v>2011</v>
      </c>
      <c r="EE11" s="6">
        <v>2012</v>
      </c>
      <c r="EF11" s="6">
        <v>2013</v>
      </c>
      <c r="EG11" s="6">
        <v>2014</v>
      </c>
      <c r="EH11" s="6">
        <v>2015</v>
      </c>
      <c r="EI11" s="6">
        <v>2016</v>
      </c>
      <c r="EJ11" s="6">
        <v>2017</v>
      </c>
      <c r="EK11" s="6">
        <v>2018</v>
      </c>
      <c r="EL11" s="6">
        <v>2019</v>
      </c>
      <c r="EM11" s="6">
        <v>2020</v>
      </c>
      <c r="EO11" s="1"/>
      <c r="EP11" s="1"/>
      <c r="EQ11" s="6">
        <v>2000</v>
      </c>
      <c r="ER11" s="6">
        <v>2001</v>
      </c>
      <c r="ES11" s="6">
        <v>2002</v>
      </c>
      <c r="ET11" s="6">
        <v>2003</v>
      </c>
      <c r="EU11" s="6">
        <v>2004</v>
      </c>
      <c r="EV11" s="6">
        <v>2005</v>
      </c>
      <c r="EW11" s="6">
        <v>2006</v>
      </c>
      <c r="EX11" s="6">
        <v>2007</v>
      </c>
      <c r="EY11" s="6">
        <v>2008</v>
      </c>
      <c r="EZ11" s="6">
        <v>2009</v>
      </c>
      <c r="FA11" s="6">
        <v>2010</v>
      </c>
      <c r="FB11" s="6">
        <v>2011</v>
      </c>
      <c r="FC11" s="6">
        <v>2012</v>
      </c>
      <c r="FD11" s="6">
        <v>2013</v>
      </c>
      <c r="FE11" s="6">
        <v>2014</v>
      </c>
      <c r="FF11" s="6">
        <v>2015</v>
      </c>
      <c r="FG11" s="6">
        <v>2016</v>
      </c>
      <c r="FH11" s="6">
        <v>2017</v>
      </c>
      <c r="FI11" s="6">
        <v>2018</v>
      </c>
      <c r="FJ11" s="6">
        <v>2019</v>
      </c>
      <c r="FK11" s="6">
        <v>2020</v>
      </c>
    </row>
    <row r="12" ht="14.5" spans="1:16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</row>
    <row r="13" ht="91" spans="1:167">
      <c r="A13" s="1"/>
      <c r="B13" s="13" t="s">
        <v>277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Y13" s="1"/>
      <c r="Z13" s="13" t="s">
        <v>277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W13" s="1"/>
      <c r="AX13" s="13" t="s">
        <v>277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U13" s="1"/>
      <c r="BV13" s="13" t="s">
        <v>277</v>
      </c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S13" s="1"/>
      <c r="CT13" s="13" t="s">
        <v>277</v>
      </c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Q13" s="1"/>
      <c r="DR13" s="13" t="s">
        <v>277</v>
      </c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O13" s="1"/>
      <c r="EP13" s="13" t="s">
        <v>277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</row>
    <row r="14" ht="14.5" spans="1:167">
      <c r="A14" s="1"/>
      <c r="B14" s="10" t="s">
        <v>262</v>
      </c>
      <c r="C14" s="1">
        <v>60</v>
      </c>
      <c r="D14" s="1">
        <v>60</v>
      </c>
      <c r="E14" s="1">
        <v>60</v>
      </c>
      <c r="F14" s="1">
        <v>60</v>
      </c>
      <c r="G14" s="1">
        <v>60</v>
      </c>
      <c r="H14" s="1">
        <v>60</v>
      </c>
      <c r="I14" s="1">
        <v>60</v>
      </c>
      <c r="J14" s="1">
        <v>60</v>
      </c>
      <c r="K14" s="1">
        <v>60</v>
      </c>
      <c r="L14" s="1">
        <v>60</v>
      </c>
      <c r="M14" s="1">
        <v>60</v>
      </c>
      <c r="N14" s="1">
        <v>60</v>
      </c>
      <c r="O14" s="1">
        <v>60</v>
      </c>
      <c r="P14" s="1">
        <v>60</v>
      </c>
      <c r="Q14" s="1">
        <v>60</v>
      </c>
      <c r="R14" s="1">
        <v>60</v>
      </c>
      <c r="S14" s="1">
        <v>60</v>
      </c>
      <c r="T14" s="1">
        <v>60</v>
      </c>
      <c r="U14" s="1">
        <v>60</v>
      </c>
      <c r="V14" s="1">
        <v>60</v>
      </c>
      <c r="W14" s="1">
        <v>60</v>
      </c>
      <c r="Y14" s="1"/>
      <c r="Z14" s="10" t="s">
        <v>262</v>
      </c>
      <c r="AA14" s="1">
        <v>60</v>
      </c>
      <c r="AB14" s="1">
        <v>60</v>
      </c>
      <c r="AC14" s="1">
        <v>60</v>
      </c>
      <c r="AD14" s="1">
        <v>60</v>
      </c>
      <c r="AE14" s="1">
        <v>60</v>
      </c>
      <c r="AF14" s="1">
        <v>60</v>
      </c>
      <c r="AG14" s="1">
        <v>60</v>
      </c>
      <c r="AH14" s="1">
        <v>60</v>
      </c>
      <c r="AI14" s="1">
        <v>60</v>
      </c>
      <c r="AJ14" s="1">
        <v>60</v>
      </c>
      <c r="AK14" s="1">
        <v>60</v>
      </c>
      <c r="AL14" s="1">
        <v>60</v>
      </c>
      <c r="AM14" s="1">
        <v>60</v>
      </c>
      <c r="AN14" s="1">
        <v>60</v>
      </c>
      <c r="AO14" s="1">
        <v>60</v>
      </c>
      <c r="AP14" s="1">
        <v>60</v>
      </c>
      <c r="AQ14" s="1">
        <v>60</v>
      </c>
      <c r="AR14" s="1">
        <v>60</v>
      </c>
      <c r="AS14" s="1">
        <v>60</v>
      </c>
      <c r="AT14" s="1">
        <v>60</v>
      </c>
      <c r="AU14" s="1">
        <v>60</v>
      </c>
      <c r="AW14" s="1"/>
      <c r="AX14" s="10" t="s">
        <v>262</v>
      </c>
      <c r="AY14" s="1">
        <v>60</v>
      </c>
      <c r="AZ14" s="1">
        <v>60</v>
      </c>
      <c r="BA14" s="1">
        <v>60</v>
      </c>
      <c r="BB14" s="1">
        <v>60</v>
      </c>
      <c r="BC14" s="1">
        <v>60</v>
      </c>
      <c r="BD14" s="1">
        <v>60</v>
      </c>
      <c r="BE14" s="1">
        <v>60</v>
      </c>
      <c r="BF14" s="1">
        <v>60</v>
      </c>
      <c r="BG14" s="1">
        <v>60</v>
      </c>
      <c r="BH14" s="1">
        <v>60</v>
      </c>
      <c r="BI14" s="1">
        <v>60</v>
      </c>
      <c r="BJ14" s="1">
        <v>60</v>
      </c>
      <c r="BK14" s="1">
        <v>60</v>
      </c>
      <c r="BL14" s="1">
        <v>60</v>
      </c>
      <c r="BM14" s="1">
        <v>60</v>
      </c>
      <c r="BN14" s="1">
        <v>60</v>
      </c>
      <c r="BO14" s="1">
        <v>60</v>
      </c>
      <c r="BP14" s="1">
        <v>60</v>
      </c>
      <c r="BQ14" s="1">
        <v>60</v>
      </c>
      <c r="BR14" s="1">
        <v>60</v>
      </c>
      <c r="BS14" s="1">
        <v>60</v>
      </c>
      <c r="BU14" s="1"/>
      <c r="BV14" s="10" t="s">
        <v>262</v>
      </c>
      <c r="BW14" s="1">
        <v>60</v>
      </c>
      <c r="BX14" s="1">
        <v>60</v>
      </c>
      <c r="BY14" s="1">
        <v>60</v>
      </c>
      <c r="BZ14" s="1">
        <v>60</v>
      </c>
      <c r="CA14" s="1">
        <v>60</v>
      </c>
      <c r="CB14" s="1">
        <v>60</v>
      </c>
      <c r="CC14" s="1">
        <v>60</v>
      </c>
      <c r="CD14" s="1">
        <v>60</v>
      </c>
      <c r="CE14" s="1">
        <v>60</v>
      </c>
      <c r="CF14" s="1">
        <v>60</v>
      </c>
      <c r="CG14" s="1">
        <v>60</v>
      </c>
      <c r="CH14" s="1">
        <v>60</v>
      </c>
      <c r="CI14" s="1">
        <v>60</v>
      </c>
      <c r="CJ14" s="1">
        <v>60</v>
      </c>
      <c r="CK14" s="1">
        <v>60</v>
      </c>
      <c r="CL14" s="1">
        <v>60</v>
      </c>
      <c r="CM14" s="1">
        <v>60</v>
      </c>
      <c r="CN14" s="1">
        <v>60</v>
      </c>
      <c r="CO14" s="1">
        <v>60</v>
      </c>
      <c r="CP14" s="1">
        <v>60</v>
      </c>
      <c r="CQ14" s="1">
        <v>60</v>
      </c>
      <c r="CS14" s="1"/>
      <c r="CT14" s="10" t="s">
        <v>262</v>
      </c>
      <c r="CU14" s="1">
        <v>60</v>
      </c>
      <c r="CV14" s="1">
        <v>60</v>
      </c>
      <c r="CW14" s="1">
        <v>60</v>
      </c>
      <c r="CX14" s="1">
        <v>60</v>
      </c>
      <c r="CY14" s="1">
        <v>60</v>
      </c>
      <c r="CZ14" s="1">
        <v>60</v>
      </c>
      <c r="DA14" s="1">
        <v>60</v>
      </c>
      <c r="DB14" s="1">
        <v>60</v>
      </c>
      <c r="DC14" s="1">
        <v>60</v>
      </c>
      <c r="DD14" s="1">
        <v>60</v>
      </c>
      <c r="DE14" s="1">
        <v>60</v>
      </c>
      <c r="DF14" s="1">
        <v>60</v>
      </c>
      <c r="DG14" s="1">
        <v>60</v>
      </c>
      <c r="DH14" s="1">
        <v>60</v>
      </c>
      <c r="DI14" s="1">
        <v>60</v>
      </c>
      <c r="DJ14" s="1">
        <v>60</v>
      </c>
      <c r="DK14" s="1">
        <v>60</v>
      </c>
      <c r="DL14" s="1">
        <v>60</v>
      </c>
      <c r="DM14" s="1">
        <v>60</v>
      </c>
      <c r="DN14" s="1">
        <v>60</v>
      </c>
      <c r="DO14" s="1">
        <v>60</v>
      </c>
      <c r="DQ14" s="1"/>
      <c r="DR14" s="10" t="s">
        <v>262</v>
      </c>
      <c r="DS14" s="1">
        <v>60</v>
      </c>
      <c r="DT14" s="1">
        <v>60</v>
      </c>
      <c r="DU14" s="1">
        <v>60</v>
      </c>
      <c r="DV14" s="1">
        <v>60</v>
      </c>
      <c r="DW14" s="1">
        <v>60</v>
      </c>
      <c r="DX14" s="1">
        <v>60</v>
      </c>
      <c r="DY14" s="1">
        <v>60</v>
      </c>
      <c r="DZ14" s="1">
        <v>60</v>
      </c>
      <c r="EA14" s="1">
        <v>60</v>
      </c>
      <c r="EB14" s="1">
        <v>60</v>
      </c>
      <c r="EC14" s="1">
        <v>60</v>
      </c>
      <c r="ED14" s="1">
        <v>60</v>
      </c>
      <c r="EE14" s="1">
        <v>60</v>
      </c>
      <c r="EF14" s="1">
        <v>60</v>
      </c>
      <c r="EG14" s="1">
        <v>60</v>
      </c>
      <c r="EH14" s="1">
        <v>60</v>
      </c>
      <c r="EI14" s="1">
        <v>60</v>
      </c>
      <c r="EJ14" s="1">
        <v>60</v>
      </c>
      <c r="EK14" s="1">
        <v>60</v>
      </c>
      <c r="EL14" s="1">
        <v>60</v>
      </c>
      <c r="EM14" s="1">
        <v>60</v>
      </c>
      <c r="EO14" s="1"/>
      <c r="EP14" s="10" t="s">
        <v>262</v>
      </c>
      <c r="EQ14" s="1">
        <v>60</v>
      </c>
      <c r="ER14" s="1">
        <v>60</v>
      </c>
      <c r="ES14" s="1">
        <v>60</v>
      </c>
      <c r="ET14" s="1">
        <v>60</v>
      </c>
      <c r="EU14" s="1">
        <v>60</v>
      </c>
      <c r="EV14" s="1">
        <v>60</v>
      </c>
      <c r="EW14" s="1">
        <v>60</v>
      </c>
      <c r="EX14" s="1">
        <v>60</v>
      </c>
      <c r="EY14" s="1">
        <v>60</v>
      </c>
      <c r="EZ14" s="1">
        <v>60</v>
      </c>
      <c r="FA14" s="1">
        <v>60</v>
      </c>
      <c r="FB14" s="1">
        <v>60</v>
      </c>
      <c r="FC14" s="1">
        <v>60</v>
      </c>
      <c r="FD14" s="1">
        <v>60</v>
      </c>
      <c r="FE14" s="1">
        <v>60</v>
      </c>
      <c r="FF14" s="1">
        <v>60</v>
      </c>
      <c r="FG14" s="1">
        <v>60</v>
      </c>
      <c r="FH14" s="1">
        <v>60</v>
      </c>
      <c r="FI14" s="1">
        <v>60</v>
      </c>
      <c r="FJ14" s="1">
        <v>60</v>
      </c>
      <c r="FK14" s="1">
        <v>60</v>
      </c>
    </row>
    <row r="15" ht="14.5" spans="1:167">
      <c r="A15" s="1"/>
      <c r="B15" s="10" t="s">
        <v>263</v>
      </c>
      <c r="C15" s="1">
        <v>78</v>
      </c>
      <c r="D15" s="1">
        <v>78</v>
      </c>
      <c r="E15" s="1">
        <v>78</v>
      </c>
      <c r="F15" s="1">
        <v>78</v>
      </c>
      <c r="G15" s="1">
        <v>78</v>
      </c>
      <c r="H15" s="1">
        <v>78</v>
      </c>
      <c r="I15" s="1">
        <v>78</v>
      </c>
      <c r="J15" s="1">
        <v>78</v>
      </c>
      <c r="K15" s="1">
        <v>78</v>
      </c>
      <c r="L15" s="1">
        <v>78</v>
      </c>
      <c r="M15" s="1">
        <v>78</v>
      </c>
      <c r="N15" s="1">
        <v>78</v>
      </c>
      <c r="O15" s="1">
        <v>78</v>
      </c>
      <c r="P15" s="1">
        <v>78</v>
      </c>
      <c r="Q15" s="1">
        <v>78</v>
      </c>
      <c r="R15" s="1">
        <v>78</v>
      </c>
      <c r="S15" s="1">
        <v>78</v>
      </c>
      <c r="T15" s="1">
        <v>78</v>
      </c>
      <c r="U15" s="1">
        <v>78</v>
      </c>
      <c r="V15" s="1">
        <v>78</v>
      </c>
      <c r="W15" s="1">
        <v>78</v>
      </c>
      <c r="Y15" s="1"/>
      <c r="Z15" s="10" t="s">
        <v>263</v>
      </c>
      <c r="AA15" s="1">
        <v>78</v>
      </c>
      <c r="AB15" s="1">
        <v>78</v>
      </c>
      <c r="AC15" s="1">
        <v>78</v>
      </c>
      <c r="AD15" s="1">
        <v>78</v>
      </c>
      <c r="AE15" s="1">
        <v>78</v>
      </c>
      <c r="AF15" s="1">
        <v>78</v>
      </c>
      <c r="AG15" s="1">
        <v>78</v>
      </c>
      <c r="AH15" s="1">
        <v>78</v>
      </c>
      <c r="AI15" s="1">
        <v>78</v>
      </c>
      <c r="AJ15" s="1">
        <v>78</v>
      </c>
      <c r="AK15" s="1">
        <v>78</v>
      </c>
      <c r="AL15" s="1">
        <v>78</v>
      </c>
      <c r="AM15" s="1">
        <v>78</v>
      </c>
      <c r="AN15" s="1">
        <v>78</v>
      </c>
      <c r="AO15" s="1">
        <v>78</v>
      </c>
      <c r="AP15" s="1">
        <v>78</v>
      </c>
      <c r="AQ15" s="1">
        <v>78</v>
      </c>
      <c r="AR15" s="1">
        <v>78</v>
      </c>
      <c r="AS15" s="1">
        <v>78</v>
      </c>
      <c r="AT15" s="1">
        <v>78</v>
      </c>
      <c r="AU15" s="1">
        <v>78</v>
      </c>
      <c r="AW15" s="1"/>
      <c r="AX15" s="10" t="s">
        <v>263</v>
      </c>
      <c r="AY15" s="1">
        <v>78</v>
      </c>
      <c r="AZ15" s="1">
        <v>78</v>
      </c>
      <c r="BA15" s="1">
        <v>78</v>
      </c>
      <c r="BB15" s="1">
        <v>78</v>
      </c>
      <c r="BC15" s="1">
        <v>78</v>
      </c>
      <c r="BD15" s="1">
        <v>78</v>
      </c>
      <c r="BE15" s="1">
        <v>78</v>
      </c>
      <c r="BF15" s="1">
        <v>78</v>
      </c>
      <c r="BG15" s="1">
        <v>78</v>
      </c>
      <c r="BH15" s="1">
        <v>78</v>
      </c>
      <c r="BI15" s="1">
        <v>78</v>
      </c>
      <c r="BJ15" s="1">
        <v>78</v>
      </c>
      <c r="BK15" s="1">
        <v>78</v>
      </c>
      <c r="BL15" s="1">
        <v>78</v>
      </c>
      <c r="BM15" s="1">
        <v>78</v>
      </c>
      <c r="BN15" s="1">
        <v>78</v>
      </c>
      <c r="BO15" s="1">
        <v>78</v>
      </c>
      <c r="BP15" s="1">
        <v>78</v>
      </c>
      <c r="BQ15" s="1">
        <v>78</v>
      </c>
      <c r="BR15" s="1">
        <v>78</v>
      </c>
      <c r="BS15" s="1">
        <v>78</v>
      </c>
      <c r="BU15" s="1"/>
      <c r="BV15" s="10" t="s">
        <v>263</v>
      </c>
      <c r="BW15" s="1">
        <v>78</v>
      </c>
      <c r="BX15" s="1">
        <v>78</v>
      </c>
      <c r="BY15" s="1">
        <v>78</v>
      </c>
      <c r="BZ15" s="1">
        <v>78</v>
      </c>
      <c r="CA15" s="1">
        <v>78</v>
      </c>
      <c r="CB15" s="1">
        <v>78</v>
      </c>
      <c r="CC15" s="1">
        <v>78</v>
      </c>
      <c r="CD15" s="1">
        <v>78</v>
      </c>
      <c r="CE15" s="1">
        <v>78</v>
      </c>
      <c r="CF15" s="1">
        <v>78</v>
      </c>
      <c r="CG15" s="1">
        <v>78</v>
      </c>
      <c r="CH15" s="1">
        <v>78</v>
      </c>
      <c r="CI15" s="1">
        <v>78</v>
      </c>
      <c r="CJ15" s="1">
        <v>78</v>
      </c>
      <c r="CK15" s="1">
        <v>78</v>
      </c>
      <c r="CL15" s="1">
        <v>78</v>
      </c>
      <c r="CM15" s="1">
        <v>78</v>
      </c>
      <c r="CN15" s="1">
        <v>78</v>
      </c>
      <c r="CO15" s="1">
        <v>78</v>
      </c>
      <c r="CP15" s="1">
        <v>78</v>
      </c>
      <c r="CQ15" s="1">
        <v>78</v>
      </c>
      <c r="CS15" s="1"/>
      <c r="CT15" s="10" t="s">
        <v>263</v>
      </c>
      <c r="CU15" s="1">
        <v>78</v>
      </c>
      <c r="CV15" s="1">
        <v>78</v>
      </c>
      <c r="CW15" s="1">
        <v>78</v>
      </c>
      <c r="CX15" s="1">
        <v>78</v>
      </c>
      <c r="CY15" s="1">
        <v>78</v>
      </c>
      <c r="CZ15" s="1">
        <v>78</v>
      </c>
      <c r="DA15" s="1">
        <v>78</v>
      </c>
      <c r="DB15" s="1">
        <v>78</v>
      </c>
      <c r="DC15" s="1">
        <v>78</v>
      </c>
      <c r="DD15" s="1">
        <v>78</v>
      </c>
      <c r="DE15" s="1">
        <v>78</v>
      </c>
      <c r="DF15" s="1">
        <v>78</v>
      </c>
      <c r="DG15" s="1">
        <v>78</v>
      </c>
      <c r="DH15" s="1">
        <v>78</v>
      </c>
      <c r="DI15" s="1">
        <v>78</v>
      </c>
      <c r="DJ15" s="1">
        <v>78</v>
      </c>
      <c r="DK15" s="1">
        <v>78</v>
      </c>
      <c r="DL15" s="1">
        <v>78</v>
      </c>
      <c r="DM15" s="1">
        <v>78</v>
      </c>
      <c r="DN15" s="1">
        <v>78</v>
      </c>
      <c r="DO15" s="1">
        <v>78</v>
      </c>
      <c r="DQ15" s="1"/>
      <c r="DR15" s="10" t="s">
        <v>263</v>
      </c>
      <c r="DS15" s="1">
        <v>78</v>
      </c>
      <c r="DT15" s="1">
        <v>78</v>
      </c>
      <c r="DU15" s="1">
        <v>78</v>
      </c>
      <c r="DV15" s="1">
        <v>78</v>
      </c>
      <c r="DW15" s="1">
        <v>78</v>
      </c>
      <c r="DX15" s="1">
        <v>78</v>
      </c>
      <c r="DY15" s="1">
        <v>78</v>
      </c>
      <c r="DZ15" s="1">
        <v>78</v>
      </c>
      <c r="EA15" s="1">
        <v>78</v>
      </c>
      <c r="EB15" s="1">
        <v>78</v>
      </c>
      <c r="EC15" s="1">
        <v>78</v>
      </c>
      <c r="ED15" s="1">
        <v>78</v>
      </c>
      <c r="EE15" s="1">
        <v>78</v>
      </c>
      <c r="EF15" s="1">
        <v>78</v>
      </c>
      <c r="EG15" s="1">
        <v>78</v>
      </c>
      <c r="EH15" s="1">
        <v>78</v>
      </c>
      <c r="EI15" s="1">
        <v>78</v>
      </c>
      <c r="EJ15" s="1">
        <v>78</v>
      </c>
      <c r="EK15" s="1">
        <v>78</v>
      </c>
      <c r="EL15" s="1">
        <v>78</v>
      </c>
      <c r="EM15" s="1">
        <v>78</v>
      </c>
      <c r="EO15" s="1"/>
      <c r="EP15" s="10" t="s">
        <v>263</v>
      </c>
      <c r="EQ15" s="1">
        <v>78</v>
      </c>
      <c r="ER15" s="1">
        <v>78</v>
      </c>
      <c r="ES15" s="1">
        <v>78</v>
      </c>
      <c r="ET15" s="1">
        <v>78</v>
      </c>
      <c r="EU15" s="1">
        <v>78</v>
      </c>
      <c r="EV15" s="1">
        <v>78</v>
      </c>
      <c r="EW15" s="1">
        <v>78</v>
      </c>
      <c r="EX15" s="1">
        <v>78</v>
      </c>
      <c r="EY15" s="1">
        <v>78</v>
      </c>
      <c r="EZ15" s="1">
        <v>78</v>
      </c>
      <c r="FA15" s="1">
        <v>78</v>
      </c>
      <c r="FB15" s="1">
        <v>78</v>
      </c>
      <c r="FC15" s="1">
        <v>78</v>
      </c>
      <c r="FD15" s="1">
        <v>78</v>
      </c>
      <c r="FE15" s="1">
        <v>78</v>
      </c>
      <c r="FF15" s="1">
        <v>78</v>
      </c>
      <c r="FG15" s="1">
        <v>78</v>
      </c>
      <c r="FH15" s="1">
        <v>78</v>
      </c>
      <c r="FI15" s="1">
        <v>78</v>
      </c>
      <c r="FJ15" s="1">
        <v>78</v>
      </c>
      <c r="FK15" s="1">
        <v>78</v>
      </c>
    </row>
    <row r="16" ht="14.5" spans="1:167">
      <c r="A16" s="1"/>
      <c r="B16" s="10" t="s">
        <v>264</v>
      </c>
      <c r="C16" s="1">
        <v>85</v>
      </c>
      <c r="D16" s="1">
        <v>85</v>
      </c>
      <c r="E16" s="1">
        <v>85</v>
      </c>
      <c r="F16" s="1">
        <v>85</v>
      </c>
      <c r="G16" s="1">
        <v>85</v>
      </c>
      <c r="H16" s="1">
        <v>85</v>
      </c>
      <c r="I16" s="1">
        <v>85</v>
      </c>
      <c r="J16" s="1">
        <v>85</v>
      </c>
      <c r="K16" s="1">
        <v>85</v>
      </c>
      <c r="L16" s="1">
        <v>85</v>
      </c>
      <c r="M16" s="1">
        <v>85</v>
      </c>
      <c r="N16" s="1">
        <v>85</v>
      </c>
      <c r="O16" s="1">
        <v>85</v>
      </c>
      <c r="P16" s="1">
        <v>85</v>
      </c>
      <c r="Q16" s="1">
        <v>85</v>
      </c>
      <c r="R16" s="1">
        <v>85</v>
      </c>
      <c r="S16" s="1">
        <v>85</v>
      </c>
      <c r="T16" s="1">
        <v>85</v>
      </c>
      <c r="U16" s="1">
        <v>85</v>
      </c>
      <c r="V16" s="1">
        <v>85</v>
      </c>
      <c r="W16" s="1">
        <v>85</v>
      </c>
      <c r="Y16" s="1"/>
      <c r="Z16" s="10" t="s">
        <v>264</v>
      </c>
      <c r="AA16" s="1">
        <v>85</v>
      </c>
      <c r="AB16" s="1">
        <v>85</v>
      </c>
      <c r="AC16" s="1">
        <v>85</v>
      </c>
      <c r="AD16" s="1">
        <v>85</v>
      </c>
      <c r="AE16" s="1">
        <v>85</v>
      </c>
      <c r="AF16" s="1">
        <v>85</v>
      </c>
      <c r="AG16" s="1">
        <v>85</v>
      </c>
      <c r="AH16" s="1">
        <v>85</v>
      </c>
      <c r="AI16" s="1">
        <v>85</v>
      </c>
      <c r="AJ16" s="1">
        <v>85</v>
      </c>
      <c r="AK16" s="1">
        <v>85</v>
      </c>
      <c r="AL16" s="1">
        <v>85</v>
      </c>
      <c r="AM16" s="1">
        <v>85</v>
      </c>
      <c r="AN16" s="1">
        <v>85</v>
      </c>
      <c r="AO16" s="1">
        <v>85</v>
      </c>
      <c r="AP16" s="1">
        <v>85</v>
      </c>
      <c r="AQ16" s="1">
        <v>85</v>
      </c>
      <c r="AR16" s="1">
        <v>85</v>
      </c>
      <c r="AS16" s="1">
        <v>85</v>
      </c>
      <c r="AT16" s="1">
        <v>85</v>
      </c>
      <c r="AU16" s="1">
        <v>85</v>
      </c>
      <c r="AW16" s="1"/>
      <c r="AX16" s="10" t="s">
        <v>264</v>
      </c>
      <c r="AY16" s="1">
        <v>85</v>
      </c>
      <c r="AZ16" s="1">
        <v>85</v>
      </c>
      <c r="BA16" s="1">
        <v>85</v>
      </c>
      <c r="BB16" s="1">
        <v>85</v>
      </c>
      <c r="BC16" s="1">
        <v>85</v>
      </c>
      <c r="BD16" s="1">
        <v>85</v>
      </c>
      <c r="BE16" s="1">
        <v>85</v>
      </c>
      <c r="BF16" s="1">
        <v>85</v>
      </c>
      <c r="BG16" s="1">
        <v>85</v>
      </c>
      <c r="BH16" s="1">
        <v>85</v>
      </c>
      <c r="BI16" s="1">
        <v>85</v>
      </c>
      <c r="BJ16" s="1">
        <v>85</v>
      </c>
      <c r="BK16" s="1">
        <v>85</v>
      </c>
      <c r="BL16" s="1">
        <v>85</v>
      </c>
      <c r="BM16" s="1">
        <v>85</v>
      </c>
      <c r="BN16" s="1">
        <v>85</v>
      </c>
      <c r="BO16" s="1">
        <v>85</v>
      </c>
      <c r="BP16" s="1">
        <v>85</v>
      </c>
      <c r="BQ16" s="1">
        <v>85</v>
      </c>
      <c r="BR16" s="1">
        <v>85</v>
      </c>
      <c r="BS16" s="1">
        <v>85</v>
      </c>
      <c r="BU16" s="1"/>
      <c r="BV16" s="10" t="s">
        <v>264</v>
      </c>
      <c r="BW16" s="1">
        <v>85</v>
      </c>
      <c r="BX16" s="1">
        <v>85</v>
      </c>
      <c r="BY16" s="1">
        <v>85</v>
      </c>
      <c r="BZ16" s="1">
        <v>85</v>
      </c>
      <c r="CA16" s="1">
        <v>85</v>
      </c>
      <c r="CB16" s="1">
        <v>85</v>
      </c>
      <c r="CC16" s="1">
        <v>85</v>
      </c>
      <c r="CD16" s="1">
        <v>85</v>
      </c>
      <c r="CE16" s="1">
        <v>85</v>
      </c>
      <c r="CF16" s="1">
        <v>85</v>
      </c>
      <c r="CG16" s="1">
        <v>85</v>
      </c>
      <c r="CH16" s="1">
        <v>85</v>
      </c>
      <c r="CI16" s="1">
        <v>85</v>
      </c>
      <c r="CJ16" s="1">
        <v>85</v>
      </c>
      <c r="CK16" s="1">
        <v>85</v>
      </c>
      <c r="CL16" s="1">
        <v>85</v>
      </c>
      <c r="CM16" s="1">
        <v>85</v>
      </c>
      <c r="CN16" s="1">
        <v>85</v>
      </c>
      <c r="CO16" s="1">
        <v>85</v>
      </c>
      <c r="CP16" s="1">
        <v>85</v>
      </c>
      <c r="CQ16" s="1">
        <v>85</v>
      </c>
      <c r="CS16" s="1"/>
      <c r="CT16" s="10" t="s">
        <v>264</v>
      </c>
      <c r="CU16" s="1">
        <v>85</v>
      </c>
      <c r="CV16" s="1">
        <v>85</v>
      </c>
      <c r="CW16" s="1">
        <v>85</v>
      </c>
      <c r="CX16" s="1">
        <v>85</v>
      </c>
      <c r="CY16" s="1">
        <v>85</v>
      </c>
      <c r="CZ16" s="1">
        <v>85</v>
      </c>
      <c r="DA16" s="1">
        <v>85</v>
      </c>
      <c r="DB16" s="1">
        <v>85</v>
      </c>
      <c r="DC16" s="1">
        <v>85</v>
      </c>
      <c r="DD16" s="1">
        <v>85</v>
      </c>
      <c r="DE16" s="1">
        <v>85</v>
      </c>
      <c r="DF16" s="1">
        <v>85</v>
      </c>
      <c r="DG16" s="1">
        <v>85</v>
      </c>
      <c r="DH16" s="1">
        <v>85</v>
      </c>
      <c r="DI16" s="1">
        <v>85</v>
      </c>
      <c r="DJ16" s="1">
        <v>85</v>
      </c>
      <c r="DK16" s="1">
        <v>85</v>
      </c>
      <c r="DL16" s="1">
        <v>85</v>
      </c>
      <c r="DM16" s="1">
        <v>85</v>
      </c>
      <c r="DN16" s="1">
        <v>85</v>
      </c>
      <c r="DO16" s="1">
        <v>85</v>
      </c>
      <c r="DQ16" s="1"/>
      <c r="DR16" s="10" t="s">
        <v>264</v>
      </c>
      <c r="DS16" s="1">
        <v>85</v>
      </c>
      <c r="DT16" s="1">
        <v>85</v>
      </c>
      <c r="DU16" s="1">
        <v>85</v>
      </c>
      <c r="DV16" s="1">
        <v>85</v>
      </c>
      <c r="DW16" s="1">
        <v>85</v>
      </c>
      <c r="DX16" s="1">
        <v>85</v>
      </c>
      <c r="DY16" s="1">
        <v>85</v>
      </c>
      <c r="DZ16" s="1">
        <v>85</v>
      </c>
      <c r="EA16" s="1">
        <v>85</v>
      </c>
      <c r="EB16" s="1">
        <v>85</v>
      </c>
      <c r="EC16" s="1">
        <v>85</v>
      </c>
      <c r="ED16" s="1">
        <v>85</v>
      </c>
      <c r="EE16" s="1">
        <v>85</v>
      </c>
      <c r="EF16" s="1">
        <v>85</v>
      </c>
      <c r="EG16" s="1">
        <v>85</v>
      </c>
      <c r="EH16" s="1">
        <v>85</v>
      </c>
      <c r="EI16" s="1">
        <v>85</v>
      </c>
      <c r="EJ16" s="1">
        <v>85</v>
      </c>
      <c r="EK16" s="1">
        <v>85</v>
      </c>
      <c r="EL16" s="1">
        <v>85</v>
      </c>
      <c r="EM16" s="1">
        <v>85</v>
      </c>
      <c r="EO16" s="1"/>
      <c r="EP16" s="10" t="s">
        <v>264</v>
      </c>
      <c r="EQ16" s="1">
        <v>85</v>
      </c>
      <c r="ER16" s="1">
        <v>85</v>
      </c>
      <c r="ES16" s="1">
        <v>85</v>
      </c>
      <c r="ET16" s="1">
        <v>85</v>
      </c>
      <c r="EU16" s="1">
        <v>85</v>
      </c>
      <c r="EV16" s="1">
        <v>85</v>
      </c>
      <c r="EW16" s="1">
        <v>85</v>
      </c>
      <c r="EX16" s="1">
        <v>85</v>
      </c>
      <c r="EY16" s="1">
        <v>85</v>
      </c>
      <c r="EZ16" s="1">
        <v>85</v>
      </c>
      <c r="FA16" s="1">
        <v>85</v>
      </c>
      <c r="FB16" s="1">
        <v>85</v>
      </c>
      <c r="FC16" s="1">
        <v>85</v>
      </c>
      <c r="FD16" s="1">
        <v>85</v>
      </c>
      <c r="FE16" s="1">
        <v>85</v>
      </c>
      <c r="FF16" s="1">
        <v>85</v>
      </c>
      <c r="FG16" s="1">
        <v>85</v>
      </c>
      <c r="FH16" s="1">
        <v>85</v>
      </c>
      <c r="FI16" s="1">
        <v>85</v>
      </c>
      <c r="FJ16" s="1">
        <v>85</v>
      </c>
      <c r="FK16" s="1">
        <v>85</v>
      </c>
    </row>
    <row r="17" ht="14.5" spans="1:167">
      <c r="A17" s="1"/>
      <c r="B17" s="10" t="s">
        <v>265</v>
      </c>
      <c r="C17" s="1">
        <v>62</v>
      </c>
      <c r="D17" s="1">
        <v>62</v>
      </c>
      <c r="E17" s="1">
        <v>62</v>
      </c>
      <c r="F17" s="1">
        <v>62</v>
      </c>
      <c r="G17" s="1">
        <v>62</v>
      </c>
      <c r="H17" s="1">
        <v>62</v>
      </c>
      <c r="I17" s="1">
        <v>62</v>
      </c>
      <c r="J17" s="1">
        <v>62</v>
      </c>
      <c r="K17" s="1">
        <v>62</v>
      </c>
      <c r="L17" s="1">
        <v>62</v>
      </c>
      <c r="M17" s="1">
        <v>62</v>
      </c>
      <c r="N17" s="1">
        <v>62</v>
      </c>
      <c r="O17" s="1">
        <v>62</v>
      </c>
      <c r="P17" s="1">
        <v>62</v>
      </c>
      <c r="Q17" s="1">
        <v>62</v>
      </c>
      <c r="R17" s="1">
        <v>62</v>
      </c>
      <c r="S17" s="1">
        <v>62</v>
      </c>
      <c r="T17" s="1">
        <v>62</v>
      </c>
      <c r="U17" s="1">
        <v>62</v>
      </c>
      <c r="V17" s="1">
        <v>62</v>
      </c>
      <c r="W17" s="1">
        <v>62</v>
      </c>
      <c r="Y17" s="1"/>
      <c r="Z17" s="10" t="s">
        <v>265</v>
      </c>
      <c r="AA17" s="1">
        <v>62</v>
      </c>
      <c r="AB17" s="1">
        <v>62</v>
      </c>
      <c r="AC17" s="1">
        <v>62</v>
      </c>
      <c r="AD17" s="1">
        <v>62</v>
      </c>
      <c r="AE17" s="1">
        <v>62</v>
      </c>
      <c r="AF17" s="1">
        <v>62</v>
      </c>
      <c r="AG17" s="1">
        <v>62</v>
      </c>
      <c r="AH17" s="1">
        <v>62</v>
      </c>
      <c r="AI17" s="1">
        <v>62</v>
      </c>
      <c r="AJ17" s="1">
        <v>62</v>
      </c>
      <c r="AK17" s="1">
        <v>62</v>
      </c>
      <c r="AL17" s="1">
        <v>62</v>
      </c>
      <c r="AM17" s="1">
        <v>62</v>
      </c>
      <c r="AN17" s="1">
        <v>62</v>
      </c>
      <c r="AO17" s="1">
        <v>62</v>
      </c>
      <c r="AP17" s="1">
        <v>62</v>
      </c>
      <c r="AQ17" s="1">
        <v>62</v>
      </c>
      <c r="AR17" s="1">
        <v>62</v>
      </c>
      <c r="AS17" s="1">
        <v>62</v>
      </c>
      <c r="AT17" s="1">
        <v>62</v>
      </c>
      <c r="AU17" s="1">
        <v>62</v>
      </c>
      <c r="AW17" s="1"/>
      <c r="AX17" s="10" t="s">
        <v>265</v>
      </c>
      <c r="AY17" s="1">
        <v>62</v>
      </c>
      <c r="AZ17" s="1">
        <v>62</v>
      </c>
      <c r="BA17" s="1">
        <v>62</v>
      </c>
      <c r="BB17" s="1">
        <v>62</v>
      </c>
      <c r="BC17" s="1">
        <v>62</v>
      </c>
      <c r="BD17" s="1">
        <v>62</v>
      </c>
      <c r="BE17" s="1">
        <v>62</v>
      </c>
      <c r="BF17" s="1">
        <v>62</v>
      </c>
      <c r="BG17" s="1">
        <v>62</v>
      </c>
      <c r="BH17" s="1">
        <v>62</v>
      </c>
      <c r="BI17" s="1">
        <v>62</v>
      </c>
      <c r="BJ17" s="1">
        <v>62</v>
      </c>
      <c r="BK17" s="1">
        <v>62</v>
      </c>
      <c r="BL17" s="1">
        <v>62</v>
      </c>
      <c r="BM17" s="1">
        <v>62</v>
      </c>
      <c r="BN17" s="1">
        <v>62</v>
      </c>
      <c r="BO17" s="1">
        <v>62</v>
      </c>
      <c r="BP17" s="1">
        <v>62</v>
      </c>
      <c r="BQ17" s="1">
        <v>62</v>
      </c>
      <c r="BR17" s="1">
        <v>62</v>
      </c>
      <c r="BS17" s="1">
        <v>62</v>
      </c>
      <c r="BU17" s="1"/>
      <c r="BV17" s="10" t="s">
        <v>265</v>
      </c>
      <c r="BW17" s="1">
        <v>62</v>
      </c>
      <c r="BX17" s="1">
        <v>62</v>
      </c>
      <c r="BY17" s="1">
        <v>62</v>
      </c>
      <c r="BZ17" s="1">
        <v>62</v>
      </c>
      <c r="CA17" s="1">
        <v>62</v>
      </c>
      <c r="CB17" s="1">
        <v>62</v>
      </c>
      <c r="CC17" s="1">
        <v>62</v>
      </c>
      <c r="CD17" s="1">
        <v>62</v>
      </c>
      <c r="CE17" s="1">
        <v>62</v>
      </c>
      <c r="CF17" s="1">
        <v>62</v>
      </c>
      <c r="CG17" s="1">
        <v>62</v>
      </c>
      <c r="CH17" s="1">
        <v>62</v>
      </c>
      <c r="CI17" s="1">
        <v>62</v>
      </c>
      <c r="CJ17" s="1">
        <v>62</v>
      </c>
      <c r="CK17" s="1">
        <v>62</v>
      </c>
      <c r="CL17" s="1">
        <v>62</v>
      </c>
      <c r="CM17" s="1">
        <v>62</v>
      </c>
      <c r="CN17" s="1">
        <v>62</v>
      </c>
      <c r="CO17" s="1">
        <v>62</v>
      </c>
      <c r="CP17" s="1">
        <v>62</v>
      </c>
      <c r="CQ17" s="1">
        <v>62</v>
      </c>
      <c r="CS17" s="1"/>
      <c r="CT17" s="10" t="s">
        <v>265</v>
      </c>
      <c r="CU17" s="1">
        <v>62</v>
      </c>
      <c r="CV17" s="1">
        <v>62</v>
      </c>
      <c r="CW17" s="1">
        <v>62</v>
      </c>
      <c r="CX17" s="1">
        <v>62</v>
      </c>
      <c r="CY17" s="1">
        <v>62</v>
      </c>
      <c r="CZ17" s="1">
        <v>62</v>
      </c>
      <c r="DA17" s="1">
        <v>62</v>
      </c>
      <c r="DB17" s="1">
        <v>62</v>
      </c>
      <c r="DC17" s="1">
        <v>62</v>
      </c>
      <c r="DD17" s="1">
        <v>62</v>
      </c>
      <c r="DE17" s="1">
        <v>62</v>
      </c>
      <c r="DF17" s="1">
        <v>62</v>
      </c>
      <c r="DG17" s="1">
        <v>62</v>
      </c>
      <c r="DH17" s="1">
        <v>62</v>
      </c>
      <c r="DI17" s="1">
        <v>62</v>
      </c>
      <c r="DJ17" s="1">
        <v>62</v>
      </c>
      <c r="DK17" s="1">
        <v>62</v>
      </c>
      <c r="DL17" s="1">
        <v>62</v>
      </c>
      <c r="DM17" s="1">
        <v>62</v>
      </c>
      <c r="DN17" s="1">
        <v>62</v>
      </c>
      <c r="DO17" s="1">
        <v>62</v>
      </c>
      <c r="DQ17" s="1"/>
      <c r="DR17" s="10" t="s">
        <v>265</v>
      </c>
      <c r="DS17" s="1">
        <v>62</v>
      </c>
      <c r="DT17" s="1">
        <v>62</v>
      </c>
      <c r="DU17" s="1">
        <v>62</v>
      </c>
      <c r="DV17" s="1">
        <v>62</v>
      </c>
      <c r="DW17" s="1">
        <v>62</v>
      </c>
      <c r="DX17" s="1">
        <v>62</v>
      </c>
      <c r="DY17" s="1">
        <v>62</v>
      </c>
      <c r="DZ17" s="1">
        <v>62</v>
      </c>
      <c r="EA17" s="1">
        <v>62</v>
      </c>
      <c r="EB17" s="1">
        <v>62</v>
      </c>
      <c r="EC17" s="1">
        <v>62</v>
      </c>
      <c r="ED17" s="1">
        <v>62</v>
      </c>
      <c r="EE17" s="1">
        <v>62</v>
      </c>
      <c r="EF17" s="1">
        <v>62</v>
      </c>
      <c r="EG17" s="1">
        <v>62</v>
      </c>
      <c r="EH17" s="1">
        <v>62</v>
      </c>
      <c r="EI17" s="1">
        <v>62</v>
      </c>
      <c r="EJ17" s="1">
        <v>62</v>
      </c>
      <c r="EK17" s="1">
        <v>62</v>
      </c>
      <c r="EL17" s="1">
        <v>62</v>
      </c>
      <c r="EM17" s="1">
        <v>62</v>
      </c>
      <c r="EO17" s="1"/>
      <c r="EP17" s="10" t="s">
        <v>265</v>
      </c>
      <c r="EQ17" s="1">
        <v>62</v>
      </c>
      <c r="ER17" s="1">
        <v>62</v>
      </c>
      <c r="ES17" s="1">
        <v>62</v>
      </c>
      <c r="ET17" s="1">
        <v>62</v>
      </c>
      <c r="EU17" s="1">
        <v>62</v>
      </c>
      <c r="EV17" s="1">
        <v>62</v>
      </c>
      <c r="EW17" s="1">
        <v>62</v>
      </c>
      <c r="EX17" s="1">
        <v>62</v>
      </c>
      <c r="EY17" s="1">
        <v>62</v>
      </c>
      <c r="EZ17" s="1">
        <v>62</v>
      </c>
      <c r="FA17" s="1">
        <v>62</v>
      </c>
      <c r="FB17" s="1">
        <v>62</v>
      </c>
      <c r="FC17" s="1">
        <v>62</v>
      </c>
      <c r="FD17" s="1">
        <v>62</v>
      </c>
      <c r="FE17" s="1">
        <v>62</v>
      </c>
      <c r="FF17" s="1">
        <v>62</v>
      </c>
      <c r="FG17" s="1">
        <v>62</v>
      </c>
      <c r="FH17" s="1">
        <v>62</v>
      </c>
      <c r="FI17" s="1">
        <v>62</v>
      </c>
      <c r="FJ17" s="1">
        <v>62</v>
      </c>
      <c r="FK17" s="1">
        <v>62</v>
      </c>
    </row>
    <row r="18" ht="14.5" spans="1:167">
      <c r="A18" s="1"/>
      <c r="B18" s="10" t="s">
        <v>266</v>
      </c>
      <c r="C18" s="1">
        <v>79</v>
      </c>
      <c r="D18" s="1">
        <v>80</v>
      </c>
      <c r="E18" s="1">
        <v>80</v>
      </c>
      <c r="F18" s="1">
        <v>80</v>
      </c>
      <c r="G18" s="1">
        <v>80</v>
      </c>
      <c r="H18" s="1">
        <v>80</v>
      </c>
      <c r="I18" s="1">
        <v>80</v>
      </c>
      <c r="J18" s="1">
        <v>80</v>
      </c>
      <c r="K18" s="1">
        <v>80</v>
      </c>
      <c r="L18" s="1">
        <v>80</v>
      </c>
      <c r="M18" s="1">
        <v>80</v>
      </c>
      <c r="N18" s="1">
        <v>80</v>
      </c>
      <c r="O18" s="1">
        <v>80</v>
      </c>
      <c r="P18" s="1">
        <v>80</v>
      </c>
      <c r="Q18" s="1">
        <v>80</v>
      </c>
      <c r="R18" s="1">
        <v>80</v>
      </c>
      <c r="S18" s="1">
        <v>80</v>
      </c>
      <c r="T18" s="1">
        <v>80</v>
      </c>
      <c r="U18" s="1">
        <v>80</v>
      </c>
      <c r="V18" s="1">
        <v>80</v>
      </c>
      <c r="W18" s="1">
        <v>80</v>
      </c>
      <c r="Y18" s="1"/>
      <c r="Z18" s="10" t="s">
        <v>266</v>
      </c>
      <c r="AA18" s="1">
        <v>79</v>
      </c>
      <c r="AB18" s="1">
        <v>80</v>
      </c>
      <c r="AC18" s="1">
        <v>80</v>
      </c>
      <c r="AD18" s="1">
        <v>80</v>
      </c>
      <c r="AE18" s="1">
        <v>80</v>
      </c>
      <c r="AF18" s="1">
        <v>80</v>
      </c>
      <c r="AG18" s="1">
        <v>80</v>
      </c>
      <c r="AH18" s="1">
        <v>80</v>
      </c>
      <c r="AI18" s="1">
        <v>80</v>
      </c>
      <c r="AJ18" s="1">
        <v>80</v>
      </c>
      <c r="AK18" s="1">
        <v>80</v>
      </c>
      <c r="AL18" s="1">
        <v>80</v>
      </c>
      <c r="AM18" s="1">
        <v>80</v>
      </c>
      <c r="AN18" s="1">
        <v>80</v>
      </c>
      <c r="AO18" s="1">
        <v>80</v>
      </c>
      <c r="AP18" s="1">
        <v>80</v>
      </c>
      <c r="AQ18" s="1">
        <v>80</v>
      </c>
      <c r="AR18" s="1">
        <v>80</v>
      </c>
      <c r="AS18" s="1">
        <v>80</v>
      </c>
      <c r="AT18" s="1">
        <v>80</v>
      </c>
      <c r="AU18" s="1">
        <v>80</v>
      </c>
      <c r="AW18" s="1"/>
      <c r="AX18" s="10" t="s">
        <v>266</v>
      </c>
      <c r="AY18" s="1">
        <v>79</v>
      </c>
      <c r="AZ18" s="1">
        <v>80</v>
      </c>
      <c r="BA18" s="1">
        <v>80</v>
      </c>
      <c r="BB18" s="1">
        <v>80</v>
      </c>
      <c r="BC18" s="1">
        <v>80</v>
      </c>
      <c r="BD18" s="1">
        <v>80</v>
      </c>
      <c r="BE18" s="1">
        <v>80</v>
      </c>
      <c r="BF18" s="1">
        <v>80</v>
      </c>
      <c r="BG18" s="1">
        <v>80</v>
      </c>
      <c r="BH18" s="1">
        <v>80</v>
      </c>
      <c r="BI18" s="1">
        <v>80</v>
      </c>
      <c r="BJ18" s="1">
        <v>80</v>
      </c>
      <c r="BK18" s="1">
        <v>80</v>
      </c>
      <c r="BL18" s="1">
        <v>80</v>
      </c>
      <c r="BM18" s="1">
        <v>80</v>
      </c>
      <c r="BN18" s="1">
        <v>80</v>
      </c>
      <c r="BO18" s="1">
        <v>80</v>
      </c>
      <c r="BP18" s="1">
        <v>80</v>
      </c>
      <c r="BQ18" s="1">
        <v>80</v>
      </c>
      <c r="BR18" s="1">
        <v>80</v>
      </c>
      <c r="BS18" s="1">
        <v>80</v>
      </c>
      <c r="BU18" s="1"/>
      <c r="BV18" s="10" t="s">
        <v>266</v>
      </c>
      <c r="BW18" s="1">
        <v>79</v>
      </c>
      <c r="BX18" s="1">
        <v>80</v>
      </c>
      <c r="BY18" s="1">
        <v>80</v>
      </c>
      <c r="BZ18" s="1">
        <v>80</v>
      </c>
      <c r="CA18" s="1">
        <v>80</v>
      </c>
      <c r="CB18" s="1">
        <v>80</v>
      </c>
      <c r="CC18" s="1">
        <v>80</v>
      </c>
      <c r="CD18" s="1">
        <v>80</v>
      </c>
      <c r="CE18" s="1">
        <v>80</v>
      </c>
      <c r="CF18" s="1">
        <v>80</v>
      </c>
      <c r="CG18" s="1">
        <v>80</v>
      </c>
      <c r="CH18" s="1">
        <v>80</v>
      </c>
      <c r="CI18" s="1">
        <v>80</v>
      </c>
      <c r="CJ18" s="1">
        <v>80</v>
      </c>
      <c r="CK18" s="1">
        <v>80</v>
      </c>
      <c r="CL18" s="1">
        <v>80</v>
      </c>
      <c r="CM18" s="1">
        <v>80</v>
      </c>
      <c r="CN18" s="1">
        <v>80</v>
      </c>
      <c r="CO18" s="1">
        <v>80</v>
      </c>
      <c r="CP18" s="1">
        <v>80</v>
      </c>
      <c r="CQ18" s="1">
        <v>80</v>
      </c>
      <c r="CS18" s="1"/>
      <c r="CT18" s="10" t="s">
        <v>266</v>
      </c>
      <c r="CU18" s="1">
        <v>79</v>
      </c>
      <c r="CV18" s="1">
        <v>80</v>
      </c>
      <c r="CW18" s="1">
        <v>80</v>
      </c>
      <c r="CX18" s="1">
        <v>80</v>
      </c>
      <c r="CY18" s="1">
        <v>80</v>
      </c>
      <c r="CZ18" s="1">
        <v>80</v>
      </c>
      <c r="DA18" s="1">
        <v>80</v>
      </c>
      <c r="DB18" s="1">
        <v>80</v>
      </c>
      <c r="DC18" s="1">
        <v>80</v>
      </c>
      <c r="DD18" s="1">
        <v>80</v>
      </c>
      <c r="DE18" s="1">
        <v>80</v>
      </c>
      <c r="DF18" s="1">
        <v>80</v>
      </c>
      <c r="DG18" s="1">
        <v>80</v>
      </c>
      <c r="DH18" s="1">
        <v>80</v>
      </c>
      <c r="DI18" s="1">
        <v>80</v>
      </c>
      <c r="DJ18" s="1">
        <v>80</v>
      </c>
      <c r="DK18" s="1">
        <v>80</v>
      </c>
      <c r="DL18" s="1">
        <v>80</v>
      </c>
      <c r="DM18" s="1">
        <v>80</v>
      </c>
      <c r="DN18" s="1">
        <v>80</v>
      </c>
      <c r="DO18" s="1">
        <v>80</v>
      </c>
      <c r="DQ18" s="1"/>
      <c r="DR18" s="10" t="s">
        <v>266</v>
      </c>
      <c r="DS18" s="1">
        <v>79</v>
      </c>
      <c r="DT18" s="1">
        <v>80</v>
      </c>
      <c r="DU18" s="1">
        <v>80</v>
      </c>
      <c r="DV18" s="1">
        <v>80</v>
      </c>
      <c r="DW18" s="1">
        <v>80</v>
      </c>
      <c r="DX18" s="1">
        <v>80</v>
      </c>
      <c r="DY18" s="1">
        <v>80</v>
      </c>
      <c r="DZ18" s="1">
        <v>80</v>
      </c>
      <c r="EA18" s="1">
        <v>80</v>
      </c>
      <c r="EB18" s="1">
        <v>80</v>
      </c>
      <c r="EC18" s="1">
        <v>80</v>
      </c>
      <c r="ED18" s="1">
        <v>80</v>
      </c>
      <c r="EE18" s="1">
        <v>80</v>
      </c>
      <c r="EF18" s="1">
        <v>80</v>
      </c>
      <c r="EG18" s="1">
        <v>80</v>
      </c>
      <c r="EH18" s="1">
        <v>80</v>
      </c>
      <c r="EI18" s="1">
        <v>80</v>
      </c>
      <c r="EJ18" s="1">
        <v>80</v>
      </c>
      <c r="EK18" s="1">
        <v>80</v>
      </c>
      <c r="EL18" s="1">
        <v>80</v>
      </c>
      <c r="EM18" s="1">
        <v>80</v>
      </c>
      <c r="EO18" s="1"/>
      <c r="EP18" s="10" t="s">
        <v>266</v>
      </c>
      <c r="EQ18" s="1">
        <v>79</v>
      </c>
      <c r="ER18" s="1">
        <v>80</v>
      </c>
      <c r="ES18" s="1">
        <v>80</v>
      </c>
      <c r="ET18" s="1">
        <v>80</v>
      </c>
      <c r="EU18" s="1">
        <v>80</v>
      </c>
      <c r="EV18" s="1">
        <v>80</v>
      </c>
      <c r="EW18" s="1">
        <v>80</v>
      </c>
      <c r="EX18" s="1">
        <v>80</v>
      </c>
      <c r="EY18" s="1">
        <v>80</v>
      </c>
      <c r="EZ18" s="1">
        <v>80</v>
      </c>
      <c r="FA18" s="1">
        <v>80</v>
      </c>
      <c r="FB18" s="1">
        <v>80</v>
      </c>
      <c r="FC18" s="1">
        <v>80</v>
      </c>
      <c r="FD18" s="1">
        <v>80</v>
      </c>
      <c r="FE18" s="1">
        <v>80</v>
      </c>
      <c r="FF18" s="1">
        <v>80</v>
      </c>
      <c r="FG18" s="1">
        <v>80</v>
      </c>
      <c r="FH18" s="1">
        <v>80</v>
      </c>
      <c r="FI18" s="1">
        <v>80</v>
      </c>
      <c r="FJ18" s="1">
        <v>80</v>
      </c>
      <c r="FK18" s="1">
        <v>80</v>
      </c>
    </row>
    <row r="19" ht="14.5" spans="1:167">
      <c r="A19" s="1"/>
      <c r="B19" s="10" t="s">
        <v>267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Y19" s="1"/>
      <c r="Z19" s="10" t="s">
        <v>267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W19" s="1"/>
      <c r="AX19" s="10" t="s">
        <v>267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U19" s="1"/>
      <c r="BV19" s="10" t="s">
        <v>267</v>
      </c>
      <c r="BW19" s="1">
        <v>90</v>
      </c>
      <c r="BX19" s="1">
        <v>90</v>
      </c>
      <c r="BY19" s="1">
        <v>90</v>
      </c>
      <c r="BZ19" s="1">
        <v>90</v>
      </c>
      <c r="CA19" s="1">
        <v>90</v>
      </c>
      <c r="CB19" s="1">
        <v>90</v>
      </c>
      <c r="CC19" s="1">
        <v>90</v>
      </c>
      <c r="CD19" s="1">
        <v>90</v>
      </c>
      <c r="CE19" s="1">
        <v>90</v>
      </c>
      <c r="CF19" s="1">
        <v>90</v>
      </c>
      <c r="CG19" s="1">
        <v>90</v>
      </c>
      <c r="CH19" s="1">
        <v>90</v>
      </c>
      <c r="CI19" s="1">
        <v>90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S19" s="1"/>
      <c r="CT19" s="10" t="s">
        <v>267</v>
      </c>
      <c r="CU19" s="1">
        <v>90</v>
      </c>
      <c r="CV19" s="1">
        <v>90</v>
      </c>
      <c r="CW19" s="1">
        <v>90</v>
      </c>
      <c r="CX19" s="1">
        <v>90</v>
      </c>
      <c r="CY19" s="1">
        <v>90</v>
      </c>
      <c r="CZ19" s="1">
        <v>90</v>
      </c>
      <c r="DA19" s="1">
        <v>90</v>
      </c>
      <c r="DB19" s="1">
        <v>90</v>
      </c>
      <c r="DC19" s="1">
        <v>90</v>
      </c>
      <c r="DD19" s="1">
        <v>90</v>
      </c>
      <c r="DE19" s="1">
        <v>90</v>
      </c>
      <c r="DF19" s="1">
        <v>90</v>
      </c>
      <c r="DG19" s="1">
        <v>90</v>
      </c>
      <c r="DH19" s="1">
        <v>90</v>
      </c>
      <c r="DI19" s="1">
        <v>90</v>
      </c>
      <c r="DJ19" s="1">
        <v>90</v>
      </c>
      <c r="DK19" s="1">
        <v>90</v>
      </c>
      <c r="DL19" s="1">
        <v>90</v>
      </c>
      <c r="DM19" s="1">
        <v>90</v>
      </c>
      <c r="DN19" s="1">
        <v>90</v>
      </c>
      <c r="DO19" s="1">
        <v>90</v>
      </c>
      <c r="DQ19" s="1"/>
      <c r="DR19" s="10" t="s">
        <v>267</v>
      </c>
      <c r="DS19" s="1">
        <v>90</v>
      </c>
      <c r="DT19" s="1">
        <v>90</v>
      </c>
      <c r="DU19" s="1">
        <v>90</v>
      </c>
      <c r="DV19" s="1">
        <v>90</v>
      </c>
      <c r="DW19" s="1">
        <v>90</v>
      </c>
      <c r="DX19" s="1">
        <v>90</v>
      </c>
      <c r="DY19" s="1">
        <v>90</v>
      </c>
      <c r="DZ19" s="1">
        <v>90</v>
      </c>
      <c r="EA19" s="1">
        <v>90</v>
      </c>
      <c r="EB19" s="1">
        <v>90</v>
      </c>
      <c r="EC19" s="1">
        <v>90</v>
      </c>
      <c r="ED19" s="1">
        <v>90</v>
      </c>
      <c r="EE19" s="1">
        <v>90</v>
      </c>
      <c r="EF19" s="1">
        <v>90</v>
      </c>
      <c r="EG19" s="1">
        <v>90</v>
      </c>
      <c r="EH19" s="1">
        <v>90</v>
      </c>
      <c r="EI19" s="1">
        <v>90</v>
      </c>
      <c r="EJ19" s="1">
        <v>90</v>
      </c>
      <c r="EK19" s="1">
        <v>90</v>
      </c>
      <c r="EL19" s="1">
        <v>90</v>
      </c>
      <c r="EM19" s="1">
        <v>90</v>
      </c>
      <c r="EO19" s="1"/>
      <c r="EP19" s="10" t="s">
        <v>267</v>
      </c>
      <c r="EQ19" s="1">
        <v>90</v>
      </c>
      <c r="ER19" s="1">
        <v>90</v>
      </c>
      <c r="ES19" s="1">
        <v>90</v>
      </c>
      <c r="ET19" s="1">
        <v>90</v>
      </c>
      <c r="EU19" s="1">
        <v>90</v>
      </c>
      <c r="EV19" s="1">
        <v>90</v>
      </c>
      <c r="EW19" s="1">
        <v>90</v>
      </c>
      <c r="EX19" s="1">
        <v>90</v>
      </c>
      <c r="EY19" s="1">
        <v>90</v>
      </c>
      <c r="EZ19" s="1">
        <v>90</v>
      </c>
      <c r="FA19" s="1">
        <v>90</v>
      </c>
      <c r="FB19" s="1">
        <v>90</v>
      </c>
      <c r="FC19" s="1">
        <v>90</v>
      </c>
      <c r="FD19" s="1">
        <v>90</v>
      </c>
      <c r="FE19" s="1">
        <v>90</v>
      </c>
      <c r="FF19" s="1">
        <v>90</v>
      </c>
      <c r="FG19" s="1">
        <v>90</v>
      </c>
      <c r="FH19" s="1">
        <v>90</v>
      </c>
      <c r="FI19" s="1">
        <v>90</v>
      </c>
      <c r="FJ19" s="1">
        <v>90</v>
      </c>
      <c r="FK19" s="1">
        <v>90</v>
      </c>
    </row>
    <row r="20" ht="14.5" spans="1:167">
      <c r="A20" s="1"/>
      <c r="B20" s="10" t="s">
        <v>268</v>
      </c>
      <c r="C20" s="1">
        <v>100</v>
      </c>
      <c r="D20" s="1">
        <v>100</v>
      </c>
      <c r="E20" s="1">
        <v>100</v>
      </c>
      <c r="F20" s="1">
        <v>100</v>
      </c>
      <c r="G20" s="1">
        <v>100</v>
      </c>
      <c r="H20" s="1">
        <v>100</v>
      </c>
      <c r="I20" s="1">
        <v>100</v>
      </c>
      <c r="J20" s="1">
        <v>100</v>
      </c>
      <c r="K20" s="1">
        <v>100</v>
      </c>
      <c r="L20" s="1">
        <v>100</v>
      </c>
      <c r="M20" s="1">
        <v>100</v>
      </c>
      <c r="N20" s="1">
        <v>100</v>
      </c>
      <c r="O20" s="1">
        <v>100</v>
      </c>
      <c r="P20" s="1">
        <v>100</v>
      </c>
      <c r="Q20" s="1">
        <v>100</v>
      </c>
      <c r="R20" s="1">
        <v>100</v>
      </c>
      <c r="S20" s="1">
        <v>100</v>
      </c>
      <c r="T20" s="1">
        <v>100</v>
      </c>
      <c r="U20" s="1">
        <v>100</v>
      </c>
      <c r="V20" s="1">
        <v>100</v>
      </c>
      <c r="W20" s="1">
        <v>100</v>
      </c>
      <c r="Y20" s="1"/>
      <c r="Z20" s="10" t="s">
        <v>269</v>
      </c>
      <c r="AA20" s="1">
        <v>100</v>
      </c>
      <c r="AB20" s="1">
        <v>100</v>
      </c>
      <c r="AC20" s="1">
        <v>100</v>
      </c>
      <c r="AD20" s="1">
        <v>100</v>
      </c>
      <c r="AE20" s="1">
        <v>100</v>
      </c>
      <c r="AF20" s="1">
        <v>100</v>
      </c>
      <c r="AG20" s="1">
        <v>100</v>
      </c>
      <c r="AH20" s="1">
        <v>100</v>
      </c>
      <c r="AI20" s="1">
        <v>100</v>
      </c>
      <c r="AJ20" s="1">
        <v>100</v>
      </c>
      <c r="AK20" s="1">
        <v>100</v>
      </c>
      <c r="AL20" s="1">
        <v>100</v>
      </c>
      <c r="AM20" s="1">
        <v>100</v>
      </c>
      <c r="AN20" s="1">
        <v>100</v>
      </c>
      <c r="AO20" s="1">
        <v>100</v>
      </c>
      <c r="AP20" s="1">
        <v>100</v>
      </c>
      <c r="AQ20" s="1">
        <v>100</v>
      </c>
      <c r="AR20" s="1">
        <v>100</v>
      </c>
      <c r="AS20" s="1">
        <v>100</v>
      </c>
      <c r="AT20" s="1">
        <v>100</v>
      </c>
      <c r="AU20" s="1">
        <v>100</v>
      </c>
      <c r="AW20" s="1"/>
      <c r="AX20" s="10" t="s">
        <v>269</v>
      </c>
      <c r="AY20" s="1">
        <v>100</v>
      </c>
      <c r="AZ20" s="1">
        <v>100</v>
      </c>
      <c r="BA20" s="1">
        <v>100</v>
      </c>
      <c r="BB20" s="1">
        <v>100</v>
      </c>
      <c r="BC20" s="1">
        <v>100</v>
      </c>
      <c r="BD20" s="1">
        <v>100</v>
      </c>
      <c r="BE20" s="1">
        <v>100</v>
      </c>
      <c r="BF20" s="1">
        <v>100</v>
      </c>
      <c r="BG20" s="1">
        <v>100</v>
      </c>
      <c r="BH20" s="1">
        <v>100</v>
      </c>
      <c r="BI20" s="1">
        <v>100</v>
      </c>
      <c r="BJ20" s="1">
        <v>100</v>
      </c>
      <c r="BK20" s="1">
        <v>100</v>
      </c>
      <c r="BL20" s="1">
        <v>100</v>
      </c>
      <c r="BM20" s="1">
        <v>100</v>
      </c>
      <c r="BN20" s="1">
        <v>100</v>
      </c>
      <c r="BO20" s="1">
        <v>100</v>
      </c>
      <c r="BP20" s="1">
        <v>100</v>
      </c>
      <c r="BQ20" s="1">
        <v>100</v>
      </c>
      <c r="BR20" s="1">
        <v>100</v>
      </c>
      <c r="BS20" s="1">
        <v>100</v>
      </c>
      <c r="BU20" s="1"/>
      <c r="BV20" s="10" t="s">
        <v>269</v>
      </c>
      <c r="BW20" s="1">
        <v>100</v>
      </c>
      <c r="BX20" s="1">
        <v>100</v>
      </c>
      <c r="BY20" s="1">
        <v>100</v>
      </c>
      <c r="BZ20" s="1">
        <v>100</v>
      </c>
      <c r="CA20" s="1">
        <v>100</v>
      </c>
      <c r="CB20" s="1">
        <v>100</v>
      </c>
      <c r="CC20" s="1">
        <v>100</v>
      </c>
      <c r="CD20" s="1">
        <v>100</v>
      </c>
      <c r="CE20" s="1">
        <v>100</v>
      </c>
      <c r="CF20" s="1">
        <v>100</v>
      </c>
      <c r="CG20" s="1">
        <v>100</v>
      </c>
      <c r="CH20" s="1">
        <v>100</v>
      </c>
      <c r="CI20" s="1">
        <v>100</v>
      </c>
      <c r="CJ20" s="1">
        <v>100</v>
      </c>
      <c r="CK20" s="1">
        <v>100</v>
      </c>
      <c r="CL20" s="1">
        <v>100</v>
      </c>
      <c r="CM20" s="1">
        <v>100</v>
      </c>
      <c r="CN20" s="1">
        <v>100</v>
      </c>
      <c r="CO20" s="1">
        <v>100</v>
      </c>
      <c r="CP20" s="1">
        <v>100</v>
      </c>
      <c r="CQ20" s="1">
        <v>100</v>
      </c>
      <c r="CS20" s="1"/>
      <c r="CT20" s="10" t="s">
        <v>269</v>
      </c>
      <c r="CU20" s="1">
        <v>100</v>
      </c>
      <c r="CV20" s="1">
        <v>100</v>
      </c>
      <c r="CW20" s="1">
        <v>100</v>
      </c>
      <c r="CX20" s="1">
        <v>100</v>
      </c>
      <c r="CY20" s="1">
        <v>100</v>
      </c>
      <c r="CZ20" s="1">
        <v>100</v>
      </c>
      <c r="DA20" s="1">
        <v>100</v>
      </c>
      <c r="DB20" s="1">
        <v>100</v>
      </c>
      <c r="DC20" s="1">
        <v>100</v>
      </c>
      <c r="DD20" s="1">
        <v>100</v>
      </c>
      <c r="DE20" s="1">
        <v>100</v>
      </c>
      <c r="DF20" s="1">
        <v>100</v>
      </c>
      <c r="DG20" s="1">
        <v>100</v>
      </c>
      <c r="DH20" s="1">
        <v>100</v>
      </c>
      <c r="DI20" s="1">
        <v>100</v>
      </c>
      <c r="DJ20" s="1">
        <v>100</v>
      </c>
      <c r="DK20" s="1">
        <v>100</v>
      </c>
      <c r="DL20" s="1">
        <v>100</v>
      </c>
      <c r="DM20" s="1">
        <v>100</v>
      </c>
      <c r="DN20" s="1">
        <v>100</v>
      </c>
      <c r="DO20" s="1">
        <v>100</v>
      </c>
      <c r="DQ20" s="1"/>
      <c r="DR20" s="10" t="s">
        <v>269</v>
      </c>
      <c r="DS20" s="1">
        <v>100</v>
      </c>
      <c r="DT20" s="1">
        <v>100</v>
      </c>
      <c r="DU20" s="1">
        <v>100</v>
      </c>
      <c r="DV20" s="1">
        <v>100</v>
      </c>
      <c r="DW20" s="1">
        <v>100</v>
      </c>
      <c r="DX20" s="1">
        <v>100</v>
      </c>
      <c r="DY20" s="1">
        <v>100</v>
      </c>
      <c r="DZ20" s="1">
        <v>100</v>
      </c>
      <c r="EA20" s="1">
        <v>100</v>
      </c>
      <c r="EB20" s="1">
        <v>100</v>
      </c>
      <c r="EC20" s="1">
        <v>100</v>
      </c>
      <c r="ED20" s="1">
        <v>100</v>
      </c>
      <c r="EE20" s="1">
        <v>100</v>
      </c>
      <c r="EF20" s="1">
        <v>100</v>
      </c>
      <c r="EG20" s="1">
        <v>100</v>
      </c>
      <c r="EH20" s="1">
        <v>100</v>
      </c>
      <c r="EI20" s="1">
        <v>100</v>
      </c>
      <c r="EJ20" s="1">
        <v>100</v>
      </c>
      <c r="EK20" s="1">
        <v>100</v>
      </c>
      <c r="EL20" s="1">
        <v>100</v>
      </c>
      <c r="EM20" s="1">
        <v>100</v>
      </c>
      <c r="EO20" s="1"/>
      <c r="EP20" s="10" t="s">
        <v>268</v>
      </c>
      <c r="EQ20" s="1">
        <v>100</v>
      </c>
      <c r="ER20" s="1">
        <v>100</v>
      </c>
      <c r="ES20" s="1">
        <v>100</v>
      </c>
      <c r="ET20" s="1">
        <v>100</v>
      </c>
      <c r="EU20" s="1">
        <v>100</v>
      </c>
      <c r="EV20" s="1">
        <v>100</v>
      </c>
      <c r="EW20" s="1">
        <v>100</v>
      </c>
      <c r="EX20" s="1">
        <v>100</v>
      </c>
      <c r="EY20" s="1">
        <v>100</v>
      </c>
      <c r="EZ20" s="1">
        <v>100</v>
      </c>
      <c r="FA20" s="1">
        <v>100</v>
      </c>
      <c r="FB20" s="1">
        <v>100</v>
      </c>
      <c r="FC20" s="1">
        <v>100</v>
      </c>
      <c r="FD20" s="1">
        <v>100</v>
      </c>
      <c r="FE20" s="1">
        <v>100</v>
      </c>
      <c r="FF20" s="1">
        <v>100</v>
      </c>
      <c r="FG20" s="1">
        <v>100</v>
      </c>
      <c r="FH20" s="1">
        <v>100</v>
      </c>
      <c r="FI20" s="1">
        <v>100</v>
      </c>
      <c r="FJ20" s="1">
        <v>100</v>
      </c>
      <c r="FK20" s="1">
        <v>100</v>
      </c>
    </row>
    <row r="21" ht="14.5" spans="1:167">
      <c r="A21" s="1"/>
      <c r="B21" s="10" t="s">
        <v>270</v>
      </c>
      <c r="C21" s="1">
        <v>190</v>
      </c>
      <c r="D21" s="1">
        <v>190</v>
      </c>
      <c r="E21" s="1">
        <v>190</v>
      </c>
      <c r="F21" s="1">
        <v>190</v>
      </c>
      <c r="G21" s="1">
        <v>190</v>
      </c>
      <c r="H21" s="1">
        <v>190</v>
      </c>
      <c r="I21" s="1">
        <v>190</v>
      </c>
      <c r="J21" s="1">
        <v>190</v>
      </c>
      <c r="K21" s="1">
        <v>190</v>
      </c>
      <c r="L21" s="1">
        <v>190</v>
      </c>
      <c r="M21" s="1">
        <v>190</v>
      </c>
      <c r="N21" s="1">
        <v>190</v>
      </c>
      <c r="O21" s="1">
        <v>190</v>
      </c>
      <c r="P21" s="1">
        <v>190</v>
      </c>
      <c r="Q21" s="1">
        <v>190</v>
      </c>
      <c r="R21" s="1">
        <v>190</v>
      </c>
      <c r="S21" s="1">
        <v>190</v>
      </c>
      <c r="T21" s="1">
        <v>190</v>
      </c>
      <c r="U21" s="1">
        <v>190</v>
      </c>
      <c r="V21" s="1">
        <v>190</v>
      </c>
      <c r="W21" s="1">
        <v>190</v>
      </c>
      <c r="Y21" s="1"/>
      <c r="Z21" s="10" t="s">
        <v>270</v>
      </c>
      <c r="AA21" s="1">
        <v>190</v>
      </c>
      <c r="AB21" s="1">
        <v>190</v>
      </c>
      <c r="AC21" s="1">
        <v>190</v>
      </c>
      <c r="AD21" s="1">
        <v>190</v>
      </c>
      <c r="AE21" s="1">
        <v>190</v>
      </c>
      <c r="AF21" s="1">
        <v>190</v>
      </c>
      <c r="AG21" s="1">
        <v>190</v>
      </c>
      <c r="AH21" s="1">
        <v>190</v>
      </c>
      <c r="AI21" s="1">
        <v>190</v>
      </c>
      <c r="AJ21" s="1">
        <v>190</v>
      </c>
      <c r="AK21" s="1">
        <v>190</v>
      </c>
      <c r="AL21" s="1">
        <v>190</v>
      </c>
      <c r="AM21" s="1">
        <v>190</v>
      </c>
      <c r="AN21" s="1">
        <v>190</v>
      </c>
      <c r="AO21" s="1">
        <v>190</v>
      </c>
      <c r="AP21" s="1">
        <v>190</v>
      </c>
      <c r="AQ21" s="1">
        <v>190</v>
      </c>
      <c r="AR21" s="1">
        <v>190</v>
      </c>
      <c r="AS21" s="1">
        <v>190</v>
      </c>
      <c r="AT21" s="1">
        <v>190</v>
      </c>
      <c r="AU21" s="1">
        <v>190</v>
      </c>
      <c r="AW21" s="1"/>
      <c r="AX21" s="10" t="s">
        <v>270</v>
      </c>
      <c r="AY21" s="1">
        <v>190</v>
      </c>
      <c r="AZ21" s="1">
        <v>190</v>
      </c>
      <c r="BA21" s="1">
        <v>190</v>
      </c>
      <c r="BB21" s="1">
        <v>190</v>
      </c>
      <c r="BC21" s="1">
        <v>190</v>
      </c>
      <c r="BD21" s="1">
        <v>190</v>
      </c>
      <c r="BE21" s="1">
        <v>190</v>
      </c>
      <c r="BF21" s="1">
        <v>190</v>
      </c>
      <c r="BG21" s="1">
        <v>190</v>
      </c>
      <c r="BH21" s="1">
        <v>190</v>
      </c>
      <c r="BI21" s="1">
        <v>190</v>
      </c>
      <c r="BJ21" s="1">
        <v>190</v>
      </c>
      <c r="BK21" s="1">
        <v>190</v>
      </c>
      <c r="BL21" s="1">
        <v>190</v>
      </c>
      <c r="BM21" s="1">
        <v>190</v>
      </c>
      <c r="BN21" s="1">
        <v>190</v>
      </c>
      <c r="BO21" s="1">
        <v>190</v>
      </c>
      <c r="BP21" s="1">
        <v>190</v>
      </c>
      <c r="BQ21" s="1">
        <v>190</v>
      </c>
      <c r="BR21" s="1">
        <v>190</v>
      </c>
      <c r="BS21" s="1">
        <v>190</v>
      </c>
      <c r="BU21" s="1"/>
      <c r="BV21" s="10" t="s">
        <v>270</v>
      </c>
      <c r="BW21" s="1">
        <v>190</v>
      </c>
      <c r="BX21" s="1">
        <v>190</v>
      </c>
      <c r="BY21" s="1">
        <v>190</v>
      </c>
      <c r="BZ21" s="1">
        <v>190</v>
      </c>
      <c r="CA21" s="1">
        <v>190</v>
      </c>
      <c r="CB21" s="1">
        <v>190</v>
      </c>
      <c r="CC21" s="1">
        <v>190</v>
      </c>
      <c r="CD21" s="1">
        <v>190</v>
      </c>
      <c r="CE21" s="1">
        <v>190</v>
      </c>
      <c r="CF21" s="1">
        <v>190</v>
      </c>
      <c r="CG21" s="1">
        <v>190</v>
      </c>
      <c r="CH21" s="1">
        <v>190</v>
      </c>
      <c r="CI21" s="1">
        <v>190</v>
      </c>
      <c r="CJ21" s="1">
        <v>190</v>
      </c>
      <c r="CK21" s="1">
        <v>190</v>
      </c>
      <c r="CL21" s="1">
        <v>190</v>
      </c>
      <c r="CM21" s="1">
        <v>190</v>
      </c>
      <c r="CN21" s="1">
        <v>190</v>
      </c>
      <c r="CO21" s="1">
        <v>190</v>
      </c>
      <c r="CP21" s="1">
        <v>190</v>
      </c>
      <c r="CQ21" s="1">
        <v>190</v>
      </c>
      <c r="CS21" s="1"/>
      <c r="CT21" s="10" t="s">
        <v>270</v>
      </c>
      <c r="CU21" s="1">
        <v>190</v>
      </c>
      <c r="CV21" s="1">
        <v>190</v>
      </c>
      <c r="CW21" s="1">
        <v>190</v>
      </c>
      <c r="CX21" s="1">
        <v>190</v>
      </c>
      <c r="CY21" s="1">
        <v>190</v>
      </c>
      <c r="CZ21" s="1">
        <v>190</v>
      </c>
      <c r="DA21" s="1">
        <v>190</v>
      </c>
      <c r="DB21" s="1">
        <v>190</v>
      </c>
      <c r="DC21" s="1">
        <v>190</v>
      </c>
      <c r="DD21" s="1">
        <v>190</v>
      </c>
      <c r="DE21" s="1">
        <v>190</v>
      </c>
      <c r="DF21" s="1">
        <v>190</v>
      </c>
      <c r="DG21" s="1">
        <v>190</v>
      </c>
      <c r="DH21" s="1">
        <v>190</v>
      </c>
      <c r="DI21" s="1">
        <v>190</v>
      </c>
      <c r="DJ21" s="1">
        <v>190</v>
      </c>
      <c r="DK21" s="1">
        <v>190</v>
      </c>
      <c r="DL21" s="1">
        <v>190</v>
      </c>
      <c r="DM21" s="1">
        <v>190</v>
      </c>
      <c r="DN21" s="1">
        <v>190</v>
      </c>
      <c r="DO21" s="1">
        <v>190</v>
      </c>
      <c r="DQ21" s="1"/>
      <c r="DR21" s="10" t="s">
        <v>270</v>
      </c>
      <c r="DS21" s="1">
        <v>190</v>
      </c>
      <c r="DT21" s="1">
        <v>190</v>
      </c>
      <c r="DU21" s="1">
        <v>190</v>
      </c>
      <c r="DV21" s="1">
        <v>190</v>
      </c>
      <c r="DW21" s="1">
        <v>190</v>
      </c>
      <c r="DX21" s="1">
        <v>190</v>
      </c>
      <c r="DY21" s="1">
        <v>190</v>
      </c>
      <c r="DZ21" s="1">
        <v>190</v>
      </c>
      <c r="EA21" s="1">
        <v>190</v>
      </c>
      <c r="EB21" s="1">
        <v>190</v>
      </c>
      <c r="EC21" s="1">
        <v>190</v>
      </c>
      <c r="ED21" s="1">
        <v>190</v>
      </c>
      <c r="EE21" s="1">
        <v>190</v>
      </c>
      <c r="EF21" s="1">
        <v>190</v>
      </c>
      <c r="EG21" s="1">
        <v>190</v>
      </c>
      <c r="EH21" s="1">
        <v>190</v>
      </c>
      <c r="EI21" s="1">
        <v>190</v>
      </c>
      <c r="EJ21" s="1">
        <v>190</v>
      </c>
      <c r="EK21" s="1">
        <v>190</v>
      </c>
      <c r="EL21" s="1">
        <v>190</v>
      </c>
      <c r="EM21" s="1">
        <v>190</v>
      </c>
      <c r="EO21" s="1"/>
      <c r="EP21" s="10" t="s">
        <v>270</v>
      </c>
      <c r="EQ21" s="1">
        <v>190</v>
      </c>
      <c r="ER21" s="1">
        <v>190</v>
      </c>
      <c r="ES21" s="1">
        <v>190</v>
      </c>
      <c r="ET21" s="1">
        <v>190</v>
      </c>
      <c r="EU21" s="1">
        <v>190</v>
      </c>
      <c r="EV21" s="1">
        <v>190</v>
      </c>
      <c r="EW21" s="1">
        <v>190</v>
      </c>
      <c r="EX21" s="1">
        <v>190</v>
      </c>
      <c r="EY21" s="1">
        <v>190</v>
      </c>
      <c r="EZ21" s="1">
        <v>190</v>
      </c>
      <c r="FA21" s="1">
        <v>190</v>
      </c>
      <c r="FB21" s="1">
        <v>190</v>
      </c>
      <c r="FC21" s="1">
        <v>190</v>
      </c>
      <c r="FD21" s="1">
        <v>190</v>
      </c>
      <c r="FE21" s="1">
        <v>190</v>
      </c>
      <c r="FF21" s="1">
        <v>190</v>
      </c>
      <c r="FG21" s="1">
        <v>190</v>
      </c>
      <c r="FH21" s="1">
        <v>190</v>
      </c>
      <c r="FI21" s="1">
        <v>190</v>
      </c>
      <c r="FJ21" s="1">
        <v>190</v>
      </c>
      <c r="FK21" s="1">
        <v>190</v>
      </c>
    </row>
    <row r="22" ht="14.5" spans="1:167">
      <c r="A22" s="1"/>
      <c r="B22" s="10" t="s">
        <v>271</v>
      </c>
      <c r="C22" s="1">
        <v>50</v>
      </c>
      <c r="D22" s="1">
        <v>50</v>
      </c>
      <c r="E22" s="1">
        <v>50</v>
      </c>
      <c r="F22" s="1">
        <v>50</v>
      </c>
      <c r="G22" s="1">
        <v>50</v>
      </c>
      <c r="H22" s="1">
        <v>50</v>
      </c>
      <c r="I22" s="1">
        <v>50</v>
      </c>
      <c r="J22" s="1">
        <v>50</v>
      </c>
      <c r="K22" s="1">
        <v>50</v>
      </c>
      <c r="L22" s="1">
        <v>50</v>
      </c>
      <c r="M22" s="1">
        <v>50</v>
      </c>
      <c r="N22" s="1">
        <v>50</v>
      </c>
      <c r="O22" s="1">
        <v>50</v>
      </c>
      <c r="P22" s="1">
        <v>50</v>
      </c>
      <c r="Q22" s="1">
        <v>50</v>
      </c>
      <c r="R22" s="1">
        <v>50</v>
      </c>
      <c r="S22" s="1">
        <v>50</v>
      </c>
      <c r="T22" s="1">
        <v>50</v>
      </c>
      <c r="U22" s="1">
        <v>50</v>
      </c>
      <c r="V22" s="1">
        <v>50</v>
      </c>
      <c r="W22" s="1">
        <v>50</v>
      </c>
      <c r="Y22" s="1"/>
      <c r="Z22" s="10" t="s">
        <v>271</v>
      </c>
      <c r="AA22" s="1">
        <v>50</v>
      </c>
      <c r="AB22" s="1">
        <v>50</v>
      </c>
      <c r="AC22" s="1">
        <v>50</v>
      </c>
      <c r="AD22" s="1">
        <v>50</v>
      </c>
      <c r="AE22" s="1">
        <v>50</v>
      </c>
      <c r="AF22" s="1">
        <v>50</v>
      </c>
      <c r="AG22" s="1">
        <v>50</v>
      </c>
      <c r="AH22" s="1">
        <v>50</v>
      </c>
      <c r="AI22" s="1">
        <v>50</v>
      </c>
      <c r="AJ22" s="1">
        <v>50</v>
      </c>
      <c r="AK22" s="1">
        <v>50</v>
      </c>
      <c r="AL22" s="1">
        <v>50</v>
      </c>
      <c r="AM22" s="1">
        <v>50</v>
      </c>
      <c r="AN22" s="1">
        <v>50</v>
      </c>
      <c r="AO22" s="1">
        <v>50</v>
      </c>
      <c r="AP22" s="1">
        <v>50</v>
      </c>
      <c r="AQ22" s="1">
        <v>50</v>
      </c>
      <c r="AR22" s="1">
        <v>50</v>
      </c>
      <c r="AS22" s="1">
        <v>50</v>
      </c>
      <c r="AT22" s="1">
        <v>50</v>
      </c>
      <c r="AU22" s="1">
        <v>50</v>
      </c>
      <c r="AW22" s="1"/>
      <c r="AX22" s="10" t="s">
        <v>271</v>
      </c>
      <c r="AY22" s="1">
        <v>50</v>
      </c>
      <c r="AZ22" s="1">
        <v>50</v>
      </c>
      <c r="BA22" s="1">
        <v>50</v>
      </c>
      <c r="BB22" s="1">
        <v>50</v>
      </c>
      <c r="BC22" s="1">
        <v>50</v>
      </c>
      <c r="BD22" s="1">
        <v>50</v>
      </c>
      <c r="BE22" s="1">
        <v>50</v>
      </c>
      <c r="BF22" s="1">
        <v>50</v>
      </c>
      <c r="BG22" s="1">
        <v>50</v>
      </c>
      <c r="BH22" s="1">
        <v>50</v>
      </c>
      <c r="BI22" s="1">
        <v>50</v>
      </c>
      <c r="BJ22" s="1">
        <v>50</v>
      </c>
      <c r="BK22" s="1">
        <v>50</v>
      </c>
      <c r="BL22" s="1">
        <v>50</v>
      </c>
      <c r="BM22" s="1">
        <v>50</v>
      </c>
      <c r="BN22" s="1">
        <v>50</v>
      </c>
      <c r="BO22" s="1">
        <v>50</v>
      </c>
      <c r="BP22" s="1">
        <v>50</v>
      </c>
      <c r="BQ22" s="1">
        <v>50</v>
      </c>
      <c r="BR22" s="1">
        <v>50</v>
      </c>
      <c r="BS22" s="1">
        <v>50</v>
      </c>
      <c r="BU22" s="1"/>
      <c r="BV22" s="10" t="s">
        <v>271</v>
      </c>
      <c r="BW22" s="1">
        <v>50</v>
      </c>
      <c r="BX22" s="1">
        <v>50</v>
      </c>
      <c r="BY22" s="1">
        <v>50</v>
      </c>
      <c r="BZ22" s="1">
        <v>50</v>
      </c>
      <c r="CA22" s="1">
        <v>50</v>
      </c>
      <c r="CB22" s="1">
        <v>50</v>
      </c>
      <c r="CC22" s="1">
        <v>50</v>
      </c>
      <c r="CD22" s="1">
        <v>50</v>
      </c>
      <c r="CE22" s="1">
        <v>50</v>
      </c>
      <c r="CF22" s="1">
        <v>50</v>
      </c>
      <c r="CG22" s="1">
        <v>50</v>
      </c>
      <c r="CH22" s="1">
        <v>50</v>
      </c>
      <c r="CI22" s="1">
        <v>50</v>
      </c>
      <c r="CJ22" s="1">
        <v>50</v>
      </c>
      <c r="CK22" s="1">
        <v>50</v>
      </c>
      <c r="CL22" s="1">
        <v>50</v>
      </c>
      <c r="CM22" s="1">
        <v>50</v>
      </c>
      <c r="CN22" s="1">
        <v>50</v>
      </c>
      <c r="CO22" s="1">
        <v>50</v>
      </c>
      <c r="CP22" s="1">
        <v>50</v>
      </c>
      <c r="CQ22" s="1">
        <v>50</v>
      </c>
      <c r="CS22" s="1"/>
      <c r="CT22" s="10" t="s">
        <v>271</v>
      </c>
      <c r="CU22" s="1">
        <v>50</v>
      </c>
      <c r="CV22" s="1">
        <v>50</v>
      </c>
      <c r="CW22" s="1">
        <v>50</v>
      </c>
      <c r="CX22" s="1">
        <v>50</v>
      </c>
      <c r="CY22" s="1">
        <v>50</v>
      </c>
      <c r="CZ22" s="1">
        <v>50</v>
      </c>
      <c r="DA22" s="1">
        <v>50</v>
      </c>
      <c r="DB22" s="1">
        <v>50</v>
      </c>
      <c r="DC22" s="1">
        <v>50</v>
      </c>
      <c r="DD22" s="1">
        <v>50</v>
      </c>
      <c r="DE22" s="1">
        <v>50</v>
      </c>
      <c r="DF22" s="1">
        <v>50</v>
      </c>
      <c r="DG22" s="1">
        <v>50</v>
      </c>
      <c r="DH22" s="1">
        <v>50</v>
      </c>
      <c r="DI22" s="1">
        <v>50</v>
      </c>
      <c r="DJ22" s="1">
        <v>50</v>
      </c>
      <c r="DK22" s="1">
        <v>50</v>
      </c>
      <c r="DL22" s="1">
        <v>50</v>
      </c>
      <c r="DM22" s="1">
        <v>50</v>
      </c>
      <c r="DN22" s="1">
        <v>50</v>
      </c>
      <c r="DO22" s="1">
        <v>50</v>
      </c>
      <c r="DQ22" s="1"/>
      <c r="DR22" s="10" t="s">
        <v>271</v>
      </c>
      <c r="DS22" s="1">
        <v>50</v>
      </c>
      <c r="DT22" s="1">
        <v>50</v>
      </c>
      <c r="DU22" s="1">
        <v>50</v>
      </c>
      <c r="DV22" s="1">
        <v>50</v>
      </c>
      <c r="DW22" s="1">
        <v>50</v>
      </c>
      <c r="DX22" s="1">
        <v>50</v>
      </c>
      <c r="DY22" s="1">
        <v>50</v>
      </c>
      <c r="DZ22" s="1">
        <v>50</v>
      </c>
      <c r="EA22" s="1">
        <v>50</v>
      </c>
      <c r="EB22" s="1">
        <v>50</v>
      </c>
      <c r="EC22" s="1">
        <v>50</v>
      </c>
      <c r="ED22" s="1">
        <v>50</v>
      </c>
      <c r="EE22" s="1">
        <v>50</v>
      </c>
      <c r="EF22" s="1">
        <v>50</v>
      </c>
      <c r="EG22" s="1">
        <v>50</v>
      </c>
      <c r="EH22" s="1">
        <v>50</v>
      </c>
      <c r="EI22" s="1">
        <v>50</v>
      </c>
      <c r="EJ22" s="1">
        <v>50</v>
      </c>
      <c r="EK22" s="1">
        <v>50</v>
      </c>
      <c r="EL22" s="1">
        <v>50</v>
      </c>
      <c r="EM22" s="1">
        <v>50</v>
      </c>
      <c r="EO22" s="1"/>
      <c r="EP22" s="10" t="s">
        <v>271</v>
      </c>
      <c r="EQ22" s="1">
        <v>50</v>
      </c>
      <c r="ER22" s="1">
        <v>50</v>
      </c>
      <c r="ES22" s="1">
        <v>50</v>
      </c>
      <c r="ET22" s="1">
        <v>50</v>
      </c>
      <c r="EU22" s="1">
        <v>50</v>
      </c>
      <c r="EV22" s="1">
        <v>50</v>
      </c>
      <c r="EW22" s="1">
        <v>50</v>
      </c>
      <c r="EX22" s="1">
        <v>50</v>
      </c>
      <c r="EY22" s="1">
        <v>50</v>
      </c>
      <c r="EZ22" s="1">
        <v>50</v>
      </c>
      <c r="FA22" s="1">
        <v>50</v>
      </c>
      <c r="FB22" s="1">
        <v>50</v>
      </c>
      <c r="FC22" s="1">
        <v>50</v>
      </c>
      <c r="FD22" s="1">
        <v>50</v>
      </c>
      <c r="FE22" s="1">
        <v>50</v>
      </c>
      <c r="FF22" s="1">
        <v>50</v>
      </c>
      <c r="FG22" s="1">
        <v>50</v>
      </c>
      <c r="FH22" s="1">
        <v>50</v>
      </c>
      <c r="FI22" s="1">
        <v>50</v>
      </c>
      <c r="FJ22" s="1">
        <v>50</v>
      </c>
      <c r="FK22" s="1">
        <v>50</v>
      </c>
    </row>
    <row r="23" ht="14.5" spans="1:167">
      <c r="A23" s="1"/>
      <c r="B23" s="10" t="s">
        <v>272</v>
      </c>
      <c r="C23" s="1">
        <v>50</v>
      </c>
      <c r="D23" s="1">
        <v>50</v>
      </c>
      <c r="E23" s="1">
        <v>50</v>
      </c>
      <c r="F23" s="1">
        <v>50</v>
      </c>
      <c r="G23" s="1">
        <v>50</v>
      </c>
      <c r="H23" s="1">
        <v>50</v>
      </c>
      <c r="I23" s="1">
        <v>50</v>
      </c>
      <c r="J23" s="1">
        <v>50</v>
      </c>
      <c r="K23" s="1">
        <v>50</v>
      </c>
      <c r="L23" s="1">
        <v>50</v>
      </c>
      <c r="M23" s="1">
        <v>50</v>
      </c>
      <c r="N23" s="1">
        <v>50</v>
      </c>
      <c r="O23" s="1">
        <v>50</v>
      </c>
      <c r="P23" s="1">
        <v>50</v>
      </c>
      <c r="Q23" s="1">
        <v>50</v>
      </c>
      <c r="R23" s="1">
        <v>50</v>
      </c>
      <c r="S23" s="1">
        <v>50</v>
      </c>
      <c r="T23" s="1">
        <v>50</v>
      </c>
      <c r="U23" s="1">
        <v>50</v>
      </c>
      <c r="V23" s="1">
        <v>50</v>
      </c>
      <c r="W23" s="1">
        <v>50</v>
      </c>
      <c r="Y23" s="1"/>
      <c r="Z23" s="10" t="s">
        <v>272</v>
      </c>
      <c r="AA23" s="1">
        <v>50</v>
      </c>
      <c r="AB23" s="1">
        <v>50</v>
      </c>
      <c r="AC23" s="1">
        <v>50</v>
      </c>
      <c r="AD23" s="1">
        <v>50</v>
      </c>
      <c r="AE23" s="1">
        <v>50</v>
      </c>
      <c r="AF23" s="1">
        <v>50</v>
      </c>
      <c r="AG23" s="1">
        <v>50</v>
      </c>
      <c r="AH23" s="1">
        <v>50</v>
      </c>
      <c r="AI23" s="1">
        <v>50</v>
      </c>
      <c r="AJ23" s="1">
        <v>50</v>
      </c>
      <c r="AK23" s="1">
        <v>50</v>
      </c>
      <c r="AL23" s="1">
        <v>50</v>
      </c>
      <c r="AM23" s="1">
        <v>50</v>
      </c>
      <c r="AN23" s="1">
        <v>50</v>
      </c>
      <c r="AO23" s="1">
        <v>50</v>
      </c>
      <c r="AP23" s="1">
        <v>50</v>
      </c>
      <c r="AQ23" s="1">
        <v>50</v>
      </c>
      <c r="AR23" s="1">
        <v>50</v>
      </c>
      <c r="AS23" s="1">
        <v>50</v>
      </c>
      <c r="AT23" s="1">
        <v>50</v>
      </c>
      <c r="AU23" s="1">
        <v>50</v>
      </c>
      <c r="AW23" s="1"/>
      <c r="AX23" s="10" t="s">
        <v>272</v>
      </c>
      <c r="AY23" s="1">
        <v>50</v>
      </c>
      <c r="AZ23" s="1">
        <v>50</v>
      </c>
      <c r="BA23" s="1">
        <v>50</v>
      </c>
      <c r="BB23" s="1">
        <v>50</v>
      </c>
      <c r="BC23" s="1">
        <v>50</v>
      </c>
      <c r="BD23" s="1">
        <v>50</v>
      </c>
      <c r="BE23" s="1">
        <v>50</v>
      </c>
      <c r="BF23" s="1">
        <v>50</v>
      </c>
      <c r="BG23" s="1">
        <v>50</v>
      </c>
      <c r="BH23" s="1">
        <v>50</v>
      </c>
      <c r="BI23" s="1">
        <v>50</v>
      </c>
      <c r="BJ23" s="1">
        <v>50</v>
      </c>
      <c r="BK23" s="1">
        <v>50</v>
      </c>
      <c r="BL23" s="1">
        <v>50</v>
      </c>
      <c r="BM23" s="1">
        <v>50</v>
      </c>
      <c r="BN23" s="1">
        <v>50</v>
      </c>
      <c r="BO23" s="1">
        <v>50</v>
      </c>
      <c r="BP23" s="1">
        <v>50</v>
      </c>
      <c r="BQ23" s="1">
        <v>50</v>
      </c>
      <c r="BR23" s="1">
        <v>50</v>
      </c>
      <c r="BS23" s="1">
        <v>50</v>
      </c>
      <c r="BU23" s="1"/>
      <c r="BV23" s="10" t="s">
        <v>272</v>
      </c>
      <c r="BW23" s="1">
        <v>50</v>
      </c>
      <c r="BX23" s="1">
        <v>50</v>
      </c>
      <c r="BY23" s="1">
        <v>50</v>
      </c>
      <c r="BZ23" s="1">
        <v>50</v>
      </c>
      <c r="CA23" s="1">
        <v>50</v>
      </c>
      <c r="CB23" s="1">
        <v>50</v>
      </c>
      <c r="CC23" s="1">
        <v>50</v>
      </c>
      <c r="CD23" s="1">
        <v>50</v>
      </c>
      <c r="CE23" s="1">
        <v>50</v>
      </c>
      <c r="CF23" s="1">
        <v>50</v>
      </c>
      <c r="CG23" s="1">
        <v>50</v>
      </c>
      <c r="CH23" s="1">
        <v>50</v>
      </c>
      <c r="CI23" s="1">
        <v>50</v>
      </c>
      <c r="CJ23" s="1">
        <v>50</v>
      </c>
      <c r="CK23" s="1">
        <v>50</v>
      </c>
      <c r="CL23" s="1">
        <v>50</v>
      </c>
      <c r="CM23" s="1">
        <v>50</v>
      </c>
      <c r="CN23" s="1">
        <v>50</v>
      </c>
      <c r="CO23" s="1">
        <v>50</v>
      </c>
      <c r="CP23" s="1">
        <v>50</v>
      </c>
      <c r="CQ23" s="1">
        <v>50</v>
      </c>
      <c r="CS23" s="1"/>
      <c r="CT23" s="10" t="s">
        <v>272</v>
      </c>
      <c r="CU23" s="1">
        <v>50</v>
      </c>
      <c r="CV23" s="1">
        <v>50</v>
      </c>
      <c r="CW23" s="1">
        <v>50</v>
      </c>
      <c r="CX23" s="1">
        <v>50</v>
      </c>
      <c r="CY23" s="1">
        <v>50</v>
      </c>
      <c r="CZ23" s="1">
        <v>50</v>
      </c>
      <c r="DA23" s="1">
        <v>50</v>
      </c>
      <c r="DB23" s="1">
        <v>50</v>
      </c>
      <c r="DC23" s="1">
        <v>50</v>
      </c>
      <c r="DD23" s="1">
        <v>50</v>
      </c>
      <c r="DE23" s="1">
        <v>50</v>
      </c>
      <c r="DF23" s="1">
        <v>50</v>
      </c>
      <c r="DG23" s="1">
        <v>50</v>
      </c>
      <c r="DH23" s="1">
        <v>50</v>
      </c>
      <c r="DI23" s="1">
        <v>50</v>
      </c>
      <c r="DJ23" s="1">
        <v>50</v>
      </c>
      <c r="DK23" s="1">
        <v>50</v>
      </c>
      <c r="DL23" s="1">
        <v>50</v>
      </c>
      <c r="DM23" s="1">
        <v>50</v>
      </c>
      <c r="DN23" s="1">
        <v>50</v>
      </c>
      <c r="DO23" s="1">
        <v>50</v>
      </c>
      <c r="DQ23" s="1"/>
      <c r="DR23" s="10" t="s">
        <v>272</v>
      </c>
      <c r="DS23" s="1">
        <v>50</v>
      </c>
      <c r="DT23" s="1">
        <v>50</v>
      </c>
      <c r="DU23" s="1">
        <v>50</v>
      </c>
      <c r="DV23" s="1">
        <v>50</v>
      </c>
      <c r="DW23" s="1">
        <v>50</v>
      </c>
      <c r="DX23" s="1">
        <v>50</v>
      </c>
      <c r="DY23" s="1">
        <v>50</v>
      </c>
      <c r="DZ23" s="1">
        <v>50</v>
      </c>
      <c r="EA23" s="1">
        <v>50</v>
      </c>
      <c r="EB23" s="1">
        <v>50</v>
      </c>
      <c r="EC23" s="1">
        <v>50</v>
      </c>
      <c r="ED23" s="1">
        <v>50</v>
      </c>
      <c r="EE23" s="1">
        <v>50</v>
      </c>
      <c r="EF23" s="1">
        <v>50</v>
      </c>
      <c r="EG23" s="1">
        <v>50</v>
      </c>
      <c r="EH23" s="1">
        <v>50</v>
      </c>
      <c r="EI23" s="1">
        <v>50</v>
      </c>
      <c r="EJ23" s="1">
        <v>50</v>
      </c>
      <c r="EK23" s="1">
        <v>50</v>
      </c>
      <c r="EL23" s="1">
        <v>50</v>
      </c>
      <c r="EM23" s="1">
        <v>50</v>
      </c>
      <c r="EO23" s="1"/>
      <c r="EP23" s="10" t="s">
        <v>272</v>
      </c>
      <c r="EQ23" s="1">
        <v>50</v>
      </c>
      <c r="ER23" s="1">
        <v>50</v>
      </c>
      <c r="ES23" s="1">
        <v>50</v>
      </c>
      <c r="ET23" s="1">
        <v>50</v>
      </c>
      <c r="EU23" s="1">
        <v>50</v>
      </c>
      <c r="EV23" s="1">
        <v>50</v>
      </c>
      <c r="EW23" s="1">
        <v>50</v>
      </c>
      <c r="EX23" s="1">
        <v>50</v>
      </c>
      <c r="EY23" s="1">
        <v>50</v>
      </c>
      <c r="EZ23" s="1">
        <v>50</v>
      </c>
      <c r="FA23" s="1">
        <v>50</v>
      </c>
      <c r="FB23" s="1">
        <v>50</v>
      </c>
      <c r="FC23" s="1">
        <v>50</v>
      </c>
      <c r="FD23" s="1">
        <v>50</v>
      </c>
      <c r="FE23" s="1">
        <v>50</v>
      </c>
      <c r="FF23" s="1">
        <v>50</v>
      </c>
      <c r="FG23" s="1">
        <v>50</v>
      </c>
      <c r="FH23" s="1">
        <v>50</v>
      </c>
      <c r="FI23" s="1">
        <v>50</v>
      </c>
      <c r="FJ23" s="1">
        <v>50</v>
      </c>
      <c r="FK23" s="1">
        <v>50</v>
      </c>
    </row>
    <row r="24" ht="14.5" spans="1:16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</row>
    <row r="25" ht="14.5" spans="1:167">
      <c r="A25" s="1"/>
      <c r="B25" s="8" t="s">
        <v>278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Y25" s="1"/>
      <c r="Z25" s="8" t="s">
        <v>278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W25" s="1"/>
      <c r="AX25" s="8" t="s">
        <v>278</v>
      </c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U25" s="1"/>
      <c r="BV25" s="8" t="s">
        <v>278</v>
      </c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S25" s="1"/>
      <c r="CT25" s="8" t="s">
        <v>278</v>
      </c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Q25" s="1"/>
      <c r="DR25" s="8" t="s">
        <v>278</v>
      </c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O25" s="1"/>
      <c r="EP25" s="8" t="s">
        <v>278</v>
      </c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</row>
    <row r="26" ht="14.5" spans="1:167">
      <c r="A26" s="1"/>
      <c r="B26" s="10" t="s">
        <v>279</v>
      </c>
      <c r="C26" s="1">
        <v>100</v>
      </c>
      <c r="D26" s="1">
        <v>100</v>
      </c>
      <c r="E26" s="1">
        <v>100</v>
      </c>
      <c r="F26" s="1">
        <v>100</v>
      </c>
      <c r="G26" s="1">
        <v>100</v>
      </c>
      <c r="H26" s="1">
        <v>100</v>
      </c>
      <c r="I26" s="1">
        <v>100</v>
      </c>
      <c r="J26" s="1">
        <v>100</v>
      </c>
      <c r="K26" s="1">
        <v>100</v>
      </c>
      <c r="L26" s="1">
        <v>100</v>
      </c>
      <c r="M26" s="1">
        <v>100</v>
      </c>
      <c r="N26" s="1">
        <v>100</v>
      </c>
      <c r="O26" s="1">
        <v>100</v>
      </c>
      <c r="P26" s="1">
        <v>100</v>
      </c>
      <c r="Q26" s="1">
        <v>100</v>
      </c>
      <c r="R26" s="1">
        <v>100</v>
      </c>
      <c r="S26" s="1">
        <v>100</v>
      </c>
      <c r="T26" s="1">
        <v>100</v>
      </c>
      <c r="U26" s="1">
        <v>100</v>
      </c>
      <c r="V26" s="1">
        <v>100</v>
      </c>
      <c r="W26" s="1">
        <v>100</v>
      </c>
      <c r="Y26" s="1"/>
      <c r="Z26" s="10" t="s">
        <v>279</v>
      </c>
      <c r="AA26" s="1">
        <v>100</v>
      </c>
      <c r="AB26" s="1">
        <v>100</v>
      </c>
      <c r="AC26" s="1">
        <v>100</v>
      </c>
      <c r="AD26" s="1">
        <v>100</v>
      </c>
      <c r="AE26" s="1">
        <v>100</v>
      </c>
      <c r="AF26" s="1">
        <v>100</v>
      </c>
      <c r="AG26" s="1">
        <v>100</v>
      </c>
      <c r="AH26" s="1">
        <v>100</v>
      </c>
      <c r="AI26" s="1">
        <v>100</v>
      </c>
      <c r="AJ26" s="1">
        <v>100</v>
      </c>
      <c r="AK26" s="1">
        <v>100</v>
      </c>
      <c r="AL26" s="1">
        <v>100</v>
      </c>
      <c r="AM26" s="1">
        <v>100</v>
      </c>
      <c r="AN26" s="1">
        <v>100</v>
      </c>
      <c r="AO26" s="1">
        <v>100</v>
      </c>
      <c r="AP26" s="1">
        <v>100</v>
      </c>
      <c r="AQ26" s="1">
        <v>100</v>
      </c>
      <c r="AR26" s="1">
        <v>100</v>
      </c>
      <c r="AS26" s="1">
        <v>100</v>
      </c>
      <c r="AT26" s="1">
        <v>100</v>
      </c>
      <c r="AU26" s="1">
        <v>100</v>
      </c>
      <c r="AW26" s="1"/>
      <c r="AX26" s="10" t="s">
        <v>279</v>
      </c>
      <c r="AY26" s="1">
        <v>100</v>
      </c>
      <c r="AZ26" s="1">
        <v>100</v>
      </c>
      <c r="BA26" s="1">
        <v>100</v>
      </c>
      <c r="BB26" s="1">
        <v>100</v>
      </c>
      <c r="BC26" s="1">
        <v>100</v>
      </c>
      <c r="BD26" s="1">
        <v>100</v>
      </c>
      <c r="BE26" s="1">
        <v>100</v>
      </c>
      <c r="BF26" s="1">
        <v>100</v>
      </c>
      <c r="BG26" s="1">
        <v>100</v>
      </c>
      <c r="BH26" s="1">
        <v>100</v>
      </c>
      <c r="BI26" s="1">
        <v>100</v>
      </c>
      <c r="BJ26" s="1">
        <v>100</v>
      </c>
      <c r="BK26" s="1">
        <v>100</v>
      </c>
      <c r="BL26" s="1">
        <v>100</v>
      </c>
      <c r="BM26" s="1">
        <v>100</v>
      </c>
      <c r="BN26" s="1">
        <v>100</v>
      </c>
      <c r="BO26" s="1">
        <v>100</v>
      </c>
      <c r="BP26" s="1">
        <v>100</v>
      </c>
      <c r="BQ26" s="1">
        <v>100</v>
      </c>
      <c r="BR26" s="1">
        <v>100</v>
      </c>
      <c r="BS26" s="1">
        <v>100</v>
      </c>
      <c r="BU26" s="1"/>
      <c r="BV26" s="10" t="s">
        <v>279</v>
      </c>
      <c r="BW26" s="1">
        <v>100</v>
      </c>
      <c r="BX26" s="1">
        <v>100</v>
      </c>
      <c r="BY26" s="1">
        <v>100</v>
      </c>
      <c r="BZ26" s="1">
        <v>100</v>
      </c>
      <c r="CA26" s="1">
        <v>100</v>
      </c>
      <c r="CB26" s="1">
        <v>100</v>
      </c>
      <c r="CC26" s="1">
        <v>100</v>
      </c>
      <c r="CD26" s="1">
        <v>100</v>
      </c>
      <c r="CE26" s="1">
        <v>100</v>
      </c>
      <c r="CF26" s="1">
        <v>100</v>
      </c>
      <c r="CG26" s="1">
        <v>100</v>
      </c>
      <c r="CH26" s="1">
        <v>100</v>
      </c>
      <c r="CI26" s="1">
        <v>100</v>
      </c>
      <c r="CJ26" s="1">
        <v>100</v>
      </c>
      <c r="CK26" s="1">
        <v>100</v>
      </c>
      <c r="CL26" s="1">
        <v>100</v>
      </c>
      <c r="CM26" s="1">
        <v>100</v>
      </c>
      <c r="CN26" s="1">
        <v>100</v>
      </c>
      <c r="CO26" s="1">
        <v>100</v>
      </c>
      <c r="CP26" s="1">
        <v>100</v>
      </c>
      <c r="CQ26" s="1">
        <v>100</v>
      </c>
      <c r="CS26" s="1"/>
      <c r="CT26" s="10" t="s">
        <v>279</v>
      </c>
      <c r="CU26" s="1">
        <v>100</v>
      </c>
      <c r="CV26" s="1">
        <v>100</v>
      </c>
      <c r="CW26" s="1">
        <v>100</v>
      </c>
      <c r="CX26" s="1">
        <v>100</v>
      </c>
      <c r="CY26" s="1">
        <v>100</v>
      </c>
      <c r="CZ26" s="1">
        <v>100</v>
      </c>
      <c r="DA26" s="1">
        <v>100</v>
      </c>
      <c r="DB26" s="1">
        <v>100</v>
      </c>
      <c r="DC26" s="1">
        <v>100</v>
      </c>
      <c r="DD26" s="1">
        <v>100</v>
      </c>
      <c r="DE26" s="1">
        <v>100</v>
      </c>
      <c r="DF26" s="1">
        <v>100</v>
      </c>
      <c r="DG26" s="1">
        <v>100</v>
      </c>
      <c r="DH26" s="1">
        <v>100</v>
      </c>
      <c r="DI26" s="1">
        <v>100</v>
      </c>
      <c r="DJ26" s="1">
        <v>100</v>
      </c>
      <c r="DK26" s="1">
        <v>100</v>
      </c>
      <c r="DL26" s="1">
        <v>100</v>
      </c>
      <c r="DM26" s="1">
        <v>100</v>
      </c>
      <c r="DN26" s="1">
        <v>100</v>
      </c>
      <c r="DO26" s="1">
        <v>100</v>
      </c>
      <c r="DQ26" s="1"/>
      <c r="DR26" s="10" t="s">
        <v>279</v>
      </c>
      <c r="DS26" s="1">
        <v>100</v>
      </c>
      <c r="DT26" s="1">
        <v>100</v>
      </c>
      <c r="DU26" s="1">
        <v>100</v>
      </c>
      <c r="DV26" s="1">
        <v>100</v>
      </c>
      <c r="DW26" s="1">
        <v>100</v>
      </c>
      <c r="DX26" s="1">
        <v>100</v>
      </c>
      <c r="DY26" s="1">
        <v>100</v>
      </c>
      <c r="DZ26" s="1">
        <v>100</v>
      </c>
      <c r="EA26" s="1">
        <v>100</v>
      </c>
      <c r="EB26" s="1">
        <v>100</v>
      </c>
      <c r="EC26" s="1">
        <v>100</v>
      </c>
      <c r="ED26" s="1">
        <v>100</v>
      </c>
      <c r="EE26" s="1">
        <v>100</v>
      </c>
      <c r="EF26" s="1">
        <v>100</v>
      </c>
      <c r="EG26" s="1">
        <v>100</v>
      </c>
      <c r="EH26" s="1">
        <v>100</v>
      </c>
      <c r="EI26" s="1">
        <v>100</v>
      </c>
      <c r="EJ26" s="1">
        <v>100</v>
      </c>
      <c r="EK26" s="1">
        <v>100</v>
      </c>
      <c r="EL26" s="1">
        <v>100</v>
      </c>
      <c r="EM26" s="1">
        <v>100</v>
      </c>
      <c r="EO26" s="1"/>
      <c r="EP26" s="10" t="s">
        <v>279</v>
      </c>
      <c r="EQ26" s="1">
        <v>100</v>
      </c>
      <c r="ER26" s="1">
        <v>100</v>
      </c>
      <c r="ES26" s="1">
        <v>100</v>
      </c>
      <c r="ET26" s="1">
        <v>100</v>
      </c>
      <c r="EU26" s="1">
        <v>100</v>
      </c>
      <c r="EV26" s="1">
        <v>100</v>
      </c>
      <c r="EW26" s="1">
        <v>100</v>
      </c>
      <c r="EX26" s="1">
        <v>100</v>
      </c>
      <c r="EY26" s="1">
        <v>100</v>
      </c>
      <c r="EZ26" s="1">
        <v>100</v>
      </c>
      <c r="FA26" s="1">
        <v>100</v>
      </c>
      <c r="FB26" s="1">
        <v>100</v>
      </c>
      <c r="FC26" s="1">
        <v>100</v>
      </c>
      <c r="FD26" s="1">
        <v>100</v>
      </c>
      <c r="FE26" s="1">
        <v>100</v>
      </c>
      <c r="FF26" s="1">
        <v>100</v>
      </c>
      <c r="FG26" s="1">
        <v>100</v>
      </c>
      <c r="FH26" s="1">
        <v>100</v>
      </c>
      <c r="FI26" s="1">
        <v>100</v>
      </c>
      <c r="FJ26" s="1">
        <v>100</v>
      </c>
      <c r="FK26" s="1">
        <v>100</v>
      </c>
    </row>
    <row r="27" ht="14.5" spans="1:167">
      <c r="A27" s="1"/>
      <c r="B27" s="10" t="s">
        <v>272</v>
      </c>
      <c r="C27" s="1">
        <v>50</v>
      </c>
      <c r="D27" s="1">
        <v>50</v>
      </c>
      <c r="E27" s="1">
        <v>50</v>
      </c>
      <c r="F27" s="1">
        <v>50</v>
      </c>
      <c r="G27" s="1">
        <v>50</v>
      </c>
      <c r="H27" s="1">
        <v>50</v>
      </c>
      <c r="I27" s="1">
        <v>50</v>
      </c>
      <c r="J27" s="1">
        <v>50</v>
      </c>
      <c r="K27" s="1">
        <v>50</v>
      </c>
      <c r="L27" s="1">
        <v>50</v>
      </c>
      <c r="M27" s="1">
        <v>50</v>
      </c>
      <c r="N27" s="1">
        <v>50</v>
      </c>
      <c r="O27" s="1">
        <v>50</v>
      </c>
      <c r="P27" s="1">
        <v>50</v>
      </c>
      <c r="Q27" s="1">
        <v>50</v>
      </c>
      <c r="R27" s="1">
        <v>50</v>
      </c>
      <c r="S27" s="1">
        <v>50</v>
      </c>
      <c r="T27" s="1">
        <v>50</v>
      </c>
      <c r="U27" s="1">
        <v>50</v>
      </c>
      <c r="V27" s="1">
        <v>50</v>
      </c>
      <c r="W27" s="1">
        <v>50</v>
      </c>
      <c r="Y27" s="1"/>
      <c r="Z27" s="10" t="s">
        <v>272</v>
      </c>
      <c r="AA27" s="1">
        <v>50</v>
      </c>
      <c r="AB27" s="1">
        <v>50</v>
      </c>
      <c r="AC27" s="1">
        <v>50</v>
      </c>
      <c r="AD27" s="1">
        <v>50</v>
      </c>
      <c r="AE27" s="1">
        <v>50</v>
      </c>
      <c r="AF27" s="1">
        <v>50</v>
      </c>
      <c r="AG27" s="1">
        <v>50</v>
      </c>
      <c r="AH27" s="1">
        <v>50</v>
      </c>
      <c r="AI27" s="1">
        <v>50</v>
      </c>
      <c r="AJ27" s="1">
        <v>50</v>
      </c>
      <c r="AK27" s="1">
        <v>50</v>
      </c>
      <c r="AL27" s="1">
        <v>50</v>
      </c>
      <c r="AM27" s="1">
        <v>50</v>
      </c>
      <c r="AN27" s="1">
        <v>50</v>
      </c>
      <c r="AO27" s="1">
        <v>50</v>
      </c>
      <c r="AP27" s="1">
        <v>50</v>
      </c>
      <c r="AQ27" s="1">
        <v>50</v>
      </c>
      <c r="AR27" s="1">
        <v>50</v>
      </c>
      <c r="AS27" s="1">
        <v>50</v>
      </c>
      <c r="AT27" s="1">
        <v>50</v>
      </c>
      <c r="AU27" s="1">
        <v>50</v>
      </c>
      <c r="AW27" s="1"/>
      <c r="AX27" s="10" t="s">
        <v>272</v>
      </c>
      <c r="AY27" s="1">
        <v>50</v>
      </c>
      <c r="AZ27" s="1">
        <v>50</v>
      </c>
      <c r="BA27" s="1">
        <v>50</v>
      </c>
      <c r="BB27" s="1">
        <v>50</v>
      </c>
      <c r="BC27" s="1">
        <v>50</v>
      </c>
      <c r="BD27" s="1">
        <v>50</v>
      </c>
      <c r="BE27" s="1">
        <v>50</v>
      </c>
      <c r="BF27" s="1">
        <v>50</v>
      </c>
      <c r="BG27" s="1">
        <v>50</v>
      </c>
      <c r="BH27" s="1">
        <v>50</v>
      </c>
      <c r="BI27" s="1">
        <v>50</v>
      </c>
      <c r="BJ27" s="1">
        <v>50</v>
      </c>
      <c r="BK27" s="1">
        <v>50</v>
      </c>
      <c r="BL27" s="1">
        <v>50</v>
      </c>
      <c r="BM27" s="1">
        <v>50</v>
      </c>
      <c r="BN27" s="1">
        <v>50</v>
      </c>
      <c r="BO27" s="1">
        <v>50</v>
      </c>
      <c r="BP27" s="1">
        <v>50</v>
      </c>
      <c r="BQ27" s="1">
        <v>50</v>
      </c>
      <c r="BR27" s="1">
        <v>50</v>
      </c>
      <c r="BS27" s="1">
        <v>50</v>
      </c>
      <c r="BU27" s="1"/>
      <c r="BV27" s="10" t="s">
        <v>272</v>
      </c>
      <c r="BW27" s="1">
        <v>50</v>
      </c>
      <c r="BX27" s="1">
        <v>50</v>
      </c>
      <c r="BY27" s="1">
        <v>50</v>
      </c>
      <c r="BZ27" s="1">
        <v>50</v>
      </c>
      <c r="CA27" s="1">
        <v>50</v>
      </c>
      <c r="CB27" s="1">
        <v>50</v>
      </c>
      <c r="CC27" s="1">
        <v>50</v>
      </c>
      <c r="CD27" s="1">
        <v>50</v>
      </c>
      <c r="CE27" s="1">
        <v>50</v>
      </c>
      <c r="CF27" s="1">
        <v>50</v>
      </c>
      <c r="CG27" s="1">
        <v>50</v>
      </c>
      <c r="CH27" s="1">
        <v>50</v>
      </c>
      <c r="CI27" s="1">
        <v>50</v>
      </c>
      <c r="CJ27" s="1">
        <v>50</v>
      </c>
      <c r="CK27" s="1">
        <v>50</v>
      </c>
      <c r="CL27" s="1">
        <v>50</v>
      </c>
      <c r="CM27" s="1">
        <v>50</v>
      </c>
      <c r="CN27" s="1">
        <v>50</v>
      </c>
      <c r="CO27" s="1">
        <v>50</v>
      </c>
      <c r="CP27" s="1">
        <v>50</v>
      </c>
      <c r="CQ27" s="1">
        <v>50</v>
      </c>
      <c r="CS27" s="1"/>
      <c r="CT27" s="10" t="s">
        <v>272</v>
      </c>
      <c r="CU27" s="1">
        <v>50</v>
      </c>
      <c r="CV27" s="1">
        <v>50</v>
      </c>
      <c r="CW27" s="1">
        <v>50</v>
      </c>
      <c r="CX27" s="1">
        <v>50</v>
      </c>
      <c r="CY27" s="1">
        <v>50</v>
      </c>
      <c r="CZ27" s="1">
        <v>50</v>
      </c>
      <c r="DA27" s="1">
        <v>50</v>
      </c>
      <c r="DB27" s="1">
        <v>50</v>
      </c>
      <c r="DC27" s="1">
        <v>50</v>
      </c>
      <c r="DD27" s="1">
        <v>50</v>
      </c>
      <c r="DE27" s="1">
        <v>50</v>
      </c>
      <c r="DF27" s="1">
        <v>50</v>
      </c>
      <c r="DG27" s="1">
        <v>50</v>
      </c>
      <c r="DH27" s="1">
        <v>50</v>
      </c>
      <c r="DI27" s="1">
        <v>50</v>
      </c>
      <c r="DJ27" s="1">
        <v>50</v>
      </c>
      <c r="DK27" s="1">
        <v>50</v>
      </c>
      <c r="DL27" s="1">
        <v>50</v>
      </c>
      <c r="DM27" s="1">
        <v>50</v>
      </c>
      <c r="DN27" s="1">
        <v>50</v>
      </c>
      <c r="DO27" s="1">
        <v>50</v>
      </c>
      <c r="DQ27" s="1"/>
      <c r="DR27" s="10" t="s">
        <v>272</v>
      </c>
      <c r="DS27" s="1">
        <v>50</v>
      </c>
      <c r="DT27" s="1">
        <v>50</v>
      </c>
      <c r="DU27" s="1">
        <v>50</v>
      </c>
      <c r="DV27" s="1">
        <v>50</v>
      </c>
      <c r="DW27" s="1">
        <v>50</v>
      </c>
      <c r="DX27" s="1">
        <v>50</v>
      </c>
      <c r="DY27" s="1">
        <v>50</v>
      </c>
      <c r="DZ27" s="1">
        <v>50</v>
      </c>
      <c r="EA27" s="1">
        <v>50</v>
      </c>
      <c r="EB27" s="1">
        <v>50</v>
      </c>
      <c r="EC27" s="1">
        <v>50</v>
      </c>
      <c r="ED27" s="1">
        <v>50</v>
      </c>
      <c r="EE27" s="1">
        <v>50</v>
      </c>
      <c r="EF27" s="1">
        <v>50</v>
      </c>
      <c r="EG27" s="1">
        <v>50</v>
      </c>
      <c r="EH27" s="1">
        <v>50</v>
      </c>
      <c r="EI27" s="1">
        <v>50</v>
      </c>
      <c r="EJ27" s="1">
        <v>50</v>
      </c>
      <c r="EK27" s="1">
        <v>50</v>
      </c>
      <c r="EL27" s="1">
        <v>50</v>
      </c>
      <c r="EM27" s="1">
        <v>50</v>
      </c>
      <c r="EO27" s="1"/>
      <c r="EP27" s="10" t="s">
        <v>272</v>
      </c>
      <c r="EQ27" s="1">
        <v>50</v>
      </c>
      <c r="ER27" s="1">
        <v>50</v>
      </c>
      <c r="ES27" s="1">
        <v>50</v>
      </c>
      <c r="ET27" s="1">
        <v>50</v>
      </c>
      <c r="EU27" s="1">
        <v>50</v>
      </c>
      <c r="EV27" s="1">
        <v>50</v>
      </c>
      <c r="EW27" s="1">
        <v>50</v>
      </c>
      <c r="EX27" s="1">
        <v>50</v>
      </c>
      <c r="EY27" s="1">
        <v>50</v>
      </c>
      <c r="EZ27" s="1">
        <v>50</v>
      </c>
      <c r="FA27" s="1">
        <v>50</v>
      </c>
      <c r="FB27" s="1">
        <v>50</v>
      </c>
      <c r="FC27" s="1">
        <v>50</v>
      </c>
      <c r="FD27" s="1">
        <v>50</v>
      </c>
      <c r="FE27" s="1">
        <v>50</v>
      </c>
      <c r="FF27" s="1">
        <v>50</v>
      </c>
      <c r="FG27" s="1">
        <v>50</v>
      </c>
      <c r="FH27" s="1">
        <v>50</v>
      </c>
      <c r="FI27" s="1">
        <v>50</v>
      </c>
      <c r="FJ27" s="1">
        <v>50</v>
      </c>
      <c r="FK27" s="1">
        <v>50</v>
      </c>
    </row>
    <row r="28" ht="14.5" spans="1:16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</row>
    <row r="29" ht="14.5" spans="1:167">
      <c r="A29" s="1"/>
      <c r="B29" s="8" t="s">
        <v>280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Y29" s="1"/>
      <c r="Z29" s="8" t="s">
        <v>280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1"/>
      <c r="AX29" s="8" t="s">
        <v>280</v>
      </c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U29" s="1"/>
      <c r="BV29" s="8" t="s">
        <v>280</v>
      </c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S29" s="1"/>
      <c r="CT29" s="8" t="s">
        <v>280</v>
      </c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Q29" s="1"/>
      <c r="DR29" s="8" t="s">
        <v>280</v>
      </c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O29" s="1"/>
      <c r="EP29" s="8" t="s">
        <v>280</v>
      </c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</row>
    <row r="30" ht="14.5" spans="1:167">
      <c r="A30" s="1"/>
      <c r="B30" s="10" t="s">
        <v>281</v>
      </c>
      <c r="C30" s="1">
        <v>78</v>
      </c>
      <c r="D30" s="1">
        <v>78</v>
      </c>
      <c r="E30" s="1">
        <v>78</v>
      </c>
      <c r="F30" s="1">
        <v>78</v>
      </c>
      <c r="G30" s="1">
        <v>78</v>
      </c>
      <c r="H30" s="1">
        <v>78</v>
      </c>
      <c r="I30" s="1">
        <v>78</v>
      </c>
      <c r="J30" s="1">
        <v>78</v>
      </c>
      <c r="K30" s="1">
        <v>78</v>
      </c>
      <c r="L30" s="1">
        <v>78</v>
      </c>
      <c r="M30" s="1">
        <v>78</v>
      </c>
      <c r="N30" s="1">
        <v>78</v>
      </c>
      <c r="O30" s="1">
        <v>78</v>
      </c>
      <c r="P30" s="1">
        <v>78</v>
      </c>
      <c r="Q30" s="1">
        <v>78</v>
      </c>
      <c r="R30" s="1">
        <v>78</v>
      </c>
      <c r="S30" s="1">
        <v>78</v>
      </c>
      <c r="T30" s="1">
        <v>78</v>
      </c>
      <c r="U30" s="1">
        <v>78</v>
      </c>
      <c r="V30" s="1">
        <v>78</v>
      </c>
      <c r="W30" s="1">
        <v>78</v>
      </c>
      <c r="Y30" s="1"/>
      <c r="Z30" s="10" t="s">
        <v>281</v>
      </c>
      <c r="AA30" s="1">
        <v>78</v>
      </c>
      <c r="AB30" s="1">
        <v>78</v>
      </c>
      <c r="AC30" s="1">
        <v>78</v>
      </c>
      <c r="AD30" s="1">
        <v>78</v>
      </c>
      <c r="AE30" s="1">
        <v>78</v>
      </c>
      <c r="AF30" s="1">
        <v>78</v>
      </c>
      <c r="AG30" s="1">
        <v>78</v>
      </c>
      <c r="AH30" s="1">
        <v>78</v>
      </c>
      <c r="AI30" s="1">
        <v>78</v>
      </c>
      <c r="AJ30" s="1">
        <v>78</v>
      </c>
      <c r="AK30" s="1">
        <v>78</v>
      </c>
      <c r="AL30" s="1">
        <v>78</v>
      </c>
      <c r="AM30" s="1">
        <v>78</v>
      </c>
      <c r="AN30" s="1">
        <v>78</v>
      </c>
      <c r="AO30" s="1">
        <v>78</v>
      </c>
      <c r="AP30" s="1">
        <v>78</v>
      </c>
      <c r="AQ30" s="1">
        <v>78</v>
      </c>
      <c r="AR30" s="1">
        <v>78</v>
      </c>
      <c r="AS30" s="1">
        <v>78</v>
      </c>
      <c r="AT30" s="1">
        <v>78</v>
      </c>
      <c r="AU30" s="1">
        <v>78</v>
      </c>
      <c r="AW30" s="1"/>
      <c r="AX30" s="10" t="s">
        <v>281</v>
      </c>
      <c r="AY30" s="1">
        <v>78</v>
      </c>
      <c r="AZ30" s="1">
        <v>78</v>
      </c>
      <c r="BA30" s="1">
        <v>78</v>
      </c>
      <c r="BB30" s="1">
        <v>78</v>
      </c>
      <c r="BC30" s="1">
        <v>78</v>
      </c>
      <c r="BD30" s="1">
        <v>78</v>
      </c>
      <c r="BE30" s="1">
        <v>78</v>
      </c>
      <c r="BF30" s="1">
        <v>78</v>
      </c>
      <c r="BG30" s="1">
        <v>78</v>
      </c>
      <c r="BH30" s="1">
        <v>78</v>
      </c>
      <c r="BI30" s="1">
        <v>78</v>
      </c>
      <c r="BJ30" s="1">
        <v>78</v>
      </c>
      <c r="BK30" s="1">
        <v>78</v>
      </c>
      <c r="BL30" s="1">
        <v>78</v>
      </c>
      <c r="BM30" s="1">
        <v>78</v>
      </c>
      <c r="BN30" s="1">
        <v>78</v>
      </c>
      <c r="BO30" s="1">
        <v>78</v>
      </c>
      <c r="BP30" s="1">
        <v>78</v>
      </c>
      <c r="BQ30" s="1">
        <v>78</v>
      </c>
      <c r="BR30" s="1">
        <v>78</v>
      </c>
      <c r="BS30" s="1">
        <v>78</v>
      </c>
      <c r="BU30" s="1"/>
      <c r="BV30" s="10" t="s">
        <v>281</v>
      </c>
      <c r="BW30" s="1">
        <v>78</v>
      </c>
      <c r="BX30" s="1">
        <v>78</v>
      </c>
      <c r="BY30" s="1">
        <v>78</v>
      </c>
      <c r="BZ30" s="1">
        <v>78</v>
      </c>
      <c r="CA30" s="1">
        <v>78</v>
      </c>
      <c r="CB30" s="1">
        <v>78</v>
      </c>
      <c r="CC30" s="1">
        <v>78</v>
      </c>
      <c r="CD30" s="1">
        <v>78</v>
      </c>
      <c r="CE30" s="1">
        <v>78</v>
      </c>
      <c r="CF30" s="1">
        <v>78</v>
      </c>
      <c r="CG30" s="1">
        <v>78</v>
      </c>
      <c r="CH30" s="1">
        <v>78</v>
      </c>
      <c r="CI30" s="1">
        <v>78</v>
      </c>
      <c r="CJ30" s="1">
        <v>78</v>
      </c>
      <c r="CK30" s="1">
        <v>78</v>
      </c>
      <c r="CL30" s="1">
        <v>78</v>
      </c>
      <c r="CM30" s="1">
        <v>78</v>
      </c>
      <c r="CN30" s="1">
        <v>78</v>
      </c>
      <c r="CO30" s="1">
        <v>78</v>
      </c>
      <c r="CP30" s="1">
        <v>78</v>
      </c>
      <c r="CQ30" s="1">
        <v>78</v>
      </c>
      <c r="CS30" s="1"/>
      <c r="CT30" s="10" t="s">
        <v>281</v>
      </c>
      <c r="CU30" s="1">
        <v>78</v>
      </c>
      <c r="CV30" s="1">
        <v>78</v>
      </c>
      <c r="CW30" s="1">
        <v>78</v>
      </c>
      <c r="CX30" s="1">
        <v>78</v>
      </c>
      <c r="CY30" s="1">
        <v>78</v>
      </c>
      <c r="CZ30" s="1">
        <v>78</v>
      </c>
      <c r="DA30" s="1">
        <v>78</v>
      </c>
      <c r="DB30" s="1">
        <v>78</v>
      </c>
      <c r="DC30" s="1">
        <v>78</v>
      </c>
      <c r="DD30" s="1">
        <v>78</v>
      </c>
      <c r="DE30" s="1">
        <v>78</v>
      </c>
      <c r="DF30" s="1">
        <v>78</v>
      </c>
      <c r="DG30" s="1">
        <v>78</v>
      </c>
      <c r="DH30" s="1">
        <v>78</v>
      </c>
      <c r="DI30" s="1">
        <v>78</v>
      </c>
      <c r="DJ30" s="1">
        <v>78</v>
      </c>
      <c r="DK30" s="1">
        <v>78</v>
      </c>
      <c r="DL30" s="1">
        <v>78</v>
      </c>
      <c r="DM30" s="1">
        <v>78</v>
      </c>
      <c r="DN30" s="1">
        <v>78</v>
      </c>
      <c r="DO30" s="1">
        <v>78</v>
      </c>
      <c r="DQ30" s="1"/>
      <c r="DR30" s="10" t="s">
        <v>281</v>
      </c>
      <c r="DS30" s="1">
        <v>78</v>
      </c>
      <c r="DT30" s="1">
        <v>78</v>
      </c>
      <c r="DU30" s="1">
        <v>78</v>
      </c>
      <c r="DV30" s="1">
        <v>78</v>
      </c>
      <c r="DW30" s="1">
        <v>78</v>
      </c>
      <c r="DX30" s="1">
        <v>78</v>
      </c>
      <c r="DY30" s="1">
        <v>78</v>
      </c>
      <c r="DZ30" s="1">
        <v>78</v>
      </c>
      <c r="EA30" s="1">
        <v>78</v>
      </c>
      <c r="EB30" s="1">
        <v>78</v>
      </c>
      <c r="EC30" s="1">
        <v>78</v>
      </c>
      <c r="ED30" s="1">
        <v>78</v>
      </c>
      <c r="EE30" s="1">
        <v>78</v>
      </c>
      <c r="EF30" s="1">
        <v>78</v>
      </c>
      <c r="EG30" s="1">
        <v>78</v>
      </c>
      <c r="EH30" s="1">
        <v>78</v>
      </c>
      <c r="EI30" s="1">
        <v>78</v>
      </c>
      <c r="EJ30" s="1">
        <v>78</v>
      </c>
      <c r="EK30" s="1">
        <v>78</v>
      </c>
      <c r="EL30" s="1">
        <v>78</v>
      </c>
      <c r="EM30" s="1">
        <v>78</v>
      </c>
      <c r="EO30" s="1"/>
      <c r="EP30" s="10" t="s">
        <v>281</v>
      </c>
      <c r="EQ30" s="1">
        <v>78</v>
      </c>
      <c r="ER30" s="1">
        <v>78</v>
      </c>
      <c r="ES30" s="1">
        <v>78</v>
      </c>
      <c r="ET30" s="1">
        <v>78</v>
      </c>
      <c r="EU30" s="1">
        <v>78</v>
      </c>
      <c r="EV30" s="1">
        <v>78</v>
      </c>
      <c r="EW30" s="1">
        <v>78</v>
      </c>
      <c r="EX30" s="1">
        <v>78</v>
      </c>
      <c r="EY30" s="1">
        <v>78</v>
      </c>
      <c r="EZ30" s="1">
        <v>78</v>
      </c>
      <c r="FA30" s="1">
        <v>78</v>
      </c>
      <c r="FB30" s="1">
        <v>78</v>
      </c>
      <c r="FC30" s="1">
        <v>78</v>
      </c>
      <c r="FD30" s="1">
        <v>78</v>
      </c>
      <c r="FE30" s="1">
        <v>78</v>
      </c>
      <c r="FF30" s="1">
        <v>78</v>
      </c>
      <c r="FG30" s="1">
        <v>78</v>
      </c>
      <c r="FH30" s="1">
        <v>78</v>
      </c>
      <c r="FI30" s="1">
        <v>78</v>
      </c>
      <c r="FJ30" s="1">
        <v>78</v>
      </c>
      <c r="FK30" s="1">
        <v>78</v>
      </c>
    </row>
    <row r="31" ht="14.5" spans="1:167">
      <c r="A31" s="1"/>
      <c r="B31" s="10" t="s">
        <v>272</v>
      </c>
      <c r="C31" s="1">
        <v>57</v>
      </c>
      <c r="D31" s="1">
        <v>57</v>
      </c>
      <c r="E31" s="1">
        <v>57</v>
      </c>
      <c r="F31" s="1">
        <v>57</v>
      </c>
      <c r="G31" s="1">
        <v>57</v>
      </c>
      <c r="H31" s="1">
        <v>57</v>
      </c>
      <c r="I31" s="1">
        <v>57</v>
      </c>
      <c r="J31" s="1">
        <v>57</v>
      </c>
      <c r="K31" s="1">
        <v>57</v>
      </c>
      <c r="L31" s="1">
        <v>57</v>
      </c>
      <c r="M31" s="1">
        <v>57</v>
      </c>
      <c r="N31" s="1">
        <v>57</v>
      </c>
      <c r="O31" s="1">
        <v>57</v>
      </c>
      <c r="P31" s="1">
        <v>57</v>
      </c>
      <c r="Q31" s="1">
        <v>57</v>
      </c>
      <c r="R31" s="1">
        <v>57</v>
      </c>
      <c r="S31" s="1">
        <v>57</v>
      </c>
      <c r="T31" s="1">
        <v>57</v>
      </c>
      <c r="U31" s="1">
        <v>57</v>
      </c>
      <c r="V31" s="1">
        <v>57</v>
      </c>
      <c r="W31" s="1">
        <v>57</v>
      </c>
      <c r="Y31" s="1"/>
      <c r="Z31" s="10" t="s">
        <v>272</v>
      </c>
      <c r="AA31" s="1">
        <v>57</v>
      </c>
      <c r="AB31" s="1">
        <v>57</v>
      </c>
      <c r="AC31" s="1">
        <v>57</v>
      </c>
      <c r="AD31" s="1">
        <v>57</v>
      </c>
      <c r="AE31" s="1">
        <v>57</v>
      </c>
      <c r="AF31" s="1">
        <v>57</v>
      </c>
      <c r="AG31" s="1">
        <v>57</v>
      </c>
      <c r="AH31" s="1">
        <v>57</v>
      </c>
      <c r="AI31" s="1">
        <v>57</v>
      </c>
      <c r="AJ31" s="1">
        <v>57</v>
      </c>
      <c r="AK31" s="1">
        <v>57</v>
      </c>
      <c r="AL31" s="1">
        <v>57</v>
      </c>
      <c r="AM31" s="1">
        <v>57</v>
      </c>
      <c r="AN31" s="1">
        <v>57</v>
      </c>
      <c r="AO31" s="1">
        <v>57</v>
      </c>
      <c r="AP31" s="1">
        <v>57</v>
      </c>
      <c r="AQ31" s="1">
        <v>57</v>
      </c>
      <c r="AR31" s="1">
        <v>57</v>
      </c>
      <c r="AS31" s="1">
        <v>57</v>
      </c>
      <c r="AT31" s="1">
        <v>57</v>
      </c>
      <c r="AU31" s="1">
        <v>57</v>
      </c>
      <c r="AW31" s="1"/>
      <c r="AX31" s="10" t="s">
        <v>272</v>
      </c>
      <c r="AY31" s="1">
        <v>57</v>
      </c>
      <c r="AZ31" s="1">
        <v>57</v>
      </c>
      <c r="BA31" s="1">
        <v>57</v>
      </c>
      <c r="BB31" s="1">
        <v>57</v>
      </c>
      <c r="BC31" s="1">
        <v>57</v>
      </c>
      <c r="BD31" s="1">
        <v>57</v>
      </c>
      <c r="BE31" s="1">
        <v>57</v>
      </c>
      <c r="BF31" s="1">
        <v>57</v>
      </c>
      <c r="BG31" s="1">
        <v>57</v>
      </c>
      <c r="BH31" s="1">
        <v>57</v>
      </c>
      <c r="BI31" s="1">
        <v>57</v>
      </c>
      <c r="BJ31" s="1">
        <v>57</v>
      </c>
      <c r="BK31" s="1">
        <v>57</v>
      </c>
      <c r="BL31" s="1">
        <v>57</v>
      </c>
      <c r="BM31" s="1">
        <v>57</v>
      </c>
      <c r="BN31" s="1">
        <v>57</v>
      </c>
      <c r="BO31" s="1">
        <v>57</v>
      </c>
      <c r="BP31" s="1">
        <v>57</v>
      </c>
      <c r="BQ31" s="1">
        <v>57</v>
      </c>
      <c r="BR31" s="1">
        <v>57</v>
      </c>
      <c r="BS31" s="1">
        <v>57</v>
      </c>
      <c r="BU31" s="1"/>
      <c r="BV31" s="10" t="s">
        <v>272</v>
      </c>
      <c r="BW31" s="1">
        <v>57</v>
      </c>
      <c r="BX31" s="1">
        <v>57</v>
      </c>
      <c r="BY31" s="1">
        <v>57</v>
      </c>
      <c r="BZ31" s="1">
        <v>57</v>
      </c>
      <c r="CA31" s="1">
        <v>57</v>
      </c>
      <c r="CB31" s="1">
        <v>57</v>
      </c>
      <c r="CC31" s="1">
        <v>57</v>
      </c>
      <c r="CD31" s="1">
        <v>57</v>
      </c>
      <c r="CE31" s="1">
        <v>57</v>
      </c>
      <c r="CF31" s="1">
        <v>57</v>
      </c>
      <c r="CG31" s="1">
        <v>57</v>
      </c>
      <c r="CH31" s="1">
        <v>57</v>
      </c>
      <c r="CI31" s="1">
        <v>57</v>
      </c>
      <c r="CJ31" s="1">
        <v>57</v>
      </c>
      <c r="CK31" s="1">
        <v>57</v>
      </c>
      <c r="CL31" s="1">
        <v>57</v>
      </c>
      <c r="CM31" s="1">
        <v>57</v>
      </c>
      <c r="CN31" s="1">
        <v>57</v>
      </c>
      <c r="CO31" s="1">
        <v>57</v>
      </c>
      <c r="CP31" s="1">
        <v>57</v>
      </c>
      <c r="CQ31" s="1">
        <v>57</v>
      </c>
      <c r="CS31" s="1"/>
      <c r="CT31" s="10" t="s">
        <v>272</v>
      </c>
      <c r="CU31" s="1">
        <v>57</v>
      </c>
      <c r="CV31" s="1">
        <v>57</v>
      </c>
      <c r="CW31" s="1">
        <v>57</v>
      </c>
      <c r="CX31" s="1">
        <v>57</v>
      </c>
      <c r="CY31" s="1">
        <v>57</v>
      </c>
      <c r="CZ31" s="1">
        <v>57</v>
      </c>
      <c r="DA31" s="1">
        <v>57</v>
      </c>
      <c r="DB31" s="1">
        <v>57</v>
      </c>
      <c r="DC31" s="1">
        <v>57</v>
      </c>
      <c r="DD31" s="1">
        <v>57</v>
      </c>
      <c r="DE31" s="1">
        <v>57</v>
      </c>
      <c r="DF31" s="1">
        <v>57</v>
      </c>
      <c r="DG31" s="1">
        <v>57</v>
      </c>
      <c r="DH31" s="1">
        <v>57</v>
      </c>
      <c r="DI31" s="1">
        <v>57</v>
      </c>
      <c r="DJ31" s="1">
        <v>57</v>
      </c>
      <c r="DK31" s="1">
        <v>57</v>
      </c>
      <c r="DL31" s="1">
        <v>57</v>
      </c>
      <c r="DM31" s="1">
        <v>57</v>
      </c>
      <c r="DN31" s="1">
        <v>57</v>
      </c>
      <c r="DO31" s="1">
        <v>57</v>
      </c>
      <c r="DQ31" s="1"/>
      <c r="DR31" s="10" t="s">
        <v>272</v>
      </c>
      <c r="DS31" s="1">
        <v>57</v>
      </c>
      <c r="DT31" s="1">
        <v>57</v>
      </c>
      <c r="DU31" s="1">
        <v>57</v>
      </c>
      <c r="DV31" s="1">
        <v>57</v>
      </c>
      <c r="DW31" s="1">
        <v>57</v>
      </c>
      <c r="DX31" s="1">
        <v>57</v>
      </c>
      <c r="DY31" s="1">
        <v>57</v>
      </c>
      <c r="DZ31" s="1">
        <v>57</v>
      </c>
      <c r="EA31" s="1">
        <v>57</v>
      </c>
      <c r="EB31" s="1">
        <v>57</v>
      </c>
      <c r="EC31" s="1">
        <v>57</v>
      </c>
      <c r="ED31" s="1">
        <v>57</v>
      </c>
      <c r="EE31" s="1">
        <v>57</v>
      </c>
      <c r="EF31" s="1">
        <v>57</v>
      </c>
      <c r="EG31" s="1">
        <v>57</v>
      </c>
      <c r="EH31" s="1">
        <v>57</v>
      </c>
      <c r="EI31" s="1">
        <v>57</v>
      </c>
      <c r="EJ31" s="1">
        <v>57</v>
      </c>
      <c r="EK31" s="1">
        <v>57</v>
      </c>
      <c r="EL31" s="1">
        <v>57</v>
      </c>
      <c r="EM31" s="1">
        <v>57</v>
      </c>
      <c r="EO31" s="1"/>
      <c r="EP31" s="10" t="s">
        <v>272</v>
      </c>
      <c r="EQ31" s="1">
        <v>57</v>
      </c>
      <c r="ER31" s="1">
        <v>57</v>
      </c>
      <c r="ES31" s="1">
        <v>57</v>
      </c>
      <c r="ET31" s="1">
        <v>57</v>
      </c>
      <c r="EU31" s="1">
        <v>57</v>
      </c>
      <c r="EV31" s="1">
        <v>57</v>
      </c>
      <c r="EW31" s="1">
        <v>57</v>
      </c>
      <c r="EX31" s="1">
        <v>57</v>
      </c>
      <c r="EY31" s="1">
        <v>57</v>
      </c>
      <c r="EZ31" s="1">
        <v>57</v>
      </c>
      <c r="FA31" s="1">
        <v>57</v>
      </c>
      <c r="FB31" s="1">
        <v>57</v>
      </c>
      <c r="FC31" s="1">
        <v>57</v>
      </c>
      <c r="FD31" s="1">
        <v>57</v>
      </c>
      <c r="FE31" s="1">
        <v>57</v>
      </c>
      <c r="FF31" s="1">
        <v>57</v>
      </c>
      <c r="FG31" s="1">
        <v>57</v>
      </c>
      <c r="FH31" s="1">
        <v>57</v>
      </c>
      <c r="FI31" s="1">
        <v>57</v>
      </c>
      <c r="FJ31" s="1">
        <v>57</v>
      </c>
      <c r="FK31" s="1">
        <v>57</v>
      </c>
    </row>
    <row r="32" ht="14.5" spans="1:16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</row>
    <row r="33" ht="14.5" spans="1:167">
      <c r="A33" s="1"/>
      <c r="B33" s="8" t="s">
        <v>282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Y33" s="1"/>
      <c r="Z33" s="8" t="s">
        <v>282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1"/>
      <c r="AX33" s="8" t="s">
        <v>282</v>
      </c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U33" s="1"/>
      <c r="BV33" s="8" t="s">
        <v>282</v>
      </c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S33" s="1"/>
      <c r="CT33" s="8" t="s">
        <v>282</v>
      </c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Q33" s="1"/>
      <c r="DR33" s="8" t="s">
        <v>282</v>
      </c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O33" s="1"/>
      <c r="EP33" s="8" t="s">
        <v>282</v>
      </c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</row>
    <row r="34" ht="14.5" spans="1:167">
      <c r="A34" s="1"/>
      <c r="B34" s="10" t="s">
        <v>279</v>
      </c>
      <c r="C34" s="1">
        <v>100</v>
      </c>
      <c r="D34" s="1">
        <v>100</v>
      </c>
      <c r="E34" s="1">
        <v>100</v>
      </c>
      <c r="F34" s="1">
        <v>100</v>
      </c>
      <c r="G34" s="1">
        <v>100</v>
      </c>
      <c r="H34" s="1">
        <v>100</v>
      </c>
      <c r="I34" s="1">
        <v>100</v>
      </c>
      <c r="J34" s="1">
        <v>100</v>
      </c>
      <c r="K34" s="1">
        <v>100</v>
      </c>
      <c r="L34" s="1">
        <v>100</v>
      </c>
      <c r="M34" s="1">
        <v>100</v>
      </c>
      <c r="N34" s="1">
        <v>100</v>
      </c>
      <c r="O34" s="1">
        <v>100</v>
      </c>
      <c r="P34" s="1">
        <v>100</v>
      </c>
      <c r="Q34" s="1">
        <v>100</v>
      </c>
      <c r="R34" s="1">
        <v>100</v>
      </c>
      <c r="S34" s="1">
        <v>100</v>
      </c>
      <c r="T34" s="1">
        <v>100</v>
      </c>
      <c r="U34" s="1">
        <v>100</v>
      </c>
      <c r="V34" s="1">
        <v>100</v>
      </c>
      <c r="W34" s="1">
        <v>100</v>
      </c>
      <c r="Y34" s="1"/>
      <c r="Z34" s="10" t="s">
        <v>279</v>
      </c>
      <c r="AA34" s="1">
        <v>100</v>
      </c>
      <c r="AB34" s="1">
        <v>100</v>
      </c>
      <c r="AC34" s="1">
        <v>100</v>
      </c>
      <c r="AD34" s="1">
        <v>100</v>
      </c>
      <c r="AE34" s="1">
        <v>100</v>
      </c>
      <c r="AF34" s="1">
        <v>100</v>
      </c>
      <c r="AG34" s="1">
        <v>100</v>
      </c>
      <c r="AH34" s="1">
        <v>100</v>
      </c>
      <c r="AI34" s="1">
        <v>100</v>
      </c>
      <c r="AJ34" s="1">
        <v>100</v>
      </c>
      <c r="AK34" s="1">
        <v>100</v>
      </c>
      <c r="AL34" s="1">
        <v>100</v>
      </c>
      <c r="AM34" s="1">
        <v>100</v>
      </c>
      <c r="AN34" s="1">
        <v>100</v>
      </c>
      <c r="AO34" s="1">
        <v>100</v>
      </c>
      <c r="AP34" s="1">
        <v>100</v>
      </c>
      <c r="AQ34" s="1">
        <v>100</v>
      </c>
      <c r="AR34" s="1">
        <v>100</v>
      </c>
      <c r="AS34" s="1">
        <v>100</v>
      </c>
      <c r="AT34" s="1">
        <v>100</v>
      </c>
      <c r="AU34" s="1">
        <v>100</v>
      </c>
      <c r="AW34" s="1"/>
      <c r="AX34" s="10" t="s">
        <v>279</v>
      </c>
      <c r="AY34" s="1">
        <v>100</v>
      </c>
      <c r="AZ34" s="1">
        <v>100</v>
      </c>
      <c r="BA34" s="1">
        <v>100</v>
      </c>
      <c r="BB34" s="1">
        <v>100</v>
      </c>
      <c r="BC34" s="1">
        <v>100</v>
      </c>
      <c r="BD34" s="1">
        <v>100</v>
      </c>
      <c r="BE34" s="1">
        <v>100</v>
      </c>
      <c r="BF34" s="1">
        <v>100</v>
      </c>
      <c r="BG34" s="1">
        <v>100</v>
      </c>
      <c r="BH34" s="1">
        <v>100</v>
      </c>
      <c r="BI34" s="1">
        <v>100</v>
      </c>
      <c r="BJ34" s="1">
        <v>100</v>
      </c>
      <c r="BK34" s="1">
        <v>100</v>
      </c>
      <c r="BL34" s="1">
        <v>100</v>
      </c>
      <c r="BM34" s="1">
        <v>100</v>
      </c>
      <c r="BN34" s="1">
        <v>100</v>
      </c>
      <c r="BO34" s="1">
        <v>100</v>
      </c>
      <c r="BP34" s="1">
        <v>100</v>
      </c>
      <c r="BQ34" s="1">
        <v>100</v>
      </c>
      <c r="BR34" s="1">
        <v>100</v>
      </c>
      <c r="BS34" s="1">
        <v>100</v>
      </c>
      <c r="BU34" s="1"/>
      <c r="BV34" s="10" t="s">
        <v>279</v>
      </c>
      <c r="BW34" s="1">
        <v>100</v>
      </c>
      <c r="BX34" s="1">
        <v>100</v>
      </c>
      <c r="BY34" s="1">
        <v>100</v>
      </c>
      <c r="BZ34" s="1">
        <v>100</v>
      </c>
      <c r="CA34" s="1">
        <v>100</v>
      </c>
      <c r="CB34" s="1">
        <v>100</v>
      </c>
      <c r="CC34" s="1">
        <v>100</v>
      </c>
      <c r="CD34" s="1">
        <v>100</v>
      </c>
      <c r="CE34" s="1">
        <v>100</v>
      </c>
      <c r="CF34" s="1">
        <v>100</v>
      </c>
      <c r="CG34" s="1">
        <v>100</v>
      </c>
      <c r="CH34" s="1">
        <v>100</v>
      </c>
      <c r="CI34" s="1">
        <v>100</v>
      </c>
      <c r="CJ34" s="1">
        <v>100</v>
      </c>
      <c r="CK34" s="1">
        <v>100</v>
      </c>
      <c r="CL34" s="1">
        <v>100</v>
      </c>
      <c r="CM34" s="1">
        <v>100</v>
      </c>
      <c r="CN34" s="1">
        <v>100</v>
      </c>
      <c r="CO34" s="1">
        <v>100</v>
      </c>
      <c r="CP34" s="1">
        <v>100</v>
      </c>
      <c r="CQ34" s="1">
        <v>100</v>
      </c>
      <c r="CS34" s="1"/>
      <c r="CT34" s="10" t="s">
        <v>279</v>
      </c>
      <c r="CU34" s="1">
        <v>100</v>
      </c>
      <c r="CV34" s="1">
        <v>100</v>
      </c>
      <c r="CW34" s="1">
        <v>100</v>
      </c>
      <c r="CX34" s="1">
        <v>100</v>
      </c>
      <c r="CY34" s="1">
        <v>100</v>
      </c>
      <c r="CZ34" s="1">
        <v>100</v>
      </c>
      <c r="DA34" s="1">
        <v>100</v>
      </c>
      <c r="DB34" s="1">
        <v>100</v>
      </c>
      <c r="DC34" s="1">
        <v>100</v>
      </c>
      <c r="DD34" s="1">
        <v>100</v>
      </c>
      <c r="DE34" s="1">
        <v>100</v>
      </c>
      <c r="DF34" s="1">
        <v>100</v>
      </c>
      <c r="DG34" s="1">
        <v>100</v>
      </c>
      <c r="DH34" s="1">
        <v>100</v>
      </c>
      <c r="DI34" s="1">
        <v>100</v>
      </c>
      <c r="DJ34" s="1">
        <v>100</v>
      </c>
      <c r="DK34" s="1">
        <v>100</v>
      </c>
      <c r="DL34" s="1">
        <v>100</v>
      </c>
      <c r="DM34" s="1">
        <v>100</v>
      </c>
      <c r="DN34" s="1">
        <v>100</v>
      </c>
      <c r="DO34" s="1">
        <v>100</v>
      </c>
      <c r="DQ34" s="1"/>
      <c r="DR34" s="10" t="s">
        <v>279</v>
      </c>
      <c r="DS34" s="1">
        <v>100</v>
      </c>
      <c r="DT34" s="1">
        <v>100</v>
      </c>
      <c r="DU34" s="1">
        <v>100</v>
      </c>
      <c r="DV34" s="1">
        <v>100</v>
      </c>
      <c r="DW34" s="1">
        <v>100</v>
      </c>
      <c r="DX34" s="1">
        <v>100</v>
      </c>
      <c r="DY34" s="1">
        <v>100</v>
      </c>
      <c r="DZ34" s="1">
        <v>100</v>
      </c>
      <c r="EA34" s="1">
        <v>100</v>
      </c>
      <c r="EB34" s="1">
        <v>100</v>
      </c>
      <c r="EC34" s="1">
        <v>100</v>
      </c>
      <c r="ED34" s="1">
        <v>100</v>
      </c>
      <c r="EE34" s="1">
        <v>100</v>
      </c>
      <c r="EF34" s="1">
        <v>100</v>
      </c>
      <c r="EG34" s="1">
        <v>100</v>
      </c>
      <c r="EH34" s="1">
        <v>100</v>
      </c>
      <c r="EI34" s="1">
        <v>100</v>
      </c>
      <c r="EJ34" s="1">
        <v>100</v>
      </c>
      <c r="EK34" s="1">
        <v>100</v>
      </c>
      <c r="EL34" s="1">
        <v>100</v>
      </c>
      <c r="EM34" s="1">
        <v>100</v>
      </c>
      <c r="EO34" s="1"/>
      <c r="EP34" s="10" t="s">
        <v>279</v>
      </c>
      <c r="EQ34" s="1">
        <v>100</v>
      </c>
      <c r="ER34" s="1">
        <v>100</v>
      </c>
      <c r="ES34" s="1">
        <v>100</v>
      </c>
      <c r="ET34" s="1">
        <v>100</v>
      </c>
      <c r="EU34" s="1">
        <v>100</v>
      </c>
      <c r="EV34" s="1">
        <v>100</v>
      </c>
      <c r="EW34" s="1">
        <v>100</v>
      </c>
      <c r="EX34" s="1">
        <v>100</v>
      </c>
      <c r="EY34" s="1">
        <v>100</v>
      </c>
      <c r="EZ34" s="1">
        <v>100</v>
      </c>
      <c r="FA34" s="1">
        <v>100</v>
      </c>
      <c r="FB34" s="1">
        <v>100</v>
      </c>
      <c r="FC34" s="1">
        <v>100</v>
      </c>
      <c r="FD34" s="1">
        <v>100</v>
      </c>
      <c r="FE34" s="1">
        <v>100</v>
      </c>
      <c r="FF34" s="1">
        <v>100</v>
      </c>
      <c r="FG34" s="1">
        <v>100</v>
      </c>
      <c r="FH34" s="1">
        <v>100</v>
      </c>
      <c r="FI34" s="1">
        <v>100</v>
      </c>
      <c r="FJ34" s="1">
        <v>100</v>
      </c>
      <c r="FK34" s="1">
        <v>100</v>
      </c>
    </row>
    <row r="35" ht="14.5" spans="1:167">
      <c r="A35" s="1"/>
      <c r="B35" s="10" t="s">
        <v>283</v>
      </c>
      <c r="C35" s="1">
        <v>79</v>
      </c>
      <c r="D35" s="1">
        <v>80</v>
      </c>
      <c r="E35" s="1">
        <v>80</v>
      </c>
      <c r="F35" s="1">
        <v>80</v>
      </c>
      <c r="G35" s="1">
        <v>80</v>
      </c>
      <c r="H35" s="1">
        <v>80</v>
      </c>
      <c r="I35" s="1">
        <v>80</v>
      </c>
      <c r="J35" s="1">
        <v>80</v>
      </c>
      <c r="K35" s="1">
        <v>80</v>
      </c>
      <c r="L35" s="1">
        <v>80</v>
      </c>
      <c r="M35" s="1">
        <v>80</v>
      </c>
      <c r="N35" s="1">
        <v>80</v>
      </c>
      <c r="O35" s="1">
        <v>80</v>
      </c>
      <c r="P35" s="1">
        <v>80</v>
      </c>
      <c r="Q35" s="1">
        <v>80</v>
      </c>
      <c r="R35" s="1">
        <v>80</v>
      </c>
      <c r="S35" s="1">
        <v>80</v>
      </c>
      <c r="T35" s="1">
        <v>80</v>
      </c>
      <c r="U35" s="1">
        <v>80</v>
      </c>
      <c r="V35" s="1">
        <v>80</v>
      </c>
      <c r="W35" s="1">
        <v>80</v>
      </c>
      <c r="Y35" s="1"/>
      <c r="Z35" s="10" t="s">
        <v>283</v>
      </c>
      <c r="AA35" s="1">
        <v>79</v>
      </c>
      <c r="AB35" s="1">
        <v>80</v>
      </c>
      <c r="AC35" s="1">
        <v>80</v>
      </c>
      <c r="AD35" s="1">
        <v>80</v>
      </c>
      <c r="AE35" s="1">
        <v>80</v>
      </c>
      <c r="AF35" s="1">
        <v>80</v>
      </c>
      <c r="AG35" s="1">
        <v>80</v>
      </c>
      <c r="AH35" s="1">
        <v>80</v>
      </c>
      <c r="AI35" s="1">
        <v>80</v>
      </c>
      <c r="AJ35" s="1">
        <v>80</v>
      </c>
      <c r="AK35" s="1">
        <v>80</v>
      </c>
      <c r="AL35" s="1">
        <v>80</v>
      </c>
      <c r="AM35" s="1">
        <v>80</v>
      </c>
      <c r="AN35" s="1">
        <v>80</v>
      </c>
      <c r="AO35" s="1">
        <v>80</v>
      </c>
      <c r="AP35" s="1">
        <v>80</v>
      </c>
      <c r="AQ35" s="1">
        <v>80</v>
      </c>
      <c r="AR35" s="1">
        <v>80</v>
      </c>
      <c r="AS35" s="1">
        <v>80</v>
      </c>
      <c r="AT35" s="1">
        <v>80</v>
      </c>
      <c r="AU35" s="1">
        <v>80</v>
      </c>
      <c r="AW35" s="1"/>
      <c r="AX35" s="10" t="s">
        <v>283</v>
      </c>
      <c r="AY35" s="1">
        <v>79</v>
      </c>
      <c r="AZ35" s="1">
        <v>80</v>
      </c>
      <c r="BA35" s="1">
        <v>80</v>
      </c>
      <c r="BB35" s="1">
        <v>80</v>
      </c>
      <c r="BC35" s="1">
        <v>80</v>
      </c>
      <c r="BD35" s="1">
        <v>80</v>
      </c>
      <c r="BE35" s="1">
        <v>80</v>
      </c>
      <c r="BF35" s="1">
        <v>80</v>
      </c>
      <c r="BG35" s="1">
        <v>80</v>
      </c>
      <c r="BH35" s="1">
        <v>80</v>
      </c>
      <c r="BI35" s="1">
        <v>80</v>
      </c>
      <c r="BJ35" s="1">
        <v>80</v>
      </c>
      <c r="BK35" s="1">
        <v>80</v>
      </c>
      <c r="BL35" s="1">
        <v>80</v>
      </c>
      <c r="BM35" s="1">
        <v>80</v>
      </c>
      <c r="BN35" s="1">
        <v>80</v>
      </c>
      <c r="BO35" s="1">
        <v>80</v>
      </c>
      <c r="BP35" s="1">
        <v>80</v>
      </c>
      <c r="BQ35" s="1">
        <v>80</v>
      </c>
      <c r="BR35" s="1">
        <v>80</v>
      </c>
      <c r="BS35" s="1">
        <v>80</v>
      </c>
      <c r="BU35" s="1"/>
      <c r="BV35" s="10" t="s">
        <v>283</v>
      </c>
      <c r="BW35" s="1">
        <v>79</v>
      </c>
      <c r="BX35" s="1">
        <v>80</v>
      </c>
      <c r="BY35" s="1">
        <v>80</v>
      </c>
      <c r="BZ35" s="1">
        <v>80</v>
      </c>
      <c r="CA35" s="1">
        <v>80</v>
      </c>
      <c r="CB35" s="1">
        <v>80</v>
      </c>
      <c r="CC35" s="1">
        <v>80</v>
      </c>
      <c r="CD35" s="1">
        <v>80</v>
      </c>
      <c r="CE35" s="1">
        <v>80</v>
      </c>
      <c r="CF35" s="1">
        <v>80</v>
      </c>
      <c r="CG35" s="1">
        <v>80</v>
      </c>
      <c r="CH35" s="1">
        <v>80</v>
      </c>
      <c r="CI35" s="1">
        <v>80</v>
      </c>
      <c r="CJ35" s="1">
        <v>80</v>
      </c>
      <c r="CK35" s="1">
        <v>80</v>
      </c>
      <c r="CL35" s="1">
        <v>80</v>
      </c>
      <c r="CM35" s="1">
        <v>80</v>
      </c>
      <c r="CN35" s="1">
        <v>80</v>
      </c>
      <c r="CO35" s="1">
        <v>80</v>
      </c>
      <c r="CP35" s="1">
        <v>80</v>
      </c>
      <c r="CQ35" s="1">
        <v>80</v>
      </c>
      <c r="CS35" s="1"/>
      <c r="CT35" s="10" t="s">
        <v>283</v>
      </c>
      <c r="CU35" s="1">
        <v>79</v>
      </c>
      <c r="CV35" s="1">
        <v>80</v>
      </c>
      <c r="CW35" s="1">
        <v>80</v>
      </c>
      <c r="CX35" s="1">
        <v>80</v>
      </c>
      <c r="CY35" s="1">
        <v>80</v>
      </c>
      <c r="CZ35" s="1">
        <v>80</v>
      </c>
      <c r="DA35" s="1">
        <v>80</v>
      </c>
      <c r="DB35" s="1">
        <v>80</v>
      </c>
      <c r="DC35" s="1">
        <v>80</v>
      </c>
      <c r="DD35" s="1">
        <v>80</v>
      </c>
      <c r="DE35" s="1">
        <v>80</v>
      </c>
      <c r="DF35" s="1">
        <v>80</v>
      </c>
      <c r="DG35" s="1">
        <v>80</v>
      </c>
      <c r="DH35" s="1">
        <v>80</v>
      </c>
      <c r="DI35" s="1">
        <v>80</v>
      </c>
      <c r="DJ35" s="1">
        <v>80</v>
      </c>
      <c r="DK35" s="1">
        <v>80</v>
      </c>
      <c r="DL35" s="1">
        <v>80</v>
      </c>
      <c r="DM35" s="1">
        <v>80</v>
      </c>
      <c r="DN35" s="1">
        <v>80</v>
      </c>
      <c r="DO35" s="1">
        <v>80</v>
      </c>
      <c r="DQ35" s="1"/>
      <c r="DR35" s="10" t="s">
        <v>283</v>
      </c>
      <c r="DS35" s="1">
        <v>79</v>
      </c>
      <c r="DT35" s="1">
        <v>80</v>
      </c>
      <c r="DU35" s="1">
        <v>80</v>
      </c>
      <c r="DV35" s="1">
        <v>80</v>
      </c>
      <c r="DW35" s="1">
        <v>80</v>
      </c>
      <c r="DX35" s="1">
        <v>80</v>
      </c>
      <c r="DY35" s="1">
        <v>80</v>
      </c>
      <c r="DZ35" s="1">
        <v>80</v>
      </c>
      <c r="EA35" s="1">
        <v>80</v>
      </c>
      <c r="EB35" s="1">
        <v>80</v>
      </c>
      <c r="EC35" s="1">
        <v>80</v>
      </c>
      <c r="ED35" s="1">
        <v>80</v>
      </c>
      <c r="EE35" s="1">
        <v>80</v>
      </c>
      <c r="EF35" s="1">
        <v>80</v>
      </c>
      <c r="EG35" s="1">
        <v>80</v>
      </c>
      <c r="EH35" s="1">
        <v>80</v>
      </c>
      <c r="EI35" s="1">
        <v>80</v>
      </c>
      <c r="EJ35" s="1">
        <v>80</v>
      </c>
      <c r="EK35" s="1">
        <v>80</v>
      </c>
      <c r="EL35" s="1">
        <v>80</v>
      </c>
      <c r="EM35" s="1">
        <v>80</v>
      </c>
      <c r="EO35" s="1"/>
      <c r="EP35" s="10" t="s">
        <v>283</v>
      </c>
      <c r="EQ35" s="1">
        <v>79</v>
      </c>
      <c r="ER35" s="1">
        <v>80</v>
      </c>
      <c r="ES35" s="1">
        <v>80</v>
      </c>
      <c r="ET35" s="1">
        <v>80</v>
      </c>
      <c r="EU35" s="1">
        <v>80</v>
      </c>
      <c r="EV35" s="1">
        <v>80</v>
      </c>
      <c r="EW35" s="1">
        <v>80</v>
      </c>
      <c r="EX35" s="1">
        <v>80</v>
      </c>
      <c r="EY35" s="1">
        <v>80</v>
      </c>
      <c r="EZ35" s="1">
        <v>80</v>
      </c>
      <c r="FA35" s="1">
        <v>80</v>
      </c>
      <c r="FB35" s="1">
        <v>80</v>
      </c>
      <c r="FC35" s="1">
        <v>80</v>
      </c>
      <c r="FD35" s="1">
        <v>80</v>
      </c>
      <c r="FE35" s="1">
        <v>80</v>
      </c>
      <c r="FF35" s="1">
        <v>80</v>
      </c>
      <c r="FG35" s="1">
        <v>80</v>
      </c>
      <c r="FH35" s="1">
        <v>80</v>
      </c>
      <c r="FI35" s="1">
        <v>80</v>
      </c>
      <c r="FJ35" s="1">
        <v>80</v>
      </c>
      <c r="FK35" s="1">
        <v>80</v>
      </c>
    </row>
    <row r="36" ht="14.5" spans="1:16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</row>
    <row r="37" ht="14.5" spans="1:167">
      <c r="A37" s="1"/>
      <c r="B37" s="8" t="s">
        <v>284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Y37" s="1"/>
      <c r="Z37" s="8" t="s">
        <v>284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W37" s="1"/>
      <c r="AX37" s="8" t="s">
        <v>284</v>
      </c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U37" s="1"/>
      <c r="BV37" s="8" t="s">
        <v>284</v>
      </c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S37" s="1"/>
      <c r="CT37" s="8" t="s">
        <v>284</v>
      </c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Q37" s="1"/>
      <c r="DR37" s="8" t="s">
        <v>284</v>
      </c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O37" s="1"/>
      <c r="EP37" s="8" t="s">
        <v>284</v>
      </c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</row>
    <row r="38" ht="14.5" spans="1:167">
      <c r="A38" s="1"/>
      <c r="B38" s="10" t="s">
        <v>279</v>
      </c>
      <c r="C38" s="1">
        <v>100</v>
      </c>
      <c r="D38" s="1">
        <v>100</v>
      </c>
      <c r="E38" s="1">
        <v>100</v>
      </c>
      <c r="F38" s="1">
        <v>100</v>
      </c>
      <c r="G38" s="1">
        <v>100</v>
      </c>
      <c r="H38" s="1">
        <v>100</v>
      </c>
      <c r="I38" s="1">
        <v>100</v>
      </c>
      <c r="J38" s="1">
        <v>100</v>
      </c>
      <c r="K38" s="1">
        <v>100</v>
      </c>
      <c r="L38" s="1">
        <v>100</v>
      </c>
      <c r="M38" s="1">
        <v>100</v>
      </c>
      <c r="N38" s="1">
        <v>100</v>
      </c>
      <c r="O38" s="1">
        <v>100</v>
      </c>
      <c r="P38" s="1">
        <v>100</v>
      </c>
      <c r="Q38" s="1">
        <v>100</v>
      </c>
      <c r="R38" s="1">
        <v>100</v>
      </c>
      <c r="S38" s="1">
        <v>100</v>
      </c>
      <c r="T38" s="1">
        <v>100</v>
      </c>
      <c r="U38" s="1">
        <v>100</v>
      </c>
      <c r="V38" s="1">
        <v>100</v>
      </c>
      <c r="W38" s="1">
        <v>100</v>
      </c>
      <c r="Y38" s="1"/>
      <c r="Z38" s="10" t="s">
        <v>279</v>
      </c>
      <c r="AA38" s="1">
        <v>100</v>
      </c>
      <c r="AB38" s="1">
        <v>100</v>
      </c>
      <c r="AC38" s="1">
        <v>100</v>
      </c>
      <c r="AD38" s="1">
        <v>100</v>
      </c>
      <c r="AE38" s="1">
        <v>100</v>
      </c>
      <c r="AF38" s="1">
        <v>100</v>
      </c>
      <c r="AG38" s="1">
        <v>100</v>
      </c>
      <c r="AH38" s="1">
        <v>100</v>
      </c>
      <c r="AI38" s="1">
        <v>100</v>
      </c>
      <c r="AJ38" s="1">
        <v>100</v>
      </c>
      <c r="AK38" s="1">
        <v>100</v>
      </c>
      <c r="AL38" s="1">
        <v>100</v>
      </c>
      <c r="AM38" s="1">
        <v>100</v>
      </c>
      <c r="AN38" s="1">
        <v>100</v>
      </c>
      <c r="AO38" s="1">
        <v>100</v>
      </c>
      <c r="AP38" s="1">
        <v>100</v>
      </c>
      <c r="AQ38" s="1">
        <v>100</v>
      </c>
      <c r="AR38" s="1">
        <v>100</v>
      </c>
      <c r="AS38" s="1">
        <v>100</v>
      </c>
      <c r="AT38" s="1">
        <v>100</v>
      </c>
      <c r="AU38" s="1">
        <v>100</v>
      </c>
      <c r="AW38" s="1"/>
      <c r="AX38" s="10" t="s">
        <v>279</v>
      </c>
      <c r="AY38" s="1">
        <v>100</v>
      </c>
      <c r="AZ38" s="1">
        <v>100</v>
      </c>
      <c r="BA38" s="1">
        <v>100</v>
      </c>
      <c r="BB38" s="1">
        <v>100</v>
      </c>
      <c r="BC38" s="1">
        <v>100</v>
      </c>
      <c r="BD38" s="1">
        <v>100</v>
      </c>
      <c r="BE38" s="1">
        <v>100</v>
      </c>
      <c r="BF38" s="1">
        <v>100</v>
      </c>
      <c r="BG38" s="1">
        <v>100</v>
      </c>
      <c r="BH38" s="1">
        <v>100</v>
      </c>
      <c r="BI38" s="1">
        <v>100</v>
      </c>
      <c r="BJ38" s="1">
        <v>100</v>
      </c>
      <c r="BK38" s="1">
        <v>100</v>
      </c>
      <c r="BL38" s="1">
        <v>100</v>
      </c>
      <c r="BM38" s="1">
        <v>100</v>
      </c>
      <c r="BN38" s="1">
        <v>100</v>
      </c>
      <c r="BO38" s="1">
        <v>100</v>
      </c>
      <c r="BP38" s="1">
        <v>100</v>
      </c>
      <c r="BQ38" s="1">
        <v>100</v>
      </c>
      <c r="BR38" s="1">
        <v>100</v>
      </c>
      <c r="BS38" s="1">
        <v>100</v>
      </c>
      <c r="BU38" s="1"/>
      <c r="BV38" s="10" t="s">
        <v>279</v>
      </c>
      <c r="BW38" s="1">
        <v>100</v>
      </c>
      <c r="BX38" s="1">
        <v>100</v>
      </c>
      <c r="BY38" s="1">
        <v>100</v>
      </c>
      <c r="BZ38" s="1">
        <v>100</v>
      </c>
      <c r="CA38" s="1">
        <v>100</v>
      </c>
      <c r="CB38" s="1">
        <v>100</v>
      </c>
      <c r="CC38" s="1">
        <v>100</v>
      </c>
      <c r="CD38" s="1">
        <v>100</v>
      </c>
      <c r="CE38" s="1">
        <v>100</v>
      </c>
      <c r="CF38" s="1">
        <v>100</v>
      </c>
      <c r="CG38" s="1">
        <v>100</v>
      </c>
      <c r="CH38" s="1">
        <v>100</v>
      </c>
      <c r="CI38" s="1">
        <v>100</v>
      </c>
      <c r="CJ38" s="1">
        <v>100</v>
      </c>
      <c r="CK38" s="1">
        <v>100</v>
      </c>
      <c r="CL38" s="1">
        <v>100</v>
      </c>
      <c r="CM38" s="1">
        <v>100</v>
      </c>
      <c r="CN38" s="1">
        <v>100</v>
      </c>
      <c r="CO38" s="1">
        <v>100</v>
      </c>
      <c r="CP38" s="1">
        <v>100</v>
      </c>
      <c r="CQ38" s="1">
        <v>100</v>
      </c>
      <c r="CS38" s="1"/>
      <c r="CT38" s="10" t="s">
        <v>279</v>
      </c>
      <c r="CU38" s="1">
        <v>100</v>
      </c>
      <c r="CV38" s="1">
        <v>100</v>
      </c>
      <c r="CW38" s="1">
        <v>100</v>
      </c>
      <c r="CX38" s="1">
        <v>100</v>
      </c>
      <c r="CY38" s="1">
        <v>100</v>
      </c>
      <c r="CZ38" s="1">
        <v>100</v>
      </c>
      <c r="DA38" s="1">
        <v>100</v>
      </c>
      <c r="DB38" s="1">
        <v>100</v>
      </c>
      <c r="DC38" s="1">
        <v>100</v>
      </c>
      <c r="DD38" s="1">
        <v>100</v>
      </c>
      <c r="DE38" s="1">
        <v>100</v>
      </c>
      <c r="DF38" s="1">
        <v>100</v>
      </c>
      <c r="DG38" s="1">
        <v>100</v>
      </c>
      <c r="DH38" s="1">
        <v>100</v>
      </c>
      <c r="DI38" s="1">
        <v>100</v>
      </c>
      <c r="DJ38" s="1">
        <v>100</v>
      </c>
      <c r="DK38" s="1">
        <v>100</v>
      </c>
      <c r="DL38" s="1">
        <v>100</v>
      </c>
      <c r="DM38" s="1">
        <v>100</v>
      </c>
      <c r="DN38" s="1">
        <v>100</v>
      </c>
      <c r="DO38" s="1">
        <v>100</v>
      </c>
      <c r="DQ38" s="1"/>
      <c r="DR38" s="10" t="s">
        <v>279</v>
      </c>
      <c r="DS38" s="1">
        <v>100</v>
      </c>
      <c r="DT38" s="1">
        <v>100</v>
      </c>
      <c r="DU38" s="1">
        <v>100</v>
      </c>
      <c r="DV38" s="1">
        <v>100</v>
      </c>
      <c r="DW38" s="1">
        <v>100</v>
      </c>
      <c r="DX38" s="1">
        <v>100</v>
      </c>
      <c r="DY38" s="1">
        <v>100</v>
      </c>
      <c r="DZ38" s="1">
        <v>100</v>
      </c>
      <c r="EA38" s="1">
        <v>100</v>
      </c>
      <c r="EB38" s="1">
        <v>100</v>
      </c>
      <c r="EC38" s="1">
        <v>100</v>
      </c>
      <c r="ED38" s="1">
        <v>100</v>
      </c>
      <c r="EE38" s="1">
        <v>100</v>
      </c>
      <c r="EF38" s="1">
        <v>100</v>
      </c>
      <c r="EG38" s="1">
        <v>100</v>
      </c>
      <c r="EH38" s="1">
        <v>100</v>
      </c>
      <c r="EI38" s="1">
        <v>100</v>
      </c>
      <c r="EJ38" s="1">
        <v>100</v>
      </c>
      <c r="EK38" s="1">
        <v>100</v>
      </c>
      <c r="EL38" s="1">
        <v>100</v>
      </c>
      <c r="EM38" s="1">
        <v>100</v>
      </c>
      <c r="EO38" s="1"/>
      <c r="EP38" s="10" t="s">
        <v>279</v>
      </c>
      <c r="EQ38" s="1">
        <v>100</v>
      </c>
      <c r="ER38" s="1">
        <v>100</v>
      </c>
      <c r="ES38" s="1">
        <v>100</v>
      </c>
      <c r="ET38" s="1">
        <v>100</v>
      </c>
      <c r="EU38" s="1">
        <v>100</v>
      </c>
      <c r="EV38" s="1">
        <v>100</v>
      </c>
      <c r="EW38" s="1">
        <v>100</v>
      </c>
      <c r="EX38" s="1">
        <v>100</v>
      </c>
      <c r="EY38" s="1">
        <v>100</v>
      </c>
      <c r="EZ38" s="1">
        <v>100</v>
      </c>
      <c r="FA38" s="1">
        <v>100</v>
      </c>
      <c r="FB38" s="1">
        <v>100</v>
      </c>
      <c r="FC38" s="1">
        <v>100</v>
      </c>
      <c r="FD38" s="1">
        <v>100</v>
      </c>
      <c r="FE38" s="1">
        <v>100</v>
      </c>
      <c r="FF38" s="1">
        <v>100</v>
      </c>
      <c r="FG38" s="1">
        <v>100</v>
      </c>
      <c r="FH38" s="1">
        <v>100</v>
      </c>
      <c r="FI38" s="1">
        <v>100</v>
      </c>
      <c r="FJ38" s="1">
        <v>100</v>
      </c>
      <c r="FK38" s="1">
        <v>100</v>
      </c>
    </row>
    <row r="39" ht="14.5" spans="1:167">
      <c r="A39" s="1"/>
      <c r="B39" s="10" t="s">
        <v>281</v>
      </c>
      <c r="C39" s="1">
        <v>78</v>
      </c>
      <c r="D39" s="1">
        <v>78</v>
      </c>
      <c r="E39" s="1">
        <v>78</v>
      </c>
      <c r="F39" s="1">
        <v>78</v>
      </c>
      <c r="G39" s="1">
        <v>78</v>
      </c>
      <c r="H39" s="1">
        <v>78</v>
      </c>
      <c r="I39" s="1">
        <v>78</v>
      </c>
      <c r="J39" s="1">
        <v>78</v>
      </c>
      <c r="K39" s="1">
        <v>78</v>
      </c>
      <c r="L39" s="1">
        <v>78</v>
      </c>
      <c r="M39" s="1">
        <v>78</v>
      </c>
      <c r="N39" s="1">
        <v>78</v>
      </c>
      <c r="O39" s="1">
        <v>78</v>
      </c>
      <c r="P39" s="1">
        <v>78</v>
      </c>
      <c r="Q39" s="1">
        <v>78</v>
      </c>
      <c r="R39" s="1">
        <v>78</v>
      </c>
      <c r="S39" s="1">
        <v>78</v>
      </c>
      <c r="T39" s="1">
        <v>78</v>
      </c>
      <c r="U39" s="1">
        <v>78</v>
      </c>
      <c r="V39" s="1">
        <v>78</v>
      </c>
      <c r="W39" s="1">
        <v>78</v>
      </c>
      <c r="Y39" s="1"/>
      <c r="Z39" s="10" t="s">
        <v>281</v>
      </c>
      <c r="AA39" s="1">
        <v>78</v>
      </c>
      <c r="AB39" s="1">
        <v>78</v>
      </c>
      <c r="AC39" s="1">
        <v>78</v>
      </c>
      <c r="AD39" s="1">
        <v>78</v>
      </c>
      <c r="AE39" s="1">
        <v>78</v>
      </c>
      <c r="AF39" s="1">
        <v>78</v>
      </c>
      <c r="AG39" s="1">
        <v>78</v>
      </c>
      <c r="AH39" s="1">
        <v>78</v>
      </c>
      <c r="AI39" s="1">
        <v>78</v>
      </c>
      <c r="AJ39" s="1">
        <v>78</v>
      </c>
      <c r="AK39" s="1">
        <v>78</v>
      </c>
      <c r="AL39" s="1">
        <v>78</v>
      </c>
      <c r="AM39" s="1">
        <v>78</v>
      </c>
      <c r="AN39" s="1">
        <v>78</v>
      </c>
      <c r="AO39" s="1">
        <v>78</v>
      </c>
      <c r="AP39" s="1">
        <v>78</v>
      </c>
      <c r="AQ39" s="1">
        <v>78</v>
      </c>
      <c r="AR39" s="1">
        <v>78</v>
      </c>
      <c r="AS39" s="1">
        <v>78</v>
      </c>
      <c r="AT39" s="1">
        <v>78</v>
      </c>
      <c r="AU39" s="1">
        <v>78</v>
      </c>
      <c r="AW39" s="1"/>
      <c r="AX39" s="10" t="s">
        <v>281</v>
      </c>
      <c r="AY39" s="1">
        <v>78</v>
      </c>
      <c r="AZ39" s="1">
        <v>78</v>
      </c>
      <c r="BA39" s="1">
        <v>78</v>
      </c>
      <c r="BB39" s="1">
        <v>78</v>
      </c>
      <c r="BC39" s="1">
        <v>78</v>
      </c>
      <c r="BD39" s="1">
        <v>78</v>
      </c>
      <c r="BE39" s="1">
        <v>78</v>
      </c>
      <c r="BF39" s="1">
        <v>78</v>
      </c>
      <c r="BG39" s="1">
        <v>78</v>
      </c>
      <c r="BH39" s="1">
        <v>78</v>
      </c>
      <c r="BI39" s="1">
        <v>78</v>
      </c>
      <c r="BJ39" s="1">
        <v>78</v>
      </c>
      <c r="BK39" s="1">
        <v>78</v>
      </c>
      <c r="BL39" s="1">
        <v>78</v>
      </c>
      <c r="BM39" s="1">
        <v>78</v>
      </c>
      <c r="BN39" s="1">
        <v>78</v>
      </c>
      <c r="BO39" s="1">
        <v>78</v>
      </c>
      <c r="BP39" s="1">
        <v>78</v>
      </c>
      <c r="BQ39" s="1">
        <v>78</v>
      </c>
      <c r="BR39" s="1">
        <v>78</v>
      </c>
      <c r="BS39" s="1">
        <v>78</v>
      </c>
      <c r="BU39" s="1"/>
      <c r="BV39" s="10" t="s">
        <v>281</v>
      </c>
      <c r="BW39" s="1">
        <v>78</v>
      </c>
      <c r="BX39" s="1">
        <v>78</v>
      </c>
      <c r="BY39" s="1">
        <v>78</v>
      </c>
      <c r="BZ39" s="1">
        <v>78</v>
      </c>
      <c r="CA39" s="1">
        <v>78</v>
      </c>
      <c r="CB39" s="1">
        <v>78</v>
      </c>
      <c r="CC39" s="1">
        <v>78</v>
      </c>
      <c r="CD39" s="1">
        <v>78</v>
      </c>
      <c r="CE39" s="1">
        <v>78</v>
      </c>
      <c r="CF39" s="1">
        <v>78</v>
      </c>
      <c r="CG39" s="1">
        <v>78</v>
      </c>
      <c r="CH39" s="1">
        <v>78</v>
      </c>
      <c r="CI39" s="1">
        <v>78</v>
      </c>
      <c r="CJ39" s="1">
        <v>78</v>
      </c>
      <c r="CK39" s="1">
        <v>78</v>
      </c>
      <c r="CL39" s="1">
        <v>78</v>
      </c>
      <c r="CM39" s="1">
        <v>78</v>
      </c>
      <c r="CN39" s="1">
        <v>78</v>
      </c>
      <c r="CO39" s="1">
        <v>78</v>
      </c>
      <c r="CP39" s="1">
        <v>78</v>
      </c>
      <c r="CQ39" s="1">
        <v>78</v>
      </c>
      <c r="CS39" s="1"/>
      <c r="CT39" s="10" t="s">
        <v>281</v>
      </c>
      <c r="CU39" s="1">
        <v>78</v>
      </c>
      <c r="CV39" s="1">
        <v>78</v>
      </c>
      <c r="CW39" s="1">
        <v>78</v>
      </c>
      <c r="CX39" s="1">
        <v>78</v>
      </c>
      <c r="CY39" s="1">
        <v>78</v>
      </c>
      <c r="CZ39" s="1">
        <v>78</v>
      </c>
      <c r="DA39" s="1">
        <v>78</v>
      </c>
      <c r="DB39" s="1">
        <v>78</v>
      </c>
      <c r="DC39" s="1">
        <v>78</v>
      </c>
      <c r="DD39" s="1">
        <v>78</v>
      </c>
      <c r="DE39" s="1">
        <v>78</v>
      </c>
      <c r="DF39" s="1">
        <v>78</v>
      </c>
      <c r="DG39" s="1">
        <v>78</v>
      </c>
      <c r="DH39" s="1">
        <v>78</v>
      </c>
      <c r="DI39" s="1">
        <v>78</v>
      </c>
      <c r="DJ39" s="1">
        <v>78</v>
      </c>
      <c r="DK39" s="1">
        <v>78</v>
      </c>
      <c r="DL39" s="1">
        <v>78</v>
      </c>
      <c r="DM39" s="1">
        <v>78</v>
      </c>
      <c r="DN39" s="1">
        <v>78</v>
      </c>
      <c r="DO39" s="1">
        <v>78</v>
      </c>
      <c r="DQ39" s="1"/>
      <c r="DR39" s="10" t="s">
        <v>281</v>
      </c>
      <c r="DS39" s="1">
        <v>78</v>
      </c>
      <c r="DT39" s="1">
        <v>78</v>
      </c>
      <c r="DU39" s="1">
        <v>78</v>
      </c>
      <c r="DV39" s="1">
        <v>78</v>
      </c>
      <c r="DW39" s="1">
        <v>78</v>
      </c>
      <c r="DX39" s="1">
        <v>78</v>
      </c>
      <c r="DY39" s="1">
        <v>78</v>
      </c>
      <c r="DZ39" s="1">
        <v>78</v>
      </c>
      <c r="EA39" s="1">
        <v>78</v>
      </c>
      <c r="EB39" s="1">
        <v>78</v>
      </c>
      <c r="EC39" s="1">
        <v>78</v>
      </c>
      <c r="ED39" s="1">
        <v>78</v>
      </c>
      <c r="EE39" s="1">
        <v>78</v>
      </c>
      <c r="EF39" s="1">
        <v>78</v>
      </c>
      <c r="EG39" s="1">
        <v>78</v>
      </c>
      <c r="EH39" s="1">
        <v>78</v>
      </c>
      <c r="EI39" s="1">
        <v>78</v>
      </c>
      <c r="EJ39" s="1">
        <v>78</v>
      </c>
      <c r="EK39" s="1">
        <v>78</v>
      </c>
      <c r="EL39" s="1">
        <v>78</v>
      </c>
      <c r="EM39" s="1">
        <v>78</v>
      </c>
      <c r="EO39" s="1"/>
      <c r="EP39" s="10" t="s">
        <v>281</v>
      </c>
      <c r="EQ39" s="1">
        <v>78</v>
      </c>
      <c r="ER39" s="1">
        <v>78</v>
      </c>
      <c r="ES39" s="1">
        <v>78</v>
      </c>
      <c r="ET39" s="1">
        <v>78</v>
      </c>
      <c r="EU39" s="1">
        <v>78</v>
      </c>
      <c r="EV39" s="1">
        <v>78</v>
      </c>
      <c r="EW39" s="1">
        <v>78</v>
      </c>
      <c r="EX39" s="1">
        <v>78</v>
      </c>
      <c r="EY39" s="1">
        <v>78</v>
      </c>
      <c r="EZ39" s="1">
        <v>78</v>
      </c>
      <c r="FA39" s="1">
        <v>78</v>
      </c>
      <c r="FB39" s="1">
        <v>78</v>
      </c>
      <c r="FC39" s="1">
        <v>78</v>
      </c>
      <c r="FD39" s="1">
        <v>78</v>
      </c>
      <c r="FE39" s="1">
        <v>78</v>
      </c>
      <c r="FF39" s="1">
        <v>78</v>
      </c>
      <c r="FG39" s="1">
        <v>78</v>
      </c>
      <c r="FH39" s="1">
        <v>78</v>
      </c>
      <c r="FI39" s="1">
        <v>78</v>
      </c>
      <c r="FJ39" s="1">
        <v>78</v>
      </c>
      <c r="FK39" s="1">
        <v>78</v>
      </c>
    </row>
    <row r="40" ht="14.5" spans="1:16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</row>
    <row r="41" ht="14.5" spans="1:167">
      <c r="A41" s="15" t="s">
        <v>275</v>
      </c>
      <c r="B41" s="1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Y41" s="15" t="s">
        <v>275</v>
      </c>
      <c r="Z41" s="15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15" t="s">
        <v>275</v>
      </c>
      <c r="AX41" s="15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U41" s="15" t="s">
        <v>275</v>
      </c>
      <c r="BV41" s="15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S41" s="15" t="s">
        <v>275</v>
      </c>
      <c r="CT41" s="15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Q41" s="15" t="s">
        <v>275</v>
      </c>
      <c r="DR41" s="15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O41" s="15" t="s">
        <v>275</v>
      </c>
      <c r="EP41" s="15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</row>
    <row r="42" ht="14.5" spans="25:143"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</row>
    <row r="43" ht="14.5" spans="25:143"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</row>
    <row r="44" ht="14.5" spans="25:143"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</row>
    <row r="45" ht="14.5" spans="25:143"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</row>
    <row r="46" ht="14.5" spans="25:143"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</row>
    <row r="47" ht="14.5" spans="25:143"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</row>
    <row r="48" ht="14.5" spans="25:143"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</row>
    <row r="49" ht="14.5" spans="25:143"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</row>
    <row r="50" ht="14.5" spans="25:143"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</row>
    <row r="51" ht="14.5" spans="25:143"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</row>
    <row r="52" ht="14.5" spans="25:143"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</row>
    <row r="53" ht="14.5" spans="25:143"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</row>
    <row r="54" ht="14.5" spans="25:143"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</row>
    <row r="55" ht="14.5" spans="25:143"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</row>
    <row r="56" ht="14.5" spans="25:143"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</row>
    <row r="57" ht="14.5" spans="25:143"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</row>
  </sheetData>
  <mergeCells count="206">
    <mergeCell ref="A1:B1"/>
    <mergeCell ref="Y1:Z1"/>
    <mergeCell ref="AW1:AX1"/>
    <mergeCell ref="BU1:BV1"/>
    <mergeCell ref="CS1:CT1"/>
    <mergeCell ref="DQ1:DR1"/>
    <mergeCell ref="EO1:EP1"/>
    <mergeCell ref="A2:B2"/>
    <mergeCell ref="Y2:Z2"/>
    <mergeCell ref="AW2:AX2"/>
    <mergeCell ref="BU2:BV2"/>
    <mergeCell ref="CS2:CT2"/>
    <mergeCell ref="DQ2:DR2"/>
    <mergeCell ref="EO2:EP2"/>
    <mergeCell ref="A3:B3"/>
    <mergeCell ref="Y3:Z3"/>
    <mergeCell ref="AW3:AX3"/>
    <mergeCell ref="BU3:BV3"/>
    <mergeCell ref="CS3:CT3"/>
    <mergeCell ref="DQ3:DR3"/>
    <mergeCell ref="EO3:EP3"/>
    <mergeCell ref="A4:B4"/>
    <mergeCell ref="Y4:Z4"/>
    <mergeCell ref="AW4:AX4"/>
    <mergeCell ref="BU4:BV4"/>
    <mergeCell ref="CS4:CT4"/>
    <mergeCell ref="DQ4:DR4"/>
    <mergeCell ref="EO4:EP4"/>
    <mergeCell ref="A5:B5"/>
    <mergeCell ref="Y5:Z5"/>
    <mergeCell ref="AW5:AX5"/>
    <mergeCell ref="BU5:BV5"/>
    <mergeCell ref="CS5:CT5"/>
    <mergeCell ref="DQ5:DR5"/>
    <mergeCell ref="EO5:EP5"/>
    <mergeCell ref="A6:B6"/>
    <mergeCell ref="Y6:Z6"/>
    <mergeCell ref="AW6:AX6"/>
    <mergeCell ref="BU6:BV6"/>
    <mergeCell ref="CS6:CT6"/>
    <mergeCell ref="DQ6:DR6"/>
    <mergeCell ref="EO6:EP6"/>
    <mergeCell ref="A7:B7"/>
    <mergeCell ref="Y7:Z7"/>
    <mergeCell ref="AW7:AX7"/>
    <mergeCell ref="BU7:BV7"/>
    <mergeCell ref="CS7:CT7"/>
    <mergeCell ref="DQ7:DR7"/>
    <mergeCell ref="EO7:EP7"/>
    <mergeCell ref="A8:B8"/>
    <mergeCell ref="Y8:Z8"/>
    <mergeCell ref="AW8:AX8"/>
    <mergeCell ref="BU8:BV8"/>
    <mergeCell ref="CS8:CT8"/>
    <mergeCell ref="DQ8:DR8"/>
    <mergeCell ref="EO8:EP8"/>
    <mergeCell ref="A9:B9"/>
    <mergeCell ref="Y9:Z9"/>
    <mergeCell ref="AW9:AX9"/>
    <mergeCell ref="BU9:BV9"/>
    <mergeCell ref="CS9:CT9"/>
    <mergeCell ref="DQ9:DR9"/>
    <mergeCell ref="EO9:EP9"/>
    <mergeCell ref="A10:B10"/>
    <mergeCell ref="Y10:Z10"/>
    <mergeCell ref="AW10:AX10"/>
    <mergeCell ref="BU10:BV10"/>
    <mergeCell ref="CS10:CT10"/>
    <mergeCell ref="DQ10:DR10"/>
    <mergeCell ref="EO10:EP10"/>
    <mergeCell ref="A11:B11"/>
    <mergeCell ref="Y11:Z11"/>
    <mergeCell ref="AW11:AX11"/>
    <mergeCell ref="BU11:BV11"/>
    <mergeCell ref="CS11:CT11"/>
    <mergeCell ref="DQ11:DR11"/>
    <mergeCell ref="EO11:EP11"/>
    <mergeCell ref="A12:B12"/>
    <mergeCell ref="Y12:Z12"/>
    <mergeCell ref="AW12:AX12"/>
    <mergeCell ref="BU12:BV12"/>
    <mergeCell ref="CS12:CT12"/>
    <mergeCell ref="DQ12:DR12"/>
    <mergeCell ref="EO12:EP12"/>
    <mergeCell ref="A24:B24"/>
    <mergeCell ref="Y24:Z24"/>
    <mergeCell ref="AW24:AX24"/>
    <mergeCell ref="BU24:BV24"/>
    <mergeCell ref="CS24:CT24"/>
    <mergeCell ref="DQ24:DR24"/>
    <mergeCell ref="EO24:EP24"/>
    <mergeCell ref="A28:B28"/>
    <mergeCell ref="Y28:Z28"/>
    <mergeCell ref="AW28:AX28"/>
    <mergeCell ref="BU28:BV28"/>
    <mergeCell ref="CS28:CT28"/>
    <mergeCell ref="DQ28:DR28"/>
    <mergeCell ref="EO28:EP28"/>
    <mergeCell ref="A32:B32"/>
    <mergeCell ref="Y32:Z32"/>
    <mergeCell ref="AW32:AX32"/>
    <mergeCell ref="BU32:BV32"/>
    <mergeCell ref="CS32:CT32"/>
    <mergeCell ref="DQ32:DR32"/>
    <mergeCell ref="EO32:EP32"/>
    <mergeCell ref="A36:B36"/>
    <mergeCell ref="Y36:Z36"/>
    <mergeCell ref="AW36:AX36"/>
    <mergeCell ref="BU36:BV36"/>
    <mergeCell ref="CS36:CT36"/>
    <mergeCell ref="DQ36:DR36"/>
    <mergeCell ref="EO36:EP36"/>
    <mergeCell ref="A40:B40"/>
    <mergeCell ref="Y40:Z40"/>
    <mergeCell ref="AW40:AX40"/>
    <mergeCell ref="BU40:BV40"/>
    <mergeCell ref="CS40:CT40"/>
    <mergeCell ref="DQ40:DR40"/>
    <mergeCell ref="EO40:EP40"/>
    <mergeCell ref="A41:B41"/>
    <mergeCell ref="Y41:Z41"/>
    <mergeCell ref="AW41:AX41"/>
    <mergeCell ref="BU41:BV41"/>
    <mergeCell ref="CS41:CT41"/>
    <mergeCell ref="DQ41:DR41"/>
    <mergeCell ref="EO41:EP41"/>
    <mergeCell ref="Y42:Z42"/>
    <mergeCell ref="AW42:AX42"/>
    <mergeCell ref="BU42:BV42"/>
    <mergeCell ref="CS42:CT42"/>
    <mergeCell ref="DQ42:DR42"/>
    <mergeCell ref="Y43:Z43"/>
    <mergeCell ref="AW43:AX43"/>
    <mergeCell ref="BU43:BV43"/>
    <mergeCell ref="CS43:CT43"/>
    <mergeCell ref="DQ43:DR43"/>
    <mergeCell ref="Y44:Z44"/>
    <mergeCell ref="AW44:AX44"/>
    <mergeCell ref="BU44:BV44"/>
    <mergeCell ref="CS44:CT44"/>
    <mergeCell ref="DQ44:DR44"/>
    <mergeCell ref="Y45:Z45"/>
    <mergeCell ref="AW45:AX45"/>
    <mergeCell ref="BU45:BV45"/>
    <mergeCell ref="CS45:CT45"/>
    <mergeCell ref="DQ45:DR45"/>
    <mergeCell ref="Y46:Z46"/>
    <mergeCell ref="AW46:AX46"/>
    <mergeCell ref="BU46:BV46"/>
    <mergeCell ref="CS46:CT46"/>
    <mergeCell ref="DQ46:DR46"/>
    <mergeCell ref="Y47:Z47"/>
    <mergeCell ref="AW47:AX47"/>
    <mergeCell ref="BU47:BV47"/>
    <mergeCell ref="CS47:CT47"/>
    <mergeCell ref="DQ47:DR47"/>
    <mergeCell ref="Y48:Z48"/>
    <mergeCell ref="AW48:AX48"/>
    <mergeCell ref="BU48:BV48"/>
    <mergeCell ref="CS48:CT48"/>
    <mergeCell ref="DQ48:DR48"/>
    <mergeCell ref="Y49:Z49"/>
    <mergeCell ref="AW49:AX49"/>
    <mergeCell ref="BU49:BV49"/>
    <mergeCell ref="CS49:CT49"/>
    <mergeCell ref="DQ49:DR49"/>
    <mergeCell ref="Y50:Z50"/>
    <mergeCell ref="AW50:AX50"/>
    <mergeCell ref="BU50:BV50"/>
    <mergeCell ref="CS50:CT50"/>
    <mergeCell ref="DQ50:DR50"/>
    <mergeCell ref="Y51:Z51"/>
    <mergeCell ref="AW51:AX51"/>
    <mergeCell ref="BU51:BV51"/>
    <mergeCell ref="CS51:CT51"/>
    <mergeCell ref="DQ51:DR51"/>
    <mergeCell ref="Y52:Z52"/>
    <mergeCell ref="AW52:AX52"/>
    <mergeCell ref="BU52:BV52"/>
    <mergeCell ref="CS52:CT52"/>
    <mergeCell ref="DQ52:DR52"/>
    <mergeCell ref="Y53:Z53"/>
    <mergeCell ref="AW53:AX53"/>
    <mergeCell ref="BU53:BV53"/>
    <mergeCell ref="CS53:CT53"/>
    <mergeCell ref="DQ53:DR53"/>
    <mergeCell ref="Y54:Z54"/>
    <mergeCell ref="AW54:AX54"/>
    <mergeCell ref="BU54:BV54"/>
    <mergeCell ref="CS54:CT54"/>
    <mergeCell ref="DQ54:DR54"/>
    <mergeCell ref="Y55:Z55"/>
    <mergeCell ref="AW55:AX55"/>
    <mergeCell ref="BU55:BV55"/>
    <mergeCell ref="CS55:CT55"/>
    <mergeCell ref="DQ55:DR55"/>
    <mergeCell ref="Y56:Z56"/>
    <mergeCell ref="AW56:AX56"/>
    <mergeCell ref="BU56:BV56"/>
    <mergeCell ref="CS56:CT56"/>
    <mergeCell ref="DQ56:DR56"/>
    <mergeCell ref="Y57:Z57"/>
    <mergeCell ref="AW57:AX57"/>
    <mergeCell ref="BU57:BV57"/>
    <mergeCell ref="CS57:CT57"/>
    <mergeCell ref="DQ57:DR57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K93"/>
  <sheetViews>
    <sheetView topLeftCell="A4" workbookViewId="0">
      <selection activeCell="Z25" sqref="Z25"/>
    </sheetView>
  </sheetViews>
  <sheetFormatPr defaultColWidth="9" defaultRowHeight="12.5"/>
  <cols>
    <col min="2" max="2" width="44.7272727272727" customWidth="1"/>
    <col min="4" max="22" width="9" hidden="1" customWidth="1"/>
    <col min="24" max="24" width="8.72727272727273"/>
    <col min="26" max="26" width="46.7272727272727" style="15" customWidth="1"/>
    <col min="27" max="27" width="10.4545454545455" customWidth="1"/>
    <col min="28" max="29" width="10.4545454545455" style="23" hidden="1" customWidth="1"/>
    <col min="30" max="39" width="10.4545454545455" hidden="1" customWidth="1"/>
    <col min="40" max="41" width="9" hidden="1" customWidth="1"/>
    <col min="42" max="43" width="9.54545454545454" hidden="1" customWidth="1"/>
    <col min="44" max="46" width="9" hidden="1" customWidth="1"/>
    <col min="47" max="48" width="8.72727272727273"/>
    <col min="50" max="50" width="46.7272727272727" style="15" customWidth="1"/>
    <col min="51" max="51" width="10.4545454545455" customWidth="1"/>
    <col min="52" max="53" width="10.4545454545455" style="23" hidden="1" customWidth="1"/>
    <col min="54" max="63" width="10.4545454545455" hidden="1" customWidth="1"/>
    <col min="64" max="64" width="9.72727272727273" hidden="1" customWidth="1"/>
    <col min="65" max="65" width="10.2727272727273" hidden="1" customWidth="1"/>
    <col min="66" max="67" width="9.54545454545454" hidden="1" customWidth="1"/>
    <col min="68" max="68" width="11" hidden="1" customWidth="1"/>
    <col min="69" max="70" width="10.8181818181818" hidden="1" customWidth="1"/>
    <col min="71" max="72" width="10.8181818181818" customWidth="1"/>
    <col min="73" max="73" width="3" customWidth="1"/>
    <col min="74" max="74" width="46.7272727272727" style="15" customWidth="1"/>
    <col min="75" max="75" width="10.4545454545455" customWidth="1"/>
    <col min="76" max="77" width="10.4545454545455" style="23" hidden="1" customWidth="1"/>
    <col min="78" max="87" width="10.4545454545455" hidden="1" customWidth="1"/>
    <col min="88" max="89" width="9" hidden="1" customWidth="1"/>
    <col min="90" max="91" width="9.54545454545454" hidden="1" customWidth="1"/>
    <col min="92" max="94" width="9" hidden="1" customWidth="1"/>
    <col min="95" max="96" width="8.72727272727273"/>
    <col min="97" max="97" width="3" customWidth="1"/>
    <col min="98" max="98" width="46.7272727272727" style="15" customWidth="1"/>
    <col min="99" max="99" width="10.4545454545455" customWidth="1"/>
    <col min="100" max="101" width="10.4545454545455" style="23" hidden="1" customWidth="1"/>
    <col min="102" max="111" width="10.4545454545455" hidden="1" customWidth="1"/>
    <col min="112" max="113" width="9" hidden="1" customWidth="1"/>
    <col min="114" max="115" width="9.54545454545454" hidden="1" customWidth="1"/>
    <col min="116" max="118" width="9" hidden="1" customWidth="1"/>
    <col min="119" max="120" width="8.72727272727273"/>
    <col min="121" max="121" width="3" customWidth="1"/>
    <col min="122" max="122" width="30" style="15" customWidth="1"/>
    <col min="123" max="123" width="10.4545454545455" customWidth="1"/>
    <col min="124" max="125" width="10.4545454545455" style="23" hidden="1" customWidth="1"/>
    <col min="126" max="135" width="10.4545454545455" hidden="1" customWidth="1"/>
    <col min="136" max="137" width="9" hidden="1" customWidth="1"/>
    <col min="138" max="139" width="9.54545454545454" hidden="1" customWidth="1"/>
    <col min="140" max="142" width="9" hidden="1" customWidth="1"/>
    <col min="143" max="144" width="8.72727272727273"/>
    <col min="145" max="145" width="3" customWidth="1"/>
    <col min="146" max="146" width="48" style="15" customWidth="1"/>
    <col min="147" max="147" width="10.4545454545455" customWidth="1"/>
    <col min="148" max="149" width="10.4545454545455" style="23" hidden="1" customWidth="1"/>
    <col min="150" max="159" width="10.4545454545455" hidden="1" customWidth="1"/>
    <col min="160" max="166" width="9" hidden="1" customWidth="1"/>
    <col min="167" max="167" width="8.72727272727273"/>
  </cols>
  <sheetData>
    <row r="2" ht="18" spans="1:146">
      <c r="A2" s="132" t="s">
        <v>285</v>
      </c>
      <c r="B2" s="133"/>
      <c r="Z2" s="22"/>
      <c r="AX2" s="22"/>
      <c r="BU2" s="21" t="s">
        <v>286</v>
      </c>
      <c r="BV2" s="22"/>
      <c r="CS2" s="21" t="s">
        <v>286</v>
      </c>
      <c r="CT2" s="22"/>
      <c r="DQ2" s="21" t="s">
        <v>286</v>
      </c>
      <c r="DR2" s="22"/>
      <c r="EO2" s="21" t="s">
        <v>285</v>
      </c>
      <c r="EP2" s="22"/>
    </row>
    <row r="5" ht="18" spans="1:159">
      <c r="A5" s="2" t="s">
        <v>251</v>
      </c>
      <c r="F5" s="23"/>
      <c r="G5" s="23"/>
      <c r="H5" s="23"/>
      <c r="I5" s="23"/>
      <c r="J5" s="23"/>
      <c r="K5" s="23"/>
      <c r="L5" s="23"/>
      <c r="M5" s="23"/>
      <c r="N5" s="23"/>
      <c r="O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U5" s="2" t="s">
        <v>251</v>
      </c>
      <c r="BZ5" s="23"/>
      <c r="CA5" s="23"/>
      <c r="CB5" s="23"/>
      <c r="CC5" s="23"/>
      <c r="CD5" s="23"/>
      <c r="CE5" s="23"/>
      <c r="CF5" s="23"/>
      <c r="CG5" s="23"/>
      <c r="CH5" s="23"/>
      <c r="CI5" s="23"/>
      <c r="CS5" s="2" t="s">
        <v>251</v>
      </c>
      <c r="CX5" s="23"/>
      <c r="CY5" s="23"/>
      <c r="CZ5" s="23"/>
      <c r="DA5" s="23"/>
      <c r="DB5" s="23"/>
      <c r="DC5" s="23"/>
      <c r="DD5" s="23"/>
      <c r="DE5" s="23"/>
      <c r="DF5" s="23"/>
      <c r="DG5" s="23"/>
      <c r="DQ5" s="2" t="s">
        <v>251</v>
      </c>
      <c r="DV5" s="23"/>
      <c r="DW5" s="23"/>
      <c r="DX5" s="23"/>
      <c r="DY5" s="23"/>
      <c r="DZ5" s="23"/>
      <c r="EA5" s="23"/>
      <c r="EB5" s="23"/>
      <c r="EC5" s="23"/>
      <c r="ED5" s="23"/>
      <c r="EE5" s="23"/>
      <c r="EO5" s="2" t="s">
        <v>251</v>
      </c>
      <c r="ET5" s="23"/>
      <c r="EU5" s="23"/>
      <c r="EV5" s="23"/>
      <c r="EW5" s="23"/>
      <c r="EX5" s="23"/>
      <c r="EY5" s="23"/>
      <c r="EZ5" s="23"/>
      <c r="FA5" s="23"/>
      <c r="FB5" s="23"/>
      <c r="FC5" s="23"/>
    </row>
    <row r="6" ht="18" spans="30:135">
      <c r="AD6" s="23"/>
      <c r="AE6" s="23"/>
      <c r="AF6" s="23"/>
      <c r="AG6" s="23"/>
      <c r="AH6" s="23"/>
      <c r="AI6" s="23"/>
      <c r="AJ6" s="23"/>
      <c r="AK6" s="23"/>
      <c r="AL6" s="23"/>
      <c r="AM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U6" s="2"/>
      <c r="BZ6" s="23"/>
      <c r="CA6" s="23"/>
      <c r="CB6" s="23"/>
      <c r="CC6" s="23"/>
      <c r="CD6" s="23"/>
      <c r="CE6" s="23"/>
      <c r="CF6" s="23"/>
      <c r="CG6" s="23"/>
      <c r="CH6" s="23"/>
      <c r="CI6" s="23"/>
      <c r="CS6" s="2"/>
      <c r="CX6" s="23"/>
      <c r="CY6" s="23"/>
      <c r="CZ6" s="23"/>
      <c r="DA6" s="23"/>
      <c r="DB6" s="23"/>
      <c r="DC6" s="23"/>
      <c r="DD6" s="23"/>
      <c r="DE6" s="23"/>
      <c r="DF6" s="23"/>
      <c r="DG6" s="23"/>
      <c r="DQ6" s="2"/>
      <c r="DV6" s="23"/>
      <c r="DW6" s="23"/>
      <c r="DX6" s="23"/>
      <c r="DY6" s="23"/>
      <c r="DZ6" s="23"/>
      <c r="EA6" s="23"/>
      <c r="EB6" s="23"/>
      <c r="EC6" s="23"/>
      <c r="ED6" s="23"/>
      <c r="EE6" s="23"/>
    </row>
    <row r="7" ht="17.5" spans="1:147">
      <c r="A7" s="4" t="s">
        <v>287</v>
      </c>
      <c r="C7" s="23"/>
      <c r="AA7" s="23"/>
      <c r="AY7" s="23"/>
      <c r="BU7" s="4" t="s">
        <v>288</v>
      </c>
      <c r="BW7" s="23"/>
      <c r="CS7" s="4" t="s">
        <v>289</v>
      </c>
      <c r="CU7" s="23"/>
      <c r="DQ7" s="4" t="s">
        <v>290</v>
      </c>
      <c r="DS7" s="23"/>
      <c r="EO7" s="4" t="s">
        <v>258</v>
      </c>
      <c r="EQ7" s="23"/>
    </row>
    <row r="8" ht="15.5" spans="1:167">
      <c r="A8" s="4" t="s">
        <v>291</v>
      </c>
      <c r="B8" s="15"/>
      <c r="C8" s="134"/>
      <c r="D8" s="135"/>
      <c r="E8" s="13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AA8" s="5"/>
      <c r="AB8" s="66"/>
      <c r="AC8" s="66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Y8" s="5"/>
      <c r="AZ8" s="66"/>
      <c r="BA8" s="66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4" t="s">
        <v>291</v>
      </c>
      <c r="BW8" s="5"/>
      <c r="BX8" s="66"/>
      <c r="BY8" s="66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4" t="s">
        <v>291</v>
      </c>
      <c r="CU8" s="5"/>
      <c r="CV8" s="66"/>
      <c r="CW8" s="66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4" t="s">
        <v>291</v>
      </c>
      <c r="DS8" s="5"/>
      <c r="DT8" s="66"/>
      <c r="DU8" s="66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4" t="s">
        <v>291</v>
      </c>
      <c r="EQ8" s="5"/>
      <c r="ER8" s="66"/>
      <c r="ES8" s="66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</row>
    <row r="9" ht="15.5" spans="27:124">
      <c r="AA9" s="17"/>
      <c r="AB9" s="17"/>
      <c r="AY9" s="17"/>
      <c r="AZ9" s="17"/>
      <c r="BW9" s="17"/>
      <c r="BX9" s="17"/>
      <c r="CU9" s="17"/>
      <c r="CV9" s="17"/>
      <c r="DS9" s="17"/>
      <c r="DT9" s="17"/>
    </row>
    <row r="10" spans="28:125">
      <c r="AB10"/>
      <c r="AC10"/>
      <c r="AZ10"/>
      <c r="BA10"/>
      <c r="BX10"/>
      <c r="BY10"/>
      <c r="CV10"/>
      <c r="CW10"/>
      <c r="DT10"/>
      <c r="DU10"/>
    </row>
    <row r="11" ht="13.75" spans="3:167">
      <c r="C11" s="6">
        <v>2000</v>
      </c>
      <c r="D11" s="67">
        <v>2001</v>
      </c>
      <c r="E11" s="67">
        <v>2002</v>
      </c>
      <c r="F11" s="67">
        <v>2003</v>
      </c>
      <c r="G11" s="67">
        <v>2004</v>
      </c>
      <c r="H11" s="67">
        <v>2005</v>
      </c>
      <c r="I11" s="67">
        <v>2006</v>
      </c>
      <c r="J11" s="67">
        <v>2007</v>
      </c>
      <c r="K11" s="67">
        <v>2008</v>
      </c>
      <c r="L11" s="67">
        <v>2009</v>
      </c>
      <c r="M11" s="67">
        <v>2010</v>
      </c>
      <c r="N11" s="67">
        <v>2011</v>
      </c>
      <c r="O11" s="67">
        <v>2012</v>
      </c>
      <c r="P11" s="67">
        <v>2013</v>
      </c>
      <c r="Q11" s="67">
        <v>2014</v>
      </c>
      <c r="R11" s="67">
        <v>2015</v>
      </c>
      <c r="S11" s="67">
        <v>2016</v>
      </c>
      <c r="T11" s="67">
        <v>2017</v>
      </c>
      <c r="U11" s="67">
        <v>2018</v>
      </c>
      <c r="V11" s="67">
        <v>2019</v>
      </c>
      <c r="W11" s="67">
        <v>2020</v>
      </c>
      <c r="X11" s="136"/>
      <c r="AA11" s="6">
        <v>2000</v>
      </c>
      <c r="AB11" s="6">
        <v>2001</v>
      </c>
      <c r="AC11" s="6">
        <v>2002</v>
      </c>
      <c r="AD11" s="6">
        <v>2003</v>
      </c>
      <c r="AE11" s="6">
        <v>2004</v>
      </c>
      <c r="AF11" s="6">
        <v>2005</v>
      </c>
      <c r="AG11" s="6">
        <v>2006</v>
      </c>
      <c r="AH11" s="6">
        <v>2007</v>
      </c>
      <c r="AI11" s="6">
        <v>2008</v>
      </c>
      <c r="AJ11" s="6">
        <v>2009</v>
      </c>
      <c r="AK11" s="6">
        <v>2010</v>
      </c>
      <c r="AL11" s="6">
        <v>2011</v>
      </c>
      <c r="AM11" s="6">
        <v>2012</v>
      </c>
      <c r="AN11" s="6">
        <v>2013</v>
      </c>
      <c r="AO11" s="6">
        <v>2014</v>
      </c>
      <c r="AP11" s="6">
        <v>2015</v>
      </c>
      <c r="AQ11" s="6">
        <v>2016</v>
      </c>
      <c r="AR11" s="6">
        <v>2017</v>
      </c>
      <c r="AS11" s="6">
        <v>2018</v>
      </c>
      <c r="AT11" s="6">
        <v>2019</v>
      </c>
      <c r="AU11" s="6">
        <v>2020</v>
      </c>
      <c r="AV11" s="131"/>
      <c r="AY11" s="6">
        <v>2000</v>
      </c>
      <c r="AZ11" s="6">
        <v>2001</v>
      </c>
      <c r="BA11" s="6">
        <v>2002</v>
      </c>
      <c r="BB11" s="6">
        <v>2003</v>
      </c>
      <c r="BC11" s="6">
        <v>2004</v>
      </c>
      <c r="BD11" s="6">
        <v>2005</v>
      </c>
      <c r="BE11" s="6">
        <v>2006</v>
      </c>
      <c r="BF11" s="6">
        <v>2007</v>
      </c>
      <c r="BG11" s="6">
        <v>2008</v>
      </c>
      <c r="BH11" s="6">
        <v>2009</v>
      </c>
      <c r="BI11" s="6">
        <v>2010</v>
      </c>
      <c r="BJ11" s="6">
        <v>2011</v>
      </c>
      <c r="BK11" s="6">
        <v>2012</v>
      </c>
      <c r="BL11" s="6">
        <v>2013</v>
      </c>
      <c r="BM11" s="6">
        <v>2014</v>
      </c>
      <c r="BN11" s="6">
        <v>2015</v>
      </c>
      <c r="BO11" s="6">
        <v>2016</v>
      </c>
      <c r="BP11" s="6">
        <v>2017</v>
      </c>
      <c r="BQ11" s="6">
        <v>2018</v>
      </c>
      <c r="BR11" s="6">
        <v>2019</v>
      </c>
      <c r="BS11" s="6">
        <v>2020</v>
      </c>
      <c r="BT11" s="131"/>
      <c r="BW11" s="6">
        <v>2000</v>
      </c>
      <c r="BX11" s="6">
        <v>2001</v>
      </c>
      <c r="BY11" s="6">
        <v>2002</v>
      </c>
      <c r="BZ11" s="6">
        <v>2003</v>
      </c>
      <c r="CA11" s="6">
        <v>2004</v>
      </c>
      <c r="CB11" s="6">
        <v>2005</v>
      </c>
      <c r="CC11" s="6">
        <v>2006</v>
      </c>
      <c r="CD11" s="6">
        <v>2007</v>
      </c>
      <c r="CE11" s="6">
        <v>2008</v>
      </c>
      <c r="CF11" s="6">
        <v>2009</v>
      </c>
      <c r="CG11" s="6">
        <v>2010</v>
      </c>
      <c r="CH11" s="6">
        <v>2011</v>
      </c>
      <c r="CI11" s="6">
        <v>2012</v>
      </c>
      <c r="CJ11" s="6">
        <v>2013</v>
      </c>
      <c r="CK11" s="6">
        <v>2014</v>
      </c>
      <c r="CL11" s="6">
        <v>2015</v>
      </c>
      <c r="CM11" s="6">
        <v>2016</v>
      </c>
      <c r="CN11" s="6">
        <v>2017</v>
      </c>
      <c r="CO11" s="6">
        <v>2018</v>
      </c>
      <c r="CP11" s="6">
        <v>2019</v>
      </c>
      <c r="CQ11" s="6">
        <v>2020</v>
      </c>
      <c r="CR11" s="131"/>
      <c r="CU11" s="6">
        <v>2000</v>
      </c>
      <c r="CV11" s="6">
        <v>2001</v>
      </c>
      <c r="CW11" s="6">
        <v>2002</v>
      </c>
      <c r="CX11" s="6">
        <v>2003</v>
      </c>
      <c r="CY11" s="6">
        <v>2004</v>
      </c>
      <c r="CZ11" s="6">
        <v>2005</v>
      </c>
      <c r="DA11" s="6">
        <v>2006</v>
      </c>
      <c r="DB11" s="6">
        <v>2007</v>
      </c>
      <c r="DC11" s="6">
        <v>2008</v>
      </c>
      <c r="DD11" s="6">
        <v>2009</v>
      </c>
      <c r="DE11" s="6">
        <v>2010</v>
      </c>
      <c r="DF11" s="6">
        <v>2011</v>
      </c>
      <c r="DG11" s="6">
        <v>2012</v>
      </c>
      <c r="DH11" s="6">
        <v>2013</v>
      </c>
      <c r="DI11" s="6">
        <v>2014</v>
      </c>
      <c r="DJ11" s="6">
        <v>2015</v>
      </c>
      <c r="DK11" s="6">
        <v>2016</v>
      </c>
      <c r="DL11" s="6">
        <v>2017</v>
      </c>
      <c r="DM11" s="6">
        <v>2018</v>
      </c>
      <c r="DN11" s="6">
        <v>2019</v>
      </c>
      <c r="DO11" s="6">
        <v>2020</v>
      </c>
      <c r="DP11" s="131"/>
      <c r="DS11" s="6">
        <v>2000</v>
      </c>
      <c r="DT11" s="6">
        <v>2001</v>
      </c>
      <c r="DU11" s="6">
        <v>2002</v>
      </c>
      <c r="DV11" s="6">
        <v>2003</v>
      </c>
      <c r="DW11" s="6">
        <v>2004</v>
      </c>
      <c r="DX11" s="6">
        <v>2005</v>
      </c>
      <c r="DY11" s="6">
        <v>2006</v>
      </c>
      <c r="DZ11" s="6">
        <v>2007</v>
      </c>
      <c r="EA11" s="6">
        <v>2008</v>
      </c>
      <c r="EB11" s="6">
        <v>2009</v>
      </c>
      <c r="EC11" s="6">
        <v>2010</v>
      </c>
      <c r="ED11" s="6">
        <v>2011</v>
      </c>
      <c r="EE11" s="6">
        <v>2012</v>
      </c>
      <c r="EF11" s="6">
        <v>2013</v>
      </c>
      <c r="EG11" s="6">
        <v>2014</v>
      </c>
      <c r="EH11" s="6">
        <v>2015</v>
      </c>
      <c r="EI11" s="6">
        <v>2016</v>
      </c>
      <c r="EJ11" s="6">
        <v>2017</v>
      </c>
      <c r="EK11" s="6">
        <v>2018</v>
      </c>
      <c r="EL11" s="6">
        <v>2019</v>
      </c>
      <c r="EM11" s="6">
        <v>2020</v>
      </c>
      <c r="EN11" s="131"/>
      <c r="EQ11" s="6">
        <v>2000</v>
      </c>
      <c r="ER11" s="67">
        <v>2001</v>
      </c>
      <c r="ES11" s="67">
        <v>2002</v>
      </c>
      <c r="ET11" s="67">
        <v>2003</v>
      </c>
      <c r="EU11" s="67">
        <v>2004</v>
      </c>
      <c r="EV11" s="67">
        <v>2005</v>
      </c>
      <c r="EW11" s="67">
        <v>2006</v>
      </c>
      <c r="EX11" s="67">
        <v>2007</v>
      </c>
      <c r="EY11" s="67">
        <v>2008</v>
      </c>
      <c r="EZ11" s="67">
        <v>2009</v>
      </c>
      <c r="FA11" s="67">
        <v>2010</v>
      </c>
      <c r="FB11" s="67">
        <v>2011</v>
      </c>
      <c r="FC11" s="67">
        <v>2012</v>
      </c>
      <c r="FD11" s="67">
        <v>2013</v>
      </c>
      <c r="FE11" s="67">
        <v>2014</v>
      </c>
      <c r="FF11" s="67">
        <v>2015</v>
      </c>
      <c r="FG11" s="67">
        <v>2016</v>
      </c>
      <c r="FH11" s="67">
        <v>2017</v>
      </c>
      <c r="FI11" s="67">
        <v>2018</v>
      </c>
      <c r="FJ11" s="67">
        <v>2019</v>
      </c>
      <c r="FK11" s="67">
        <v>2020</v>
      </c>
    </row>
    <row r="12" ht="13" spans="6:167"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</row>
    <row r="13" ht="13" spans="1:167">
      <c r="A13" s="7"/>
      <c r="B13" s="8" t="s">
        <v>292</v>
      </c>
      <c r="C13" s="26">
        <v>65.146666</v>
      </c>
      <c r="D13" s="26">
        <v>64.825826</v>
      </c>
      <c r="E13" s="26">
        <v>68.175058</v>
      </c>
      <c r="F13" s="26">
        <v>63.494522</v>
      </c>
      <c r="G13" s="26">
        <v>66.902198</v>
      </c>
      <c r="H13" s="26">
        <v>63.182596</v>
      </c>
      <c r="I13" s="26">
        <v>61.556603</v>
      </c>
      <c r="J13" s="26">
        <v>74.225227</v>
      </c>
      <c r="K13" s="26">
        <v>76.401168</v>
      </c>
      <c r="L13" s="26">
        <v>78.360298</v>
      </c>
      <c r="M13" s="26">
        <v>75.947875</v>
      </c>
      <c r="N13" s="26">
        <v>85.82098</v>
      </c>
      <c r="O13" s="26">
        <v>75.535043</v>
      </c>
      <c r="P13" s="26">
        <v>73.520144</v>
      </c>
      <c r="Q13" s="26">
        <v>77.575519</v>
      </c>
      <c r="R13" s="26">
        <v>81.673689</v>
      </c>
      <c r="S13" s="26">
        <v>73.181452</v>
      </c>
      <c r="T13" s="26">
        <v>74.238799</v>
      </c>
      <c r="U13" s="26">
        <v>73.005947</v>
      </c>
      <c r="V13" s="26">
        <v>70.477778</v>
      </c>
      <c r="W13" s="26">
        <v>65.090265</v>
      </c>
      <c r="X13" s="26"/>
      <c r="Z13" s="8" t="s">
        <v>292</v>
      </c>
      <c r="AA13" s="26">
        <v>190.962329</v>
      </c>
      <c r="AB13" s="26">
        <v>172.00893</v>
      </c>
      <c r="AC13" s="26">
        <v>182.781548</v>
      </c>
      <c r="AD13" s="26">
        <v>195.487056</v>
      </c>
      <c r="AE13" s="26">
        <v>215.145758</v>
      </c>
      <c r="AF13" s="26">
        <v>202.167293</v>
      </c>
      <c r="AG13" s="26">
        <v>190.871239</v>
      </c>
      <c r="AH13" s="26">
        <v>219.133241</v>
      </c>
      <c r="AI13" s="26">
        <v>214.102099</v>
      </c>
      <c r="AJ13" s="26">
        <v>217.479001</v>
      </c>
      <c r="AK13" s="26">
        <v>193.293727</v>
      </c>
      <c r="AL13" s="26">
        <v>201.599403</v>
      </c>
      <c r="AM13" s="26">
        <v>194.46451</v>
      </c>
      <c r="AN13" s="26">
        <v>211.328579</v>
      </c>
      <c r="AO13" s="26">
        <v>224.986978</v>
      </c>
      <c r="AP13" s="26">
        <v>218.164724</v>
      </c>
      <c r="AQ13" s="26">
        <v>211.066596</v>
      </c>
      <c r="AR13" s="26">
        <v>211.812036</v>
      </c>
      <c r="AS13" s="26">
        <v>218.324384</v>
      </c>
      <c r="AT13" s="26">
        <v>221.687337</v>
      </c>
      <c r="AU13" s="26">
        <v>202.143019</v>
      </c>
      <c r="AV13" s="26"/>
      <c r="AX13" s="8" t="s">
        <v>292</v>
      </c>
      <c r="AY13" s="26">
        <v>344.741761</v>
      </c>
      <c r="AZ13" s="26">
        <v>316.391267</v>
      </c>
      <c r="BA13" s="26">
        <v>332.694855</v>
      </c>
      <c r="BB13" s="26">
        <v>365.836448</v>
      </c>
      <c r="BC13" s="26">
        <v>352.282055</v>
      </c>
      <c r="BD13" s="26">
        <v>359.029792</v>
      </c>
      <c r="BE13" s="26">
        <v>324.917223</v>
      </c>
      <c r="BF13" s="26">
        <v>367.270563</v>
      </c>
      <c r="BG13" s="26">
        <v>376.66456</v>
      </c>
      <c r="BH13" s="26">
        <v>358.114494</v>
      </c>
      <c r="BI13" s="26">
        <v>337.049556</v>
      </c>
      <c r="BJ13" s="26">
        <v>365.513647</v>
      </c>
      <c r="BK13" s="26">
        <v>322.333392</v>
      </c>
      <c r="BL13" s="26">
        <v>374.39162</v>
      </c>
      <c r="BM13" s="26">
        <v>386.505651</v>
      </c>
      <c r="BN13" s="26">
        <v>379.526214</v>
      </c>
      <c r="BO13" s="26">
        <v>342.540878</v>
      </c>
      <c r="BP13" s="26">
        <v>358.303112</v>
      </c>
      <c r="BQ13" s="26">
        <v>401.799148</v>
      </c>
      <c r="BR13" s="26">
        <v>353.123479</v>
      </c>
      <c r="BS13" s="26">
        <v>314.631713</v>
      </c>
      <c r="BT13" s="26"/>
      <c r="BU13" s="7"/>
      <c r="BV13" s="8" t="s">
        <v>292</v>
      </c>
      <c r="BW13" s="26">
        <v>28.323867</v>
      </c>
      <c r="BX13" s="26">
        <v>25.354251</v>
      </c>
      <c r="BY13" s="26">
        <v>27.111292</v>
      </c>
      <c r="BZ13" s="26">
        <v>26.350578</v>
      </c>
      <c r="CA13" s="26">
        <v>27.650921</v>
      </c>
      <c r="CB13" s="26">
        <v>25.028639</v>
      </c>
      <c r="CC13" s="26">
        <v>21.584314</v>
      </c>
      <c r="CD13" s="26">
        <v>27.091577</v>
      </c>
      <c r="CE13" s="26">
        <v>29.687997</v>
      </c>
      <c r="CF13" s="26">
        <v>29.272294</v>
      </c>
      <c r="CG13" s="26">
        <v>26.338488</v>
      </c>
      <c r="CH13" s="26">
        <v>28.258157</v>
      </c>
      <c r="CI13" s="26">
        <v>26.055964</v>
      </c>
      <c r="CJ13" s="26">
        <v>33.973219</v>
      </c>
      <c r="CK13" s="26">
        <v>34.855787</v>
      </c>
      <c r="CL13" s="26">
        <v>28.457743</v>
      </c>
      <c r="CM13" s="26">
        <v>29.104348</v>
      </c>
      <c r="CN13" s="26">
        <v>30.324488</v>
      </c>
      <c r="CO13" s="26">
        <v>34.267684</v>
      </c>
      <c r="CP13" s="26">
        <v>34.925033</v>
      </c>
      <c r="CQ13" s="26">
        <v>32.312345</v>
      </c>
      <c r="CR13" s="26"/>
      <c r="CS13" s="7"/>
      <c r="CT13" s="8" t="s">
        <v>292</v>
      </c>
      <c r="CU13" s="26">
        <v>32.450563</v>
      </c>
      <c r="CV13" s="26">
        <v>30.99488</v>
      </c>
      <c r="CW13" s="26">
        <v>33.313138</v>
      </c>
      <c r="CX13" s="26">
        <v>29.460669</v>
      </c>
      <c r="CY13" s="26">
        <v>28.66999</v>
      </c>
      <c r="CZ13" s="26">
        <v>26.681063</v>
      </c>
      <c r="DA13" s="26">
        <v>27.72414</v>
      </c>
      <c r="DB13" s="26">
        <v>27.271131</v>
      </c>
      <c r="DC13" s="26">
        <v>28.764037</v>
      </c>
      <c r="DD13" s="26">
        <v>30.440152</v>
      </c>
      <c r="DE13" s="26">
        <v>31.614613</v>
      </c>
      <c r="DF13" s="26">
        <v>29.863712</v>
      </c>
      <c r="DG13" s="26">
        <v>29.554059</v>
      </c>
      <c r="DH13" s="26">
        <v>32.178332</v>
      </c>
      <c r="DI13" s="26">
        <v>32.95701</v>
      </c>
      <c r="DJ13" s="26">
        <v>29.388049</v>
      </c>
      <c r="DK13" s="26">
        <v>28.388937</v>
      </c>
      <c r="DL13" s="26">
        <v>31.1562</v>
      </c>
      <c r="DM13" s="26">
        <v>35.301785</v>
      </c>
      <c r="DN13" s="26">
        <v>37.005479</v>
      </c>
      <c r="DO13" s="26">
        <v>32.769116</v>
      </c>
      <c r="DP13" s="26"/>
      <c r="DQ13" s="7"/>
      <c r="DR13" s="8" t="s">
        <v>292</v>
      </c>
      <c r="DS13" s="26">
        <v>129.354293</v>
      </c>
      <c r="DT13" s="26">
        <v>109.897501</v>
      </c>
      <c r="DU13" s="26">
        <v>125.597115</v>
      </c>
      <c r="DV13" s="26">
        <v>126.551963</v>
      </c>
      <c r="DW13" s="26">
        <v>124.982063</v>
      </c>
      <c r="DX13" s="26">
        <v>112.281967</v>
      </c>
      <c r="DY13" s="26">
        <v>115.007472</v>
      </c>
      <c r="DZ13" s="26">
        <v>138.023797</v>
      </c>
      <c r="EA13" s="26">
        <v>135.825628</v>
      </c>
      <c r="EB13" s="26">
        <v>135.905538</v>
      </c>
      <c r="EC13" s="26">
        <v>126.420848</v>
      </c>
      <c r="ED13" s="26">
        <v>134.482424</v>
      </c>
      <c r="EE13" s="26">
        <v>133.461557</v>
      </c>
      <c r="EF13" s="26">
        <v>136.774303</v>
      </c>
      <c r="EG13" s="26">
        <v>138.350851</v>
      </c>
      <c r="EH13" s="26">
        <v>129.940512</v>
      </c>
      <c r="EI13" s="26">
        <v>112.76095</v>
      </c>
      <c r="EJ13" s="26">
        <v>137.751822</v>
      </c>
      <c r="EK13" s="26">
        <v>147.708121</v>
      </c>
      <c r="EL13" s="26">
        <v>147.577372</v>
      </c>
      <c r="EM13" s="26">
        <v>141.827502</v>
      </c>
      <c r="EN13" s="26"/>
      <c r="EO13" s="7"/>
      <c r="EP13" s="8" t="s">
        <v>292</v>
      </c>
      <c r="EQ13" s="26">
        <v>92.6651</v>
      </c>
      <c r="ER13" s="26">
        <v>89.340843</v>
      </c>
      <c r="ES13" s="26">
        <v>87.213264</v>
      </c>
      <c r="ET13" s="26">
        <v>79.849333</v>
      </c>
      <c r="EU13" s="26">
        <v>77.680391</v>
      </c>
      <c r="EV13" s="26">
        <v>84.815904</v>
      </c>
      <c r="EW13" s="26">
        <v>86.575235</v>
      </c>
      <c r="EX13" s="26">
        <v>88.0777</v>
      </c>
      <c r="EY13" s="26">
        <v>91.467845</v>
      </c>
      <c r="EZ13" s="26">
        <v>88.717594</v>
      </c>
      <c r="FA13" s="26">
        <v>74.920754</v>
      </c>
      <c r="FB13" s="26">
        <v>90.340774</v>
      </c>
      <c r="FC13" s="26">
        <v>84.378203</v>
      </c>
      <c r="FD13" s="26">
        <v>83.132431</v>
      </c>
      <c r="FE13" s="26">
        <v>79.815342</v>
      </c>
      <c r="FF13" s="26">
        <v>73.772087</v>
      </c>
      <c r="FG13" s="26">
        <v>75.84998</v>
      </c>
      <c r="FH13" s="26">
        <v>82.272447</v>
      </c>
      <c r="FI13" s="26">
        <v>80.901089</v>
      </c>
      <c r="FJ13" s="26">
        <v>85.704981</v>
      </c>
      <c r="FK13" s="26">
        <v>83.890948</v>
      </c>
    </row>
    <row r="14" ht="13" spans="2:167">
      <c r="B14" s="9" t="s">
        <v>293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Z14" s="9" t="s">
        <v>293</v>
      </c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X14" s="9" t="s">
        <v>293</v>
      </c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V14" s="9" t="s">
        <v>293</v>
      </c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T14" s="9" t="s">
        <v>293</v>
      </c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R14" s="9" t="s">
        <v>293</v>
      </c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P14" s="9" t="s">
        <v>293</v>
      </c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</row>
    <row r="15" spans="2:167">
      <c r="B15" s="62" t="s">
        <v>279</v>
      </c>
      <c r="C15" s="30">
        <v>17.738134</v>
      </c>
      <c r="D15" s="30">
        <v>18.471698</v>
      </c>
      <c r="E15" s="30">
        <v>19.659295</v>
      </c>
      <c r="F15" s="30">
        <v>20.164207</v>
      </c>
      <c r="G15" s="30">
        <v>21.412929</v>
      </c>
      <c r="H15" s="30">
        <v>20.927076</v>
      </c>
      <c r="I15" s="30">
        <v>19.879085</v>
      </c>
      <c r="J15" s="30">
        <v>22.268948</v>
      </c>
      <c r="K15" s="30">
        <v>23.079972</v>
      </c>
      <c r="L15" s="30">
        <v>24.358717</v>
      </c>
      <c r="M15" s="30">
        <v>22.657398</v>
      </c>
      <c r="N15" s="30">
        <v>25.062071</v>
      </c>
      <c r="O15" s="30">
        <v>23.090821</v>
      </c>
      <c r="P15" s="30">
        <v>25.619464</v>
      </c>
      <c r="Q15" s="30">
        <v>28.377937</v>
      </c>
      <c r="R15" s="30">
        <v>29.615265</v>
      </c>
      <c r="S15" s="30">
        <v>28.195924</v>
      </c>
      <c r="T15" s="30">
        <v>29.704704</v>
      </c>
      <c r="U15" s="30">
        <v>29.338382</v>
      </c>
      <c r="V15" s="30">
        <v>29.919658</v>
      </c>
      <c r="W15" s="30">
        <v>28.21721</v>
      </c>
      <c r="X15" s="30"/>
      <c r="Z15" s="62" t="s">
        <v>279</v>
      </c>
      <c r="AA15" s="30">
        <v>87.623237</v>
      </c>
      <c r="AB15" s="30">
        <v>81.552605</v>
      </c>
      <c r="AC15" s="30">
        <v>88.507681</v>
      </c>
      <c r="AD15" s="30">
        <v>100.212338</v>
      </c>
      <c r="AE15" s="30">
        <v>103.101427</v>
      </c>
      <c r="AF15" s="30">
        <v>99.097617</v>
      </c>
      <c r="AG15" s="30">
        <v>95.07033</v>
      </c>
      <c r="AH15" s="30">
        <v>108.452522</v>
      </c>
      <c r="AI15" s="30">
        <v>110.807738</v>
      </c>
      <c r="AJ15" s="30">
        <v>115.335759</v>
      </c>
      <c r="AK15" s="30">
        <v>105.454228</v>
      </c>
      <c r="AL15" s="30">
        <v>114.515124</v>
      </c>
      <c r="AM15" s="30">
        <v>111.382949</v>
      </c>
      <c r="AN15" s="30">
        <v>124.030915</v>
      </c>
      <c r="AO15" s="30">
        <v>134.902841</v>
      </c>
      <c r="AP15" s="30">
        <v>128.726794</v>
      </c>
      <c r="AQ15" s="30">
        <v>122.488744</v>
      </c>
      <c r="AR15" s="30">
        <v>128.929068</v>
      </c>
      <c r="AS15" s="30">
        <v>135.458756</v>
      </c>
      <c r="AT15" s="30">
        <v>140.358516</v>
      </c>
      <c r="AU15" s="30">
        <v>131.670396</v>
      </c>
      <c r="AV15" s="30"/>
      <c r="AX15" s="62" t="s">
        <v>279</v>
      </c>
      <c r="AY15" s="30">
        <v>47.951581</v>
      </c>
      <c r="AZ15" s="30">
        <v>44.716037</v>
      </c>
      <c r="BA15" s="30">
        <v>45.225565</v>
      </c>
      <c r="BB15" s="30">
        <v>50.945953</v>
      </c>
      <c r="BC15" s="30">
        <v>52.504876</v>
      </c>
      <c r="BD15" s="30">
        <v>48.699947</v>
      </c>
      <c r="BE15" s="30">
        <v>44.740776</v>
      </c>
      <c r="BF15" s="30">
        <v>49.104843</v>
      </c>
      <c r="BG15" s="30">
        <v>52.159277</v>
      </c>
      <c r="BH15" s="30">
        <v>55.060111</v>
      </c>
      <c r="BI15" s="30">
        <v>52.648488</v>
      </c>
      <c r="BJ15" s="30">
        <v>53.092387</v>
      </c>
      <c r="BK15" s="30">
        <v>49.734126</v>
      </c>
      <c r="BL15" s="30">
        <v>58.49917</v>
      </c>
      <c r="BM15" s="30">
        <v>62.416389</v>
      </c>
      <c r="BN15" s="30">
        <v>58.690389</v>
      </c>
      <c r="BO15" s="30">
        <v>51.90285</v>
      </c>
      <c r="BP15" s="30">
        <v>55.36228</v>
      </c>
      <c r="BQ15" s="30">
        <v>53.763083</v>
      </c>
      <c r="BR15" s="30">
        <v>57.623006</v>
      </c>
      <c r="BS15" s="30">
        <v>52.483047</v>
      </c>
      <c r="BT15" s="30"/>
      <c r="BV15" s="62" t="s">
        <v>279</v>
      </c>
      <c r="BW15" s="30">
        <v>7.039159</v>
      </c>
      <c r="BX15" s="30">
        <v>6.805447</v>
      </c>
      <c r="BY15" s="30">
        <v>7.609962</v>
      </c>
      <c r="BZ15" s="30">
        <v>7.679894</v>
      </c>
      <c r="CA15" s="30">
        <v>8.586411</v>
      </c>
      <c r="CB15" s="30">
        <v>8.365507</v>
      </c>
      <c r="CC15" s="30">
        <v>7.275162</v>
      </c>
      <c r="CD15" s="30">
        <v>10.443444</v>
      </c>
      <c r="CE15" s="30">
        <v>11.57191</v>
      </c>
      <c r="CF15" s="30">
        <v>11.909155</v>
      </c>
      <c r="CG15" s="30">
        <v>10.81233</v>
      </c>
      <c r="CH15" s="30">
        <v>11.427576</v>
      </c>
      <c r="CI15" s="30">
        <v>10.215782</v>
      </c>
      <c r="CJ15" s="30">
        <v>13.796211</v>
      </c>
      <c r="CK15" s="30">
        <v>14.442801</v>
      </c>
      <c r="CL15" s="30">
        <v>11.965242</v>
      </c>
      <c r="CM15" s="30">
        <v>11.889633</v>
      </c>
      <c r="CN15" s="30">
        <v>12.015888</v>
      </c>
      <c r="CO15" s="30">
        <v>13.688833</v>
      </c>
      <c r="CP15" s="30">
        <v>14.121143</v>
      </c>
      <c r="CQ15" s="30">
        <v>13.043254</v>
      </c>
      <c r="CR15" s="30"/>
      <c r="CT15" s="62" t="s">
        <v>279</v>
      </c>
      <c r="CU15" s="30">
        <v>1.574351</v>
      </c>
      <c r="CV15" s="30">
        <v>1.459147</v>
      </c>
      <c r="CW15" s="30">
        <v>1.650708</v>
      </c>
      <c r="CX15" s="30">
        <v>1.660111</v>
      </c>
      <c r="CY15" s="30">
        <v>1.726986</v>
      </c>
      <c r="CZ15" s="30">
        <v>1.720973</v>
      </c>
      <c r="DA15" s="30">
        <v>1.707507</v>
      </c>
      <c r="DB15" s="30">
        <v>1.940336</v>
      </c>
      <c r="DC15" s="30">
        <v>2.110369</v>
      </c>
      <c r="DD15" s="30">
        <v>2.464978</v>
      </c>
      <c r="DE15" s="30">
        <v>2.336425</v>
      </c>
      <c r="DF15" s="30">
        <v>2.496224</v>
      </c>
      <c r="DG15" s="30">
        <v>2.629952</v>
      </c>
      <c r="DH15" s="30">
        <v>3.060627</v>
      </c>
      <c r="DI15" s="30">
        <v>3.433742</v>
      </c>
      <c r="DJ15" s="30">
        <v>3.100544</v>
      </c>
      <c r="DK15" s="30">
        <v>3.168286</v>
      </c>
      <c r="DL15" s="30">
        <v>3.441147</v>
      </c>
      <c r="DM15" s="30">
        <v>3.893854</v>
      </c>
      <c r="DN15" s="30">
        <v>4.026774</v>
      </c>
      <c r="DO15" s="30">
        <v>3.896305</v>
      </c>
      <c r="DP15" s="30"/>
      <c r="DR15" s="62" t="s">
        <v>279</v>
      </c>
      <c r="DS15" s="30">
        <v>3.948681</v>
      </c>
      <c r="DT15" s="30">
        <v>4.035577</v>
      </c>
      <c r="DU15" s="30">
        <v>4.642872</v>
      </c>
      <c r="DV15" s="30">
        <v>4.531379</v>
      </c>
      <c r="DW15" s="30">
        <v>4.789091</v>
      </c>
      <c r="DX15" s="30">
        <v>4.770672</v>
      </c>
      <c r="DY15" s="30">
        <v>5.461462</v>
      </c>
      <c r="DZ15" s="30">
        <v>6.230639</v>
      </c>
      <c r="EA15" s="30">
        <v>6.706874</v>
      </c>
      <c r="EB15" s="30">
        <v>7.627285</v>
      </c>
      <c r="EC15" s="30">
        <v>7.274774</v>
      </c>
      <c r="ED15" s="30">
        <v>7.820508</v>
      </c>
      <c r="EE15" s="30">
        <v>8.118752</v>
      </c>
      <c r="EF15" s="30">
        <v>9.035417</v>
      </c>
      <c r="EG15" s="30">
        <v>10.111194</v>
      </c>
      <c r="EH15" s="30">
        <v>9.63578</v>
      </c>
      <c r="EI15" s="30">
        <v>9.986869</v>
      </c>
      <c r="EJ15" s="30">
        <v>10.694707</v>
      </c>
      <c r="EK15" s="30">
        <v>11.878992</v>
      </c>
      <c r="EL15" s="30">
        <v>13.211089</v>
      </c>
      <c r="EM15" s="30">
        <v>13.30676</v>
      </c>
      <c r="EN15" s="30"/>
      <c r="EP15" s="62" t="s">
        <v>279</v>
      </c>
      <c r="EQ15" s="30">
        <v>19.380526</v>
      </c>
      <c r="ER15" s="30">
        <v>19.223126</v>
      </c>
      <c r="ES15" s="30">
        <v>19.806864</v>
      </c>
      <c r="ET15" s="30">
        <v>18.561403</v>
      </c>
      <c r="EU15" s="30">
        <v>19.526367</v>
      </c>
      <c r="EV15" s="30">
        <v>20.800229</v>
      </c>
      <c r="EW15" s="30">
        <v>21.875486</v>
      </c>
      <c r="EX15" s="30">
        <v>23.365983</v>
      </c>
      <c r="EY15" s="30">
        <v>26.369169</v>
      </c>
      <c r="EZ15" s="30">
        <v>25.783905</v>
      </c>
      <c r="FA15" s="30">
        <v>24.142398</v>
      </c>
      <c r="FB15" s="30">
        <v>27.509498</v>
      </c>
      <c r="FC15" s="30">
        <v>27.226356</v>
      </c>
      <c r="FD15" s="30">
        <v>27.643254</v>
      </c>
      <c r="FE15" s="30">
        <v>27.584608</v>
      </c>
      <c r="FF15" s="30">
        <v>24.856567</v>
      </c>
      <c r="FG15" s="30">
        <v>25.693613</v>
      </c>
      <c r="FH15" s="30">
        <v>27.484992</v>
      </c>
      <c r="FI15" s="30">
        <v>27.90414</v>
      </c>
      <c r="FJ15" s="30">
        <v>29.838116</v>
      </c>
      <c r="FK15" s="30">
        <v>29.175814</v>
      </c>
    </row>
    <row r="16" spans="2:167">
      <c r="B16" s="62" t="s">
        <v>283</v>
      </c>
      <c r="C16" s="30">
        <v>0</v>
      </c>
      <c r="D16" s="30">
        <v>0</v>
      </c>
      <c r="E16" s="30">
        <v>0</v>
      </c>
      <c r="F16" s="30">
        <v>0.57</v>
      </c>
      <c r="G16" s="30">
        <v>0.764</v>
      </c>
      <c r="H16" s="30">
        <v>0.670336</v>
      </c>
      <c r="I16" s="30">
        <v>0.523357</v>
      </c>
      <c r="J16" s="30">
        <v>0.331586</v>
      </c>
      <c r="K16" s="30">
        <v>0.353011</v>
      </c>
      <c r="L16" s="30">
        <v>0.667597</v>
      </c>
      <c r="M16" s="30">
        <v>0.478404</v>
      </c>
      <c r="N16" s="30">
        <v>0.433194</v>
      </c>
      <c r="O16" s="30">
        <v>0.445707</v>
      </c>
      <c r="P16" s="30">
        <v>0.619155</v>
      </c>
      <c r="Q16" s="30">
        <v>0.5853</v>
      </c>
      <c r="R16" s="30">
        <v>0.653556</v>
      </c>
      <c r="S16" s="30">
        <v>0.652633</v>
      </c>
      <c r="T16" s="30">
        <v>0.684696</v>
      </c>
      <c r="U16" s="30">
        <v>0.736127</v>
      </c>
      <c r="V16" s="30">
        <v>0.776662</v>
      </c>
      <c r="W16" s="30">
        <v>0.710633</v>
      </c>
      <c r="X16" s="30"/>
      <c r="Z16" s="62" t="s">
        <v>283</v>
      </c>
      <c r="AA16" s="30">
        <v>20.704921</v>
      </c>
      <c r="AB16" s="30">
        <v>16.733895</v>
      </c>
      <c r="AC16" s="30">
        <v>18.688239</v>
      </c>
      <c r="AD16" s="30">
        <v>20.204256</v>
      </c>
      <c r="AE16" s="30">
        <v>19.648197</v>
      </c>
      <c r="AF16" s="30">
        <v>18.834582</v>
      </c>
      <c r="AG16" s="30">
        <v>16.419212</v>
      </c>
      <c r="AH16" s="30">
        <v>17.872108</v>
      </c>
      <c r="AI16" s="30">
        <v>18.168598</v>
      </c>
      <c r="AJ16" s="30">
        <v>19.4122</v>
      </c>
      <c r="AK16" s="30">
        <v>15.945277</v>
      </c>
      <c r="AL16" s="30">
        <v>16.19341</v>
      </c>
      <c r="AM16" s="30">
        <v>16.354333</v>
      </c>
      <c r="AN16" s="30">
        <v>17.409057</v>
      </c>
      <c r="AO16" s="30">
        <v>17.800338</v>
      </c>
      <c r="AP16" s="30">
        <v>17.822182</v>
      </c>
      <c r="AQ16" s="30">
        <v>18.31475</v>
      </c>
      <c r="AR16" s="30">
        <v>19.69609</v>
      </c>
      <c r="AS16" s="30">
        <v>20.913379</v>
      </c>
      <c r="AT16" s="30">
        <v>23.088918</v>
      </c>
      <c r="AU16" s="30">
        <v>20.242385</v>
      </c>
      <c r="AV16" s="30"/>
      <c r="AX16" s="62" t="s">
        <v>283</v>
      </c>
      <c r="AY16" s="30">
        <v>239.172386</v>
      </c>
      <c r="AZ16" s="30">
        <v>221.597208</v>
      </c>
      <c r="BA16" s="30">
        <v>235.421893</v>
      </c>
      <c r="BB16" s="30">
        <v>264.502315</v>
      </c>
      <c r="BC16" s="30">
        <v>251.535128</v>
      </c>
      <c r="BD16" s="30">
        <v>254.862392</v>
      </c>
      <c r="BE16" s="30">
        <v>228.746146</v>
      </c>
      <c r="BF16" s="30">
        <v>263.4958</v>
      </c>
      <c r="BG16" s="30">
        <v>270.926191</v>
      </c>
      <c r="BH16" s="30">
        <v>248.289119</v>
      </c>
      <c r="BI16" s="30">
        <v>230.720198</v>
      </c>
      <c r="BJ16" s="30">
        <v>259.792287</v>
      </c>
      <c r="BK16" s="30">
        <v>223.330826</v>
      </c>
      <c r="BL16" s="30">
        <v>264.398506</v>
      </c>
      <c r="BM16" s="30">
        <v>274.089607</v>
      </c>
      <c r="BN16" s="30">
        <v>274.024314</v>
      </c>
      <c r="BO16" s="30">
        <v>245.122809</v>
      </c>
      <c r="BP16" s="30">
        <v>256.971349</v>
      </c>
      <c r="BQ16" s="30">
        <v>306.497522</v>
      </c>
      <c r="BR16" s="30">
        <v>259.208171</v>
      </c>
      <c r="BS16" s="30">
        <v>229.100806</v>
      </c>
      <c r="BT16" s="30"/>
      <c r="BV16" s="62" t="s">
        <v>283</v>
      </c>
      <c r="BW16" s="30">
        <v>18.514419</v>
      </c>
      <c r="BX16" s="30">
        <v>16.270917</v>
      </c>
      <c r="BY16" s="30">
        <v>17.352941</v>
      </c>
      <c r="BZ16" s="30">
        <v>16.831569</v>
      </c>
      <c r="CA16" s="30">
        <v>17.074354</v>
      </c>
      <c r="CB16" s="30">
        <v>14.844776</v>
      </c>
      <c r="CC16" s="30">
        <v>12.481038</v>
      </c>
      <c r="CD16" s="30">
        <v>14.552106</v>
      </c>
      <c r="CE16" s="30">
        <v>15.880896</v>
      </c>
      <c r="CF16" s="30">
        <v>15.200348</v>
      </c>
      <c r="CG16" s="30">
        <v>13.58915</v>
      </c>
      <c r="CH16" s="30">
        <v>14.944448</v>
      </c>
      <c r="CI16" s="30">
        <v>14.014621</v>
      </c>
      <c r="CJ16" s="30">
        <v>17.792393</v>
      </c>
      <c r="CK16" s="30">
        <v>18.305702</v>
      </c>
      <c r="CL16" s="30">
        <v>14.648456</v>
      </c>
      <c r="CM16" s="30">
        <v>15.395617</v>
      </c>
      <c r="CN16" s="30">
        <v>16.135641</v>
      </c>
      <c r="CO16" s="30">
        <v>17.917307</v>
      </c>
      <c r="CP16" s="30">
        <v>18.064867</v>
      </c>
      <c r="CQ16" s="30">
        <v>16.703523</v>
      </c>
      <c r="CR16" s="30"/>
      <c r="CT16" s="62" t="s">
        <v>283</v>
      </c>
      <c r="CU16" s="30">
        <v>28.100355</v>
      </c>
      <c r="CV16" s="30">
        <v>26.959619</v>
      </c>
      <c r="CW16" s="30">
        <v>28.728074</v>
      </c>
      <c r="CX16" s="30">
        <v>25.124606</v>
      </c>
      <c r="CY16" s="30">
        <v>23.902524</v>
      </c>
      <c r="CZ16" s="30">
        <v>22.240154</v>
      </c>
      <c r="DA16" s="30">
        <v>23.369393</v>
      </c>
      <c r="DB16" s="30">
        <v>22.875185</v>
      </c>
      <c r="DC16" s="30">
        <v>24.098469</v>
      </c>
      <c r="DD16" s="30">
        <v>25.281276</v>
      </c>
      <c r="DE16" s="30">
        <v>26.655409</v>
      </c>
      <c r="DF16" s="30">
        <v>25.4854</v>
      </c>
      <c r="DG16" s="30">
        <v>24.757766</v>
      </c>
      <c r="DH16" s="30">
        <v>27.40947</v>
      </c>
      <c r="DI16" s="30">
        <v>27.800212</v>
      </c>
      <c r="DJ16" s="30">
        <v>24.839543</v>
      </c>
      <c r="DK16" s="30">
        <v>23.772165</v>
      </c>
      <c r="DL16" s="30">
        <v>26.225644</v>
      </c>
      <c r="DM16" s="30">
        <v>29.93657</v>
      </c>
      <c r="DN16" s="30">
        <v>31.568617</v>
      </c>
      <c r="DO16" s="30">
        <v>27.765747</v>
      </c>
      <c r="DP16" s="30"/>
      <c r="DR16" s="62" t="s">
        <v>283</v>
      </c>
      <c r="DS16" s="30">
        <v>120.72279</v>
      </c>
      <c r="DT16" s="30">
        <v>101.540706</v>
      </c>
      <c r="DU16" s="30">
        <v>117.239833</v>
      </c>
      <c r="DV16" s="30">
        <v>119.19722</v>
      </c>
      <c r="DW16" s="30">
        <v>117.38369</v>
      </c>
      <c r="DX16" s="30">
        <v>104.924577</v>
      </c>
      <c r="DY16" s="30">
        <v>106.796473</v>
      </c>
      <c r="DZ16" s="30">
        <v>128.572236</v>
      </c>
      <c r="EA16" s="30">
        <v>125.874925</v>
      </c>
      <c r="EB16" s="30">
        <v>125.092024</v>
      </c>
      <c r="EC16" s="30">
        <v>115.993914</v>
      </c>
      <c r="ED16" s="30">
        <v>123.276942</v>
      </c>
      <c r="EE16" s="30">
        <v>121.799079</v>
      </c>
      <c r="EF16" s="30">
        <v>124.575208</v>
      </c>
      <c r="EG16" s="30">
        <v>125.314637</v>
      </c>
      <c r="EH16" s="30">
        <v>117.832148</v>
      </c>
      <c r="EI16" s="30">
        <v>99.053982</v>
      </c>
      <c r="EJ16" s="30">
        <v>121.597147</v>
      </c>
      <c r="EK16" s="30">
        <v>130.820221</v>
      </c>
      <c r="EL16" s="30">
        <v>130.393811</v>
      </c>
      <c r="EM16" s="30">
        <v>124.78285</v>
      </c>
      <c r="EN16" s="30"/>
      <c r="EP16" s="62" t="s">
        <v>283</v>
      </c>
      <c r="EQ16" s="30">
        <v>52.036399</v>
      </c>
      <c r="ER16" s="30">
        <v>49.44989</v>
      </c>
      <c r="ES16" s="30">
        <v>51.281154</v>
      </c>
      <c r="ET16" s="30">
        <v>46.775391</v>
      </c>
      <c r="EU16" s="30">
        <v>44.252228</v>
      </c>
      <c r="EV16" s="30">
        <v>48.811803</v>
      </c>
      <c r="EW16" s="30">
        <v>50.992025</v>
      </c>
      <c r="EX16" s="30">
        <v>50.883626</v>
      </c>
      <c r="EY16" s="30">
        <v>52.036326</v>
      </c>
      <c r="EZ16" s="30">
        <v>51.089465</v>
      </c>
      <c r="FA16" s="30">
        <v>40.818848</v>
      </c>
      <c r="FB16" s="30">
        <v>52.957339</v>
      </c>
      <c r="FC16" s="30">
        <v>48.416586</v>
      </c>
      <c r="FD16" s="30">
        <v>47.41372</v>
      </c>
      <c r="FE16" s="30">
        <v>44.913981</v>
      </c>
      <c r="FF16" s="30">
        <v>42.697727</v>
      </c>
      <c r="FG16" s="30">
        <v>43.593392</v>
      </c>
      <c r="FH16" s="30">
        <v>46.996993</v>
      </c>
      <c r="FI16" s="30">
        <v>44.980593</v>
      </c>
      <c r="FJ16" s="30">
        <v>47.948305</v>
      </c>
      <c r="FK16" s="30">
        <v>47.33359</v>
      </c>
    </row>
    <row r="17" spans="2:167">
      <c r="B17" s="62" t="s">
        <v>281</v>
      </c>
      <c r="C17" s="30">
        <v>32.428074</v>
      </c>
      <c r="D17" s="30">
        <v>33.086893</v>
      </c>
      <c r="E17" s="30">
        <v>35.863553</v>
      </c>
      <c r="F17" s="30">
        <v>31.532829</v>
      </c>
      <c r="G17" s="30">
        <v>31.769011</v>
      </c>
      <c r="H17" s="30">
        <v>27.729768</v>
      </c>
      <c r="I17" s="30">
        <v>26.874784</v>
      </c>
      <c r="J17" s="30">
        <v>33.680616</v>
      </c>
      <c r="K17" s="30">
        <v>34.706996</v>
      </c>
      <c r="L17" s="30">
        <v>33.97327</v>
      </c>
      <c r="M17" s="30">
        <v>35.17806</v>
      </c>
      <c r="N17" s="30">
        <v>40.8711</v>
      </c>
      <c r="O17" s="30">
        <v>32.950774</v>
      </c>
      <c r="P17" s="30">
        <v>25.765401</v>
      </c>
      <c r="Q17" s="30">
        <v>26.099134</v>
      </c>
      <c r="R17" s="30">
        <v>26.758219</v>
      </c>
      <c r="S17" s="30">
        <v>23.71799</v>
      </c>
      <c r="T17" s="30">
        <v>25.394163</v>
      </c>
      <c r="U17" s="30">
        <v>25.853381</v>
      </c>
      <c r="V17" s="30">
        <v>25.095476</v>
      </c>
      <c r="W17" s="30">
        <v>22.63857</v>
      </c>
      <c r="X17" s="30"/>
      <c r="Z17" s="62" t="s">
        <v>281</v>
      </c>
      <c r="AA17" s="30">
        <v>46.123835</v>
      </c>
      <c r="AB17" s="30">
        <v>41.995844</v>
      </c>
      <c r="AC17" s="30">
        <v>43.803348</v>
      </c>
      <c r="AD17" s="30">
        <v>43.439171</v>
      </c>
      <c r="AE17" s="30">
        <v>56.776845</v>
      </c>
      <c r="AF17" s="30">
        <v>46.443348</v>
      </c>
      <c r="AG17" s="30">
        <v>41.580959</v>
      </c>
      <c r="AH17" s="30">
        <v>46.313965</v>
      </c>
      <c r="AI17" s="30">
        <v>38.71312</v>
      </c>
      <c r="AJ17" s="30">
        <v>35.13253</v>
      </c>
      <c r="AK17" s="30">
        <v>29.264313</v>
      </c>
      <c r="AL17" s="30">
        <v>25.210937</v>
      </c>
      <c r="AM17" s="30">
        <v>21.566784</v>
      </c>
      <c r="AN17" s="30">
        <v>19.721934</v>
      </c>
      <c r="AO17" s="30">
        <v>19.898581</v>
      </c>
      <c r="AP17" s="30">
        <v>19.044142</v>
      </c>
      <c r="AQ17" s="30">
        <v>21.09333</v>
      </c>
      <c r="AR17" s="30">
        <v>16.116613</v>
      </c>
      <c r="AS17" s="30">
        <v>15.866567</v>
      </c>
      <c r="AT17" s="30">
        <v>15.222925</v>
      </c>
      <c r="AU17" s="30">
        <v>11.754133</v>
      </c>
      <c r="AV17" s="30"/>
      <c r="AX17" s="62" t="s">
        <v>281</v>
      </c>
      <c r="AY17" s="30">
        <v>31.1403</v>
      </c>
      <c r="AZ17" s="30">
        <v>27.776867</v>
      </c>
      <c r="BA17" s="30">
        <v>30.538785</v>
      </c>
      <c r="BB17" s="30">
        <v>28.875298</v>
      </c>
      <c r="BC17" s="30">
        <v>26.49343</v>
      </c>
      <c r="BD17" s="30">
        <v>31.71198</v>
      </c>
      <c r="BE17" s="30">
        <v>27.816722</v>
      </c>
      <c r="BF17" s="30">
        <v>27.27289</v>
      </c>
      <c r="BG17" s="30">
        <v>23.992461</v>
      </c>
      <c r="BH17" s="30">
        <v>25.431917</v>
      </c>
      <c r="BI17" s="30">
        <v>25.177108</v>
      </c>
      <c r="BJ17" s="30">
        <v>20.845507</v>
      </c>
      <c r="BK17" s="30">
        <v>17.478193</v>
      </c>
      <c r="BL17" s="30">
        <v>19.325008</v>
      </c>
      <c r="BM17" s="30">
        <v>17.45695</v>
      </c>
      <c r="BN17" s="30">
        <v>16.111381</v>
      </c>
      <c r="BO17" s="30">
        <v>11.991228</v>
      </c>
      <c r="BP17" s="30">
        <v>10.440194</v>
      </c>
      <c r="BQ17" s="30">
        <v>10.541543</v>
      </c>
      <c r="BR17" s="30">
        <v>8.929679</v>
      </c>
      <c r="BS17" s="30">
        <v>7.453821</v>
      </c>
      <c r="BT17" s="30"/>
      <c r="BV17" s="62" t="s">
        <v>281</v>
      </c>
      <c r="BW17" s="30">
        <v>0.528893</v>
      </c>
      <c r="BX17" s="30">
        <v>0.305823</v>
      </c>
      <c r="BY17" s="30">
        <v>0.227389</v>
      </c>
      <c r="BZ17" s="30">
        <v>0.209799</v>
      </c>
      <c r="CA17" s="30">
        <v>0.160016</v>
      </c>
      <c r="CB17" s="30">
        <v>0.154534</v>
      </c>
      <c r="CC17" s="30">
        <v>0.161204</v>
      </c>
      <c r="CD17" s="30">
        <v>0.180834</v>
      </c>
      <c r="CE17" s="30">
        <v>0.171888</v>
      </c>
      <c r="CF17" s="30">
        <v>0.139804</v>
      </c>
      <c r="CG17" s="30">
        <v>0.297471</v>
      </c>
      <c r="CH17" s="30">
        <v>0.13958</v>
      </c>
      <c r="CI17" s="30">
        <v>0.137432</v>
      </c>
      <c r="CJ17" s="30">
        <v>0.352138</v>
      </c>
      <c r="CK17" s="30">
        <v>0.226815</v>
      </c>
      <c r="CL17" s="30">
        <v>0.181257</v>
      </c>
      <c r="CM17" s="30">
        <v>0.098665</v>
      </c>
      <c r="CN17" s="30">
        <v>0.147146</v>
      </c>
      <c r="CO17" s="30">
        <v>0.175047</v>
      </c>
      <c r="CP17" s="30">
        <v>0.140487</v>
      </c>
      <c r="CQ17" s="30">
        <v>0.140183</v>
      </c>
      <c r="CR17" s="30"/>
      <c r="CT17" s="62" t="s">
        <v>281</v>
      </c>
      <c r="CU17" s="30">
        <v>0.390043</v>
      </c>
      <c r="CV17" s="30">
        <v>0.248648</v>
      </c>
      <c r="CW17" s="30">
        <v>0.311628</v>
      </c>
      <c r="CX17" s="30">
        <v>0.329769</v>
      </c>
      <c r="CY17" s="30">
        <v>0.63051</v>
      </c>
      <c r="CZ17" s="30">
        <v>0.668566</v>
      </c>
      <c r="DA17" s="30">
        <v>0.58248</v>
      </c>
      <c r="DB17" s="30">
        <v>0.411629</v>
      </c>
      <c r="DC17" s="30">
        <v>0.360697</v>
      </c>
      <c r="DD17" s="30">
        <v>0.627861</v>
      </c>
      <c r="DE17" s="30">
        <v>0.524554</v>
      </c>
      <c r="DF17" s="30">
        <v>0.334574</v>
      </c>
      <c r="DG17" s="30">
        <v>0.5634</v>
      </c>
      <c r="DH17" s="30">
        <v>0.263861</v>
      </c>
      <c r="DI17" s="30">
        <v>0.248655</v>
      </c>
      <c r="DJ17" s="30">
        <v>0.262865</v>
      </c>
      <c r="DK17" s="30">
        <v>0.304688</v>
      </c>
      <c r="DL17" s="30">
        <v>0.347291</v>
      </c>
      <c r="DM17" s="30">
        <v>0.200891</v>
      </c>
      <c r="DN17" s="30">
        <v>0.20483</v>
      </c>
      <c r="DO17" s="30">
        <v>0.13463</v>
      </c>
      <c r="DP17" s="30"/>
      <c r="DR17" s="62" t="s">
        <v>281</v>
      </c>
      <c r="DS17" s="30">
        <v>0.240986</v>
      </c>
      <c r="DT17" s="30">
        <v>0.073021</v>
      </c>
      <c r="DU17" s="30">
        <v>0.084482</v>
      </c>
      <c r="DV17" s="30">
        <v>0.04285</v>
      </c>
      <c r="DW17" s="30">
        <v>0.040724</v>
      </c>
      <c r="DX17" s="30">
        <v>0.066101</v>
      </c>
      <c r="DY17" s="30">
        <v>0.04758</v>
      </c>
      <c r="DZ17" s="30">
        <v>0.040502</v>
      </c>
      <c r="EA17" s="30">
        <v>0.05798</v>
      </c>
      <c r="EB17" s="30">
        <v>0.071986</v>
      </c>
      <c r="EC17" s="30">
        <v>0.064107</v>
      </c>
      <c r="ED17" s="30">
        <v>0.073695</v>
      </c>
      <c r="EE17" s="30">
        <v>0.0273</v>
      </c>
      <c r="EF17" s="30">
        <v>0.037703</v>
      </c>
      <c r="EG17" s="30">
        <v>0.027158</v>
      </c>
      <c r="EH17" s="30">
        <v>0.020466</v>
      </c>
      <c r="EI17" s="30">
        <v>0.004095</v>
      </c>
      <c r="EJ17" s="30">
        <v>0.002625</v>
      </c>
      <c r="EK17" s="30">
        <v>0.003333</v>
      </c>
      <c r="EL17" s="30">
        <v>0.021418</v>
      </c>
      <c r="EM17" s="30">
        <v>0.012481</v>
      </c>
      <c r="EN17" s="30"/>
      <c r="EP17" s="62" t="s">
        <v>281</v>
      </c>
      <c r="EQ17" s="30">
        <v>6.82028</v>
      </c>
      <c r="ER17" s="30">
        <v>6.969929</v>
      </c>
      <c r="ES17" s="30">
        <v>2.65283</v>
      </c>
      <c r="ET17" s="30">
        <v>2.20564</v>
      </c>
      <c r="EU17" s="30">
        <v>3.270738</v>
      </c>
      <c r="EV17" s="30">
        <v>4.305875</v>
      </c>
      <c r="EW17" s="30">
        <v>4.466908</v>
      </c>
      <c r="EX17" s="30">
        <v>4.660127</v>
      </c>
      <c r="EY17" s="30">
        <v>3.610987</v>
      </c>
      <c r="EZ17" s="30">
        <v>3.359904</v>
      </c>
      <c r="FA17" s="30">
        <v>2.458125</v>
      </c>
      <c r="FB17" s="30">
        <v>2.02763</v>
      </c>
      <c r="FC17" s="30">
        <v>1.679543</v>
      </c>
      <c r="FD17" s="30">
        <v>1.478475</v>
      </c>
      <c r="FE17" s="30">
        <v>1.380013</v>
      </c>
      <c r="FF17" s="30">
        <v>1.239241</v>
      </c>
      <c r="FG17" s="30">
        <v>0.936088</v>
      </c>
      <c r="FH17" s="30">
        <v>0.671477</v>
      </c>
      <c r="FI17" s="30">
        <v>0.838633</v>
      </c>
      <c r="FJ17" s="30">
        <v>0.608658</v>
      </c>
      <c r="FK17" s="30">
        <v>0.524911</v>
      </c>
    </row>
    <row r="18" ht="14" spans="2:167">
      <c r="B18" s="62" t="s">
        <v>294</v>
      </c>
      <c r="C18" s="30">
        <v>1.620968</v>
      </c>
      <c r="D18" s="30">
        <v>1.55569</v>
      </c>
      <c r="E18" s="30">
        <v>1.437642</v>
      </c>
      <c r="F18" s="30">
        <v>1.426027</v>
      </c>
      <c r="G18" s="30">
        <v>1.275819</v>
      </c>
      <c r="H18" s="30">
        <v>1.561378</v>
      </c>
      <c r="I18" s="30">
        <v>1.688795</v>
      </c>
      <c r="J18" s="30">
        <v>1.745737</v>
      </c>
      <c r="K18" s="30">
        <v>1.946677</v>
      </c>
      <c r="L18" s="30">
        <v>1.847356</v>
      </c>
      <c r="M18" s="30">
        <v>1.687405</v>
      </c>
      <c r="N18" s="30">
        <v>1.463189</v>
      </c>
      <c r="O18" s="30">
        <v>1.194285</v>
      </c>
      <c r="P18" s="30">
        <v>1.144606</v>
      </c>
      <c r="Q18" s="30">
        <v>1.17544</v>
      </c>
      <c r="R18" s="30">
        <v>1.360062</v>
      </c>
      <c r="S18" s="30">
        <v>1.158503</v>
      </c>
      <c r="T18" s="30">
        <v>1.105237</v>
      </c>
      <c r="U18" s="30">
        <v>0.726582</v>
      </c>
      <c r="V18" s="30">
        <v>0.862075</v>
      </c>
      <c r="W18" s="30">
        <v>0.597215</v>
      </c>
      <c r="X18" s="30"/>
      <c r="Z18" s="62" t="s">
        <v>294</v>
      </c>
      <c r="AA18" s="30">
        <v>1.016144</v>
      </c>
      <c r="AB18" s="30">
        <v>1.017618</v>
      </c>
      <c r="AC18" s="30">
        <v>1.071216</v>
      </c>
      <c r="AD18" s="30">
        <v>0.885147</v>
      </c>
      <c r="AE18" s="30">
        <v>0.980685</v>
      </c>
      <c r="AF18" s="30">
        <v>1.417712</v>
      </c>
      <c r="AG18" s="30">
        <v>1.100207</v>
      </c>
      <c r="AH18" s="30">
        <v>1.342067</v>
      </c>
      <c r="AI18" s="30">
        <v>1.094755</v>
      </c>
      <c r="AJ18" s="30">
        <v>1.001341</v>
      </c>
      <c r="AK18" s="30">
        <v>1.229644</v>
      </c>
      <c r="AL18" s="30">
        <v>1.288932</v>
      </c>
      <c r="AM18" s="30">
        <v>1.417106</v>
      </c>
      <c r="AN18" s="30">
        <v>1.491925</v>
      </c>
      <c r="AO18" s="30">
        <v>1.472442</v>
      </c>
      <c r="AP18" s="30">
        <v>1.527844</v>
      </c>
      <c r="AQ18" s="30">
        <v>1.59128</v>
      </c>
      <c r="AR18" s="30">
        <v>1.54711</v>
      </c>
      <c r="AS18" s="30">
        <v>1.64456</v>
      </c>
      <c r="AT18" s="30">
        <v>1.74998</v>
      </c>
      <c r="AU18" s="30">
        <v>1.303963</v>
      </c>
      <c r="AV18" s="30"/>
      <c r="AX18" s="62" t="s">
        <v>294</v>
      </c>
      <c r="AY18" s="30">
        <v>4.761943</v>
      </c>
      <c r="AZ18" s="30">
        <v>4.420474</v>
      </c>
      <c r="BA18" s="30">
        <v>4.328536</v>
      </c>
      <c r="BB18" s="30">
        <v>4.913589</v>
      </c>
      <c r="BC18" s="30">
        <v>4.894983</v>
      </c>
      <c r="BD18" s="30">
        <v>6.421708</v>
      </c>
      <c r="BE18" s="30">
        <v>7.398996</v>
      </c>
      <c r="BF18" s="30">
        <v>8.378584</v>
      </c>
      <c r="BG18" s="30">
        <v>9.127309</v>
      </c>
      <c r="BH18" s="30">
        <v>8.197043</v>
      </c>
      <c r="BI18" s="30">
        <v>8.682707</v>
      </c>
      <c r="BJ18" s="30">
        <v>10.351839</v>
      </c>
      <c r="BK18" s="30">
        <v>11.918818</v>
      </c>
      <c r="BL18" s="30">
        <v>8.439529</v>
      </c>
      <c r="BM18" s="30">
        <v>7.657762</v>
      </c>
      <c r="BN18" s="30">
        <v>7.510021</v>
      </c>
      <c r="BO18" s="30">
        <v>10.362144</v>
      </c>
      <c r="BP18" s="30">
        <v>10.602057</v>
      </c>
      <c r="BQ18" s="30">
        <v>7.816384</v>
      </c>
      <c r="BR18" s="30">
        <v>7.916247</v>
      </c>
      <c r="BS18" s="30">
        <v>7.932062</v>
      </c>
      <c r="BT18" s="30"/>
      <c r="BV18" s="62" t="s">
        <v>294</v>
      </c>
      <c r="BW18" s="30">
        <v>0.29473</v>
      </c>
      <c r="BX18" s="30">
        <v>0.321888</v>
      </c>
      <c r="BY18" s="30">
        <v>0.269431</v>
      </c>
      <c r="BZ18" s="30">
        <v>0.267046</v>
      </c>
      <c r="CA18" s="30">
        <v>0.279574</v>
      </c>
      <c r="CB18" s="30">
        <v>0.218797</v>
      </c>
      <c r="CC18" s="30">
        <v>0.224937</v>
      </c>
      <c r="CD18" s="30">
        <v>0.274815</v>
      </c>
      <c r="CE18" s="30">
        <v>0.318147</v>
      </c>
      <c r="CF18" s="30">
        <v>0.277475</v>
      </c>
      <c r="CG18" s="30">
        <v>0.187567</v>
      </c>
      <c r="CH18" s="30">
        <v>0.185208</v>
      </c>
      <c r="CI18" s="30">
        <v>0.220218</v>
      </c>
      <c r="CJ18" s="30">
        <v>0.258775</v>
      </c>
      <c r="CK18" s="30">
        <v>0.202506</v>
      </c>
      <c r="CL18" s="30">
        <v>0.184526</v>
      </c>
      <c r="CM18" s="30">
        <v>0.141629</v>
      </c>
      <c r="CN18" s="30">
        <v>0.248171</v>
      </c>
      <c r="CO18" s="30">
        <v>0.309971</v>
      </c>
      <c r="CP18" s="30">
        <v>0.321208</v>
      </c>
      <c r="CQ18" s="30">
        <v>0.347646</v>
      </c>
      <c r="CR18" s="30"/>
      <c r="CT18" s="62" t="s">
        <v>294</v>
      </c>
      <c r="CU18" s="30">
        <v>0.9454</v>
      </c>
      <c r="CV18" s="30">
        <v>1.082293</v>
      </c>
      <c r="CW18" s="30">
        <v>1.273417</v>
      </c>
      <c r="CX18" s="30">
        <v>1.092069</v>
      </c>
      <c r="CY18" s="30">
        <v>1.252095</v>
      </c>
      <c r="CZ18" s="30">
        <v>1.080208</v>
      </c>
      <c r="DA18" s="30">
        <v>1.288829</v>
      </c>
      <c r="DB18" s="30">
        <v>1.363942</v>
      </c>
      <c r="DC18" s="30">
        <v>1.418644</v>
      </c>
      <c r="DD18" s="30">
        <v>1.289613</v>
      </c>
      <c r="DE18" s="30">
        <v>1.421631</v>
      </c>
      <c r="DF18" s="30">
        <v>0.871501</v>
      </c>
      <c r="DG18" s="30">
        <v>0.927879</v>
      </c>
      <c r="DH18" s="30">
        <v>0.769738</v>
      </c>
      <c r="DI18" s="30">
        <v>0.800038</v>
      </c>
      <c r="DJ18" s="30">
        <v>0.611146</v>
      </c>
      <c r="DK18" s="30">
        <v>0.472722</v>
      </c>
      <c r="DL18" s="30">
        <v>0.274402</v>
      </c>
      <c r="DM18" s="30">
        <v>0.302876</v>
      </c>
      <c r="DN18" s="30">
        <v>0.331363</v>
      </c>
      <c r="DO18" s="30">
        <v>0.193962</v>
      </c>
      <c r="DP18" s="30"/>
      <c r="DR18" s="62" t="s">
        <v>294</v>
      </c>
      <c r="DS18" s="30">
        <v>1.484047</v>
      </c>
      <c r="DT18" s="30">
        <v>2.116701</v>
      </c>
      <c r="DU18" s="30">
        <v>1.84961</v>
      </c>
      <c r="DV18" s="30">
        <v>1.661345</v>
      </c>
      <c r="DW18" s="30">
        <v>1.401398</v>
      </c>
      <c r="DX18" s="30">
        <v>1.005267</v>
      </c>
      <c r="DY18" s="30">
        <v>1.024626</v>
      </c>
      <c r="DZ18" s="30">
        <v>1.157463</v>
      </c>
      <c r="EA18" s="30">
        <v>1.266914</v>
      </c>
      <c r="EB18" s="30">
        <v>1.201187</v>
      </c>
      <c r="EC18" s="30">
        <v>1.458115</v>
      </c>
      <c r="ED18" s="30">
        <v>1.75129</v>
      </c>
      <c r="EE18" s="30">
        <v>2.130113</v>
      </c>
      <c r="EF18" s="30">
        <v>1.904415</v>
      </c>
      <c r="EG18" s="30">
        <v>1.756642</v>
      </c>
      <c r="EH18" s="30">
        <v>1.586451</v>
      </c>
      <c r="EI18" s="30">
        <v>1.382944</v>
      </c>
      <c r="EJ18" s="30">
        <v>1.376047</v>
      </c>
      <c r="EK18" s="30">
        <v>1.748791</v>
      </c>
      <c r="EL18" s="30">
        <v>1.743058</v>
      </c>
      <c r="EM18" s="30">
        <v>1.625596</v>
      </c>
      <c r="EN18" s="30"/>
      <c r="EP18" s="62" t="s">
        <v>294</v>
      </c>
      <c r="EQ18" s="30">
        <v>1.163267</v>
      </c>
      <c r="ER18" s="30">
        <v>1.362967</v>
      </c>
      <c r="ES18" s="30">
        <v>1.330336</v>
      </c>
      <c r="ET18" s="30">
        <v>1.321586</v>
      </c>
      <c r="EU18" s="30">
        <v>1.06871</v>
      </c>
      <c r="EV18" s="30">
        <v>1.779975</v>
      </c>
      <c r="EW18" s="30">
        <v>1.246952</v>
      </c>
      <c r="EX18" s="30">
        <v>1.538186</v>
      </c>
      <c r="EY18" s="30">
        <v>1.786622</v>
      </c>
      <c r="EZ18" s="30">
        <v>1.297238</v>
      </c>
      <c r="FA18" s="30">
        <v>1.384627</v>
      </c>
      <c r="FB18" s="30">
        <v>1.317045</v>
      </c>
      <c r="FC18" s="30">
        <v>1.210292</v>
      </c>
      <c r="FD18" s="30">
        <v>1.135442</v>
      </c>
      <c r="FE18" s="30">
        <v>0.960639</v>
      </c>
      <c r="FF18" s="30">
        <v>0.882627</v>
      </c>
      <c r="FG18" s="30">
        <v>0.742196</v>
      </c>
      <c r="FH18" s="30">
        <v>0.766389</v>
      </c>
      <c r="FI18" s="30">
        <v>1.205241</v>
      </c>
      <c r="FJ18" s="30">
        <v>1.228603</v>
      </c>
      <c r="FK18" s="30">
        <v>0.977557</v>
      </c>
    </row>
    <row r="19" spans="2:167">
      <c r="B19" s="62" t="s">
        <v>272</v>
      </c>
      <c r="C19" s="30">
        <v>13.35949</v>
      </c>
      <c r="D19" s="30">
        <v>11.711545</v>
      </c>
      <c r="E19" s="30">
        <v>11.214568</v>
      </c>
      <c r="F19" s="30">
        <v>9.801459</v>
      </c>
      <c r="G19" s="30">
        <v>11.680439</v>
      </c>
      <c r="H19" s="30">
        <v>12.294038</v>
      </c>
      <c r="I19" s="30">
        <v>12.590583</v>
      </c>
      <c r="J19" s="30">
        <v>16.198339</v>
      </c>
      <c r="K19" s="30">
        <v>16.314511</v>
      </c>
      <c r="L19" s="30">
        <v>17.513357</v>
      </c>
      <c r="M19" s="30">
        <v>15.946607</v>
      </c>
      <c r="N19" s="30">
        <v>17.991426</v>
      </c>
      <c r="O19" s="30">
        <v>17.853456</v>
      </c>
      <c r="P19" s="30">
        <v>20.371518</v>
      </c>
      <c r="Q19" s="30">
        <v>21.337707</v>
      </c>
      <c r="R19" s="30">
        <v>23.286586</v>
      </c>
      <c r="S19" s="30">
        <v>19.456401</v>
      </c>
      <c r="T19" s="30">
        <v>17.35</v>
      </c>
      <c r="U19" s="30">
        <v>16.351476</v>
      </c>
      <c r="V19" s="30">
        <v>13.823907</v>
      </c>
      <c r="W19" s="30">
        <v>12.926637</v>
      </c>
      <c r="X19" s="30"/>
      <c r="Z19" s="62" t="s">
        <v>272</v>
      </c>
      <c r="AA19" s="30">
        <v>35.494193</v>
      </c>
      <c r="AB19" s="30">
        <v>30.708969</v>
      </c>
      <c r="AC19" s="30">
        <v>30.711064</v>
      </c>
      <c r="AD19" s="30">
        <v>30.746144</v>
      </c>
      <c r="AE19" s="30">
        <v>34.638603</v>
      </c>
      <c r="AF19" s="30">
        <v>36.374033</v>
      </c>
      <c r="AG19" s="30">
        <v>36.70053</v>
      </c>
      <c r="AH19" s="30">
        <v>45.152581</v>
      </c>
      <c r="AI19" s="30">
        <v>45.317889</v>
      </c>
      <c r="AJ19" s="30">
        <v>46.597172</v>
      </c>
      <c r="AK19" s="30">
        <v>41.400265</v>
      </c>
      <c r="AL19" s="30">
        <v>44.391001</v>
      </c>
      <c r="AM19" s="30">
        <v>43.743338</v>
      </c>
      <c r="AN19" s="30">
        <v>48.674748</v>
      </c>
      <c r="AO19" s="30">
        <v>50.912776</v>
      </c>
      <c r="AP19" s="30">
        <v>51.043763</v>
      </c>
      <c r="AQ19" s="30">
        <v>47.578492</v>
      </c>
      <c r="AR19" s="30">
        <v>45.523155</v>
      </c>
      <c r="AS19" s="30">
        <v>44.441123</v>
      </c>
      <c r="AT19" s="30">
        <v>41.266998</v>
      </c>
      <c r="AU19" s="30">
        <v>37.172142</v>
      </c>
      <c r="AV19" s="30"/>
      <c r="AX19" s="62" t="s">
        <v>272</v>
      </c>
      <c r="AY19" s="30">
        <v>21.715551</v>
      </c>
      <c r="AZ19" s="30">
        <v>17.880681</v>
      </c>
      <c r="BA19" s="30">
        <v>17.180075</v>
      </c>
      <c r="BB19" s="30">
        <v>16.599292</v>
      </c>
      <c r="BC19" s="30">
        <v>16.853638</v>
      </c>
      <c r="BD19" s="30">
        <v>17.333765</v>
      </c>
      <c r="BE19" s="30">
        <v>16.214584</v>
      </c>
      <c r="BF19" s="30">
        <v>19.018446</v>
      </c>
      <c r="BG19" s="30">
        <v>20.459322</v>
      </c>
      <c r="BH19" s="30">
        <v>21.136303</v>
      </c>
      <c r="BI19" s="30">
        <v>19.821054</v>
      </c>
      <c r="BJ19" s="30">
        <v>21.431626</v>
      </c>
      <c r="BK19" s="30">
        <v>19.871428</v>
      </c>
      <c r="BL19" s="30">
        <v>23.729407</v>
      </c>
      <c r="BM19" s="30">
        <v>24.884942</v>
      </c>
      <c r="BN19" s="30">
        <v>23.19011</v>
      </c>
      <c r="BO19" s="30">
        <v>23.161847</v>
      </c>
      <c r="BP19" s="30">
        <v>24.927233</v>
      </c>
      <c r="BQ19" s="30">
        <v>23.180617</v>
      </c>
      <c r="BR19" s="30">
        <v>19.446377</v>
      </c>
      <c r="BS19" s="30">
        <v>17.661978</v>
      </c>
      <c r="BT19" s="30"/>
      <c r="BV19" s="62" t="s">
        <v>272</v>
      </c>
      <c r="BW19" s="30">
        <v>1.946666</v>
      </c>
      <c r="BX19" s="30">
        <v>1.650176</v>
      </c>
      <c r="BY19" s="30">
        <v>1.65157</v>
      </c>
      <c r="BZ19" s="30">
        <v>1.362271</v>
      </c>
      <c r="CA19" s="30">
        <v>1.550566</v>
      </c>
      <c r="CB19" s="30">
        <v>1.445025</v>
      </c>
      <c r="CC19" s="30">
        <v>1.441973</v>
      </c>
      <c r="CD19" s="30">
        <v>1.640378</v>
      </c>
      <c r="CE19" s="30">
        <v>1.745156</v>
      </c>
      <c r="CF19" s="30">
        <v>1.745511</v>
      </c>
      <c r="CG19" s="30">
        <v>1.45197</v>
      </c>
      <c r="CH19" s="30">
        <v>1.561345</v>
      </c>
      <c r="CI19" s="30">
        <v>1.467911</v>
      </c>
      <c r="CJ19" s="30">
        <v>1.773701</v>
      </c>
      <c r="CK19" s="30">
        <v>1.677962</v>
      </c>
      <c r="CL19" s="30">
        <v>1.478263</v>
      </c>
      <c r="CM19" s="30">
        <v>1.578805</v>
      </c>
      <c r="CN19" s="30">
        <v>1.777642</v>
      </c>
      <c r="CO19" s="30">
        <v>2.176527</v>
      </c>
      <c r="CP19" s="30">
        <v>2.277327</v>
      </c>
      <c r="CQ19" s="30">
        <v>2.07774</v>
      </c>
      <c r="CR19" s="30"/>
      <c r="CT19" s="62" t="s">
        <v>272</v>
      </c>
      <c r="CU19" s="30">
        <v>1.440414</v>
      </c>
      <c r="CV19" s="30">
        <v>1.245173</v>
      </c>
      <c r="CW19" s="30">
        <v>1.349311</v>
      </c>
      <c r="CX19" s="30">
        <v>1.254115</v>
      </c>
      <c r="CY19" s="30">
        <v>1.157875</v>
      </c>
      <c r="CZ19" s="30">
        <v>0.971162</v>
      </c>
      <c r="DA19" s="30">
        <v>0.775932</v>
      </c>
      <c r="DB19" s="30">
        <v>0.680039</v>
      </c>
      <c r="DC19" s="30">
        <v>0.775859</v>
      </c>
      <c r="DD19" s="30">
        <v>0.776424</v>
      </c>
      <c r="DE19" s="30">
        <v>0.676594</v>
      </c>
      <c r="DF19" s="30">
        <v>0.676012</v>
      </c>
      <c r="DG19" s="30">
        <v>0.675061</v>
      </c>
      <c r="DH19" s="30">
        <v>0.674636</v>
      </c>
      <c r="DI19" s="30">
        <v>0.674363</v>
      </c>
      <c r="DJ19" s="30">
        <v>0.573952</v>
      </c>
      <c r="DK19" s="30">
        <v>0.671076</v>
      </c>
      <c r="DL19" s="30">
        <v>0.867715</v>
      </c>
      <c r="DM19" s="30">
        <v>0.967594</v>
      </c>
      <c r="DN19" s="30">
        <v>0.873895</v>
      </c>
      <c r="DO19" s="30">
        <v>0.778472</v>
      </c>
      <c r="DP19" s="30"/>
      <c r="DR19" s="62" t="s">
        <v>272</v>
      </c>
      <c r="DS19" s="30">
        <v>2.957789</v>
      </c>
      <c r="DT19" s="30">
        <v>2.131496</v>
      </c>
      <c r="DU19" s="30">
        <v>1.780319</v>
      </c>
      <c r="DV19" s="30">
        <v>1.119169</v>
      </c>
      <c r="DW19" s="30">
        <v>1.36716</v>
      </c>
      <c r="DX19" s="30">
        <v>1.515351</v>
      </c>
      <c r="DY19" s="30">
        <v>1.677331</v>
      </c>
      <c r="DZ19" s="30">
        <v>2.022958</v>
      </c>
      <c r="EA19" s="30">
        <v>1.918936</v>
      </c>
      <c r="EB19" s="30">
        <v>1.913056</v>
      </c>
      <c r="EC19" s="30">
        <v>1.629939</v>
      </c>
      <c r="ED19" s="30">
        <v>1.55999</v>
      </c>
      <c r="EE19" s="30">
        <v>1.386313</v>
      </c>
      <c r="EF19" s="30">
        <v>1.221559</v>
      </c>
      <c r="EG19" s="30">
        <v>1.141221</v>
      </c>
      <c r="EH19" s="30">
        <v>0.865666</v>
      </c>
      <c r="EI19" s="30">
        <v>2.33306</v>
      </c>
      <c r="EJ19" s="30">
        <v>4.081297</v>
      </c>
      <c r="EK19" s="30">
        <v>3.256784</v>
      </c>
      <c r="EL19" s="30">
        <v>2.207996</v>
      </c>
      <c r="EM19" s="30">
        <v>2.099815</v>
      </c>
      <c r="EN19" s="30"/>
      <c r="EP19" s="62" t="s">
        <v>272</v>
      </c>
      <c r="EQ19" s="30">
        <v>13.264628</v>
      </c>
      <c r="ER19" s="30">
        <v>12.334931</v>
      </c>
      <c r="ES19" s="30">
        <v>12.14208</v>
      </c>
      <c r="ET19" s="30">
        <v>10.985313</v>
      </c>
      <c r="EU19" s="30">
        <v>9.562348</v>
      </c>
      <c r="EV19" s="30">
        <v>9.118023</v>
      </c>
      <c r="EW19" s="30">
        <v>7.993864</v>
      </c>
      <c r="EX19" s="30">
        <v>7.629777</v>
      </c>
      <c r="EY19" s="30">
        <v>7.664742</v>
      </c>
      <c r="EZ19" s="30">
        <v>7.187082</v>
      </c>
      <c r="FA19" s="30">
        <v>6.116755</v>
      </c>
      <c r="FB19" s="30">
        <v>6.529263</v>
      </c>
      <c r="FC19" s="30">
        <v>5.845426</v>
      </c>
      <c r="FD19" s="30">
        <v>5.461541</v>
      </c>
      <c r="FE19" s="30">
        <v>4.976101</v>
      </c>
      <c r="FF19" s="30">
        <v>4.095924</v>
      </c>
      <c r="FG19" s="30">
        <v>4.884691</v>
      </c>
      <c r="FH19" s="30">
        <v>6.352596</v>
      </c>
      <c r="FI19" s="30">
        <v>5.972482</v>
      </c>
      <c r="FJ19" s="30">
        <v>6.081297</v>
      </c>
      <c r="FK19" s="30">
        <v>5.879076</v>
      </c>
    </row>
    <row r="20" spans="2:167">
      <c r="B20" s="24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Z20" s="24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X20" s="24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V20" s="24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T20" s="24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R20" s="24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P20" s="24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</row>
    <row r="21" ht="13" spans="2:167">
      <c r="B21" s="9" t="s">
        <v>274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Z21" s="9" t="s">
        <v>274</v>
      </c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X21" s="9" t="s">
        <v>274</v>
      </c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V21" s="9" t="s">
        <v>274</v>
      </c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T21" s="9" t="s">
        <v>274</v>
      </c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R21" s="9" t="s">
        <v>274</v>
      </c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P21" s="9" t="s">
        <v>274</v>
      </c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</row>
    <row r="22" spans="2:167">
      <c r="B22" s="62" t="s">
        <v>279</v>
      </c>
      <c r="C22" s="30">
        <v>27.227999</v>
      </c>
      <c r="D22" s="30">
        <v>28.494351</v>
      </c>
      <c r="E22" s="30">
        <v>28.836492</v>
      </c>
      <c r="F22" s="30">
        <v>31.757396</v>
      </c>
      <c r="G22" s="30">
        <v>32.006317</v>
      </c>
      <c r="H22" s="30">
        <v>33.121582</v>
      </c>
      <c r="I22" s="30">
        <v>32.293993</v>
      </c>
      <c r="J22" s="30">
        <v>30.001859</v>
      </c>
      <c r="K22" s="30">
        <v>30.208926</v>
      </c>
      <c r="L22" s="30">
        <v>31.085534</v>
      </c>
      <c r="M22" s="30">
        <v>29.832827</v>
      </c>
      <c r="N22" s="30">
        <v>29.202733</v>
      </c>
      <c r="O22" s="30">
        <v>30.569681</v>
      </c>
      <c r="P22" s="30">
        <v>34.846863</v>
      </c>
      <c r="Q22" s="30">
        <v>36.581047</v>
      </c>
      <c r="R22" s="30">
        <v>36.260472</v>
      </c>
      <c r="S22" s="30">
        <v>38.528785</v>
      </c>
      <c r="T22" s="30">
        <v>40.012371</v>
      </c>
      <c r="U22" s="30">
        <v>40.18629</v>
      </c>
      <c r="V22" s="30">
        <v>42.452613</v>
      </c>
      <c r="W22" s="30">
        <v>43.350892</v>
      </c>
      <c r="X22" s="30"/>
      <c r="Z22" s="62" t="s">
        <v>279</v>
      </c>
      <c r="AA22" s="30">
        <v>45.88509</v>
      </c>
      <c r="AB22" s="30">
        <v>47.411844</v>
      </c>
      <c r="AC22" s="30">
        <v>48.422656</v>
      </c>
      <c r="AD22" s="30">
        <v>51.262902</v>
      </c>
      <c r="AE22" s="30">
        <v>47.921664</v>
      </c>
      <c r="AF22" s="30">
        <v>49.017631</v>
      </c>
      <c r="AG22" s="30">
        <v>49.80862</v>
      </c>
      <c r="AH22" s="30">
        <v>49.491588</v>
      </c>
      <c r="AI22" s="30">
        <v>51.754625</v>
      </c>
      <c r="AJ22" s="30">
        <v>53.033055</v>
      </c>
      <c r="AK22" s="30">
        <v>54.556467</v>
      </c>
      <c r="AL22" s="30">
        <v>56.803305</v>
      </c>
      <c r="AM22" s="30">
        <v>57.276749</v>
      </c>
      <c r="AN22" s="30">
        <v>58.691028</v>
      </c>
      <c r="AO22" s="30">
        <v>59.960288</v>
      </c>
      <c r="AP22" s="30">
        <v>59.004403</v>
      </c>
      <c r="AQ22" s="30">
        <v>58.033221</v>
      </c>
      <c r="AR22" s="30">
        <v>60.869567</v>
      </c>
      <c r="AS22" s="30">
        <v>62.044722</v>
      </c>
      <c r="AT22" s="30">
        <v>63.313727</v>
      </c>
      <c r="AU22" s="30">
        <v>65.137246</v>
      </c>
      <c r="AV22" s="30"/>
      <c r="AX22" s="62" t="s">
        <v>279</v>
      </c>
      <c r="AY22" s="30">
        <v>13.90942</v>
      </c>
      <c r="AZ22" s="30">
        <v>14.133145</v>
      </c>
      <c r="BA22" s="30">
        <v>13.593707</v>
      </c>
      <c r="BB22" s="30">
        <v>13.925882</v>
      </c>
      <c r="BC22" s="30">
        <v>14.904215</v>
      </c>
      <c r="BD22" s="30">
        <v>13.564319</v>
      </c>
      <c r="BE22" s="30">
        <v>13.7699</v>
      </c>
      <c r="BF22" s="30">
        <v>13.370209</v>
      </c>
      <c r="BG22" s="30">
        <v>13.847673</v>
      </c>
      <c r="BH22" s="30">
        <v>15.375002</v>
      </c>
      <c r="BI22" s="30">
        <v>15.6204</v>
      </c>
      <c r="BJ22" s="30">
        <v>14.525419</v>
      </c>
      <c r="BK22" s="30">
        <v>15.429406</v>
      </c>
      <c r="BL22" s="30">
        <v>15.625128</v>
      </c>
      <c r="BM22" s="30">
        <v>16.148894</v>
      </c>
      <c r="BN22" s="30">
        <v>15.46412</v>
      </c>
      <c r="BO22" s="30">
        <v>15.152308</v>
      </c>
      <c r="BP22" s="30">
        <v>15.451242</v>
      </c>
      <c r="BQ22" s="30">
        <v>13.380587</v>
      </c>
      <c r="BR22" s="30">
        <v>16.31809</v>
      </c>
      <c r="BS22" s="30">
        <v>16.680787</v>
      </c>
      <c r="BT22" s="30"/>
      <c r="BV22" s="62" t="s">
        <v>279</v>
      </c>
      <c r="BW22" s="30">
        <v>24.852394</v>
      </c>
      <c r="BX22" s="30">
        <v>26.841442</v>
      </c>
      <c r="BY22" s="30">
        <v>28.069344</v>
      </c>
      <c r="BZ22" s="30">
        <v>29.145066</v>
      </c>
      <c r="CA22" s="30">
        <v>31.052895</v>
      </c>
      <c r="CB22" s="30">
        <v>33.423737</v>
      </c>
      <c r="CC22" s="30">
        <v>33.705784</v>
      </c>
      <c r="CD22" s="30">
        <v>38.548676</v>
      </c>
      <c r="CE22" s="30">
        <v>38.978411</v>
      </c>
      <c r="CF22" s="30">
        <v>40.684052</v>
      </c>
      <c r="CG22" s="30">
        <v>41.051444</v>
      </c>
      <c r="CH22" s="30">
        <v>40.43992</v>
      </c>
      <c r="CI22" s="30">
        <v>39.207078</v>
      </c>
      <c r="CJ22" s="30">
        <v>40.609079</v>
      </c>
      <c r="CK22" s="30">
        <v>41.435877</v>
      </c>
      <c r="CL22" s="30">
        <v>42.045645</v>
      </c>
      <c r="CM22" s="30">
        <v>40.85174</v>
      </c>
      <c r="CN22" s="30">
        <v>39.624373</v>
      </c>
      <c r="CO22" s="30">
        <v>39.946771</v>
      </c>
      <c r="CP22" s="30">
        <v>40.432728</v>
      </c>
      <c r="CQ22" s="30">
        <v>40.366163</v>
      </c>
      <c r="CR22" s="30"/>
      <c r="CT22" s="62" t="s">
        <v>279</v>
      </c>
      <c r="CU22" s="30">
        <v>4.851536</v>
      </c>
      <c r="CV22" s="30">
        <v>4.707704</v>
      </c>
      <c r="CW22" s="30">
        <v>4.955126</v>
      </c>
      <c r="CX22" s="30">
        <v>5.635006</v>
      </c>
      <c r="CY22" s="30">
        <v>6.023671</v>
      </c>
      <c r="CZ22" s="30">
        <v>6.450168</v>
      </c>
      <c r="DA22" s="30">
        <v>6.158917</v>
      </c>
      <c r="DB22" s="30">
        <v>7.114982</v>
      </c>
      <c r="DC22" s="30">
        <v>7.33683</v>
      </c>
      <c r="DD22" s="30">
        <v>8.097785</v>
      </c>
      <c r="DE22" s="30">
        <v>7.390332</v>
      </c>
      <c r="DF22" s="30">
        <v>8.358721</v>
      </c>
      <c r="DG22" s="30">
        <v>8.898786</v>
      </c>
      <c r="DH22" s="30">
        <v>9.511454</v>
      </c>
      <c r="DI22" s="30">
        <v>10.418851</v>
      </c>
      <c r="DJ22" s="30">
        <v>10.550358</v>
      </c>
      <c r="DK22" s="30">
        <v>11.160285</v>
      </c>
      <c r="DL22" s="30">
        <v>11.044824</v>
      </c>
      <c r="DM22" s="30">
        <v>11.030189</v>
      </c>
      <c r="DN22" s="30">
        <v>10.881562</v>
      </c>
      <c r="DO22" s="30">
        <v>11.890175</v>
      </c>
      <c r="DP22" s="30"/>
      <c r="DR22" s="62" t="s">
        <v>279</v>
      </c>
      <c r="DS22" s="30">
        <v>3.052609</v>
      </c>
      <c r="DT22" s="30">
        <v>3.672128</v>
      </c>
      <c r="DU22" s="30">
        <v>3.696639</v>
      </c>
      <c r="DV22" s="30">
        <v>3.580647</v>
      </c>
      <c r="DW22" s="30">
        <v>3.831823</v>
      </c>
      <c r="DX22" s="30">
        <v>4.248832</v>
      </c>
      <c r="DY22" s="30">
        <v>4.748789</v>
      </c>
      <c r="DZ22" s="30">
        <v>4.514177</v>
      </c>
      <c r="EA22" s="30">
        <v>4.937856</v>
      </c>
      <c r="EB22" s="30">
        <v>5.612196</v>
      </c>
      <c r="EC22" s="30">
        <v>5.75441</v>
      </c>
      <c r="ED22" s="30">
        <v>5.815264</v>
      </c>
      <c r="EE22" s="30">
        <v>6.083214</v>
      </c>
      <c r="EF22" s="30">
        <v>6.606078</v>
      </c>
      <c r="EG22" s="30">
        <v>7.308371</v>
      </c>
      <c r="EH22" s="30">
        <v>7.415532</v>
      </c>
      <c r="EI22" s="30">
        <v>8.856674</v>
      </c>
      <c r="EJ22" s="30">
        <v>7.76375</v>
      </c>
      <c r="EK22" s="30">
        <v>8.042206</v>
      </c>
      <c r="EL22" s="30">
        <v>8.951974</v>
      </c>
      <c r="EM22" s="30">
        <v>9.382355</v>
      </c>
      <c r="EN22" s="30"/>
      <c r="EP22" s="62" t="s">
        <v>279</v>
      </c>
      <c r="EQ22" s="30">
        <v>20.91459</v>
      </c>
      <c r="ER22" s="30">
        <v>21.516615</v>
      </c>
      <c r="ES22" s="30">
        <v>22.710839</v>
      </c>
      <c r="ET22" s="30">
        <v>23.245533</v>
      </c>
      <c r="EU22" s="30">
        <v>25.136803</v>
      </c>
      <c r="EV22" s="30">
        <v>24.523972</v>
      </c>
      <c r="EW22" s="30">
        <v>25.267602</v>
      </c>
      <c r="EX22" s="30">
        <v>26.52883</v>
      </c>
      <c r="EY22" s="30">
        <v>28.828895</v>
      </c>
      <c r="EZ22" s="30">
        <v>29.062899</v>
      </c>
      <c r="FA22" s="30">
        <v>32.223912</v>
      </c>
      <c r="FB22" s="30">
        <v>30.450811</v>
      </c>
      <c r="FC22" s="30">
        <v>32.267048</v>
      </c>
      <c r="FD22" s="30">
        <v>33.25207</v>
      </c>
      <c r="FE22" s="30">
        <v>34.560534</v>
      </c>
      <c r="FF22" s="30">
        <v>33.693729</v>
      </c>
      <c r="FG22" s="30">
        <v>33.874252</v>
      </c>
      <c r="FH22" s="30">
        <v>33.407286</v>
      </c>
      <c r="FI22" s="30">
        <v>34.491675</v>
      </c>
      <c r="FJ22" s="30">
        <v>34.814915</v>
      </c>
      <c r="FK22" s="30">
        <v>34.778262</v>
      </c>
    </row>
    <row r="23" spans="2:167">
      <c r="B23" s="62" t="s">
        <v>283</v>
      </c>
      <c r="C23" s="30">
        <v>0</v>
      </c>
      <c r="D23" s="30">
        <v>0</v>
      </c>
      <c r="E23" s="30">
        <v>0</v>
      </c>
      <c r="F23" s="30">
        <v>0.897715</v>
      </c>
      <c r="G23" s="30">
        <v>1.141965</v>
      </c>
      <c r="H23" s="30">
        <v>1.060951</v>
      </c>
      <c r="I23" s="30">
        <v>0.850205</v>
      </c>
      <c r="J23" s="30">
        <v>0.44673</v>
      </c>
      <c r="K23" s="30">
        <v>0.46205</v>
      </c>
      <c r="L23" s="30">
        <v>0.851959</v>
      </c>
      <c r="M23" s="30">
        <v>0.629911</v>
      </c>
      <c r="N23" s="30">
        <v>0.504764</v>
      </c>
      <c r="O23" s="30">
        <v>0.590066</v>
      </c>
      <c r="P23" s="30">
        <v>0.842157</v>
      </c>
      <c r="Q23" s="30">
        <v>0.754491</v>
      </c>
      <c r="R23" s="30">
        <v>0.800203</v>
      </c>
      <c r="S23" s="30">
        <v>0.891801</v>
      </c>
      <c r="T23" s="30">
        <v>0.922288</v>
      </c>
      <c r="U23" s="30">
        <v>1.008311</v>
      </c>
      <c r="V23" s="30">
        <v>1.101995</v>
      </c>
      <c r="W23" s="30">
        <v>1.091765</v>
      </c>
      <c r="X23" s="30"/>
      <c r="Z23" s="62" t="s">
        <v>283</v>
      </c>
      <c r="AA23" s="30">
        <v>10.842411</v>
      </c>
      <c r="AB23" s="30">
        <v>9.728503</v>
      </c>
      <c r="AC23" s="30">
        <v>10.224358</v>
      </c>
      <c r="AD23" s="30">
        <v>10.335342</v>
      </c>
      <c r="AE23" s="30">
        <v>9.132505</v>
      </c>
      <c r="AF23" s="30">
        <v>9.316335</v>
      </c>
      <c r="AG23" s="30">
        <v>8.602245</v>
      </c>
      <c r="AH23" s="30">
        <v>8.155818</v>
      </c>
      <c r="AI23" s="30">
        <v>8.48595</v>
      </c>
      <c r="AJ23" s="30">
        <v>8.926011</v>
      </c>
      <c r="AK23" s="30">
        <v>8.249247</v>
      </c>
      <c r="AL23" s="30">
        <v>8.032469</v>
      </c>
      <c r="AM23" s="30">
        <v>8.409932</v>
      </c>
      <c r="AN23" s="30">
        <v>8.23791</v>
      </c>
      <c r="AO23" s="30">
        <v>7.911719</v>
      </c>
      <c r="AP23" s="30">
        <v>8.16914</v>
      </c>
      <c r="AQ23" s="30">
        <v>8.677238</v>
      </c>
      <c r="AR23" s="30">
        <v>9.298853</v>
      </c>
      <c r="AS23" s="30">
        <v>9.579039</v>
      </c>
      <c r="AT23" s="30">
        <v>10.415082</v>
      </c>
      <c r="AU23" s="30">
        <v>10.013893</v>
      </c>
      <c r="AV23" s="30"/>
      <c r="AX23" s="62" t="s">
        <v>283</v>
      </c>
      <c r="AY23" s="30">
        <v>69.377259</v>
      </c>
      <c r="AZ23" s="30">
        <v>70.038977</v>
      </c>
      <c r="BA23" s="30">
        <v>70.762108</v>
      </c>
      <c r="BB23" s="30">
        <v>72.300701</v>
      </c>
      <c r="BC23" s="30">
        <v>71.40163</v>
      </c>
      <c r="BD23" s="30">
        <v>70.986419</v>
      </c>
      <c r="BE23" s="30">
        <v>70.401361</v>
      </c>
      <c r="BF23" s="30">
        <v>71.744329</v>
      </c>
      <c r="BG23" s="30">
        <v>71.92771</v>
      </c>
      <c r="BH23" s="30">
        <v>69.332329</v>
      </c>
      <c r="BI23" s="30">
        <v>68.452901</v>
      </c>
      <c r="BJ23" s="30">
        <v>71.075947</v>
      </c>
      <c r="BK23" s="30">
        <v>69.285663</v>
      </c>
      <c r="BL23" s="30">
        <v>70.62084</v>
      </c>
      <c r="BM23" s="30">
        <v>70.914774</v>
      </c>
      <c r="BN23" s="30">
        <v>72.201683</v>
      </c>
      <c r="BO23" s="30">
        <v>71.560162</v>
      </c>
      <c r="BP23" s="30">
        <v>71.718983</v>
      </c>
      <c r="BQ23" s="30">
        <v>76.281277</v>
      </c>
      <c r="BR23" s="30">
        <v>73.4044</v>
      </c>
      <c r="BS23" s="30">
        <v>72.815548</v>
      </c>
      <c r="BT23" s="30"/>
      <c r="BV23" s="62" t="s">
        <v>283</v>
      </c>
      <c r="BW23" s="30">
        <v>65.366848</v>
      </c>
      <c r="BX23" s="30">
        <v>64.174316</v>
      </c>
      <c r="BY23" s="30">
        <v>64.006321</v>
      </c>
      <c r="BZ23" s="30">
        <v>63.875521</v>
      </c>
      <c r="CA23" s="30">
        <v>61.749675</v>
      </c>
      <c r="CB23" s="30">
        <v>59.31116</v>
      </c>
      <c r="CC23" s="30">
        <v>57.824577</v>
      </c>
      <c r="CD23" s="30">
        <v>53.714505</v>
      </c>
      <c r="CE23" s="30">
        <v>53.492649</v>
      </c>
      <c r="CF23" s="30">
        <v>51.927425</v>
      </c>
      <c r="CG23" s="30">
        <v>51.594268</v>
      </c>
      <c r="CH23" s="30">
        <v>52.88543</v>
      </c>
      <c r="CI23" s="30">
        <v>53.786616</v>
      </c>
      <c r="CJ23" s="30">
        <v>52.371821</v>
      </c>
      <c r="CK23" s="30">
        <v>52.518402</v>
      </c>
      <c r="CL23" s="30">
        <v>51.474411</v>
      </c>
      <c r="CM23" s="30">
        <v>52.897997</v>
      </c>
      <c r="CN23" s="30">
        <v>53.209935</v>
      </c>
      <c r="CO23" s="30">
        <v>52.286308</v>
      </c>
      <c r="CP23" s="30">
        <v>51.724696</v>
      </c>
      <c r="CQ23" s="30">
        <v>51.693936</v>
      </c>
      <c r="CR23" s="30"/>
      <c r="CT23" s="62" t="s">
        <v>283</v>
      </c>
      <c r="CU23" s="30">
        <v>86.594351</v>
      </c>
      <c r="CV23" s="30">
        <v>86.980879</v>
      </c>
      <c r="CW23" s="30">
        <v>86.236471</v>
      </c>
      <c r="CX23" s="30">
        <v>85.281856</v>
      </c>
      <c r="CY23" s="30">
        <v>83.371232</v>
      </c>
      <c r="CZ23" s="30">
        <v>83.355577</v>
      </c>
      <c r="DA23" s="30">
        <v>84.29258</v>
      </c>
      <c r="DB23" s="30">
        <v>83.880587</v>
      </c>
      <c r="DC23" s="30">
        <v>83.779857</v>
      </c>
      <c r="DD23" s="30">
        <v>83.052395</v>
      </c>
      <c r="DE23" s="30">
        <v>84.313569</v>
      </c>
      <c r="DF23" s="30">
        <v>85.339024</v>
      </c>
      <c r="DG23" s="30">
        <v>83.77112</v>
      </c>
      <c r="DH23" s="30">
        <v>85.179896</v>
      </c>
      <c r="DI23" s="30">
        <v>84.352958</v>
      </c>
      <c r="DJ23" s="30">
        <v>84.522599</v>
      </c>
      <c r="DK23" s="30">
        <v>83.737428</v>
      </c>
      <c r="DL23" s="30">
        <v>84.17472</v>
      </c>
      <c r="DM23" s="30">
        <v>84.801861</v>
      </c>
      <c r="DN23" s="30">
        <v>85.307954</v>
      </c>
      <c r="DO23" s="30">
        <v>84.731447</v>
      </c>
      <c r="DP23" s="30"/>
      <c r="DR23" s="62" t="s">
        <v>283</v>
      </c>
      <c r="DS23" s="30">
        <v>93.327239</v>
      </c>
      <c r="DT23" s="30">
        <v>92.395828</v>
      </c>
      <c r="DU23" s="30">
        <v>93.34596</v>
      </c>
      <c r="DV23" s="30">
        <v>94.188361</v>
      </c>
      <c r="DW23" s="30">
        <v>93.920429</v>
      </c>
      <c r="DX23" s="30">
        <v>93.447398</v>
      </c>
      <c r="DY23" s="30">
        <v>92.860465</v>
      </c>
      <c r="DZ23" s="30">
        <v>93.152223</v>
      </c>
      <c r="EA23" s="30">
        <v>92.673913</v>
      </c>
      <c r="EB23" s="30">
        <v>92.04336</v>
      </c>
      <c r="EC23" s="30">
        <v>91.752203</v>
      </c>
      <c r="ED23" s="30">
        <v>91.667698</v>
      </c>
      <c r="EE23" s="30">
        <v>91.261545</v>
      </c>
      <c r="EF23" s="30">
        <v>91.080858</v>
      </c>
      <c r="EG23" s="30">
        <v>90.577424</v>
      </c>
      <c r="EH23" s="30">
        <v>90.68161</v>
      </c>
      <c r="EI23" s="30">
        <v>87.844224</v>
      </c>
      <c r="EJ23" s="30">
        <v>88.272623</v>
      </c>
      <c r="EK23" s="30">
        <v>88.566709</v>
      </c>
      <c r="EL23" s="30">
        <v>88.356236</v>
      </c>
      <c r="EM23" s="30">
        <v>87.982125</v>
      </c>
      <c r="EN23" s="30"/>
      <c r="EP23" s="62" t="s">
        <v>283</v>
      </c>
      <c r="EQ23" s="30">
        <v>56.155337</v>
      </c>
      <c r="ER23" s="30">
        <v>55.349701</v>
      </c>
      <c r="ES23" s="30">
        <v>58.799719</v>
      </c>
      <c r="ET23" s="30">
        <v>58.579564</v>
      </c>
      <c r="EU23" s="30">
        <v>56.967051</v>
      </c>
      <c r="EV23" s="30">
        <v>57.550295</v>
      </c>
      <c r="EW23" s="30">
        <v>58.899089</v>
      </c>
      <c r="EX23" s="30">
        <v>57.771293</v>
      </c>
      <c r="EY23" s="30">
        <v>56.890294</v>
      </c>
      <c r="EZ23" s="30">
        <v>57.586621</v>
      </c>
      <c r="FA23" s="30">
        <v>54.482698</v>
      </c>
      <c r="FB23" s="30">
        <v>58.619531</v>
      </c>
      <c r="FC23" s="30">
        <v>57.380442</v>
      </c>
      <c r="FD23" s="30">
        <v>57.033963</v>
      </c>
      <c r="FE23" s="30">
        <v>56.272365</v>
      </c>
      <c r="FF23" s="30">
        <v>57.87789</v>
      </c>
      <c r="FG23" s="30">
        <v>57.473176</v>
      </c>
      <c r="FH23" s="30">
        <v>57.123612</v>
      </c>
      <c r="FI23" s="30">
        <v>55.59949</v>
      </c>
      <c r="FJ23" s="30">
        <v>55.945763</v>
      </c>
      <c r="FK23" s="30">
        <v>56.422762</v>
      </c>
    </row>
    <row r="24" spans="2:167">
      <c r="B24" s="62" t="s">
        <v>281</v>
      </c>
      <c r="C24" s="30">
        <v>49.777028</v>
      </c>
      <c r="D24" s="30">
        <v>51.039678</v>
      </c>
      <c r="E24" s="30">
        <v>52.605093</v>
      </c>
      <c r="F24" s="30">
        <v>49.662283</v>
      </c>
      <c r="G24" s="30">
        <v>47.48575</v>
      </c>
      <c r="H24" s="30">
        <v>43.888301</v>
      </c>
      <c r="I24" s="30">
        <v>43.658653</v>
      </c>
      <c r="J24" s="30">
        <v>45.376239</v>
      </c>
      <c r="K24" s="30">
        <v>45.427311</v>
      </c>
      <c r="L24" s="30">
        <v>43.355208</v>
      </c>
      <c r="M24" s="30">
        <v>46.318689</v>
      </c>
      <c r="N24" s="30">
        <v>47.62367</v>
      </c>
      <c r="O24" s="30">
        <v>43.623161</v>
      </c>
      <c r="P24" s="30">
        <v>35.045363</v>
      </c>
      <c r="Q24" s="30">
        <v>33.643518</v>
      </c>
      <c r="R24" s="30">
        <v>32.762349</v>
      </c>
      <c r="S24" s="30">
        <v>32.409838</v>
      </c>
      <c r="T24" s="30">
        <v>34.206052</v>
      </c>
      <c r="U24" s="30">
        <v>35.412705</v>
      </c>
      <c r="V24" s="30">
        <v>35.607643</v>
      </c>
      <c r="W24" s="30">
        <v>34.78027</v>
      </c>
      <c r="X24" s="30"/>
      <c r="Z24" s="62" t="s">
        <v>281</v>
      </c>
      <c r="AA24" s="30">
        <v>24.153368</v>
      </c>
      <c r="AB24" s="30">
        <v>24.414921</v>
      </c>
      <c r="AC24" s="30">
        <v>23.964863</v>
      </c>
      <c r="AD24" s="30">
        <v>22.220996</v>
      </c>
      <c r="AE24" s="30">
        <v>26.389944</v>
      </c>
      <c r="AF24" s="30">
        <v>22.972731</v>
      </c>
      <c r="AG24" s="30">
        <v>21.784822</v>
      </c>
      <c r="AH24" s="30">
        <v>21.13507</v>
      </c>
      <c r="AI24" s="30">
        <v>18.081616</v>
      </c>
      <c r="AJ24" s="30">
        <v>16.154447</v>
      </c>
      <c r="AK24" s="30">
        <v>15.139815</v>
      </c>
      <c r="AL24" s="30">
        <v>12.505462</v>
      </c>
      <c r="AM24" s="30">
        <v>11.090344</v>
      </c>
      <c r="AN24" s="30">
        <v>9.332355</v>
      </c>
      <c r="AO24" s="30">
        <v>8.844326</v>
      </c>
      <c r="AP24" s="30">
        <v>8.729249</v>
      </c>
      <c r="AQ24" s="30">
        <v>9.993685</v>
      </c>
      <c r="AR24" s="30">
        <v>7.608922</v>
      </c>
      <c r="AS24" s="30">
        <v>7.267428</v>
      </c>
      <c r="AT24" s="30">
        <v>6.866845</v>
      </c>
      <c r="AU24" s="30">
        <v>5.814761</v>
      </c>
      <c r="AV24" s="30"/>
      <c r="AX24" s="62" t="s">
        <v>281</v>
      </c>
      <c r="AY24" s="30">
        <v>9.032935</v>
      </c>
      <c r="AZ24" s="30">
        <v>8.779278</v>
      </c>
      <c r="BA24" s="30">
        <v>9.179218</v>
      </c>
      <c r="BB24" s="30">
        <v>7.892953</v>
      </c>
      <c r="BC24" s="30">
        <v>7.520517</v>
      </c>
      <c r="BD24" s="30">
        <v>8.832688</v>
      </c>
      <c r="BE24" s="30">
        <v>8.561172</v>
      </c>
      <c r="BF24" s="30">
        <v>7.425831</v>
      </c>
      <c r="BG24" s="30">
        <v>6.369716</v>
      </c>
      <c r="BH24" s="30">
        <v>7.101616</v>
      </c>
      <c r="BI24" s="30">
        <v>7.469854</v>
      </c>
      <c r="BJ24" s="30">
        <v>5.703072</v>
      </c>
      <c r="BK24" s="30">
        <v>5.422396</v>
      </c>
      <c r="BL24" s="30">
        <v>5.161709</v>
      </c>
      <c r="BM24" s="30">
        <v>4.516609</v>
      </c>
      <c r="BN24" s="30">
        <v>4.24513</v>
      </c>
      <c r="BO24" s="30">
        <v>3.500671</v>
      </c>
      <c r="BP24" s="30">
        <v>2.913788</v>
      </c>
      <c r="BQ24" s="30">
        <v>2.623585</v>
      </c>
      <c r="BR24" s="30">
        <v>2.528769</v>
      </c>
      <c r="BS24" s="30">
        <v>2.369062</v>
      </c>
      <c r="BT24" s="30"/>
      <c r="BV24" s="62" t="s">
        <v>281</v>
      </c>
      <c r="BW24" s="30">
        <v>1.867304</v>
      </c>
      <c r="BX24" s="30">
        <v>1.206201</v>
      </c>
      <c r="BY24" s="30">
        <v>0.838723</v>
      </c>
      <c r="BZ24" s="30">
        <v>0.796184</v>
      </c>
      <c r="CA24" s="30">
        <v>0.578702</v>
      </c>
      <c r="CB24" s="30">
        <v>0.617428</v>
      </c>
      <c r="CC24" s="30">
        <v>0.746855</v>
      </c>
      <c r="CD24" s="30">
        <v>0.66749</v>
      </c>
      <c r="CE24" s="30">
        <v>0.578982</v>
      </c>
      <c r="CF24" s="30">
        <v>0.477598</v>
      </c>
      <c r="CG24" s="30">
        <v>1.129416</v>
      </c>
      <c r="CH24" s="30">
        <v>0.493946</v>
      </c>
      <c r="CI24" s="30">
        <v>0.527449</v>
      </c>
      <c r="CJ24" s="30">
        <v>1.036516</v>
      </c>
      <c r="CK24" s="30">
        <v>0.650726</v>
      </c>
      <c r="CL24" s="30">
        <v>0.636933</v>
      </c>
      <c r="CM24" s="30">
        <v>0.339004</v>
      </c>
      <c r="CN24" s="30">
        <v>0.485238</v>
      </c>
      <c r="CO24" s="30">
        <v>0.510821</v>
      </c>
      <c r="CP24" s="30">
        <v>0.402254</v>
      </c>
      <c r="CQ24" s="30">
        <v>0.433837</v>
      </c>
      <c r="CR24" s="30"/>
      <c r="CT24" s="62" t="s">
        <v>281</v>
      </c>
      <c r="CU24" s="30">
        <v>1.201961</v>
      </c>
      <c r="CV24" s="30">
        <v>0.802222</v>
      </c>
      <c r="CW24" s="30">
        <v>0.93545</v>
      </c>
      <c r="CX24" s="30">
        <v>1.119355</v>
      </c>
      <c r="CY24" s="30">
        <v>2.199199</v>
      </c>
      <c r="CZ24" s="30">
        <v>2.50577</v>
      </c>
      <c r="DA24" s="30">
        <v>2.100983</v>
      </c>
      <c r="DB24" s="30">
        <v>1.509396</v>
      </c>
      <c r="DC24" s="30">
        <v>1.253986</v>
      </c>
      <c r="DD24" s="30">
        <v>2.062607</v>
      </c>
      <c r="DE24" s="30">
        <v>1.659214</v>
      </c>
      <c r="DF24" s="30">
        <v>1.120337</v>
      </c>
      <c r="DG24" s="30">
        <v>1.906337</v>
      </c>
      <c r="DH24" s="30">
        <v>0.819994</v>
      </c>
      <c r="DI24" s="30">
        <v>0.754481</v>
      </c>
      <c r="DJ24" s="30">
        <v>0.894461</v>
      </c>
      <c r="DK24" s="30">
        <v>1.073262</v>
      </c>
      <c r="DL24" s="30">
        <v>1.114677</v>
      </c>
      <c r="DM24" s="30">
        <v>0.569066</v>
      </c>
      <c r="DN24" s="30">
        <v>0.553513</v>
      </c>
      <c r="DO24" s="30">
        <v>0.410845</v>
      </c>
      <c r="DP24" s="30"/>
      <c r="DR24" s="62" t="s">
        <v>281</v>
      </c>
      <c r="DS24" s="30">
        <v>0.186299</v>
      </c>
      <c r="DT24" s="30">
        <v>0.066444</v>
      </c>
      <c r="DU24" s="30">
        <v>0.067264</v>
      </c>
      <c r="DV24" s="30">
        <v>0.03386</v>
      </c>
      <c r="DW24" s="30">
        <v>0.032584</v>
      </c>
      <c r="DX24" s="30">
        <v>0.05887</v>
      </c>
      <c r="DY24" s="30">
        <v>0.041371</v>
      </c>
      <c r="DZ24" s="30">
        <v>0.029344</v>
      </c>
      <c r="EA24" s="30">
        <v>0.042687</v>
      </c>
      <c r="EB24" s="30">
        <v>0.052968</v>
      </c>
      <c r="EC24" s="30">
        <v>0.050709</v>
      </c>
      <c r="ED24" s="30">
        <v>0.054799</v>
      </c>
      <c r="EE24" s="30">
        <v>0.020456</v>
      </c>
      <c r="EF24" s="30">
        <v>0.027566</v>
      </c>
      <c r="EG24" s="30">
        <v>0.019629</v>
      </c>
      <c r="EH24" s="30">
        <v>0.015751</v>
      </c>
      <c r="EI24" s="30">
        <v>0.003632</v>
      </c>
      <c r="EJ24" s="30">
        <v>0.001905</v>
      </c>
      <c r="EK24" s="30">
        <v>0.002256</v>
      </c>
      <c r="EL24" s="30">
        <v>0.014513</v>
      </c>
      <c r="EM24" s="30">
        <v>0.0088</v>
      </c>
      <c r="EN24" s="30"/>
      <c r="EP24" s="62" t="s">
        <v>281</v>
      </c>
      <c r="EQ24" s="30">
        <v>7.360139</v>
      </c>
      <c r="ER24" s="30">
        <v>7.801504</v>
      </c>
      <c r="ES24" s="30">
        <v>3.041774</v>
      </c>
      <c r="ET24" s="30">
        <v>2.762252</v>
      </c>
      <c r="EU24" s="30">
        <v>4.210506</v>
      </c>
      <c r="EV24" s="30">
        <v>5.076731</v>
      </c>
      <c r="EW24" s="30">
        <v>5.159568</v>
      </c>
      <c r="EX24" s="30">
        <v>5.290927</v>
      </c>
      <c r="EY24" s="30">
        <v>3.947822</v>
      </c>
      <c r="EZ24" s="30">
        <v>3.78719</v>
      </c>
      <c r="FA24" s="30">
        <v>3.280967</v>
      </c>
      <c r="FB24" s="30">
        <v>2.244424</v>
      </c>
      <c r="FC24" s="30">
        <v>1.990494</v>
      </c>
      <c r="FD24" s="30">
        <v>1.778457</v>
      </c>
      <c r="FE24" s="30">
        <v>1.729007</v>
      </c>
      <c r="FF24" s="30">
        <v>1.679824</v>
      </c>
      <c r="FG24" s="30">
        <v>1.23413</v>
      </c>
      <c r="FH24" s="30">
        <v>0.816162</v>
      </c>
      <c r="FI24" s="30">
        <v>1.036616</v>
      </c>
      <c r="FJ24" s="30">
        <v>0.710178</v>
      </c>
      <c r="FK24" s="30">
        <v>0.625707</v>
      </c>
    </row>
    <row r="25" ht="14" spans="2:167">
      <c r="B25" s="62" t="s">
        <v>294</v>
      </c>
      <c r="C25" s="30">
        <v>2.488183</v>
      </c>
      <c r="D25" s="30">
        <v>2.3998</v>
      </c>
      <c r="E25" s="30">
        <v>2.108751</v>
      </c>
      <c r="F25" s="30">
        <v>2.245906</v>
      </c>
      <c r="G25" s="30">
        <v>1.90699</v>
      </c>
      <c r="H25" s="30">
        <v>2.471215</v>
      </c>
      <c r="I25" s="30">
        <v>2.743483</v>
      </c>
      <c r="J25" s="30">
        <v>2.351946</v>
      </c>
      <c r="K25" s="30">
        <v>2.547968</v>
      </c>
      <c r="L25" s="30">
        <v>2.357515</v>
      </c>
      <c r="M25" s="30">
        <v>2.221794</v>
      </c>
      <c r="N25" s="30">
        <v>1.704931</v>
      </c>
      <c r="O25" s="30">
        <v>1.581101</v>
      </c>
      <c r="P25" s="30">
        <v>1.55686</v>
      </c>
      <c r="Q25" s="30">
        <v>1.515221</v>
      </c>
      <c r="R25" s="30">
        <v>1.665239</v>
      </c>
      <c r="S25" s="30">
        <v>1.583056</v>
      </c>
      <c r="T25" s="30">
        <v>1.488759</v>
      </c>
      <c r="U25" s="30">
        <v>0.995236</v>
      </c>
      <c r="V25" s="30">
        <v>1.223187</v>
      </c>
      <c r="W25" s="30">
        <v>0.917518</v>
      </c>
      <c r="X25" s="30"/>
      <c r="Z25" s="62" t="s">
        <v>294</v>
      </c>
      <c r="AA25" s="30">
        <v>0.532118</v>
      </c>
      <c r="AB25" s="30">
        <v>0.591608</v>
      </c>
      <c r="AC25" s="30">
        <v>0.586064</v>
      </c>
      <c r="AD25" s="30">
        <v>0.452791</v>
      </c>
      <c r="AE25" s="30">
        <v>0.455824</v>
      </c>
      <c r="AF25" s="30">
        <v>0.701257</v>
      </c>
      <c r="AG25" s="30">
        <v>0.576413</v>
      </c>
      <c r="AH25" s="30">
        <v>0.612443</v>
      </c>
      <c r="AI25" s="30">
        <v>0.511324</v>
      </c>
      <c r="AJ25" s="30">
        <v>0.460431</v>
      </c>
      <c r="AK25" s="30">
        <v>0.636153</v>
      </c>
      <c r="AL25" s="30">
        <v>0.639353</v>
      </c>
      <c r="AM25" s="30">
        <v>0.728722</v>
      </c>
      <c r="AN25" s="30">
        <v>0.705974</v>
      </c>
      <c r="AO25" s="30">
        <v>0.654457</v>
      </c>
      <c r="AP25" s="30">
        <v>0.700317</v>
      </c>
      <c r="AQ25" s="30">
        <v>0.753923</v>
      </c>
      <c r="AR25" s="30">
        <v>0.730416</v>
      </c>
      <c r="AS25" s="30">
        <v>0.753264</v>
      </c>
      <c r="AT25" s="30">
        <v>0.789391</v>
      </c>
      <c r="AU25" s="30">
        <v>0.64507</v>
      </c>
      <c r="AV25" s="30"/>
      <c r="AX25" s="62" t="s">
        <v>294</v>
      </c>
      <c r="AY25" s="30">
        <v>1.381307</v>
      </c>
      <c r="AZ25" s="30">
        <v>1.397154</v>
      </c>
      <c r="BA25" s="30">
        <v>1.301053</v>
      </c>
      <c r="BB25" s="30">
        <v>1.343111</v>
      </c>
      <c r="BC25" s="30">
        <v>1.389507</v>
      </c>
      <c r="BD25" s="30">
        <v>1.788628</v>
      </c>
      <c r="BE25" s="30">
        <v>2.277194</v>
      </c>
      <c r="BF25" s="30">
        <v>2.281311</v>
      </c>
      <c r="BG25" s="30">
        <v>2.423193</v>
      </c>
      <c r="BH25" s="30">
        <v>2.288945</v>
      </c>
      <c r="BI25" s="30">
        <v>2.576092</v>
      </c>
      <c r="BJ25" s="30">
        <v>2.832135</v>
      </c>
      <c r="BK25" s="30">
        <v>3.697668</v>
      </c>
      <c r="BL25" s="30">
        <v>2.254198</v>
      </c>
      <c r="BM25" s="30">
        <v>1.981281</v>
      </c>
      <c r="BN25" s="30">
        <v>1.978788</v>
      </c>
      <c r="BO25" s="30">
        <v>3.025082</v>
      </c>
      <c r="BP25" s="30">
        <v>2.958963</v>
      </c>
      <c r="BQ25" s="30">
        <v>1.945346</v>
      </c>
      <c r="BR25" s="30">
        <v>2.241779</v>
      </c>
      <c r="BS25" s="30">
        <v>2.521062</v>
      </c>
      <c r="BT25" s="30"/>
      <c r="BV25" s="62" t="s">
        <v>294</v>
      </c>
      <c r="BW25" s="30">
        <v>1.04057</v>
      </c>
      <c r="BX25" s="30">
        <v>1.269563</v>
      </c>
      <c r="BY25" s="30">
        <v>0.993796</v>
      </c>
      <c r="BZ25" s="30">
        <v>1.013433</v>
      </c>
      <c r="CA25" s="30">
        <v>1.011082</v>
      </c>
      <c r="CB25" s="30">
        <v>0.874187</v>
      </c>
      <c r="CC25" s="30">
        <v>1.04213</v>
      </c>
      <c r="CD25" s="30">
        <v>1.014392</v>
      </c>
      <c r="CE25" s="30">
        <v>1.071636</v>
      </c>
      <c r="CF25" s="30">
        <v>0.94791</v>
      </c>
      <c r="CG25" s="30">
        <v>0.712141</v>
      </c>
      <c r="CH25" s="30">
        <v>0.655415</v>
      </c>
      <c r="CI25" s="30">
        <v>0.845172</v>
      </c>
      <c r="CJ25" s="30">
        <v>0.761704</v>
      </c>
      <c r="CK25" s="30">
        <v>0.580983</v>
      </c>
      <c r="CL25" s="30">
        <v>0.648422</v>
      </c>
      <c r="CM25" s="30">
        <v>0.486625</v>
      </c>
      <c r="CN25" s="30">
        <v>0.818386</v>
      </c>
      <c r="CO25" s="30">
        <v>0.904558</v>
      </c>
      <c r="CP25" s="30">
        <v>0.919707</v>
      </c>
      <c r="CQ25" s="30">
        <v>1.075891</v>
      </c>
      <c r="CR25" s="30"/>
      <c r="CT25" s="62" t="s">
        <v>294</v>
      </c>
      <c r="CU25" s="30">
        <v>2.913356</v>
      </c>
      <c r="CV25" s="30">
        <v>3.491843</v>
      </c>
      <c r="CW25" s="30">
        <v>3.822566</v>
      </c>
      <c r="CX25" s="30">
        <v>3.706871</v>
      </c>
      <c r="CY25" s="30">
        <v>4.367268</v>
      </c>
      <c r="CZ25" s="30">
        <v>4.048593</v>
      </c>
      <c r="DA25" s="30">
        <v>4.648759</v>
      </c>
      <c r="DB25" s="30">
        <v>5.001413</v>
      </c>
      <c r="DC25" s="30">
        <v>4.932004</v>
      </c>
      <c r="DD25" s="30">
        <v>4.236554</v>
      </c>
      <c r="DE25" s="30">
        <v>4.496754</v>
      </c>
      <c r="DF25" s="30">
        <v>2.918262</v>
      </c>
      <c r="DG25" s="30">
        <v>3.139599</v>
      </c>
      <c r="DH25" s="30">
        <v>2.392102</v>
      </c>
      <c r="DI25" s="30">
        <v>2.42752</v>
      </c>
      <c r="DJ25" s="30">
        <v>2.079572</v>
      </c>
      <c r="DK25" s="30">
        <v>1.665161</v>
      </c>
      <c r="DL25" s="30">
        <v>0.88073</v>
      </c>
      <c r="DM25" s="30">
        <v>0.857963</v>
      </c>
      <c r="DN25" s="30">
        <v>0.895444</v>
      </c>
      <c r="DO25" s="30">
        <v>0.591906</v>
      </c>
      <c r="DP25" s="30"/>
      <c r="DR25" s="62" t="s">
        <v>294</v>
      </c>
      <c r="DS25" s="30">
        <v>1.147273</v>
      </c>
      <c r="DT25" s="30">
        <v>1.926068</v>
      </c>
      <c r="DU25" s="30">
        <v>1.472653</v>
      </c>
      <c r="DV25" s="30">
        <v>1.312777</v>
      </c>
      <c r="DW25" s="30">
        <v>1.121279</v>
      </c>
      <c r="DX25" s="30">
        <v>0.895306</v>
      </c>
      <c r="DY25" s="30">
        <v>0.890921</v>
      </c>
      <c r="DZ25" s="30">
        <v>0.838597</v>
      </c>
      <c r="EA25" s="30">
        <v>0.93275</v>
      </c>
      <c r="EB25" s="30">
        <v>0.883839</v>
      </c>
      <c r="EC25" s="30">
        <v>1.153382</v>
      </c>
      <c r="ED25" s="30">
        <v>1.302244</v>
      </c>
      <c r="EE25" s="30">
        <v>1.59605</v>
      </c>
      <c r="EF25" s="30">
        <v>1.392378</v>
      </c>
      <c r="EG25" s="30">
        <v>1.269701</v>
      </c>
      <c r="EH25" s="30">
        <v>1.220906</v>
      </c>
      <c r="EI25" s="30">
        <v>1.226439</v>
      </c>
      <c r="EJ25" s="30">
        <v>0.998932</v>
      </c>
      <c r="EK25" s="30">
        <v>1.183951</v>
      </c>
      <c r="EL25" s="30">
        <v>1.181115</v>
      </c>
      <c r="EM25" s="30">
        <v>1.146178</v>
      </c>
      <c r="EN25" s="30"/>
      <c r="EP25" s="62" t="s">
        <v>294</v>
      </c>
      <c r="EQ25" s="30">
        <v>1.255346</v>
      </c>
      <c r="ER25" s="30">
        <v>1.525581</v>
      </c>
      <c r="ES25" s="30">
        <v>1.525382</v>
      </c>
      <c r="ET25" s="30">
        <v>1.655099</v>
      </c>
      <c r="EU25" s="30">
        <v>1.375779</v>
      </c>
      <c r="EV25" s="30">
        <v>2.098633</v>
      </c>
      <c r="EW25" s="30">
        <v>1.440311</v>
      </c>
      <c r="EX25" s="30">
        <v>1.746397</v>
      </c>
      <c r="EY25" s="30">
        <v>1.953279</v>
      </c>
      <c r="EZ25" s="30">
        <v>1.462211</v>
      </c>
      <c r="FA25" s="30">
        <v>1.848123</v>
      </c>
      <c r="FB25" s="30">
        <v>1.457863</v>
      </c>
      <c r="FC25" s="30">
        <v>1.434366</v>
      </c>
      <c r="FD25" s="30">
        <v>1.365823</v>
      </c>
      <c r="FE25" s="30">
        <v>1.203577</v>
      </c>
      <c r="FF25" s="30">
        <v>1.196424</v>
      </c>
      <c r="FG25" s="30">
        <v>0.978506</v>
      </c>
      <c r="FH25" s="30">
        <v>0.931526</v>
      </c>
      <c r="FI25" s="30">
        <v>1.489771</v>
      </c>
      <c r="FJ25" s="30">
        <v>1.433526</v>
      </c>
      <c r="FK25" s="30">
        <v>1.165271</v>
      </c>
    </row>
    <row r="26" spans="2:167">
      <c r="B26" s="62" t="s">
        <v>272</v>
      </c>
      <c r="C26" s="30">
        <v>20.50679</v>
      </c>
      <c r="D26" s="30">
        <v>18.066171</v>
      </c>
      <c r="E26" s="30">
        <v>16.449663</v>
      </c>
      <c r="F26" s="30">
        <v>15.4367</v>
      </c>
      <c r="G26" s="30">
        <v>17.458977</v>
      </c>
      <c r="H26" s="30">
        <v>19.45795</v>
      </c>
      <c r="I26" s="30">
        <v>20.453667</v>
      </c>
      <c r="J26" s="30">
        <v>21.823226</v>
      </c>
      <c r="K26" s="30">
        <v>21.353746</v>
      </c>
      <c r="L26" s="30">
        <v>22.349784</v>
      </c>
      <c r="M26" s="30">
        <v>20.996779</v>
      </c>
      <c r="N26" s="30">
        <v>20.963902</v>
      </c>
      <c r="O26" s="30">
        <v>23.635991</v>
      </c>
      <c r="P26" s="30">
        <v>27.708757</v>
      </c>
      <c r="Q26" s="30">
        <v>27.505723</v>
      </c>
      <c r="R26" s="30">
        <v>28.511736</v>
      </c>
      <c r="S26" s="30">
        <v>26.58652</v>
      </c>
      <c r="T26" s="30">
        <v>23.370529</v>
      </c>
      <c r="U26" s="30">
        <v>22.397458</v>
      </c>
      <c r="V26" s="30">
        <v>19.614562</v>
      </c>
      <c r="W26" s="30">
        <v>19.859555</v>
      </c>
      <c r="X26" s="30"/>
      <c r="Z26" s="62" t="s">
        <v>272</v>
      </c>
      <c r="AA26" s="30">
        <v>18.587013</v>
      </c>
      <c r="AB26" s="30">
        <v>17.853125</v>
      </c>
      <c r="AC26" s="30">
        <v>16.802059</v>
      </c>
      <c r="AD26" s="30">
        <v>15.727969</v>
      </c>
      <c r="AE26" s="30">
        <v>16.100063</v>
      </c>
      <c r="AF26" s="30">
        <v>17.992046</v>
      </c>
      <c r="AG26" s="30">
        <v>19.227899</v>
      </c>
      <c r="AH26" s="30">
        <v>20.60508</v>
      </c>
      <c r="AI26" s="30">
        <v>21.166485</v>
      </c>
      <c r="AJ26" s="30">
        <v>21.426056</v>
      </c>
      <c r="AK26" s="30">
        <v>21.418318</v>
      </c>
      <c r="AL26" s="30">
        <v>22.019411</v>
      </c>
      <c r="AM26" s="30">
        <v>22.494253</v>
      </c>
      <c r="AN26" s="30">
        <v>23.032734</v>
      </c>
      <c r="AO26" s="30">
        <v>22.62921</v>
      </c>
      <c r="AP26" s="30">
        <v>23.396891</v>
      </c>
      <c r="AQ26" s="30">
        <v>22.541934</v>
      </c>
      <c r="AR26" s="30">
        <v>21.492242</v>
      </c>
      <c r="AS26" s="30">
        <v>20.355547</v>
      </c>
      <c r="AT26" s="30">
        <v>18.614955</v>
      </c>
      <c r="AU26" s="30">
        <v>18.389031</v>
      </c>
      <c r="AV26" s="30"/>
      <c r="AX26" s="62" t="s">
        <v>272</v>
      </c>
      <c r="AY26" s="30">
        <v>6.299078</v>
      </c>
      <c r="AZ26" s="30">
        <v>5.651446</v>
      </c>
      <c r="BA26" s="30">
        <v>5.163914</v>
      </c>
      <c r="BB26" s="30">
        <v>4.537353</v>
      </c>
      <c r="BC26" s="30">
        <v>4.784132</v>
      </c>
      <c r="BD26" s="30">
        <v>4.827946</v>
      </c>
      <c r="BE26" s="30">
        <v>4.990374</v>
      </c>
      <c r="BF26" s="30">
        <v>5.17832</v>
      </c>
      <c r="BG26" s="30">
        <v>5.431709</v>
      </c>
      <c r="BH26" s="30">
        <v>5.902108</v>
      </c>
      <c r="BI26" s="30">
        <v>5.880754</v>
      </c>
      <c r="BJ26" s="30">
        <v>5.863427</v>
      </c>
      <c r="BK26" s="30">
        <v>6.164868</v>
      </c>
      <c r="BL26" s="30">
        <v>6.338125</v>
      </c>
      <c r="BM26" s="30">
        <v>6.438442</v>
      </c>
      <c r="BN26" s="30">
        <v>6.110279</v>
      </c>
      <c r="BO26" s="30">
        <v>6.761776</v>
      </c>
      <c r="BP26" s="30">
        <v>6.957024</v>
      </c>
      <c r="BQ26" s="30">
        <v>5.769205</v>
      </c>
      <c r="BR26" s="30">
        <v>5.506962</v>
      </c>
      <c r="BS26" s="30">
        <v>5.61354</v>
      </c>
      <c r="BT26" s="30"/>
      <c r="BV26" s="62" t="s">
        <v>272</v>
      </c>
      <c r="BW26" s="30">
        <v>6.872883</v>
      </c>
      <c r="BX26" s="30">
        <v>6.508478</v>
      </c>
      <c r="BY26" s="30">
        <v>6.091816</v>
      </c>
      <c r="BZ26" s="30">
        <v>5.169795</v>
      </c>
      <c r="CA26" s="30">
        <v>5.607646</v>
      </c>
      <c r="CB26" s="30">
        <v>5.773488</v>
      </c>
      <c r="CC26" s="30">
        <v>6.680654</v>
      </c>
      <c r="CD26" s="30">
        <v>6.054937</v>
      </c>
      <c r="CE26" s="30">
        <v>5.878321</v>
      </c>
      <c r="CF26" s="30">
        <v>5.963016</v>
      </c>
      <c r="CG26" s="30">
        <v>5.51273</v>
      </c>
      <c r="CH26" s="30">
        <v>5.52529</v>
      </c>
      <c r="CI26" s="30">
        <v>5.633684</v>
      </c>
      <c r="CJ26" s="30">
        <v>5.22088</v>
      </c>
      <c r="CK26" s="30">
        <v>4.814012</v>
      </c>
      <c r="CL26" s="30">
        <v>5.194589</v>
      </c>
      <c r="CM26" s="30">
        <v>5.424635</v>
      </c>
      <c r="CN26" s="30">
        <v>5.862068</v>
      </c>
      <c r="CO26" s="30">
        <v>6.351543</v>
      </c>
      <c r="CP26" s="30">
        <v>6.520615</v>
      </c>
      <c r="CQ26" s="30">
        <v>6.430173</v>
      </c>
      <c r="CR26" s="30"/>
      <c r="CT26" s="62" t="s">
        <v>272</v>
      </c>
      <c r="CU26" s="30">
        <v>4.438795</v>
      </c>
      <c r="CV26" s="30">
        <v>4.017352</v>
      </c>
      <c r="CW26" s="30">
        <v>4.050387</v>
      </c>
      <c r="CX26" s="30">
        <v>4.256912</v>
      </c>
      <c r="CY26" s="30">
        <v>4.03863</v>
      </c>
      <c r="CZ26" s="30">
        <v>3.639892</v>
      </c>
      <c r="DA26" s="30">
        <v>2.798761</v>
      </c>
      <c r="DB26" s="30">
        <v>2.493623</v>
      </c>
      <c r="DC26" s="30">
        <v>2.697323</v>
      </c>
      <c r="DD26" s="30">
        <v>2.550659</v>
      </c>
      <c r="DE26" s="30">
        <v>2.14013</v>
      </c>
      <c r="DF26" s="30">
        <v>2.263655</v>
      </c>
      <c r="DG26" s="30">
        <v>2.284158</v>
      </c>
      <c r="DH26" s="30">
        <v>2.096554</v>
      </c>
      <c r="DI26" s="30">
        <v>2.04619</v>
      </c>
      <c r="DJ26" s="30">
        <v>1.95301</v>
      </c>
      <c r="DK26" s="30">
        <v>2.363864</v>
      </c>
      <c r="DL26" s="30">
        <v>2.785049</v>
      </c>
      <c r="DM26" s="30">
        <v>2.740921</v>
      </c>
      <c r="DN26" s="30">
        <v>2.361528</v>
      </c>
      <c r="DO26" s="30">
        <v>2.375627</v>
      </c>
      <c r="DP26" s="30"/>
      <c r="DR26" s="62" t="s">
        <v>272</v>
      </c>
      <c r="DS26" s="30">
        <v>2.286579</v>
      </c>
      <c r="DT26" s="30">
        <v>1.939531</v>
      </c>
      <c r="DU26" s="30">
        <v>1.417484</v>
      </c>
      <c r="DV26" s="30">
        <v>0.884356</v>
      </c>
      <c r="DW26" s="30">
        <v>1.093885</v>
      </c>
      <c r="DX26" s="30">
        <v>1.349594</v>
      </c>
      <c r="DY26" s="30">
        <v>1.458454</v>
      </c>
      <c r="DZ26" s="30">
        <v>1.465659</v>
      </c>
      <c r="EA26" s="30">
        <v>1.412794</v>
      </c>
      <c r="EB26" s="30">
        <v>1.407637</v>
      </c>
      <c r="EC26" s="30">
        <v>1.289296</v>
      </c>
      <c r="ED26" s="30">
        <v>1.159995</v>
      </c>
      <c r="EE26" s="30">
        <v>1.038736</v>
      </c>
      <c r="EF26" s="30">
        <v>0.89312</v>
      </c>
      <c r="EG26" s="30">
        <v>0.824874</v>
      </c>
      <c r="EH26" s="30">
        <v>0.666201</v>
      </c>
      <c r="EI26" s="30">
        <v>2.069032</v>
      </c>
      <c r="EJ26" s="30">
        <v>2.96279</v>
      </c>
      <c r="EK26" s="30">
        <v>2.204878</v>
      </c>
      <c r="EL26" s="30">
        <v>1.496162</v>
      </c>
      <c r="EM26" s="30">
        <v>1.480541</v>
      </c>
      <c r="EN26" s="30"/>
      <c r="EP26" s="62" t="s">
        <v>272</v>
      </c>
      <c r="EQ26" s="30">
        <v>14.314589</v>
      </c>
      <c r="ER26" s="30">
        <v>13.806598</v>
      </c>
      <c r="ES26" s="30">
        <v>13.922286</v>
      </c>
      <c r="ET26" s="30">
        <v>13.757551</v>
      </c>
      <c r="EU26" s="30">
        <v>12.309861</v>
      </c>
      <c r="EV26" s="30">
        <v>10.750369</v>
      </c>
      <c r="EW26" s="30">
        <v>9.23343</v>
      </c>
      <c r="EX26" s="30">
        <v>8.662553</v>
      </c>
      <c r="EY26" s="30">
        <v>8.379712</v>
      </c>
      <c r="EZ26" s="30">
        <v>8.101079</v>
      </c>
      <c r="FA26" s="30">
        <v>8.1643</v>
      </c>
      <c r="FB26" s="30">
        <v>7.227371</v>
      </c>
      <c r="FC26" s="30">
        <v>6.927649</v>
      </c>
      <c r="FD26" s="30">
        <v>6.569688</v>
      </c>
      <c r="FE26" s="30">
        <v>6.234517</v>
      </c>
      <c r="FF26" s="30">
        <v>5.552133</v>
      </c>
      <c r="FG26" s="30">
        <v>6.439937</v>
      </c>
      <c r="FH26" s="30">
        <v>7.721414</v>
      </c>
      <c r="FI26" s="30">
        <v>7.382449</v>
      </c>
      <c r="FJ26" s="30">
        <v>7.095617</v>
      </c>
      <c r="FK26" s="30">
        <v>7.007998</v>
      </c>
    </row>
    <row r="27" spans="2:167">
      <c r="B27" s="24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Z27" s="24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X27" s="24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V27" s="24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T27" s="24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R27" s="24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P27" s="24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</row>
    <row r="28" ht="13" spans="2:167">
      <c r="B28" s="27" t="s">
        <v>295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Z28" s="27" t="s">
        <v>295</v>
      </c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X28" s="27" t="s">
        <v>295</v>
      </c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V28" s="27" t="s">
        <v>295</v>
      </c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T28" s="27" t="s">
        <v>295</v>
      </c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R28" s="27" t="s">
        <v>295</v>
      </c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P28" s="27" t="s">
        <v>295</v>
      </c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</row>
    <row r="29" ht="14" spans="2:167">
      <c r="B29" s="28" t="s">
        <v>296</v>
      </c>
      <c r="C29" s="30">
        <v>113.507</v>
      </c>
      <c r="D29" s="30">
        <v>115.348</v>
      </c>
      <c r="E29" s="30">
        <v>117.344</v>
      </c>
      <c r="F29" s="30">
        <v>119.772</v>
      </c>
      <c r="G29" s="30">
        <v>122.331</v>
      </c>
      <c r="H29" s="30">
        <v>124.631</v>
      </c>
      <c r="I29" s="30">
        <v>127.028</v>
      </c>
      <c r="J29" s="30">
        <v>129.429</v>
      </c>
      <c r="K29" s="30">
        <v>131.913</v>
      </c>
      <c r="L29" s="30">
        <v>134.207</v>
      </c>
      <c r="M29" s="30">
        <v>136.521</v>
      </c>
      <c r="N29" s="30">
        <v>139.004</v>
      </c>
      <c r="O29" s="30">
        <v>141.27</v>
      </c>
      <c r="P29" s="30">
        <v>143.565</v>
      </c>
      <c r="Q29" s="30">
        <v>145.416</v>
      </c>
      <c r="R29" s="30">
        <v>147.02</v>
      </c>
      <c r="S29" s="30">
        <v>148.59</v>
      </c>
      <c r="T29" s="30">
        <v>149.995</v>
      </c>
      <c r="U29" s="30">
        <v>151.639</v>
      </c>
      <c r="V29" s="30">
        <v>153.271</v>
      </c>
      <c r="W29" s="30">
        <v>155.005</v>
      </c>
      <c r="X29" s="30"/>
      <c r="Z29" s="28" t="s">
        <v>296</v>
      </c>
      <c r="AA29" s="30">
        <v>336.05</v>
      </c>
      <c r="AB29" s="30">
        <v>340.899</v>
      </c>
      <c r="AC29" s="30">
        <v>347.254</v>
      </c>
      <c r="AD29" s="30">
        <v>354.639</v>
      </c>
      <c r="AE29" s="30">
        <v>362.974</v>
      </c>
      <c r="AF29" s="30">
        <v>370.971</v>
      </c>
      <c r="AG29" s="30">
        <v>379.495</v>
      </c>
      <c r="AH29" s="30">
        <v>387.928</v>
      </c>
      <c r="AI29" s="30">
        <v>395.986</v>
      </c>
      <c r="AJ29" s="30">
        <v>403.385</v>
      </c>
      <c r="AK29" s="30">
        <v>410.988</v>
      </c>
      <c r="AL29" s="30">
        <v>418.754</v>
      </c>
      <c r="AM29" s="30">
        <v>427.708</v>
      </c>
      <c r="AN29" s="30">
        <v>435.66</v>
      </c>
      <c r="AO29" s="30">
        <v>443.222</v>
      </c>
      <c r="AP29" s="30">
        <v>449.783</v>
      </c>
      <c r="AQ29" s="30">
        <v>455.785</v>
      </c>
      <c r="AR29" s="30">
        <v>462.1</v>
      </c>
      <c r="AS29" s="30">
        <v>468.654</v>
      </c>
      <c r="AT29" s="30">
        <v>475.323</v>
      </c>
      <c r="AU29" s="30">
        <v>482.346</v>
      </c>
      <c r="AV29" s="30"/>
      <c r="AX29" s="28" t="s">
        <v>296</v>
      </c>
      <c r="AY29" s="30">
        <v>597.715</v>
      </c>
      <c r="AZ29" s="30">
        <v>610.454</v>
      </c>
      <c r="BA29" s="30">
        <v>624.774</v>
      </c>
      <c r="BB29" s="30">
        <v>638.436</v>
      </c>
      <c r="BC29" s="30">
        <v>652.623</v>
      </c>
      <c r="BD29" s="30">
        <v>665.992</v>
      </c>
      <c r="BE29" s="30">
        <v>679.346</v>
      </c>
      <c r="BF29" s="30">
        <v>691.209</v>
      </c>
      <c r="BG29" s="30">
        <v>703.358</v>
      </c>
      <c r="BH29" s="30">
        <v>713.205</v>
      </c>
      <c r="BI29" s="30">
        <v>723.928</v>
      </c>
      <c r="BJ29" s="30">
        <v>735.03</v>
      </c>
      <c r="BK29" s="30">
        <v>746.765</v>
      </c>
      <c r="BL29" s="30">
        <v>758.201</v>
      </c>
      <c r="BM29" s="30">
        <v>769.284</v>
      </c>
      <c r="BN29" s="30">
        <v>781.726</v>
      </c>
      <c r="BO29" s="30">
        <v>794.378</v>
      </c>
      <c r="BP29" s="30">
        <v>806.606</v>
      </c>
      <c r="BQ29" s="30">
        <v>823.977</v>
      </c>
      <c r="BR29" s="30">
        <v>840.774</v>
      </c>
      <c r="BS29" s="30">
        <v>856.336</v>
      </c>
      <c r="BT29" s="30"/>
      <c r="BV29" s="28" t="s">
        <v>296</v>
      </c>
      <c r="BW29" s="30">
        <v>50.362</v>
      </c>
      <c r="BX29" s="30">
        <v>51.164</v>
      </c>
      <c r="BY29" s="30">
        <v>51.978</v>
      </c>
      <c r="BZ29" s="30">
        <v>52.841</v>
      </c>
      <c r="CA29" s="30">
        <v>53.881</v>
      </c>
      <c r="CB29" s="30">
        <v>54.924</v>
      </c>
      <c r="CC29" s="30">
        <v>56.039</v>
      </c>
      <c r="CD29" s="30">
        <v>57.211</v>
      </c>
      <c r="CE29" s="30">
        <v>58.442</v>
      </c>
      <c r="CF29" s="30">
        <v>59.631</v>
      </c>
      <c r="CG29" s="30">
        <v>60.767</v>
      </c>
      <c r="CH29" s="30">
        <v>62.07</v>
      </c>
      <c r="CI29" s="30">
        <v>62.972</v>
      </c>
      <c r="CJ29" s="30">
        <v>64.07</v>
      </c>
      <c r="CK29" s="30">
        <v>64.997</v>
      </c>
      <c r="CL29" s="30">
        <v>65.892</v>
      </c>
      <c r="CM29" s="30">
        <v>67.012</v>
      </c>
      <c r="CN29" s="30">
        <v>68.141</v>
      </c>
      <c r="CO29" s="30">
        <v>69.386</v>
      </c>
      <c r="CP29" s="30">
        <v>70.542</v>
      </c>
      <c r="CQ29" s="30">
        <v>71.722</v>
      </c>
      <c r="CR29" s="30"/>
      <c r="CT29" s="28" t="s">
        <v>296</v>
      </c>
      <c r="CU29" s="30">
        <v>46.59</v>
      </c>
      <c r="CV29" s="30">
        <v>47.252</v>
      </c>
      <c r="CW29" s="30">
        <v>47.942</v>
      </c>
      <c r="CX29" s="30">
        <v>48.723</v>
      </c>
      <c r="CY29" s="30">
        <v>49.509</v>
      </c>
      <c r="CZ29" s="30">
        <v>50.341</v>
      </c>
      <c r="DA29" s="30">
        <v>51.182</v>
      </c>
      <c r="DB29" s="30">
        <v>52.266</v>
      </c>
      <c r="DC29" s="30">
        <v>53.572</v>
      </c>
      <c r="DD29" s="30">
        <v>54.667</v>
      </c>
      <c r="DE29" s="30">
        <v>55.782</v>
      </c>
      <c r="DF29" s="30">
        <v>57.148</v>
      </c>
      <c r="DG29" s="30">
        <v>58.612</v>
      </c>
      <c r="DH29" s="30">
        <v>60.155</v>
      </c>
      <c r="DI29" s="30">
        <v>61.804</v>
      </c>
      <c r="DJ29" s="30">
        <v>63.153</v>
      </c>
      <c r="DK29" s="30">
        <v>64.288</v>
      </c>
      <c r="DL29" s="30">
        <v>65.353</v>
      </c>
      <c r="DM29" s="30">
        <v>66.246</v>
      </c>
      <c r="DN29" s="30">
        <v>66.918</v>
      </c>
      <c r="DO29" s="30">
        <v>67.496</v>
      </c>
      <c r="DP29" s="30"/>
      <c r="DR29" s="28" t="s">
        <v>296</v>
      </c>
      <c r="DS29" s="30">
        <v>141.072</v>
      </c>
      <c r="DT29" s="30">
        <v>145.057</v>
      </c>
      <c r="DU29" s="30">
        <v>149.625</v>
      </c>
      <c r="DV29" s="30">
        <v>154.614</v>
      </c>
      <c r="DW29" s="30">
        <v>159.514</v>
      </c>
      <c r="DX29" s="30">
        <v>164.663</v>
      </c>
      <c r="DY29" s="30">
        <v>170.438</v>
      </c>
      <c r="DZ29" s="30">
        <v>176.645</v>
      </c>
      <c r="EA29" s="30">
        <v>182.283</v>
      </c>
      <c r="EB29" s="30">
        <v>186.278</v>
      </c>
      <c r="EC29" s="30">
        <v>190.627</v>
      </c>
      <c r="ED29" s="30">
        <v>194.49</v>
      </c>
      <c r="EE29" s="30">
        <v>200.003</v>
      </c>
      <c r="EF29" s="30">
        <v>206.5</v>
      </c>
      <c r="EG29" s="30">
        <v>213.341</v>
      </c>
      <c r="EH29" s="30">
        <v>220.884</v>
      </c>
      <c r="EI29" s="30">
        <v>226.119</v>
      </c>
      <c r="EJ29" s="30">
        <v>230.289</v>
      </c>
      <c r="EK29" s="30">
        <v>234.295</v>
      </c>
      <c r="EL29" s="30">
        <v>238.414</v>
      </c>
      <c r="EM29" s="30">
        <v>242.406</v>
      </c>
      <c r="EN29" s="30"/>
      <c r="EP29" s="28" t="s">
        <v>296</v>
      </c>
      <c r="EQ29" s="29">
        <v>214.788</v>
      </c>
      <c r="ER29" s="29">
        <v>217.762</v>
      </c>
      <c r="ES29" s="29">
        <v>221.339</v>
      </c>
      <c r="ET29" s="29">
        <v>225.316</v>
      </c>
      <c r="EU29" s="29">
        <v>230.305</v>
      </c>
      <c r="EV29" s="29">
        <v>235.65</v>
      </c>
      <c r="EW29" s="29">
        <v>241.721</v>
      </c>
      <c r="EX29" s="29">
        <v>247.996</v>
      </c>
      <c r="EY29" s="29">
        <v>253.611</v>
      </c>
      <c r="EZ29" s="29">
        <v>258.791</v>
      </c>
      <c r="FA29" s="29">
        <v>263.444</v>
      </c>
      <c r="FB29" s="29">
        <v>268.134</v>
      </c>
      <c r="FC29" s="29">
        <v>272.772</v>
      </c>
      <c r="FD29" s="29">
        <v>277.573</v>
      </c>
      <c r="FE29" s="29">
        <v>282.154</v>
      </c>
      <c r="FF29" s="29">
        <v>286.599</v>
      </c>
      <c r="FG29" s="29">
        <v>291.2</v>
      </c>
      <c r="FH29" s="29">
        <v>296.444</v>
      </c>
      <c r="FI29" s="29">
        <v>302.381</v>
      </c>
      <c r="FJ29" s="29">
        <v>308.447</v>
      </c>
      <c r="FK29" s="29">
        <v>314.567</v>
      </c>
    </row>
    <row r="30" spans="2:167">
      <c r="B30" s="24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Z30" s="24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X30" s="24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V30" s="24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T30" s="24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R30" s="24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P30" s="24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</row>
    <row r="31" ht="14.5" spans="2:167">
      <c r="B31" s="27" t="s">
        <v>297</v>
      </c>
      <c r="C31" s="72">
        <v>0.573942</v>
      </c>
      <c r="D31" s="72">
        <v>0.562004</v>
      </c>
      <c r="E31" s="72">
        <v>0.580986</v>
      </c>
      <c r="F31" s="72">
        <v>0.530126</v>
      </c>
      <c r="G31" s="72">
        <v>0.546896</v>
      </c>
      <c r="H31" s="72">
        <v>0.506956</v>
      </c>
      <c r="I31" s="72">
        <v>0.484591</v>
      </c>
      <c r="J31" s="72">
        <v>0.573482</v>
      </c>
      <c r="K31" s="72">
        <v>0.57918</v>
      </c>
      <c r="L31" s="72">
        <v>0.583875</v>
      </c>
      <c r="M31" s="72">
        <v>0.556309</v>
      </c>
      <c r="N31" s="72">
        <v>0.617398</v>
      </c>
      <c r="O31" s="72">
        <v>0.534685</v>
      </c>
      <c r="P31" s="72">
        <v>0.512102</v>
      </c>
      <c r="Q31" s="72">
        <v>0.533473</v>
      </c>
      <c r="R31" s="72">
        <v>0.555528</v>
      </c>
      <c r="S31" s="72">
        <v>0.492507</v>
      </c>
      <c r="T31" s="72">
        <v>0.494943</v>
      </c>
      <c r="U31" s="72">
        <v>0.481447</v>
      </c>
      <c r="V31" s="72">
        <v>0.459826</v>
      </c>
      <c r="W31" s="72">
        <v>0.419923</v>
      </c>
      <c r="X31" s="72"/>
      <c r="Z31" s="27" t="s">
        <v>297</v>
      </c>
      <c r="AA31" s="72">
        <v>0.568255</v>
      </c>
      <c r="AB31" s="72">
        <v>0.504575</v>
      </c>
      <c r="AC31" s="72">
        <v>0.526363</v>
      </c>
      <c r="AD31" s="72">
        <v>0.551228</v>
      </c>
      <c r="AE31" s="72">
        <v>0.592731</v>
      </c>
      <c r="AF31" s="72">
        <v>0.544968</v>
      </c>
      <c r="AG31" s="72">
        <v>0.502961</v>
      </c>
      <c r="AH31" s="72">
        <v>0.564881</v>
      </c>
      <c r="AI31" s="72">
        <v>0.540682</v>
      </c>
      <c r="AJ31" s="72">
        <v>0.539135</v>
      </c>
      <c r="AK31" s="72">
        <v>0.470314</v>
      </c>
      <c r="AL31" s="72">
        <v>0.481427</v>
      </c>
      <c r="AM31" s="72">
        <v>0.454667</v>
      </c>
      <c r="AN31" s="72">
        <v>0.485077</v>
      </c>
      <c r="AO31" s="72">
        <v>0.507617</v>
      </c>
      <c r="AP31" s="72">
        <v>0.485044</v>
      </c>
      <c r="AQ31" s="72">
        <v>0.463084</v>
      </c>
      <c r="AR31" s="72">
        <v>0.458368</v>
      </c>
      <c r="AS31" s="72">
        <v>0.465855</v>
      </c>
      <c r="AT31" s="72">
        <v>0.466393</v>
      </c>
      <c r="AU31" s="72">
        <v>0.419083</v>
      </c>
      <c r="AV31" s="72"/>
      <c r="AX31" s="27" t="s">
        <v>297</v>
      </c>
      <c r="AY31" s="72">
        <v>0.576766</v>
      </c>
      <c r="AZ31" s="72">
        <v>0.518288</v>
      </c>
      <c r="BA31" s="72">
        <v>0.532505</v>
      </c>
      <c r="BB31" s="72">
        <v>0.57302</v>
      </c>
      <c r="BC31" s="72">
        <v>0.539794</v>
      </c>
      <c r="BD31" s="72">
        <v>0.53909</v>
      </c>
      <c r="BE31" s="72">
        <v>0.47828</v>
      </c>
      <c r="BF31" s="72">
        <v>0.531346</v>
      </c>
      <c r="BG31" s="72">
        <v>0.535523</v>
      </c>
      <c r="BH31" s="72">
        <v>0.50212</v>
      </c>
      <c r="BI31" s="72">
        <v>0.465584</v>
      </c>
      <c r="BJ31" s="72">
        <v>0.497277</v>
      </c>
      <c r="BK31" s="72">
        <v>0.43164</v>
      </c>
      <c r="BL31" s="72">
        <v>0.493789</v>
      </c>
      <c r="BM31" s="72">
        <v>0.502423</v>
      </c>
      <c r="BN31" s="72">
        <v>0.485498</v>
      </c>
      <c r="BO31" s="72">
        <v>0.431206</v>
      </c>
      <c r="BP31" s="72">
        <v>0.444211</v>
      </c>
      <c r="BQ31" s="72">
        <v>0.487634</v>
      </c>
      <c r="BR31" s="72">
        <v>0.419998</v>
      </c>
      <c r="BS31" s="72">
        <v>0.367416</v>
      </c>
      <c r="BT31" s="72"/>
      <c r="BU31" s="7"/>
      <c r="BV31" s="27" t="s">
        <v>297</v>
      </c>
      <c r="BW31" s="72">
        <v>0.56241</v>
      </c>
      <c r="BX31" s="72">
        <v>0.495551</v>
      </c>
      <c r="BY31" s="72">
        <v>0.521591</v>
      </c>
      <c r="BZ31" s="72">
        <v>0.498679</v>
      </c>
      <c r="CA31" s="72">
        <v>0.513182</v>
      </c>
      <c r="CB31" s="72">
        <v>0.455695</v>
      </c>
      <c r="CC31" s="72">
        <v>0.385166</v>
      </c>
      <c r="CD31" s="72">
        <v>0.473535</v>
      </c>
      <c r="CE31" s="72">
        <v>0.507993</v>
      </c>
      <c r="CF31" s="72">
        <v>0.490892</v>
      </c>
      <c r="CG31" s="72">
        <v>0.433436</v>
      </c>
      <c r="CH31" s="72">
        <v>0.455265</v>
      </c>
      <c r="CI31" s="72">
        <v>0.413772</v>
      </c>
      <c r="CJ31" s="72">
        <v>0.530254</v>
      </c>
      <c r="CK31" s="72">
        <v>0.536264</v>
      </c>
      <c r="CL31" s="72">
        <v>0.431883</v>
      </c>
      <c r="CM31" s="72">
        <v>0.434315</v>
      </c>
      <c r="CN31" s="72">
        <v>0.445027</v>
      </c>
      <c r="CO31" s="72">
        <v>0.493873</v>
      </c>
      <c r="CP31" s="72">
        <v>0.495097</v>
      </c>
      <c r="CQ31" s="72">
        <v>0.450525</v>
      </c>
      <c r="CR31" s="72"/>
      <c r="CS31" s="7"/>
      <c r="CT31" s="27" t="s">
        <v>297</v>
      </c>
      <c r="CU31" s="72">
        <v>0.696511</v>
      </c>
      <c r="CV31" s="72">
        <v>0.655944</v>
      </c>
      <c r="CW31" s="72">
        <v>0.694864</v>
      </c>
      <c r="CX31" s="72">
        <v>0.604657</v>
      </c>
      <c r="CY31" s="72">
        <v>0.579089</v>
      </c>
      <c r="CZ31" s="72">
        <v>0.530007</v>
      </c>
      <c r="DA31" s="72">
        <v>0.541681</v>
      </c>
      <c r="DB31" s="72">
        <v>0.521771</v>
      </c>
      <c r="DC31" s="72">
        <v>0.536925</v>
      </c>
      <c r="DD31" s="72">
        <v>0.556825</v>
      </c>
      <c r="DE31" s="72">
        <v>0.566752</v>
      </c>
      <c r="DF31" s="72">
        <v>0.522567</v>
      </c>
      <c r="DG31" s="72">
        <v>0.504236</v>
      </c>
      <c r="DH31" s="72">
        <v>0.534927</v>
      </c>
      <c r="DI31" s="72">
        <v>0.533252</v>
      </c>
      <c r="DJ31" s="72">
        <v>0.465344</v>
      </c>
      <c r="DK31" s="72">
        <v>0.441593</v>
      </c>
      <c r="DL31" s="72">
        <v>0.476737</v>
      </c>
      <c r="DM31" s="72">
        <v>0.532893</v>
      </c>
      <c r="DN31" s="72">
        <v>0.552997</v>
      </c>
      <c r="DO31" s="72">
        <v>0.485494</v>
      </c>
      <c r="DP31" s="72"/>
      <c r="DQ31" s="7"/>
      <c r="DR31" s="27" t="s">
        <v>297</v>
      </c>
      <c r="DS31" s="72">
        <v>0.916937</v>
      </c>
      <c r="DT31" s="72">
        <v>0.757616</v>
      </c>
      <c r="DU31" s="72">
        <v>0.839414</v>
      </c>
      <c r="DV31" s="72">
        <v>0.818504</v>
      </c>
      <c r="DW31" s="72">
        <v>0.783518</v>
      </c>
      <c r="DX31" s="72">
        <v>0.681889</v>
      </c>
      <c r="DY31" s="72">
        <v>0.674774</v>
      </c>
      <c r="DZ31" s="72">
        <v>0.781361</v>
      </c>
      <c r="EA31" s="72">
        <v>0.745137</v>
      </c>
      <c r="EB31" s="72">
        <v>0.729585</v>
      </c>
      <c r="EC31" s="72">
        <v>0.663185</v>
      </c>
      <c r="ED31" s="72">
        <v>0.691462</v>
      </c>
      <c r="EE31" s="72">
        <v>0.667299</v>
      </c>
      <c r="EF31" s="72">
        <v>0.662345</v>
      </c>
      <c r="EG31" s="72">
        <v>0.648497</v>
      </c>
      <c r="EH31" s="72">
        <v>0.588274</v>
      </c>
      <c r="EI31" s="72">
        <v>0.498679</v>
      </c>
      <c r="EJ31" s="72">
        <v>0.598169</v>
      </c>
      <c r="EK31" s="72">
        <v>0.630437</v>
      </c>
      <c r="EL31" s="72">
        <v>0.618995</v>
      </c>
      <c r="EM31" s="72">
        <v>0.585083</v>
      </c>
      <c r="EN31" s="72"/>
      <c r="EO31" s="7"/>
      <c r="EP31" s="27" t="s">
        <v>297</v>
      </c>
      <c r="EQ31" s="72">
        <v>0.431426</v>
      </c>
      <c r="ER31" s="72">
        <v>0.410269</v>
      </c>
      <c r="ES31" s="72">
        <v>0.394025</v>
      </c>
      <c r="ET31" s="72">
        <v>0.354388</v>
      </c>
      <c r="EU31" s="72">
        <v>0.337294</v>
      </c>
      <c r="EV31" s="72">
        <v>0.359924</v>
      </c>
      <c r="EW31" s="72">
        <v>0.358162</v>
      </c>
      <c r="EX31" s="72">
        <v>0.355158</v>
      </c>
      <c r="EY31" s="72">
        <v>0.360662</v>
      </c>
      <c r="EZ31" s="72">
        <v>0.342816</v>
      </c>
      <c r="FA31" s="72">
        <v>0.28439</v>
      </c>
      <c r="FB31" s="72">
        <v>0.336924</v>
      </c>
      <c r="FC31" s="72">
        <v>0.309336</v>
      </c>
      <c r="FD31" s="72">
        <v>0.299497</v>
      </c>
      <c r="FE31" s="72">
        <v>0.282878</v>
      </c>
      <c r="FF31" s="72">
        <v>0.257405</v>
      </c>
      <c r="FG31" s="72">
        <v>0.260474</v>
      </c>
      <c r="FH31" s="72">
        <v>0.277531</v>
      </c>
      <c r="FI31" s="72">
        <v>0.267547</v>
      </c>
      <c r="FJ31" s="72">
        <v>0.27786</v>
      </c>
      <c r="FK31" s="72">
        <v>0.266687</v>
      </c>
    </row>
    <row r="32" spans="2:167">
      <c r="B32" s="24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Z32" s="24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X32" s="24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V32" s="24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T32" s="24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R32" s="24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P32" s="24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</row>
    <row r="33" spans="2:167">
      <c r="B33" s="24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Z33" s="24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X33" s="24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V33" s="24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T33" s="24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R33" s="24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P33" s="24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</row>
    <row r="34" ht="42.5" spans="2:167">
      <c r="B34" s="13" t="s">
        <v>298</v>
      </c>
      <c r="C34" s="26">
        <v>2.708891</v>
      </c>
      <c r="D34" s="26">
        <v>2.714517</v>
      </c>
      <c r="E34" s="26">
        <v>2.892136</v>
      </c>
      <c r="F34" s="26">
        <v>2.580049</v>
      </c>
      <c r="G34" s="26">
        <v>2.641773</v>
      </c>
      <c r="H34" s="26">
        <v>2.383783</v>
      </c>
      <c r="I34" s="26">
        <v>2.330753</v>
      </c>
      <c r="J34" s="26">
        <v>2.892721</v>
      </c>
      <c r="K34" s="26">
        <v>2.980833</v>
      </c>
      <c r="L34" s="26">
        <v>2.967026</v>
      </c>
      <c r="M34" s="26">
        <v>2.99636</v>
      </c>
      <c r="N34" s="26">
        <v>3.432752</v>
      </c>
      <c r="O34" s="26">
        <v>2.853393</v>
      </c>
      <c r="P34" s="26">
        <v>2.406521</v>
      </c>
      <c r="Q34" s="26">
        <v>2.453082</v>
      </c>
      <c r="R34" s="26">
        <v>2.559929</v>
      </c>
      <c r="S34" s="26">
        <v>2.241712</v>
      </c>
      <c r="T34" s="26">
        <v>2.308923</v>
      </c>
      <c r="U34" s="26">
        <v>2.298685</v>
      </c>
      <c r="V34" s="26">
        <v>2.194492</v>
      </c>
      <c r="W34" s="26">
        <v>1.980006</v>
      </c>
      <c r="X34" s="26"/>
      <c r="Z34" s="13" t="s">
        <v>298</v>
      </c>
      <c r="AA34" s="26">
        <v>5.190469</v>
      </c>
      <c r="AB34" s="26">
        <v>4.58919</v>
      </c>
      <c r="AC34" s="26">
        <v>4.814894</v>
      </c>
      <c r="AD34" s="26">
        <v>4.849599</v>
      </c>
      <c r="AE34" s="26">
        <v>5.86363</v>
      </c>
      <c r="AF34" s="26">
        <v>5.157742</v>
      </c>
      <c r="AG34" s="26">
        <v>4.67906</v>
      </c>
      <c r="AH34" s="26">
        <v>5.299904</v>
      </c>
      <c r="AI34" s="26">
        <v>4.764344</v>
      </c>
      <c r="AJ34" s="26">
        <v>4.595844</v>
      </c>
      <c r="AK34" s="26">
        <v>3.901078</v>
      </c>
      <c r="AL34" s="26">
        <v>3.699889</v>
      </c>
      <c r="AM34" s="26">
        <v>3.444261</v>
      </c>
      <c r="AN34" s="26">
        <v>3.482655</v>
      </c>
      <c r="AO34" s="26">
        <v>3.561388</v>
      </c>
      <c r="AP34" s="26">
        <v>3.515875</v>
      </c>
      <c r="AQ34" s="26">
        <v>3.610377</v>
      </c>
      <c r="AR34" s="26">
        <v>3.278287</v>
      </c>
      <c r="AS34" s="26">
        <v>3.301179</v>
      </c>
      <c r="AT34" s="26">
        <v>3.293864</v>
      </c>
      <c r="AU34" s="26">
        <v>2.784255</v>
      </c>
      <c r="AV34" s="26"/>
      <c r="AX34" s="13" t="s">
        <v>298</v>
      </c>
      <c r="AY34" s="26">
        <v>14.900598</v>
      </c>
      <c r="AZ34" s="26">
        <v>13.65981</v>
      </c>
      <c r="BA34" s="26">
        <v>14.490143</v>
      </c>
      <c r="BB34" s="26">
        <v>15.774604</v>
      </c>
      <c r="BC34" s="26">
        <v>14.947128</v>
      </c>
      <c r="BD34" s="26">
        <v>15.544945</v>
      </c>
      <c r="BE34" s="26">
        <v>13.966091</v>
      </c>
      <c r="BF34" s="26">
        <v>15.754743</v>
      </c>
      <c r="BG34" s="26">
        <v>15.977799</v>
      </c>
      <c r="BH34" s="26">
        <v>14.914895</v>
      </c>
      <c r="BI34" s="26">
        <v>14.047183</v>
      </c>
      <c r="BJ34" s="26">
        <v>15.30012</v>
      </c>
      <c r="BK34" s="26">
        <v>13.38612</v>
      </c>
      <c r="BL34" s="26">
        <v>15.425545</v>
      </c>
      <c r="BM34" s="26">
        <v>15.698981</v>
      </c>
      <c r="BN34" s="26">
        <v>15.5691</v>
      </c>
      <c r="BO34" s="26">
        <v>14.127137</v>
      </c>
      <c r="BP34" s="26">
        <v>14.665749</v>
      </c>
      <c r="BQ34" s="26">
        <v>16.84644</v>
      </c>
      <c r="BR34" s="26">
        <v>14.3239</v>
      </c>
      <c r="BS34" s="26">
        <v>12.697466</v>
      </c>
      <c r="BT34" s="26"/>
      <c r="BU34" s="7"/>
      <c r="BV34" s="13" t="s">
        <v>298</v>
      </c>
      <c r="BW34" s="26">
        <v>1.021161</v>
      </c>
      <c r="BX34" s="26">
        <v>0.887285</v>
      </c>
      <c r="BY34" s="26">
        <v>0.930146</v>
      </c>
      <c r="BZ34" s="26">
        <v>0.892405</v>
      </c>
      <c r="CA34" s="26">
        <v>0.904432</v>
      </c>
      <c r="CB34" s="26">
        <v>0.786072</v>
      </c>
      <c r="CC34" s="26">
        <v>0.667909</v>
      </c>
      <c r="CD34" s="26">
        <v>0.777772</v>
      </c>
      <c r="CE34" s="26">
        <v>0.847398</v>
      </c>
      <c r="CF34" s="26">
        <v>0.808457</v>
      </c>
      <c r="CG34" s="26">
        <v>0.727543</v>
      </c>
      <c r="CH34" s="26">
        <v>0.785482</v>
      </c>
      <c r="CI34" s="26">
        <v>0.739269</v>
      </c>
      <c r="CJ34" s="26">
        <v>0.945471</v>
      </c>
      <c r="CK34" s="26">
        <v>0.953344</v>
      </c>
      <c r="CL34" s="26">
        <v>0.774379</v>
      </c>
      <c r="CM34" s="26">
        <v>0.805148</v>
      </c>
      <c r="CN34" s="26">
        <v>0.858744</v>
      </c>
      <c r="CO34" s="26">
        <v>0.961214</v>
      </c>
      <c r="CP34" s="26">
        <v>0.969046</v>
      </c>
      <c r="CQ34" s="26">
        <v>0.89919</v>
      </c>
      <c r="CR34" s="26"/>
      <c r="CS34" s="7"/>
      <c r="CT34" s="13" t="s">
        <v>298</v>
      </c>
      <c r="CU34" s="26">
        <v>1.507486</v>
      </c>
      <c r="CV34" s="26">
        <v>1.454806</v>
      </c>
      <c r="CW34" s="26">
        <v>1.568086</v>
      </c>
      <c r="CX34" s="26">
        <v>1.379017</v>
      </c>
      <c r="CY34" s="26">
        <v>1.356377</v>
      </c>
      <c r="CZ34" s="26">
        <v>1.26166</v>
      </c>
      <c r="DA34" s="26">
        <v>1.322929</v>
      </c>
      <c r="DB34" s="26">
        <v>1.29132</v>
      </c>
      <c r="DC34" s="26">
        <v>1.355113</v>
      </c>
      <c r="DD34" s="26">
        <v>1.414697</v>
      </c>
      <c r="DE34" s="26">
        <v>1.483026</v>
      </c>
      <c r="DF34" s="26">
        <v>1.358798</v>
      </c>
      <c r="DG34" s="26">
        <v>1.340199</v>
      </c>
      <c r="DH34" s="26">
        <v>1.432677</v>
      </c>
      <c r="DI34" s="26">
        <v>1.447203</v>
      </c>
      <c r="DJ34" s="26">
        <v>1.277191</v>
      </c>
      <c r="DK34" s="26">
        <v>1.236243</v>
      </c>
      <c r="DL34" s="26">
        <v>1.346073</v>
      </c>
      <c r="DM34" s="26">
        <v>1.527351</v>
      </c>
      <c r="DN34" s="26">
        <v>1.607402</v>
      </c>
      <c r="DO34" s="26">
        <v>1.404812</v>
      </c>
      <c r="DP34" s="26"/>
      <c r="DQ34" s="7"/>
      <c r="DR34" s="13" t="s">
        <v>298</v>
      </c>
      <c r="DS34" s="26">
        <v>6.312941</v>
      </c>
      <c r="DT34" s="26">
        <v>5.349813</v>
      </c>
      <c r="DU34" s="26">
        <v>6.102737</v>
      </c>
      <c r="DV34" s="26">
        <v>6.147282</v>
      </c>
      <c r="DW34" s="26">
        <v>6.035124</v>
      </c>
      <c r="DX34" s="26">
        <v>5.372472</v>
      </c>
      <c r="DY34" s="26">
        <v>5.467732</v>
      </c>
      <c r="DZ34" s="26">
        <v>6.570324</v>
      </c>
      <c r="EA34" s="26">
        <v>6.443445</v>
      </c>
      <c r="EB34" s="26">
        <v>6.423505</v>
      </c>
      <c r="EC34" s="26">
        <v>5.961631</v>
      </c>
      <c r="ED34" s="26">
        <v>6.335621</v>
      </c>
      <c r="EE34" s="26">
        <v>6.27754</v>
      </c>
      <c r="EF34" s="26">
        <v>6.39091</v>
      </c>
      <c r="EG34" s="26">
        <v>6.39858</v>
      </c>
      <c r="EH34" s="26">
        <v>5.990673</v>
      </c>
      <c r="EI34" s="26">
        <v>5.128369</v>
      </c>
      <c r="EJ34" s="26">
        <v>6.30573</v>
      </c>
      <c r="EK34" s="26">
        <v>6.75588</v>
      </c>
      <c r="EL34" s="26">
        <v>6.710761</v>
      </c>
      <c r="EM34" s="26">
        <v>6.418517</v>
      </c>
      <c r="EN34" s="26"/>
      <c r="EO34" s="7"/>
      <c r="EP34" s="13" t="s">
        <v>298</v>
      </c>
      <c r="EQ34" s="26">
        <v>3.50573</v>
      </c>
      <c r="ER34" s="26">
        <v>3.37073</v>
      </c>
      <c r="ES34" s="26">
        <v>3.143449</v>
      </c>
      <c r="ET34" s="26">
        <v>2.845537</v>
      </c>
      <c r="EU34" s="26">
        <v>2.740467</v>
      </c>
      <c r="EV34" s="26">
        <v>3.080645</v>
      </c>
      <c r="EW34" s="26">
        <v>3.131676</v>
      </c>
      <c r="EX34" s="26">
        <v>3.148569</v>
      </c>
      <c r="EY34" s="26">
        <v>3.148493</v>
      </c>
      <c r="EZ34" s="26">
        <v>3.032902</v>
      </c>
      <c r="FA34" s="26">
        <v>2.43567</v>
      </c>
      <c r="FB34" s="26">
        <v>3.007416</v>
      </c>
      <c r="FC34" s="26">
        <v>2.717936</v>
      </c>
      <c r="FD34" s="26">
        <v>2.646293</v>
      </c>
      <c r="FE34" s="26">
        <v>2.488617</v>
      </c>
      <c r="FF34" s="26">
        <v>2.360107</v>
      </c>
      <c r="FG34" s="26">
        <v>2.40747</v>
      </c>
      <c r="FH34" s="26">
        <v>2.610845</v>
      </c>
      <c r="FI34" s="26">
        <v>2.538235</v>
      </c>
      <c r="FJ34" s="26">
        <v>2.675294</v>
      </c>
      <c r="FK34" s="26">
        <v>2.618309</v>
      </c>
    </row>
    <row r="35" ht="16.5" spans="2:167">
      <c r="B35" s="9" t="s">
        <v>299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Z35" s="9" t="s">
        <v>299</v>
      </c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X35" s="9" t="s">
        <v>299</v>
      </c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V35" s="9" t="s">
        <v>299</v>
      </c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T35" s="9" t="s">
        <v>299</v>
      </c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R35" s="9" t="s">
        <v>299</v>
      </c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P35" s="9" t="s">
        <v>299</v>
      </c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</row>
    <row r="36" ht="15.5" spans="2:167">
      <c r="B36" s="16" t="s">
        <v>279</v>
      </c>
      <c r="C36" s="63" t="s">
        <v>300</v>
      </c>
      <c r="D36" s="63" t="s">
        <v>300</v>
      </c>
      <c r="E36" s="63" t="s">
        <v>300</v>
      </c>
      <c r="F36" s="63" t="s">
        <v>300</v>
      </c>
      <c r="G36" s="63" t="s">
        <v>300</v>
      </c>
      <c r="H36" s="63" t="s">
        <v>300</v>
      </c>
      <c r="I36" s="63" t="s">
        <v>300</v>
      </c>
      <c r="J36" s="63" t="s">
        <v>300</v>
      </c>
      <c r="K36" s="63" t="s">
        <v>300</v>
      </c>
      <c r="L36" s="63" t="s">
        <v>300</v>
      </c>
      <c r="M36" s="63" t="s">
        <v>300</v>
      </c>
      <c r="N36" s="63" t="s">
        <v>300</v>
      </c>
      <c r="O36" s="63" t="s">
        <v>300</v>
      </c>
      <c r="P36" s="63" t="s">
        <v>300</v>
      </c>
      <c r="Q36" s="63" t="s">
        <v>300</v>
      </c>
      <c r="R36" s="63" t="s">
        <v>300</v>
      </c>
      <c r="S36" s="63" t="s">
        <v>300</v>
      </c>
      <c r="T36" s="63" t="s">
        <v>300</v>
      </c>
      <c r="U36" s="63" t="s">
        <v>300</v>
      </c>
      <c r="V36" s="63" t="s">
        <v>300</v>
      </c>
      <c r="W36" s="63" t="s">
        <v>300</v>
      </c>
      <c r="X36" s="63"/>
      <c r="Z36" s="16" t="s">
        <v>279</v>
      </c>
      <c r="AA36" s="63" t="s">
        <v>300</v>
      </c>
      <c r="AB36" s="63" t="s">
        <v>300</v>
      </c>
      <c r="AC36" s="63" t="s">
        <v>300</v>
      </c>
      <c r="AD36" s="63" t="s">
        <v>300</v>
      </c>
      <c r="AE36" s="63" t="s">
        <v>300</v>
      </c>
      <c r="AF36" s="63" t="s">
        <v>300</v>
      </c>
      <c r="AG36" s="63" t="s">
        <v>300</v>
      </c>
      <c r="AH36" s="63" t="s">
        <v>300</v>
      </c>
      <c r="AI36" s="63" t="s">
        <v>300</v>
      </c>
      <c r="AJ36" s="63" t="s">
        <v>300</v>
      </c>
      <c r="AK36" s="63" t="s">
        <v>300</v>
      </c>
      <c r="AL36" s="63" t="s">
        <v>300</v>
      </c>
      <c r="AM36" s="63" t="s">
        <v>300</v>
      </c>
      <c r="AN36" s="63" t="s">
        <v>300</v>
      </c>
      <c r="AO36" s="63" t="s">
        <v>300</v>
      </c>
      <c r="AP36" s="63" t="s">
        <v>300</v>
      </c>
      <c r="AQ36" s="63" t="s">
        <v>300</v>
      </c>
      <c r="AR36" s="63" t="s">
        <v>300</v>
      </c>
      <c r="AS36" s="63" t="s">
        <v>300</v>
      </c>
      <c r="AT36" s="63" t="s">
        <v>300</v>
      </c>
      <c r="AU36" s="63" t="s">
        <v>300</v>
      </c>
      <c r="AV36" s="63"/>
      <c r="AX36" s="16" t="s">
        <v>279</v>
      </c>
      <c r="AY36" s="63" t="s">
        <v>300</v>
      </c>
      <c r="AZ36" s="63" t="s">
        <v>300</v>
      </c>
      <c r="BA36" s="63" t="s">
        <v>300</v>
      </c>
      <c r="BB36" s="63" t="s">
        <v>300</v>
      </c>
      <c r="BC36" s="63" t="s">
        <v>300</v>
      </c>
      <c r="BD36" s="63" t="s">
        <v>300</v>
      </c>
      <c r="BE36" s="63" t="s">
        <v>300</v>
      </c>
      <c r="BF36" s="63" t="s">
        <v>300</v>
      </c>
      <c r="BG36" s="63" t="s">
        <v>300</v>
      </c>
      <c r="BH36" s="63" t="s">
        <v>300</v>
      </c>
      <c r="BI36" s="63" t="s">
        <v>300</v>
      </c>
      <c r="BJ36" s="63" t="s">
        <v>300</v>
      </c>
      <c r="BK36" s="63" t="s">
        <v>300</v>
      </c>
      <c r="BL36" s="63" t="s">
        <v>300</v>
      </c>
      <c r="BM36" s="63" t="s">
        <v>300</v>
      </c>
      <c r="BN36" s="63" t="s">
        <v>300</v>
      </c>
      <c r="BO36" s="63" t="s">
        <v>300</v>
      </c>
      <c r="BP36" s="63" t="s">
        <v>300</v>
      </c>
      <c r="BQ36" s="63" t="s">
        <v>300</v>
      </c>
      <c r="BR36" s="63" t="s">
        <v>300</v>
      </c>
      <c r="BS36" s="63" t="s">
        <v>300</v>
      </c>
      <c r="BT36" s="63"/>
      <c r="BV36" s="16" t="s">
        <v>279</v>
      </c>
      <c r="BW36" s="63" t="s">
        <v>300</v>
      </c>
      <c r="BX36" s="63" t="s">
        <v>300</v>
      </c>
      <c r="BY36" s="63" t="s">
        <v>300</v>
      </c>
      <c r="BZ36" s="63" t="s">
        <v>300</v>
      </c>
      <c r="CA36" s="63" t="s">
        <v>300</v>
      </c>
      <c r="CB36" s="63" t="s">
        <v>300</v>
      </c>
      <c r="CC36" s="63" t="s">
        <v>300</v>
      </c>
      <c r="CD36" s="63" t="s">
        <v>300</v>
      </c>
      <c r="CE36" s="63" t="s">
        <v>300</v>
      </c>
      <c r="CF36" s="63" t="s">
        <v>300</v>
      </c>
      <c r="CG36" s="63" t="s">
        <v>300</v>
      </c>
      <c r="CH36" s="63" t="s">
        <v>300</v>
      </c>
      <c r="CI36" s="63" t="s">
        <v>300</v>
      </c>
      <c r="CJ36" s="63" t="s">
        <v>300</v>
      </c>
      <c r="CK36" s="63" t="s">
        <v>300</v>
      </c>
      <c r="CL36" s="63" t="s">
        <v>300</v>
      </c>
      <c r="CM36" s="63" t="s">
        <v>300</v>
      </c>
      <c r="CN36" s="63" t="s">
        <v>300</v>
      </c>
      <c r="CO36" s="63" t="s">
        <v>300</v>
      </c>
      <c r="CP36" s="63" t="s">
        <v>300</v>
      </c>
      <c r="CQ36" s="63" t="s">
        <v>300</v>
      </c>
      <c r="CR36" s="63"/>
      <c r="CT36" s="16" t="s">
        <v>279</v>
      </c>
      <c r="CU36" s="63" t="s">
        <v>300</v>
      </c>
      <c r="CV36" s="63" t="s">
        <v>300</v>
      </c>
      <c r="CW36" s="63" t="s">
        <v>300</v>
      </c>
      <c r="CX36" s="63" t="s">
        <v>300</v>
      </c>
      <c r="CY36" s="63" t="s">
        <v>300</v>
      </c>
      <c r="CZ36" s="63" t="s">
        <v>300</v>
      </c>
      <c r="DA36" s="63" t="s">
        <v>300</v>
      </c>
      <c r="DB36" s="63" t="s">
        <v>300</v>
      </c>
      <c r="DC36" s="63" t="s">
        <v>300</v>
      </c>
      <c r="DD36" s="63" t="s">
        <v>300</v>
      </c>
      <c r="DE36" s="63" t="s">
        <v>300</v>
      </c>
      <c r="DF36" s="63" t="s">
        <v>300</v>
      </c>
      <c r="DG36" s="63" t="s">
        <v>300</v>
      </c>
      <c r="DH36" s="63" t="s">
        <v>300</v>
      </c>
      <c r="DI36" s="63" t="s">
        <v>300</v>
      </c>
      <c r="DJ36" s="63" t="s">
        <v>300</v>
      </c>
      <c r="DK36" s="63" t="s">
        <v>300</v>
      </c>
      <c r="DL36" s="63" t="s">
        <v>300</v>
      </c>
      <c r="DM36" s="63" t="s">
        <v>300</v>
      </c>
      <c r="DN36" s="63" t="s">
        <v>300</v>
      </c>
      <c r="DO36" s="63" t="s">
        <v>300</v>
      </c>
      <c r="DP36" s="63"/>
      <c r="DR36" s="16" t="s">
        <v>279</v>
      </c>
      <c r="DS36" s="63" t="s">
        <v>300</v>
      </c>
      <c r="DT36" s="63" t="s">
        <v>300</v>
      </c>
      <c r="DU36" s="63" t="s">
        <v>300</v>
      </c>
      <c r="DV36" s="63" t="s">
        <v>300</v>
      </c>
      <c r="DW36" s="63" t="s">
        <v>300</v>
      </c>
      <c r="DX36" s="63" t="s">
        <v>300</v>
      </c>
      <c r="DY36" s="63" t="s">
        <v>300</v>
      </c>
      <c r="DZ36" s="63" t="s">
        <v>300</v>
      </c>
      <c r="EA36" s="63" t="s">
        <v>300</v>
      </c>
      <c r="EB36" s="63" t="s">
        <v>300</v>
      </c>
      <c r="EC36" s="63" t="s">
        <v>300</v>
      </c>
      <c r="ED36" s="63" t="s">
        <v>300</v>
      </c>
      <c r="EE36" s="63" t="s">
        <v>300</v>
      </c>
      <c r="EF36" s="63" t="s">
        <v>300</v>
      </c>
      <c r="EG36" s="63" t="s">
        <v>300</v>
      </c>
      <c r="EH36" s="63" t="s">
        <v>300</v>
      </c>
      <c r="EI36" s="63" t="s">
        <v>300</v>
      </c>
      <c r="EJ36" s="63" t="s">
        <v>300</v>
      </c>
      <c r="EK36" s="63" t="s">
        <v>300</v>
      </c>
      <c r="EL36" s="63" t="s">
        <v>300</v>
      </c>
      <c r="EM36" s="63" t="s">
        <v>300</v>
      </c>
      <c r="EN36" s="63"/>
      <c r="EP36" s="16" t="s">
        <v>279</v>
      </c>
      <c r="EQ36" s="63" t="s">
        <v>300</v>
      </c>
      <c r="ER36" s="63" t="s">
        <v>300</v>
      </c>
      <c r="ES36" s="63" t="s">
        <v>300</v>
      </c>
      <c r="ET36" s="63" t="s">
        <v>300</v>
      </c>
      <c r="EU36" s="63" t="s">
        <v>300</v>
      </c>
      <c r="EV36" s="63" t="s">
        <v>300</v>
      </c>
      <c r="EW36" s="63" t="s">
        <v>300</v>
      </c>
      <c r="EX36" s="63" t="s">
        <v>300</v>
      </c>
      <c r="EY36" s="63" t="s">
        <v>300</v>
      </c>
      <c r="EZ36" s="63" t="s">
        <v>300</v>
      </c>
      <c r="FA36" s="63" t="s">
        <v>300</v>
      </c>
      <c r="FB36" s="63" t="s">
        <v>300</v>
      </c>
      <c r="FC36" s="63" t="s">
        <v>300</v>
      </c>
      <c r="FD36" s="63" t="s">
        <v>300</v>
      </c>
      <c r="FE36" s="63" t="s">
        <v>300</v>
      </c>
      <c r="FF36" s="63" t="s">
        <v>300</v>
      </c>
      <c r="FG36" s="63" t="s">
        <v>300</v>
      </c>
      <c r="FH36" s="63" t="s">
        <v>300</v>
      </c>
      <c r="FI36" s="63" t="s">
        <v>300</v>
      </c>
      <c r="FJ36" s="63" t="s">
        <v>300</v>
      </c>
      <c r="FK36" s="63" t="s">
        <v>300</v>
      </c>
    </row>
    <row r="37" spans="2:167">
      <c r="B37" s="62" t="s">
        <v>283</v>
      </c>
      <c r="C37" s="30">
        <v>0</v>
      </c>
      <c r="D37" s="30">
        <v>0</v>
      </c>
      <c r="E37" s="30">
        <v>0</v>
      </c>
      <c r="F37" s="30">
        <v>0.028131</v>
      </c>
      <c r="G37" s="30">
        <v>0.03763</v>
      </c>
      <c r="H37" s="30">
        <v>0.032916</v>
      </c>
      <c r="I37" s="30">
        <v>0.025632</v>
      </c>
      <c r="J37" s="30">
        <v>0.016157</v>
      </c>
      <c r="K37" s="30">
        <v>0.017201</v>
      </c>
      <c r="L37" s="30">
        <v>0.032598</v>
      </c>
      <c r="M37" s="30">
        <v>0.023294</v>
      </c>
      <c r="N37" s="30">
        <v>0.021128</v>
      </c>
      <c r="O37" s="30">
        <v>0.021683</v>
      </c>
      <c r="P37" s="30">
        <v>0.030244</v>
      </c>
      <c r="Q37" s="30">
        <v>0.028567</v>
      </c>
      <c r="R37" s="30">
        <v>0.031827</v>
      </c>
      <c r="S37" s="30">
        <v>0.032188</v>
      </c>
      <c r="T37" s="30">
        <v>0.033783</v>
      </c>
      <c r="U37" s="30">
        <v>0.03616</v>
      </c>
      <c r="V37" s="30">
        <v>0.038215</v>
      </c>
      <c r="W37" s="30">
        <v>0.034966</v>
      </c>
      <c r="X37" s="30"/>
      <c r="Z37" s="62" t="s">
        <v>283</v>
      </c>
      <c r="AA37" s="30">
        <v>1.029075</v>
      </c>
      <c r="AB37" s="30">
        <v>0.830236</v>
      </c>
      <c r="AC37" s="30">
        <v>0.924825</v>
      </c>
      <c r="AD37" s="30">
        <v>0.995198</v>
      </c>
      <c r="AE37" s="30">
        <v>0.965833</v>
      </c>
      <c r="AF37" s="30">
        <v>0.92298</v>
      </c>
      <c r="AG37" s="30">
        <v>0.800694</v>
      </c>
      <c r="AH37" s="30">
        <v>0.871859</v>
      </c>
      <c r="AI37" s="30">
        <v>0.887626</v>
      </c>
      <c r="AJ37" s="30">
        <v>0.947959</v>
      </c>
      <c r="AK37" s="30">
        <v>0.777799</v>
      </c>
      <c r="AL37" s="30">
        <v>0.790036</v>
      </c>
      <c r="AM37" s="30">
        <v>0.799211</v>
      </c>
      <c r="AN37" s="30">
        <v>0.849264</v>
      </c>
      <c r="AO37" s="30">
        <v>0.864112</v>
      </c>
      <c r="AP37" s="30">
        <v>0.872914</v>
      </c>
      <c r="AQ37" s="30">
        <v>0.900127</v>
      </c>
      <c r="AR37" s="30">
        <v>0.972219</v>
      </c>
      <c r="AS37" s="30">
        <v>1.031403</v>
      </c>
      <c r="AT37" s="30">
        <v>1.138696</v>
      </c>
      <c r="AU37" s="30">
        <v>0.998311</v>
      </c>
      <c r="AV37" s="30"/>
      <c r="AX37" s="62" t="s">
        <v>283</v>
      </c>
      <c r="AY37" s="30">
        <v>11.894579</v>
      </c>
      <c r="AZ37" s="30">
        <v>11.001469</v>
      </c>
      <c r="BA37" s="30">
        <v>11.658378</v>
      </c>
      <c r="BB37" s="30">
        <v>13.038095</v>
      </c>
      <c r="BC37" s="30">
        <v>12.374114</v>
      </c>
      <c r="BD37" s="30">
        <v>12.496065</v>
      </c>
      <c r="BE37" s="30">
        <v>11.159847</v>
      </c>
      <c r="BF37" s="30">
        <v>12.860906</v>
      </c>
      <c r="BG37" s="30">
        <v>13.237591</v>
      </c>
      <c r="BH37" s="30">
        <v>12.113027</v>
      </c>
      <c r="BI37" s="30">
        <v>11.264764</v>
      </c>
      <c r="BJ37" s="30">
        <v>12.684864</v>
      </c>
      <c r="BK37" s="30">
        <v>10.949673</v>
      </c>
      <c r="BL37" s="30">
        <v>12.981198</v>
      </c>
      <c r="BM37" s="30">
        <v>13.407846</v>
      </c>
      <c r="BN37" s="30">
        <v>13.422394</v>
      </c>
      <c r="BO37" s="30">
        <v>12.099264</v>
      </c>
      <c r="BP37" s="30">
        <v>12.691943</v>
      </c>
      <c r="BQ37" s="30">
        <v>15.076238</v>
      </c>
      <c r="BR37" s="30">
        <v>12.750132</v>
      </c>
      <c r="BS37" s="30">
        <v>11.269188</v>
      </c>
      <c r="BT37" s="30"/>
      <c r="BV37" s="62" t="s">
        <v>283</v>
      </c>
      <c r="BW37" s="30">
        <v>0.919976</v>
      </c>
      <c r="BX37" s="30">
        <v>0.80718</v>
      </c>
      <c r="BY37" s="30">
        <v>0.858776</v>
      </c>
      <c r="BZ37" s="30">
        <v>0.829217</v>
      </c>
      <c r="CA37" s="30">
        <v>0.839581</v>
      </c>
      <c r="CB37" s="30">
        <v>0.727799</v>
      </c>
      <c r="CC37" s="30">
        <v>0.608858</v>
      </c>
      <c r="CD37" s="30">
        <v>0.709617</v>
      </c>
      <c r="CE37" s="30">
        <v>0.77477</v>
      </c>
      <c r="CF37" s="30">
        <v>0.740581</v>
      </c>
      <c r="CG37" s="30">
        <v>0.660875</v>
      </c>
      <c r="CH37" s="30">
        <v>0.727589</v>
      </c>
      <c r="CI37" s="30">
        <v>0.681574</v>
      </c>
      <c r="CJ37" s="30">
        <v>0.863013</v>
      </c>
      <c r="CK37" s="30">
        <v>0.885466</v>
      </c>
      <c r="CL37" s="30">
        <v>0.715524</v>
      </c>
      <c r="CM37" s="30">
        <v>0.752416</v>
      </c>
      <c r="CN37" s="30">
        <v>0.791393</v>
      </c>
      <c r="CO37" s="30">
        <v>0.878729</v>
      </c>
      <c r="CP37" s="30">
        <v>0.885966</v>
      </c>
      <c r="CQ37" s="30">
        <v>0.819201</v>
      </c>
      <c r="CR37" s="30"/>
      <c r="CT37" s="62" t="s">
        <v>283</v>
      </c>
      <c r="CU37" s="30">
        <v>1.36628</v>
      </c>
      <c r="CV37" s="30">
        <v>1.31442</v>
      </c>
      <c r="CW37" s="30">
        <v>1.403376</v>
      </c>
      <c r="CX37" s="30">
        <v>1.227158</v>
      </c>
      <c r="CY37" s="30">
        <v>1.170345</v>
      </c>
      <c r="CZ37" s="30">
        <v>1.09021</v>
      </c>
      <c r="DA37" s="30">
        <v>1.140083</v>
      </c>
      <c r="DB37" s="30">
        <v>1.115405</v>
      </c>
      <c r="DC37" s="30">
        <v>1.175889</v>
      </c>
      <c r="DD37" s="30">
        <v>1.2318</v>
      </c>
      <c r="DE37" s="30">
        <v>1.29474</v>
      </c>
      <c r="DF37" s="30">
        <v>1.240713</v>
      </c>
      <c r="DG37" s="30">
        <v>1.205035</v>
      </c>
      <c r="DH37" s="30">
        <v>1.330647</v>
      </c>
      <c r="DI37" s="30">
        <v>1.346689</v>
      </c>
      <c r="DJ37" s="30">
        <v>1.197688</v>
      </c>
      <c r="DK37" s="30">
        <v>1.162399</v>
      </c>
      <c r="DL37" s="30">
        <v>1.284297</v>
      </c>
      <c r="DM37" s="30">
        <v>1.471855</v>
      </c>
      <c r="DN37" s="30">
        <v>1.552096</v>
      </c>
      <c r="DO37" s="30">
        <v>1.365125</v>
      </c>
      <c r="DP37" s="30"/>
      <c r="DR37" s="62" t="s">
        <v>283</v>
      </c>
      <c r="DS37" s="30">
        <v>6.135665</v>
      </c>
      <c r="DT37" s="30">
        <v>5.154106</v>
      </c>
      <c r="DU37" s="30">
        <v>5.93863</v>
      </c>
      <c r="DV37" s="30">
        <v>6.012623</v>
      </c>
      <c r="DW37" s="30">
        <v>5.911948</v>
      </c>
      <c r="DX37" s="30">
        <v>5.270722</v>
      </c>
      <c r="DY37" s="30">
        <v>5.362308</v>
      </c>
      <c r="DZ37" s="30">
        <v>6.44515</v>
      </c>
      <c r="EA37" s="30">
        <v>6.311502</v>
      </c>
      <c r="EB37" s="30">
        <v>6.292949</v>
      </c>
      <c r="EC37" s="30">
        <v>5.8221</v>
      </c>
      <c r="ED37" s="30">
        <v>6.177425</v>
      </c>
      <c r="EE37" s="30">
        <v>6.106429</v>
      </c>
      <c r="EF37" s="30">
        <v>6.236014</v>
      </c>
      <c r="EG37" s="30">
        <v>6.257121</v>
      </c>
      <c r="EH37" s="30">
        <v>5.870059</v>
      </c>
      <c r="EI37" s="30">
        <v>4.987377</v>
      </c>
      <c r="EJ37" s="30">
        <v>6.125552</v>
      </c>
      <c r="EK37" s="30">
        <v>6.572218</v>
      </c>
      <c r="EL37" s="30">
        <v>6.550795</v>
      </c>
      <c r="EM37" s="30">
        <v>6.268909</v>
      </c>
      <c r="EN37" s="30"/>
      <c r="EP37" s="62" t="s">
        <v>283</v>
      </c>
      <c r="EQ37" s="30">
        <v>2.640201</v>
      </c>
      <c r="ER37" s="30">
        <v>2.503872</v>
      </c>
      <c r="ES37" s="30">
        <v>2.58902</v>
      </c>
      <c r="ET37" s="30">
        <v>2.350454</v>
      </c>
      <c r="EU37" s="30">
        <v>2.218729</v>
      </c>
      <c r="EV37" s="30">
        <v>2.438952</v>
      </c>
      <c r="EW37" s="30">
        <v>2.545492</v>
      </c>
      <c r="EX37" s="30">
        <v>2.542748</v>
      </c>
      <c r="EY37" s="30">
        <v>2.603148</v>
      </c>
      <c r="EZ37" s="30">
        <v>2.546434</v>
      </c>
      <c r="FA37" s="30">
        <v>2.032986</v>
      </c>
      <c r="FB37" s="30">
        <v>2.629696</v>
      </c>
      <c r="FC37" s="30">
        <v>2.387411</v>
      </c>
      <c r="FD37" s="30">
        <v>2.343716</v>
      </c>
      <c r="FE37" s="30">
        <v>2.215115</v>
      </c>
      <c r="FF37" s="30">
        <v>2.122041</v>
      </c>
      <c r="FG37" s="30">
        <v>2.181001</v>
      </c>
      <c r="FH37" s="30">
        <v>2.367204</v>
      </c>
      <c r="FI37" s="30">
        <v>2.264784</v>
      </c>
      <c r="FJ37" s="30">
        <v>2.41421</v>
      </c>
      <c r="FK37" s="30">
        <v>2.383258</v>
      </c>
    </row>
    <row r="38" spans="2:167">
      <c r="B38" s="62" t="s">
        <v>281</v>
      </c>
      <c r="C38" s="30">
        <v>2.296048</v>
      </c>
      <c r="D38" s="30">
        <v>2.344364</v>
      </c>
      <c r="E38" s="30">
        <v>2.540873</v>
      </c>
      <c r="F38" s="30">
        <v>2.234548</v>
      </c>
      <c r="G38" s="30">
        <v>2.251837</v>
      </c>
      <c r="H38" s="30">
        <v>1.966687</v>
      </c>
      <c r="I38" s="30">
        <v>1.906186</v>
      </c>
      <c r="J38" s="30">
        <v>2.389429</v>
      </c>
      <c r="K38" s="30">
        <v>2.461481</v>
      </c>
      <c r="L38" s="30">
        <v>2.410199</v>
      </c>
      <c r="M38" s="30">
        <v>2.495409</v>
      </c>
      <c r="N38" s="30">
        <v>2.899663</v>
      </c>
      <c r="O38" s="30">
        <v>2.339433</v>
      </c>
      <c r="P38" s="30">
        <v>1.827909</v>
      </c>
      <c r="Q38" s="30">
        <v>1.851573</v>
      </c>
      <c r="R38" s="30">
        <v>1.898104</v>
      </c>
      <c r="S38" s="30">
        <v>1.681795</v>
      </c>
      <c r="T38" s="30">
        <v>1.800131</v>
      </c>
      <c r="U38" s="30">
        <v>1.834121</v>
      </c>
      <c r="V38" s="30">
        <v>1.77894</v>
      </c>
      <c r="W38" s="30">
        <v>1.604971</v>
      </c>
      <c r="X38" s="30"/>
      <c r="Z38" s="62" t="s">
        <v>281</v>
      </c>
      <c r="AA38" s="30">
        <v>3.265767</v>
      </c>
      <c r="AB38" s="30">
        <v>2.975606</v>
      </c>
      <c r="AC38" s="30">
        <v>3.103394</v>
      </c>
      <c r="AD38" s="30">
        <v>3.078282</v>
      </c>
      <c r="AE38" s="30">
        <v>4.024431</v>
      </c>
      <c r="AF38" s="30">
        <v>3.293917</v>
      </c>
      <c r="AG38" s="30">
        <v>2.949272</v>
      </c>
      <c r="AH38" s="30">
        <v>3.285686</v>
      </c>
      <c r="AI38" s="30">
        <v>2.745602</v>
      </c>
      <c r="AJ38" s="30">
        <v>2.492442</v>
      </c>
      <c r="AK38" s="30">
        <v>2.075908</v>
      </c>
      <c r="AL38" s="30">
        <v>1.788628</v>
      </c>
      <c r="AM38" s="30">
        <v>1.531195</v>
      </c>
      <c r="AN38" s="30">
        <v>1.399159</v>
      </c>
      <c r="AO38" s="30">
        <v>1.411682</v>
      </c>
      <c r="AP38" s="30">
        <v>1.350903</v>
      </c>
      <c r="AQ38" s="30">
        <v>1.495685</v>
      </c>
      <c r="AR38" s="30">
        <v>1.142468</v>
      </c>
      <c r="AS38" s="30">
        <v>1.125625</v>
      </c>
      <c r="AT38" s="30">
        <v>1.079105</v>
      </c>
      <c r="AU38" s="30">
        <v>0.833314</v>
      </c>
      <c r="AV38" s="30"/>
      <c r="AX38" s="62" t="s">
        <v>281</v>
      </c>
      <c r="AY38" s="30">
        <v>2.204868</v>
      </c>
      <c r="AZ38" s="30">
        <v>1.968124</v>
      </c>
      <c r="BA38" s="30">
        <v>2.163622</v>
      </c>
      <c r="BB38" s="30">
        <v>2.046225</v>
      </c>
      <c r="BC38" s="30">
        <v>1.877895</v>
      </c>
      <c r="BD38" s="30">
        <v>2.249119</v>
      </c>
      <c r="BE38" s="30">
        <v>1.972996</v>
      </c>
      <c r="BF38" s="30">
        <v>1.934841</v>
      </c>
      <c r="BG38" s="30">
        <v>1.701587</v>
      </c>
      <c r="BH38" s="30">
        <v>1.804241</v>
      </c>
      <c r="BI38" s="30">
        <v>1.785976</v>
      </c>
      <c r="BJ38" s="30">
        <v>1.478916</v>
      </c>
      <c r="BK38" s="30">
        <v>1.240914</v>
      </c>
      <c r="BL38" s="30">
        <v>1.371</v>
      </c>
      <c r="BM38" s="30">
        <v>1.238463</v>
      </c>
      <c r="BN38" s="30">
        <v>1.142867</v>
      </c>
      <c r="BO38" s="30">
        <v>0.850274</v>
      </c>
      <c r="BP38" s="30">
        <v>0.74008</v>
      </c>
      <c r="BQ38" s="30">
        <v>0.747851</v>
      </c>
      <c r="BR38" s="30">
        <v>0.632997</v>
      </c>
      <c r="BS38" s="30">
        <v>0.528442</v>
      </c>
      <c r="BT38" s="30"/>
      <c r="BV38" s="62" t="s">
        <v>281</v>
      </c>
      <c r="BW38" s="30">
        <v>0.037448</v>
      </c>
      <c r="BX38" s="30">
        <v>0.021669</v>
      </c>
      <c r="BY38" s="30">
        <v>0.01611</v>
      </c>
      <c r="BZ38" s="30">
        <v>0.014867</v>
      </c>
      <c r="CA38" s="30">
        <v>0.011342</v>
      </c>
      <c r="CB38" s="30">
        <v>0.01096</v>
      </c>
      <c r="CC38" s="30">
        <v>0.011434</v>
      </c>
      <c r="CD38" s="30">
        <v>0.012829</v>
      </c>
      <c r="CE38" s="30">
        <v>0.012191</v>
      </c>
      <c r="CF38" s="30">
        <v>0.009918</v>
      </c>
      <c r="CG38" s="30">
        <v>0.021102</v>
      </c>
      <c r="CH38" s="30">
        <v>0.009903</v>
      </c>
      <c r="CI38" s="30">
        <v>0.009757</v>
      </c>
      <c r="CJ38" s="30">
        <v>0.024982</v>
      </c>
      <c r="CK38" s="30">
        <v>0.016091</v>
      </c>
      <c r="CL38" s="30">
        <v>0.012858</v>
      </c>
      <c r="CM38" s="30">
        <v>0.006996</v>
      </c>
      <c r="CN38" s="30">
        <v>0.010431</v>
      </c>
      <c r="CO38" s="30">
        <v>0.012418</v>
      </c>
      <c r="CP38" s="30">
        <v>0.009959</v>
      </c>
      <c r="CQ38" s="30">
        <v>0.009938</v>
      </c>
      <c r="CR38" s="30"/>
      <c r="CT38" s="62" t="s">
        <v>281</v>
      </c>
      <c r="CU38" s="30">
        <v>0.027617</v>
      </c>
      <c r="CV38" s="30">
        <v>0.017618</v>
      </c>
      <c r="CW38" s="30">
        <v>0.022078</v>
      </c>
      <c r="CX38" s="30">
        <v>0.023369</v>
      </c>
      <c r="CY38" s="30">
        <v>0.044692</v>
      </c>
      <c r="CZ38" s="30">
        <v>0.047417</v>
      </c>
      <c r="DA38" s="30">
        <v>0.041314</v>
      </c>
      <c r="DB38" s="30">
        <v>0.029203</v>
      </c>
      <c r="DC38" s="30">
        <v>0.025581</v>
      </c>
      <c r="DD38" s="30">
        <v>0.044543</v>
      </c>
      <c r="DE38" s="30">
        <v>0.03721</v>
      </c>
      <c r="DF38" s="30">
        <v>0.023737</v>
      </c>
      <c r="DG38" s="30">
        <v>0.04</v>
      </c>
      <c r="DH38" s="30">
        <v>0.018719</v>
      </c>
      <c r="DI38" s="30">
        <v>0.017641</v>
      </c>
      <c r="DJ38" s="30">
        <v>0.018646</v>
      </c>
      <c r="DK38" s="30">
        <v>0.021605</v>
      </c>
      <c r="DL38" s="30">
        <v>0.024619</v>
      </c>
      <c r="DM38" s="30">
        <v>0.014252</v>
      </c>
      <c r="DN38" s="30">
        <v>0.01452</v>
      </c>
      <c r="DO38" s="30">
        <v>0.009545</v>
      </c>
      <c r="DP38" s="30"/>
      <c r="DR38" s="62" t="s">
        <v>281</v>
      </c>
      <c r="DS38" s="30">
        <v>0.017063</v>
      </c>
      <c r="DT38" s="30">
        <v>0.005174</v>
      </c>
      <c r="DU38" s="30">
        <v>0.005985</v>
      </c>
      <c r="DV38" s="30">
        <v>0.003037</v>
      </c>
      <c r="DW38" s="30">
        <v>0.002887</v>
      </c>
      <c r="DX38" s="30">
        <v>0.004688</v>
      </c>
      <c r="DY38" s="30">
        <v>0.003375</v>
      </c>
      <c r="DZ38" s="30">
        <v>0.002873</v>
      </c>
      <c r="EA38" s="30">
        <v>0.004112</v>
      </c>
      <c r="EB38" s="30">
        <v>0.005107</v>
      </c>
      <c r="EC38" s="30">
        <v>0.004548</v>
      </c>
      <c r="ED38" s="30">
        <v>0.005228</v>
      </c>
      <c r="EE38" s="30">
        <v>0.001938</v>
      </c>
      <c r="EF38" s="30">
        <v>0.002675</v>
      </c>
      <c r="EG38" s="30">
        <v>0.001927</v>
      </c>
      <c r="EH38" s="30">
        <v>0.001452</v>
      </c>
      <c r="EI38" s="30">
        <v>0.00029</v>
      </c>
      <c r="EJ38" s="30">
        <v>0.000186</v>
      </c>
      <c r="EK38" s="30">
        <v>0.000236</v>
      </c>
      <c r="EL38" s="30">
        <v>0.001518</v>
      </c>
      <c r="EM38" s="30">
        <v>0.000885</v>
      </c>
      <c r="EN38" s="30"/>
      <c r="EP38" s="62" t="s">
        <v>281</v>
      </c>
      <c r="EQ38" s="30">
        <v>0.482905</v>
      </c>
      <c r="ER38" s="30">
        <v>0.493853</v>
      </c>
      <c r="ES38" s="30">
        <v>0.187949</v>
      </c>
      <c r="ET38" s="30">
        <v>0.156301</v>
      </c>
      <c r="EU38" s="30">
        <v>0.231835</v>
      </c>
      <c r="EV38" s="30">
        <v>0.305387</v>
      </c>
      <c r="EW38" s="30">
        <v>0.316831</v>
      </c>
      <c r="EX38" s="30">
        <v>0.330607</v>
      </c>
      <c r="EY38" s="30">
        <v>0.256098</v>
      </c>
      <c r="EZ38" s="30">
        <v>0.238365</v>
      </c>
      <c r="FA38" s="30">
        <v>0.174371</v>
      </c>
      <c r="FB38" s="30">
        <v>0.143853</v>
      </c>
      <c r="FC38" s="30">
        <v>0.119244</v>
      </c>
      <c r="FD38" s="30">
        <v>0.104889</v>
      </c>
      <c r="FE38" s="30">
        <v>0.097903</v>
      </c>
      <c r="FF38" s="30">
        <v>0.087906</v>
      </c>
      <c r="FG38" s="30">
        <v>0.066376</v>
      </c>
      <c r="FH38" s="30">
        <v>0.047599</v>
      </c>
      <c r="FI38" s="30">
        <v>0.059495</v>
      </c>
      <c r="FJ38" s="30">
        <v>0.043146</v>
      </c>
      <c r="FK38" s="30">
        <v>0.037214</v>
      </c>
    </row>
    <row r="39" ht="14" spans="2:167">
      <c r="B39" s="62" t="s">
        <v>294</v>
      </c>
      <c r="C39" s="30">
        <v>0.099132</v>
      </c>
      <c r="D39" s="30">
        <v>0.09514</v>
      </c>
      <c r="E39" s="30">
        <v>0.08792</v>
      </c>
      <c r="F39" s="30">
        <v>0.08721</v>
      </c>
      <c r="G39" s="30">
        <v>0.078024</v>
      </c>
      <c r="H39" s="30">
        <v>0.095488</v>
      </c>
      <c r="I39" s="30">
        <v>0.10328</v>
      </c>
      <c r="J39" s="30">
        <v>0.106762</v>
      </c>
      <c r="K39" s="30">
        <v>0.119051</v>
      </c>
      <c r="L39" s="30">
        <v>0.112977</v>
      </c>
      <c r="M39" s="30">
        <v>0.103195</v>
      </c>
      <c r="N39" s="30">
        <v>0.089483</v>
      </c>
      <c r="O39" s="30">
        <v>0.073038</v>
      </c>
      <c r="P39" s="30">
        <v>0.07</v>
      </c>
      <c r="Q39" s="30">
        <v>0.071885</v>
      </c>
      <c r="R39" s="30">
        <v>0.083176</v>
      </c>
      <c r="S39" s="30">
        <v>0.070849</v>
      </c>
      <c r="T39" s="30">
        <v>0.067592</v>
      </c>
      <c r="U39" s="30">
        <v>0.044435</v>
      </c>
      <c r="V39" s="30">
        <v>0.052721</v>
      </c>
      <c r="W39" s="30">
        <v>0.036523</v>
      </c>
      <c r="X39" s="30"/>
      <c r="Z39" s="62" t="s">
        <v>294</v>
      </c>
      <c r="AA39" s="30">
        <v>0.062143</v>
      </c>
      <c r="AB39" s="30">
        <v>0.062233</v>
      </c>
      <c r="AC39" s="30">
        <v>0.065511</v>
      </c>
      <c r="AD39" s="30">
        <v>0.054132</v>
      </c>
      <c r="AE39" s="30">
        <v>0.059975</v>
      </c>
      <c r="AF39" s="30">
        <v>0.086702</v>
      </c>
      <c r="AG39" s="30">
        <v>0.067284</v>
      </c>
      <c r="AH39" s="30">
        <v>0.082075</v>
      </c>
      <c r="AI39" s="30">
        <v>0.066951</v>
      </c>
      <c r="AJ39" s="30">
        <v>0.061238</v>
      </c>
      <c r="AK39" s="30">
        <v>0.0752</v>
      </c>
      <c r="AL39" s="30">
        <v>0.078826</v>
      </c>
      <c r="AM39" s="30">
        <v>0.086665</v>
      </c>
      <c r="AN39" s="30">
        <v>0.09124</v>
      </c>
      <c r="AO39" s="30">
        <v>0.090049</v>
      </c>
      <c r="AP39" s="30">
        <v>0.093437</v>
      </c>
      <c r="AQ39" s="30">
        <v>0.097316</v>
      </c>
      <c r="AR39" s="30">
        <v>0.094615</v>
      </c>
      <c r="AS39" s="30">
        <v>0.100575</v>
      </c>
      <c r="AT39" s="30">
        <v>0.107022</v>
      </c>
      <c r="AU39" s="30">
        <v>0.079745</v>
      </c>
      <c r="AV39" s="30"/>
      <c r="AX39" s="62" t="s">
        <v>294</v>
      </c>
      <c r="AY39" s="30">
        <v>0.291222</v>
      </c>
      <c r="AZ39" s="30">
        <v>0.270339</v>
      </c>
      <c r="BA39" s="30">
        <v>0.264716</v>
      </c>
      <c r="BB39" s="30">
        <v>0.300496</v>
      </c>
      <c r="BC39" s="30">
        <v>0.299358</v>
      </c>
      <c r="BD39" s="30">
        <v>0.392726</v>
      </c>
      <c r="BE39" s="30">
        <v>0.452493</v>
      </c>
      <c r="BF39" s="30">
        <v>0.512401</v>
      </c>
      <c r="BG39" s="30">
        <v>0.55819</v>
      </c>
      <c r="BH39" s="30">
        <v>0.501299</v>
      </c>
      <c r="BI39" s="30">
        <v>0.531</v>
      </c>
      <c r="BJ39" s="30">
        <v>0.633077</v>
      </c>
      <c r="BK39" s="30">
        <v>0.728908</v>
      </c>
      <c r="BL39" s="30">
        <v>0.516128</v>
      </c>
      <c r="BM39" s="30">
        <v>0.468318</v>
      </c>
      <c r="BN39" s="30">
        <v>0.459283</v>
      </c>
      <c r="BO39" s="30">
        <v>0.633708</v>
      </c>
      <c r="BP39" s="30">
        <v>0.64838</v>
      </c>
      <c r="BQ39" s="30">
        <v>0.478019</v>
      </c>
      <c r="BR39" s="30">
        <v>0.484126</v>
      </c>
      <c r="BS39" s="30">
        <v>0.485093</v>
      </c>
      <c r="BT39" s="30"/>
      <c r="BV39" s="62" t="s">
        <v>294</v>
      </c>
      <c r="BW39" s="30">
        <v>0.018025</v>
      </c>
      <c r="BX39" s="30">
        <v>0.019685</v>
      </c>
      <c r="BY39" s="30">
        <v>0.016477</v>
      </c>
      <c r="BZ39" s="30">
        <v>0.016331</v>
      </c>
      <c r="CA39" s="30">
        <v>0.017098</v>
      </c>
      <c r="CB39" s="30">
        <v>0.013381</v>
      </c>
      <c r="CC39" s="30">
        <v>0.013756</v>
      </c>
      <c r="CD39" s="30">
        <v>0.016807</v>
      </c>
      <c r="CE39" s="30">
        <v>0.019457</v>
      </c>
      <c r="CF39" s="30">
        <v>0.016969</v>
      </c>
      <c r="CG39" s="30">
        <v>0.011471</v>
      </c>
      <c r="CH39" s="30">
        <v>0.011327</v>
      </c>
      <c r="CI39" s="30">
        <v>0.013468</v>
      </c>
      <c r="CJ39" s="30">
        <v>0.015826</v>
      </c>
      <c r="CK39" s="30">
        <v>0.012384</v>
      </c>
      <c r="CL39" s="30">
        <v>0.011285</v>
      </c>
      <c r="CM39" s="30">
        <v>0.008661</v>
      </c>
      <c r="CN39" s="30">
        <v>0.015177</v>
      </c>
      <c r="CO39" s="30">
        <v>0.018957</v>
      </c>
      <c r="CP39" s="30">
        <v>0.019644</v>
      </c>
      <c r="CQ39" s="30">
        <v>0.021261</v>
      </c>
      <c r="CR39" s="30"/>
      <c r="CT39" s="62" t="s">
        <v>294</v>
      </c>
      <c r="CU39" s="30">
        <v>0.079766</v>
      </c>
      <c r="CV39" s="30">
        <v>0.093529</v>
      </c>
      <c r="CW39" s="30">
        <v>0.110947</v>
      </c>
      <c r="CX39" s="30">
        <v>0.099041</v>
      </c>
      <c r="CY39" s="30">
        <v>0.11415</v>
      </c>
      <c r="CZ39" s="30">
        <v>0.101228</v>
      </c>
      <c r="DA39" s="30">
        <v>0.123311</v>
      </c>
      <c r="DB39" s="30">
        <v>0.130743</v>
      </c>
      <c r="DC39" s="30">
        <v>0.135424</v>
      </c>
      <c r="DD39" s="30">
        <v>0.120122</v>
      </c>
      <c r="DE39" s="30">
        <v>0.135188</v>
      </c>
      <c r="DF39" s="30">
        <v>0.078474</v>
      </c>
      <c r="DG39" s="30">
        <v>0.079312</v>
      </c>
      <c r="DH39" s="30">
        <v>0.067468</v>
      </c>
      <c r="DI39" s="30">
        <v>0.067038</v>
      </c>
      <c r="DJ39" s="30">
        <v>0.047379</v>
      </c>
      <c r="DK39" s="30">
        <v>0.036481</v>
      </c>
      <c r="DL39" s="30">
        <v>0.016781</v>
      </c>
      <c r="DM39" s="30">
        <v>0.018523</v>
      </c>
      <c r="DN39" s="30">
        <v>0.020265</v>
      </c>
      <c r="DO39" s="30">
        <v>0.011862</v>
      </c>
      <c r="DP39" s="30"/>
      <c r="DR39" s="62" t="s">
        <v>294</v>
      </c>
      <c r="DS39" s="30">
        <v>0.090758</v>
      </c>
      <c r="DT39" s="30">
        <v>0.14048</v>
      </c>
      <c r="DU39" s="30">
        <v>0.116315</v>
      </c>
      <c r="DV39" s="30">
        <v>0.105342</v>
      </c>
      <c r="DW39" s="30">
        <v>0.088186</v>
      </c>
      <c r="DX39" s="30">
        <v>0.061478</v>
      </c>
      <c r="DY39" s="30">
        <v>0.062662</v>
      </c>
      <c r="DZ39" s="30">
        <v>0.074797</v>
      </c>
      <c r="EA39" s="30">
        <v>0.08277</v>
      </c>
      <c r="EB39" s="30">
        <v>0.080526</v>
      </c>
      <c r="EC39" s="30">
        <v>0.096709</v>
      </c>
      <c r="ED39" s="30">
        <v>0.116335</v>
      </c>
      <c r="EE39" s="30">
        <v>0.13662</v>
      </c>
      <c r="EF39" s="30">
        <v>0.123536</v>
      </c>
      <c r="EG39" s="30">
        <v>0.112734</v>
      </c>
      <c r="EH39" s="30">
        <v>0.098834</v>
      </c>
      <c r="EI39" s="30">
        <v>0.085916</v>
      </c>
      <c r="EJ39" s="30">
        <v>0.084154</v>
      </c>
      <c r="EK39" s="30">
        <v>0.106949</v>
      </c>
      <c r="EL39" s="30">
        <v>0.106599</v>
      </c>
      <c r="EM39" s="30">
        <v>0.099415</v>
      </c>
      <c r="EN39" s="30"/>
      <c r="EP39" s="62" t="s">
        <v>294</v>
      </c>
      <c r="EQ39" s="30">
        <v>0.071141</v>
      </c>
      <c r="ER39" s="30">
        <v>0.083354</v>
      </c>
      <c r="ES39" s="30">
        <v>0.081358</v>
      </c>
      <c r="ET39" s="30">
        <v>0.080823</v>
      </c>
      <c r="EU39" s="30">
        <v>0.065358</v>
      </c>
      <c r="EV39" s="30">
        <v>0.122195</v>
      </c>
      <c r="EW39" s="30">
        <v>0.08164</v>
      </c>
      <c r="EX39" s="30">
        <v>0.096049</v>
      </c>
      <c r="EY39" s="30">
        <v>0.109263</v>
      </c>
      <c r="EZ39" s="30">
        <v>0.079334</v>
      </c>
      <c r="FA39" s="30">
        <v>0.084678</v>
      </c>
      <c r="FB39" s="30">
        <v>0.080545</v>
      </c>
      <c r="FC39" s="30">
        <v>0.074017</v>
      </c>
      <c r="FD39" s="30">
        <v>0.069439</v>
      </c>
      <c r="FE39" s="30">
        <v>0.058749</v>
      </c>
      <c r="FF39" s="30">
        <v>0.053978</v>
      </c>
      <c r="FG39" s="30">
        <v>0.04539</v>
      </c>
      <c r="FH39" s="30">
        <v>0.046869</v>
      </c>
      <c r="FI39" s="30">
        <v>0.073708</v>
      </c>
      <c r="FJ39" s="30">
        <v>0.075137</v>
      </c>
      <c r="FK39" s="30">
        <v>0.059784</v>
      </c>
    </row>
    <row r="40" spans="2:167">
      <c r="B40" s="62" t="s">
        <v>272</v>
      </c>
      <c r="C40" s="30">
        <v>0.313711</v>
      </c>
      <c r="D40" s="30">
        <v>0.275013</v>
      </c>
      <c r="E40" s="30">
        <v>0.263343</v>
      </c>
      <c r="F40" s="30">
        <v>0.23016</v>
      </c>
      <c r="G40" s="30">
        <v>0.274283</v>
      </c>
      <c r="H40" s="30">
        <v>0.288691</v>
      </c>
      <c r="I40" s="30">
        <v>0.295655</v>
      </c>
      <c r="J40" s="30">
        <v>0.380373</v>
      </c>
      <c r="K40" s="30">
        <v>0.383101</v>
      </c>
      <c r="L40" s="30">
        <v>0.411253</v>
      </c>
      <c r="M40" s="30">
        <v>0.374462</v>
      </c>
      <c r="N40" s="30">
        <v>0.422479</v>
      </c>
      <c r="O40" s="30">
        <v>0.419239</v>
      </c>
      <c r="P40" s="30">
        <v>0.478369</v>
      </c>
      <c r="Q40" s="30">
        <v>0.501057</v>
      </c>
      <c r="R40" s="30">
        <v>0.546821</v>
      </c>
      <c r="S40" s="30">
        <v>0.45688</v>
      </c>
      <c r="T40" s="30">
        <v>0.407417</v>
      </c>
      <c r="U40" s="30">
        <v>0.383969</v>
      </c>
      <c r="V40" s="30">
        <v>0.324616</v>
      </c>
      <c r="W40" s="30">
        <v>0.303546</v>
      </c>
      <c r="X40" s="30"/>
      <c r="Z40" s="62" t="s">
        <v>272</v>
      </c>
      <c r="AA40" s="30">
        <v>0.833483</v>
      </c>
      <c r="AB40" s="30">
        <v>0.721115</v>
      </c>
      <c r="AC40" s="30">
        <v>0.721164</v>
      </c>
      <c r="AD40" s="30">
        <v>0.721988</v>
      </c>
      <c r="AE40" s="30">
        <v>0.813391</v>
      </c>
      <c r="AF40" s="30">
        <v>0.854143</v>
      </c>
      <c r="AG40" s="30">
        <v>0.86181</v>
      </c>
      <c r="AH40" s="30">
        <v>1.060283</v>
      </c>
      <c r="AI40" s="30">
        <v>1.064165</v>
      </c>
      <c r="AJ40" s="30">
        <v>1.094205</v>
      </c>
      <c r="AK40" s="30">
        <v>0.97217</v>
      </c>
      <c r="AL40" s="30">
        <v>1.042399</v>
      </c>
      <c r="AM40" s="30">
        <v>1.027191</v>
      </c>
      <c r="AN40" s="30">
        <v>1.142991</v>
      </c>
      <c r="AO40" s="30">
        <v>1.195545</v>
      </c>
      <c r="AP40" s="30">
        <v>1.198621</v>
      </c>
      <c r="AQ40" s="30">
        <v>1.117249</v>
      </c>
      <c r="AR40" s="30">
        <v>1.068985</v>
      </c>
      <c r="AS40" s="30">
        <v>1.043576</v>
      </c>
      <c r="AT40" s="30">
        <v>0.969041</v>
      </c>
      <c r="AU40" s="30">
        <v>0.872885</v>
      </c>
      <c r="AV40" s="30"/>
      <c r="AX40" s="62" t="s">
        <v>272</v>
      </c>
      <c r="AY40" s="30">
        <v>0.509929</v>
      </c>
      <c r="AZ40" s="30">
        <v>0.419878</v>
      </c>
      <c r="BA40" s="30">
        <v>0.403426</v>
      </c>
      <c r="BB40" s="30">
        <v>0.389788</v>
      </c>
      <c r="BC40" s="30">
        <v>0.395761</v>
      </c>
      <c r="BD40" s="30">
        <v>0.407035</v>
      </c>
      <c r="BE40" s="30">
        <v>0.380754</v>
      </c>
      <c r="BF40" s="30">
        <v>0.446595</v>
      </c>
      <c r="BG40" s="30">
        <v>0.48043</v>
      </c>
      <c r="BH40" s="30">
        <v>0.496327</v>
      </c>
      <c r="BI40" s="30">
        <v>0.465442</v>
      </c>
      <c r="BJ40" s="30">
        <v>0.503262</v>
      </c>
      <c r="BK40" s="30">
        <v>0.466625</v>
      </c>
      <c r="BL40" s="30">
        <v>0.557219</v>
      </c>
      <c r="BM40" s="30">
        <v>0.584354</v>
      </c>
      <c r="BN40" s="30">
        <v>0.544555</v>
      </c>
      <c r="BO40" s="30">
        <v>0.543892</v>
      </c>
      <c r="BP40" s="30">
        <v>0.585347</v>
      </c>
      <c r="BQ40" s="30">
        <v>0.544332</v>
      </c>
      <c r="BR40" s="30">
        <v>0.456644</v>
      </c>
      <c r="BS40" s="30">
        <v>0.414743</v>
      </c>
      <c r="BT40" s="30"/>
      <c r="BV40" s="62" t="s">
        <v>272</v>
      </c>
      <c r="BW40" s="30">
        <v>0.045712</v>
      </c>
      <c r="BX40" s="30">
        <v>0.03875</v>
      </c>
      <c r="BY40" s="30">
        <v>0.038783</v>
      </c>
      <c r="BZ40" s="30">
        <v>0.031989</v>
      </c>
      <c r="CA40" s="30">
        <v>0.036411</v>
      </c>
      <c r="CB40" s="30">
        <v>0.033932</v>
      </c>
      <c r="CC40" s="30">
        <v>0.033861</v>
      </c>
      <c r="CD40" s="30">
        <v>0.03852</v>
      </c>
      <c r="CE40" s="30">
        <v>0.04098</v>
      </c>
      <c r="CF40" s="30">
        <v>0.040988</v>
      </c>
      <c r="CG40" s="30">
        <v>0.034095</v>
      </c>
      <c r="CH40" s="30">
        <v>0.036664</v>
      </c>
      <c r="CI40" s="30">
        <v>0.03447</v>
      </c>
      <c r="CJ40" s="30">
        <v>0.04165</v>
      </c>
      <c r="CK40" s="30">
        <v>0.039402</v>
      </c>
      <c r="CL40" s="30">
        <v>0.034713</v>
      </c>
      <c r="CM40" s="30">
        <v>0.037074</v>
      </c>
      <c r="CN40" s="30">
        <v>0.041743</v>
      </c>
      <c r="CO40" s="30">
        <v>0.05111</v>
      </c>
      <c r="CP40" s="30">
        <v>0.053477</v>
      </c>
      <c r="CQ40" s="30">
        <v>0.04879</v>
      </c>
      <c r="CR40" s="30"/>
      <c r="CT40" s="62" t="s">
        <v>272</v>
      </c>
      <c r="CU40" s="30">
        <v>0.033824</v>
      </c>
      <c r="CV40" s="30">
        <v>0.029239</v>
      </c>
      <c r="CW40" s="30">
        <v>0.031685</v>
      </c>
      <c r="CX40" s="30">
        <v>0.029449</v>
      </c>
      <c r="CY40" s="30">
        <v>0.027189</v>
      </c>
      <c r="CZ40" s="30">
        <v>0.022805</v>
      </c>
      <c r="DA40" s="30">
        <v>0.018221</v>
      </c>
      <c r="DB40" s="30">
        <v>0.015969</v>
      </c>
      <c r="DC40" s="30">
        <v>0.018219</v>
      </c>
      <c r="DD40" s="30">
        <v>0.018232</v>
      </c>
      <c r="DE40" s="30">
        <v>0.015888</v>
      </c>
      <c r="DF40" s="30">
        <v>0.015874</v>
      </c>
      <c r="DG40" s="30">
        <v>0.015852</v>
      </c>
      <c r="DH40" s="30">
        <v>0.015842</v>
      </c>
      <c r="DI40" s="30">
        <v>0.015836</v>
      </c>
      <c r="DJ40" s="30">
        <v>0.013478</v>
      </c>
      <c r="DK40" s="30">
        <v>0.015758</v>
      </c>
      <c r="DL40" s="30">
        <v>0.020376</v>
      </c>
      <c r="DM40" s="30">
        <v>0.022721</v>
      </c>
      <c r="DN40" s="30">
        <v>0.020521</v>
      </c>
      <c r="DO40" s="30">
        <v>0.01828</v>
      </c>
      <c r="DP40" s="30"/>
      <c r="DR40" s="62" t="s">
        <v>272</v>
      </c>
      <c r="DS40" s="30">
        <v>0.069455</v>
      </c>
      <c r="DT40" s="30">
        <v>0.050052</v>
      </c>
      <c r="DU40" s="30">
        <v>0.041806</v>
      </c>
      <c r="DV40" s="30">
        <v>0.026281</v>
      </c>
      <c r="DW40" s="30">
        <v>0.032104</v>
      </c>
      <c r="DX40" s="30">
        <v>0.035584</v>
      </c>
      <c r="DY40" s="30">
        <v>0.039387</v>
      </c>
      <c r="DZ40" s="30">
        <v>0.047504</v>
      </c>
      <c r="EA40" s="30">
        <v>0.045061</v>
      </c>
      <c r="EB40" s="30">
        <v>0.044923</v>
      </c>
      <c r="EC40" s="30">
        <v>0.038275</v>
      </c>
      <c r="ED40" s="30">
        <v>0.036632</v>
      </c>
      <c r="EE40" s="30">
        <v>0.032554</v>
      </c>
      <c r="EF40" s="30">
        <v>0.028685</v>
      </c>
      <c r="EG40" s="30">
        <v>0.026798</v>
      </c>
      <c r="EH40" s="30">
        <v>0.020328</v>
      </c>
      <c r="EI40" s="30">
        <v>0.054785</v>
      </c>
      <c r="EJ40" s="30">
        <v>0.095838</v>
      </c>
      <c r="EK40" s="30">
        <v>0.076477</v>
      </c>
      <c r="EL40" s="30">
        <v>0.051849</v>
      </c>
      <c r="EM40" s="30">
        <v>0.049308</v>
      </c>
      <c r="EN40" s="30"/>
      <c r="EP40" s="62" t="s">
        <v>272</v>
      </c>
      <c r="EQ40" s="30">
        <v>0.311483</v>
      </c>
      <c r="ER40" s="30">
        <v>0.289652</v>
      </c>
      <c r="ES40" s="30">
        <v>0.285123</v>
      </c>
      <c r="ET40" s="30">
        <v>0.25796</v>
      </c>
      <c r="EU40" s="30">
        <v>0.224545</v>
      </c>
      <c r="EV40" s="30">
        <v>0.214111</v>
      </c>
      <c r="EW40" s="30">
        <v>0.187714</v>
      </c>
      <c r="EX40" s="30">
        <v>0.179164</v>
      </c>
      <c r="EY40" s="30">
        <v>0.179985</v>
      </c>
      <c r="EZ40" s="30">
        <v>0.168769</v>
      </c>
      <c r="FA40" s="30">
        <v>0.143635</v>
      </c>
      <c r="FB40" s="30">
        <v>0.153322</v>
      </c>
      <c r="FC40" s="30">
        <v>0.137264</v>
      </c>
      <c r="FD40" s="30">
        <v>0.128249</v>
      </c>
      <c r="FE40" s="30">
        <v>0.11685</v>
      </c>
      <c r="FF40" s="30">
        <v>0.096181</v>
      </c>
      <c r="FG40" s="30">
        <v>0.114703</v>
      </c>
      <c r="FH40" s="30">
        <v>0.149173</v>
      </c>
      <c r="FI40" s="30">
        <v>0.140247</v>
      </c>
      <c r="FJ40" s="30">
        <v>0.142802</v>
      </c>
      <c r="FK40" s="30">
        <v>0.138054</v>
      </c>
    </row>
    <row r="41" spans="2:167">
      <c r="B41" s="24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Z41" s="24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X41" s="24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V41" s="24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T41" s="24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R41" s="24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P41" s="24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</row>
    <row r="42" ht="13" spans="2:167">
      <c r="B42" s="8" t="s">
        <v>301</v>
      </c>
      <c r="C42" s="26">
        <v>41.581416</v>
      </c>
      <c r="D42" s="26">
        <v>41.874007</v>
      </c>
      <c r="E42" s="26">
        <v>42.422205</v>
      </c>
      <c r="F42" s="26">
        <v>40.634205</v>
      </c>
      <c r="G42" s="26">
        <v>39.487096</v>
      </c>
      <c r="H42" s="26">
        <v>37.728469</v>
      </c>
      <c r="I42" s="26">
        <v>37.863571</v>
      </c>
      <c r="J42" s="26">
        <v>38.972213</v>
      </c>
      <c r="K42" s="26">
        <v>39.015548</v>
      </c>
      <c r="L42" s="26">
        <v>37.863896</v>
      </c>
      <c r="M42" s="26">
        <v>39.452843</v>
      </c>
      <c r="N42" s="26">
        <v>39.998979</v>
      </c>
      <c r="O42" s="26">
        <v>37.775747</v>
      </c>
      <c r="P42" s="26">
        <v>32.732818</v>
      </c>
      <c r="Q42" s="26">
        <v>31.62186</v>
      </c>
      <c r="R42" s="26">
        <v>31.343369</v>
      </c>
      <c r="S42" s="26">
        <v>30.632236</v>
      </c>
      <c r="T42" s="26">
        <v>31.101297</v>
      </c>
      <c r="U42" s="26">
        <v>31.486268</v>
      </c>
      <c r="V42" s="26">
        <v>31.13736</v>
      </c>
      <c r="W42" s="26">
        <v>30.419393</v>
      </c>
      <c r="X42" s="26"/>
      <c r="Z42" s="8" t="s">
        <v>301</v>
      </c>
      <c r="AA42" s="26">
        <v>27.180589</v>
      </c>
      <c r="AB42" s="26">
        <v>26.67995</v>
      </c>
      <c r="AC42" s="26">
        <v>26.342344</v>
      </c>
      <c r="AD42" s="26">
        <v>24.807777</v>
      </c>
      <c r="AE42" s="26">
        <v>27.254222</v>
      </c>
      <c r="AF42" s="26">
        <v>25.512246</v>
      </c>
      <c r="AG42" s="26">
        <v>24.514222</v>
      </c>
      <c r="AH42" s="26">
        <v>24.185758</v>
      </c>
      <c r="AI42" s="26">
        <v>22.252671</v>
      </c>
      <c r="AJ42" s="26">
        <v>21.132358</v>
      </c>
      <c r="AK42" s="26">
        <v>20.182124</v>
      </c>
      <c r="AL42" s="26">
        <v>18.35268</v>
      </c>
      <c r="AM42" s="26">
        <v>17.711513</v>
      </c>
      <c r="AN42" s="26">
        <v>16.479813</v>
      </c>
      <c r="AO42" s="26">
        <v>15.829307</v>
      </c>
      <c r="AP42" s="26">
        <v>16.115689</v>
      </c>
      <c r="AQ42" s="26">
        <v>17.105395</v>
      </c>
      <c r="AR42" s="26">
        <v>15.477339</v>
      </c>
      <c r="AS42" s="26">
        <v>15.120525</v>
      </c>
      <c r="AT42" s="26">
        <v>14.858154</v>
      </c>
      <c r="AU42" s="26">
        <v>13.77369</v>
      </c>
      <c r="AV42" s="26"/>
      <c r="AX42" s="8" t="s">
        <v>301</v>
      </c>
      <c r="AY42" s="26">
        <v>43.222491</v>
      </c>
      <c r="AZ42" s="26">
        <v>43.173788</v>
      </c>
      <c r="BA42" s="26">
        <v>43.553852</v>
      </c>
      <c r="BB42" s="26">
        <v>43.119279</v>
      </c>
      <c r="BC42" s="26">
        <v>42.429432</v>
      </c>
      <c r="BD42" s="26">
        <v>43.29709</v>
      </c>
      <c r="BE42" s="26">
        <v>42.983535</v>
      </c>
      <c r="BF42" s="26">
        <v>42.896831</v>
      </c>
      <c r="BG42" s="26">
        <v>42.419172</v>
      </c>
      <c r="BH42" s="26">
        <v>41.648397</v>
      </c>
      <c r="BI42" s="26">
        <v>41.676907</v>
      </c>
      <c r="BJ42" s="26">
        <v>41.859231</v>
      </c>
      <c r="BK42" s="26">
        <v>41.528803</v>
      </c>
      <c r="BL42" s="26">
        <v>41.201631</v>
      </c>
      <c r="BM42" s="26">
        <v>40.617727</v>
      </c>
      <c r="BN42" s="26">
        <v>41.022462</v>
      </c>
      <c r="BO42" s="26">
        <v>41.242192</v>
      </c>
      <c r="BP42" s="26">
        <v>40.931125</v>
      </c>
      <c r="BQ42" s="26">
        <v>41.927515</v>
      </c>
      <c r="BR42" s="26">
        <v>40.563431</v>
      </c>
      <c r="BS42" s="26">
        <v>40.356598</v>
      </c>
      <c r="BT42" s="26"/>
      <c r="BU42" s="7"/>
      <c r="BV42" s="8" t="s">
        <v>301</v>
      </c>
      <c r="BW42" s="26">
        <v>36.053019</v>
      </c>
      <c r="BX42" s="26">
        <v>34.995494</v>
      </c>
      <c r="BY42" s="26">
        <v>34.308436</v>
      </c>
      <c r="BZ42" s="26">
        <v>33.866629</v>
      </c>
      <c r="CA42" s="26">
        <v>32.708912</v>
      </c>
      <c r="CB42" s="26">
        <v>31.406901</v>
      </c>
      <c r="CC42" s="26">
        <v>30.944168</v>
      </c>
      <c r="CD42" s="26">
        <v>28.709003</v>
      </c>
      <c r="CE42" s="26">
        <v>28.543443</v>
      </c>
      <c r="CF42" s="26">
        <v>27.618517</v>
      </c>
      <c r="CG42" s="26">
        <v>27.622796</v>
      </c>
      <c r="CH42" s="26">
        <v>27.796647</v>
      </c>
      <c r="CI42" s="26">
        <v>28.372334</v>
      </c>
      <c r="CJ42" s="26">
        <v>27.829903</v>
      </c>
      <c r="CK42" s="26">
        <v>27.351084</v>
      </c>
      <c r="CL42" s="26">
        <v>27.21154</v>
      </c>
      <c r="CM42" s="26">
        <v>27.664168</v>
      </c>
      <c r="CN42" s="26">
        <v>28.318501</v>
      </c>
      <c r="CO42" s="26">
        <v>28.050162</v>
      </c>
      <c r="CP42" s="26">
        <v>27.746446</v>
      </c>
      <c r="CQ42" s="26">
        <v>27.828064</v>
      </c>
      <c r="CR42" s="26"/>
      <c r="CS42" s="7"/>
      <c r="CT42" s="8" t="s">
        <v>301</v>
      </c>
      <c r="CU42" s="26">
        <v>46.454862</v>
      </c>
      <c r="CV42" s="26">
        <v>46.936987</v>
      </c>
      <c r="CW42" s="26">
        <v>47.071086</v>
      </c>
      <c r="CX42" s="26">
        <v>46.808746</v>
      </c>
      <c r="CY42" s="26">
        <v>47.309979</v>
      </c>
      <c r="CZ42" s="26">
        <v>47.286717</v>
      </c>
      <c r="DA42" s="26">
        <v>47.717594</v>
      </c>
      <c r="DB42" s="26">
        <v>47.351165</v>
      </c>
      <c r="DC42" s="26">
        <v>47.111368</v>
      </c>
      <c r="DD42" s="26">
        <v>46.474711</v>
      </c>
      <c r="DE42" s="26">
        <v>46.909511</v>
      </c>
      <c r="DF42" s="26">
        <v>45.49998</v>
      </c>
      <c r="DG42" s="26">
        <v>45.34736</v>
      </c>
      <c r="DH42" s="26">
        <v>44.523024</v>
      </c>
      <c r="DI42" s="26">
        <v>43.911851</v>
      </c>
      <c r="DJ42" s="26">
        <v>43.459545</v>
      </c>
      <c r="DK42" s="26">
        <v>43.546646</v>
      </c>
      <c r="DL42" s="26">
        <v>43.204023</v>
      </c>
      <c r="DM42" s="26">
        <v>43.265541</v>
      </c>
      <c r="DN42" s="26">
        <v>43.436852</v>
      </c>
      <c r="DO42" s="26">
        <v>42.869989</v>
      </c>
      <c r="DP42" s="26"/>
      <c r="DQ42" s="7"/>
      <c r="DR42" s="8" t="s">
        <v>301</v>
      </c>
      <c r="DS42" s="26">
        <v>48.803494</v>
      </c>
      <c r="DT42" s="26">
        <v>48.680021</v>
      </c>
      <c r="DU42" s="26">
        <v>48.589784</v>
      </c>
      <c r="DV42" s="26">
        <v>48.575164</v>
      </c>
      <c r="DW42" s="26">
        <v>48.287923</v>
      </c>
      <c r="DX42" s="26">
        <v>47.848036</v>
      </c>
      <c r="DY42" s="26">
        <v>47.54241</v>
      </c>
      <c r="DZ42" s="26">
        <v>47.602833</v>
      </c>
      <c r="EA42" s="26">
        <v>47.439097</v>
      </c>
      <c r="EB42" s="26">
        <v>47.264484</v>
      </c>
      <c r="EC42" s="26">
        <v>47.157024</v>
      </c>
      <c r="ED42" s="26">
        <v>47.111143</v>
      </c>
      <c r="EE42" s="26">
        <v>47.036319</v>
      </c>
      <c r="EF42" s="26">
        <v>46.725956</v>
      </c>
      <c r="EG42" s="26">
        <v>46.248937</v>
      </c>
      <c r="EH42" s="26">
        <v>46.103196</v>
      </c>
      <c r="EI42" s="26">
        <v>45.480007</v>
      </c>
      <c r="EJ42" s="26">
        <v>45.776018</v>
      </c>
      <c r="EK42" s="26">
        <v>45.738039</v>
      </c>
      <c r="EL42" s="26">
        <v>45.472831</v>
      </c>
      <c r="EM42" s="26">
        <v>45.255801</v>
      </c>
      <c r="EN42" s="26"/>
      <c r="EO42" s="7"/>
      <c r="EP42" s="8" t="s">
        <v>301</v>
      </c>
      <c r="EQ42" s="26">
        <v>37.832263</v>
      </c>
      <c r="ER42" s="26">
        <v>37.728885</v>
      </c>
      <c r="ES42" s="26">
        <v>36.043249</v>
      </c>
      <c r="ET42" s="26">
        <v>35.636328</v>
      </c>
      <c r="EU42" s="26">
        <v>35.27875</v>
      </c>
      <c r="EV42" s="26">
        <v>36.321547</v>
      </c>
      <c r="EW42" s="26">
        <v>36.172888</v>
      </c>
      <c r="EX42" s="26">
        <v>35.747627</v>
      </c>
      <c r="EY42" s="26">
        <v>34.42186</v>
      </c>
      <c r="EZ42" s="26">
        <v>34.186024</v>
      </c>
      <c r="FA42" s="26">
        <v>32.509948</v>
      </c>
      <c r="FB42" s="26">
        <v>33.289691</v>
      </c>
      <c r="FC42" s="26">
        <v>32.211348</v>
      </c>
      <c r="FD42" s="26">
        <v>31.832263</v>
      </c>
      <c r="FE42" s="26">
        <v>31.179685</v>
      </c>
      <c r="FF42" s="26">
        <v>31.991865</v>
      </c>
      <c r="FG42" s="26">
        <v>31.739894</v>
      </c>
      <c r="FH42" s="26">
        <v>31.73414</v>
      </c>
      <c r="FI42" s="26">
        <v>31.374542</v>
      </c>
      <c r="FJ42" s="26">
        <v>31.215155</v>
      </c>
      <c r="FK42" s="26">
        <v>31.21087</v>
      </c>
    </row>
    <row r="43" ht="13" spans="2:167">
      <c r="B43" s="8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Z43" s="8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X43" s="8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7"/>
      <c r="BV43" s="8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7"/>
      <c r="CT43" s="8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7"/>
      <c r="DR43" s="8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7"/>
      <c r="EP43" s="8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</row>
    <row r="44" ht="13" spans="2:167">
      <c r="B44" s="8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Z44" s="8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X44" s="8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7"/>
      <c r="BV44" s="8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7"/>
      <c r="CT44" s="8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7"/>
      <c r="DR44" s="8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7"/>
      <c r="EP44" s="8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</row>
    <row r="45" ht="13" spans="2:167">
      <c r="B45" s="8" t="s">
        <v>302</v>
      </c>
      <c r="C45" s="72">
        <v>0.947294</v>
      </c>
      <c r="D45" s="72">
        <v>0.951087</v>
      </c>
      <c r="E45" s="72">
        <v>0.98549</v>
      </c>
      <c r="F45" s="72">
        <v>0.984488</v>
      </c>
      <c r="G45" s="72">
        <v>1.02172</v>
      </c>
      <c r="H45" s="72">
        <v>0.944758</v>
      </c>
      <c r="I45" s="72">
        <v>0.852837</v>
      </c>
      <c r="J45" s="72">
        <v>0.918687</v>
      </c>
      <c r="K45" s="72">
        <v>0.969747</v>
      </c>
      <c r="L45" s="72">
        <v>0.987977</v>
      </c>
      <c r="M45" s="72">
        <v>0.869285</v>
      </c>
      <c r="N45" s="72">
        <v>0.93315</v>
      </c>
      <c r="O45" s="72">
        <v>0.797632</v>
      </c>
      <c r="P45" s="72">
        <v>0.855798</v>
      </c>
      <c r="Q45" s="72">
        <v>0.971844</v>
      </c>
      <c r="R45" s="72">
        <v>1.02661</v>
      </c>
      <c r="S45" s="72">
        <v>0.944798</v>
      </c>
      <c r="T45" s="72">
        <v>1.026713</v>
      </c>
      <c r="U45" s="72">
        <v>0.947148</v>
      </c>
      <c r="V45" s="72">
        <v>0.992039</v>
      </c>
      <c r="W45" s="72">
        <v>0.87012</v>
      </c>
      <c r="X45" s="72"/>
      <c r="Z45" s="8" t="s">
        <v>302</v>
      </c>
      <c r="AA45" s="72">
        <v>0.974284</v>
      </c>
      <c r="AB45" s="72">
        <v>0.882264</v>
      </c>
      <c r="AC45" s="72">
        <v>0.937955</v>
      </c>
      <c r="AD45" s="72">
        <v>0.996163</v>
      </c>
      <c r="AE45" s="72">
        <v>0.996829</v>
      </c>
      <c r="AF45" s="72">
        <v>0.951023</v>
      </c>
      <c r="AG45" s="72">
        <v>0.856057</v>
      </c>
      <c r="AH45" s="72">
        <v>0.959899</v>
      </c>
      <c r="AI45" s="72">
        <v>0.952734</v>
      </c>
      <c r="AJ45" s="72">
        <v>0.963994</v>
      </c>
      <c r="AK45" s="72">
        <v>0.847165</v>
      </c>
      <c r="AL45" s="72">
        <v>0.887177</v>
      </c>
      <c r="AM45" s="72">
        <v>0.846476</v>
      </c>
      <c r="AN45" s="72">
        <v>0.925237</v>
      </c>
      <c r="AO45" s="72">
        <v>0.968267</v>
      </c>
      <c r="AP45" s="72">
        <v>0.955142</v>
      </c>
      <c r="AQ45" s="72">
        <v>0.916602</v>
      </c>
      <c r="AR45" s="72">
        <v>0.955104</v>
      </c>
      <c r="AS45" s="72">
        <v>0.968529</v>
      </c>
      <c r="AT45" s="72">
        <v>0.999033</v>
      </c>
      <c r="AU45" s="72">
        <v>0.871535</v>
      </c>
      <c r="AV45" s="72"/>
      <c r="AX45" s="8" t="s">
        <v>302</v>
      </c>
      <c r="AY45" s="72">
        <v>0.936142</v>
      </c>
      <c r="AZ45" s="72">
        <v>0.841644</v>
      </c>
      <c r="BA45" s="72">
        <v>0.893557</v>
      </c>
      <c r="BB45" s="72">
        <v>0.964072</v>
      </c>
      <c r="BC45" s="72">
        <v>0.930566</v>
      </c>
      <c r="BD45" s="72">
        <v>0.924018</v>
      </c>
      <c r="BE45" s="72">
        <v>0.826733</v>
      </c>
      <c r="BF45" s="72">
        <v>0.909955</v>
      </c>
      <c r="BG45" s="72">
        <v>0.935918</v>
      </c>
      <c r="BH45" s="72">
        <v>0.936684</v>
      </c>
      <c r="BI45" s="72">
        <v>0.849017</v>
      </c>
      <c r="BJ45" s="72">
        <v>0.870448</v>
      </c>
      <c r="BK45" s="72">
        <v>0.789458</v>
      </c>
      <c r="BL45" s="72">
        <v>0.91546</v>
      </c>
      <c r="BM45" s="72">
        <v>0.995405</v>
      </c>
      <c r="BN45" s="72">
        <v>0.919828</v>
      </c>
      <c r="BO45" s="72">
        <v>0.882001</v>
      </c>
      <c r="BP45" s="72">
        <v>0.91991</v>
      </c>
      <c r="BQ45" s="72">
        <v>0.921429</v>
      </c>
      <c r="BR45" s="72">
        <v>0.955985</v>
      </c>
      <c r="BS45" s="72">
        <v>0.840042</v>
      </c>
      <c r="BT45" s="72"/>
      <c r="BU45" s="7"/>
      <c r="BV45" s="8" t="s">
        <v>302</v>
      </c>
      <c r="BW45" s="72">
        <v>0.968023</v>
      </c>
      <c r="BX45" s="72">
        <v>0.905455</v>
      </c>
      <c r="BY45" s="72">
        <v>0.988114</v>
      </c>
      <c r="BZ45" s="72">
        <v>0.963988</v>
      </c>
      <c r="CA45" s="72">
        <v>1.002245</v>
      </c>
      <c r="CB45" s="72">
        <v>0.927031</v>
      </c>
      <c r="CC45" s="72">
        <v>0.865662</v>
      </c>
      <c r="CD45" s="72">
        <v>0.953014</v>
      </c>
      <c r="CE45" s="72">
        <v>1.01739</v>
      </c>
      <c r="CF45" s="72">
        <v>0.994142</v>
      </c>
      <c r="CG45" s="72">
        <v>0.875521</v>
      </c>
      <c r="CH45" s="72">
        <v>0.909996</v>
      </c>
      <c r="CI45" s="72">
        <v>0.74488</v>
      </c>
      <c r="CJ45" s="72">
        <v>1.023451</v>
      </c>
      <c r="CK45" s="72">
        <v>1.04496</v>
      </c>
      <c r="CL45" s="72">
        <v>0.866675</v>
      </c>
      <c r="CM45" s="72">
        <v>0.891138</v>
      </c>
      <c r="CN45" s="72">
        <v>0.866675</v>
      </c>
      <c r="CO45" s="72">
        <v>0.970387</v>
      </c>
      <c r="CP45" s="72">
        <v>1.005268</v>
      </c>
      <c r="CQ45" s="72">
        <v>0.892151</v>
      </c>
      <c r="CR45" s="72"/>
      <c r="CS45" s="7"/>
      <c r="CT45" s="8" t="s">
        <v>302</v>
      </c>
      <c r="CU45" s="72">
        <v>0.982985</v>
      </c>
      <c r="CV45" s="72">
        <v>0.891526</v>
      </c>
      <c r="CW45" s="72">
        <v>1.003735</v>
      </c>
      <c r="CX45" s="72">
        <v>0.982127</v>
      </c>
      <c r="CY45" s="72">
        <v>0.978118</v>
      </c>
      <c r="CZ45" s="72">
        <v>0.933513</v>
      </c>
      <c r="DA45" s="72">
        <v>0.893181</v>
      </c>
      <c r="DB45" s="72">
        <v>0.952798</v>
      </c>
      <c r="DC45" s="72">
        <v>0.972</v>
      </c>
      <c r="DD45" s="72">
        <v>1.03624</v>
      </c>
      <c r="DE45" s="72">
        <v>0.926098</v>
      </c>
      <c r="DF45" s="72">
        <v>0.918255</v>
      </c>
      <c r="DG45" s="72">
        <v>0.951388</v>
      </c>
      <c r="DH45" s="72">
        <v>0.971762</v>
      </c>
      <c r="DI45" s="72">
        <v>1.007167</v>
      </c>
      <c r="DJ45" s="72">
        <v>0.86812</v>
      </c>
      <c r="DK45" s="72">
        <v>0.848717</v>
      </c>
      <c r="DL45" s="72">
        <v>0.868123</v>
      </c>
      <c r="DM45" s="72">
        <v>0.977509</v>
      </c>
      <c r="DN45" s="72">
        <v>1.010105</v>
      </c>
      <c r="DO45" s="72">
        <v>0.921775</v>
      </c>
      <c r="DP45" s="72"/>
      <c r="DQ45" s="7"/>
      <c r="DR45" s="8" t="s">
        <v>302</v>
      </c>
      <c r="DS45" s="72">
        <v>0.975952</v>
      </c>
      <c r="DT45" s="72">
        <v>0.87578</v>
      </c>
      <c r="DU45" s="72">
        <v>0.974168</v>
      </c>
      <c r="DV45" s="72">
        <v>0.944371</v>
      </c>
      <c r="DW45" s="72">
        <v>0.913148</v>
      </c>
      <c r="DX45" s="72">
        <v>0.832589</v>
      </c>
      <c r="DY45" s="72">
        <v>0.875201</v>
      </c>
      <c r="DZ45" s="72">
        <v>0.914952</v>
      </c>
      <c r="EA45" s="72">
        <v>0.91362</v>
      </c>
      <c r="EB45" s="72">
        <v>0.973169</v>
      </c>
      <c r="EC45" s="72">
        <v>0.916728</v>
      </c>
      <c r="ED45" s="72">
        <v>0.936771</v>
      </c>
      <c r="EE45" s="72">
        <v>0.916902</v>
      </c>
      <c r="EF45" s="72">
        <v>0.968313</v>
      </c>
      <c r="EG45" s="72">
        <v>1.005818</v>
      </c>
      <c r="EH45" s="72">
        <v>0.894233</v>
      </c>
      <c r="EI45" s="72">
        <v>0.876753</v>
      </c>
      <c r="EJ45" s="72">
        <v>0.894527</v>
      </c>
      <c r="EK45" s="72">
        <v>1.000583</v>
      </c>
      <c r="EL45" s="72">
        <v>1.028756</v>
      </c>
      <c r="EM45" s="72">
        <v>0.953254</v>
      </c>
      <c r="EN45" s="72"/>
      <c r="EO45" s="7"/>
      <c r="EP45" s="8" t="s">
        <v>302</v>
      </c>
      <c r="EQ45" s="72">
        <v>0.969772</v>
      </c>
      <c r="ER45" s="72">
        <v>0.951358</v>
      </c>
      <c r="ES45" s="72">
        <v>0.951468</v>
      </c>
      <c r="ET45" s="72">
        <v>0.871722</v>
      </c>
      <c r="EU45" s="72">
        <v>0.847547</v>
      </c>
      <c r="EV45" s="72">
        <v>0.892218</v>
      </c>
      <c r="EW45" s="72">
        <v>0.910745</v>
      </c>
      <c r="EX45" s="72">
        <v>0.960854</v>
      </c>
      <c r="EY45" s="72">
        <v>1.002505</v>
      </c>
      <c r="EZ45" s="72">
        <v>0.979347</v>
      </c>
      <c r="FA45" s="72">
        <v>0.881334</v>
      </c>
      <c r="FB45" s="72">
        <v>0.994278</v>
      </c>
      <c r="FC45" s="72">
        <v>0.955158</v>
      </c>
      <c r="FD45" s="72">
        <v>0.917826</v>
      </c>
      <c r="FE45" s="72">
        <v>0.877764</v>
      </c>
      <c r="FF45" s="72">
        <v>0.830698</v>
      </c>
      <c r="FG45" s="72">
        <v>0.834316</v>
      </c>
      <c r="FH45" s="72">
        <v>0.830854</v>
      </c>
      <c r="FI45" s="72">
        <v>0.890531</v>
      </c>
      <c r="FJ45" s="72">
        <v>0.944045</v>
      </c>
      <c r="FK45" s="72">
        <v>0.872244</v>
      </c>
    </row>
    <row r="46" ht="13" spans="2:167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Z46" s="8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X46" s="8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7"/>
      <c r="BV46" s="8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7"/>
      <c r="CT46" s="8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7"/>
      <c r="DR46" s="8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7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</row>
    <row r="47" ht="13" spans="2:167">
      <c r="B47" s="8" t="s">
        <v>303</v>
      </c>
      <c r="C47" s="26">
        <v>7.105265</v>
      </c>
      <c r="D47" s="26">
        <v>7.280229</v>
      </c>
      <c r="E47" s="26">
        <v>7.559959</v>
      </c>
      <c r="F47" s="26">
        <v>7.484976</v>
      </c>
      <c r="G47" s="26">
        <v>7.63349</v>
      </c>
      <c r="H47" s="26">
        <v>7.140883</v>
      </c>
      <c r="I47" s="26">
        <v>6.473127</v>
      </c>
      <c r="J47" s="26">
        <v>6.964532</v>
      </c>
      <c r="K47" s="26">
        <v>7.07791</v>
      </c>
      <c r="L47" s="26">
        <v>7.163855</v>
      </c>
      <c r="M47" s="26">
        <v>6.301924</v>
      </c>
      <c r="N47" s="26">
        <v>6.776115</v>
      </c>
      <c r="O47" s="26">
        <v>6.056141</v>
      </c>
      <c r="P47" s="26">
        <v>6.543621</v>
      </c>
      <c r="Q47" s="26">
        <v>6.951688</v>
      </c>
      <c r="R47" s="26">
        <v>7.089134</v>
      </c>
      <c r="S47" s="26">
        <v>6.579055</v>
      </c>
      <c r="T47" s="26">
        <v>6.850274</v>
      </c>
      <c r="U47" s="26">
        <v>6.794581</v>
      </c>
      <c r="V47" s="26">
        <v>6.930947</v>
      </c>
      <c r="W47" s="26">
        <v>6.48254</v>
      </c>
      <c r="X47" s="26"/>
      <c r="Z47" s="8" t="s">
        <v>303</v>
      </c>
      <c r="AA47" s="26">
        <v>25.793313</v>
      </c>
      <c r="AB47" s="26">
        <v>23.570711</v>
      </c>
      <c r="AC47" s="26">
        <v>25.352176</v>
      </c>
      <c r="AD47" s="26">
        <v>27.679264</v>
      </c>
      <c r="AE47" s="26">
        <v>27.857904</v>
      </c>
      <c r="AF47" s="26">
        <v>26.136933</v>
      </c>
      <c r="AG47" s="26">
        <v>24.406697</v>
      </c>
      <c r="AH47" s="26">
        <v>27.280526</v>
      </c>
      <c r="AI47" s="26">
        <v>27.596108</v>
      </c>
      <c r="AJ47" s="26">
        <v>28.640928</v>
      </c>
      <c r="AK47" s="26">
        <v>24.71106</v>
      </c>
      <c r="AL47" s="26">
        <v>26.714254</v>
      </c>
      <c r="AM47" s="26">
        <v>25.820009</v>
      </c>
      <c r="AN47" s="26">
        <v>28.889501</v>
      </c>
      <c r="AO47" s="26">
        <v>31.144341</v>
      </c>
      <c r="AP47" s="26">
        <v>29.490808</v>
      </c>
      <c r="AQ47" s="26">
        <v>28.008019</v>
      </c>
      <c r="AR47" s="26">
        <v>28.877955</v>
      </c>
      <c r="AS47" s="26">
        <v>30.360371</v>
      </c>
      <c r="AT47" s="26">
        <v>31.527719</v>
      </c>
      <c r="AU47" s="26">
        <v>29.386111</v>
      </c>
      <c r="AV47" s="26"/>
      <c r="AX47" s="8" t="s">
        <v>303</v>
      </c>
      <c r="AY47" s="26">
        <v>32.403472</v>
      </c>
      <c r="AZ47" s="26">
        <v>30.243049</v>
      </c>
      <c r="BA47" s="26">
        <v>30.598919</v>
      </c>
      <c r="BB47" s="26">
        <v>33.975625</v>
      </c>
      <c r="BC47" s="26">
        <v>34.060188</v>
      </c>
      <c r="BD47" s="26">
        <v>31.688938</v>
      </c>
      <c r="BE47" s="26">
        <v>28.476084</v>
      </c>
      <c r="BF47" s="26">
        <v>30.960731</v>
      </c>
      <c r="BG47" s="26">
        <v>32.437302</v>
      </c>
      <c r="BH47" s="26">
        <v>33.490502</v>
      </c>
      <c r="BI47" s="26">
        <v>30.806492</v>
      </c>
      <c r="BJ47" s="26">
        <v>31.547707</v>
      </c>
      <c r="BK47" s="26">
        <v>29.251509</v>
      </c>
      <c r="BL47" s="26">
        <v>34.149883</v>
      </c>
      <c r="BM47" s="26">
        <v>36.23529</v>
      </c>
      <c r="BN47" s="26">
        <v>34.198872</v>
      </c>
      <c r="BO47" s="26">
        <v>30.155421</v>
      </c>
      <c r="BP47" s="26">
        <v>31.77897</v>
      </c>
      <c r="BQ47" s="26">
        <v>31.895105</v>
      </c>
      <c r="BR47" s="26">
        <v>32.823365</v>
      </c>
      <c r="BS47" s="26">
        <v>29.696207</v>
      </c>
      <c r="BT47" s="26"/>
      <c r="BU47" s="7"/>
      <c r="BV47" s="8" t="s">
        <v>303</v>
      </c>
      <c r="BW47" s="26">
        <v>5.041846</v>
      </c>
      <c r="BX47" s="26">
        <v>4.787692</v>
      </c>
      <c r="BY47" s="26">
        <v>5.255413</v>
      </c>
      <c r="BZ47" s="26">
        <v>5.214693</v>
      </c>
      <c r="CA47" s="26">
        <v>5.577155</v>
      </c>
      <c r="CB47" s="26">
        <v>5.165103</v>
      </c>
      <c r="CC47" s="26">
        <v>4.346648</v>
      </c>
      <c r="CD47" s="26">
        <v>6.000054</v>
      </c>
      <c r="CE47" s="26">
        <v>6.454285</v>
      </c>
      <c r="CF47" s="26">
        <v>6.572929</v>
      </c>
      <c r="CG47" s="26">
        <v>5.671002</v>
      </c>
      <c r="CH47" s="26">
        <v>5.908847</v>
      </c>
      <c r="CI47" s="26">
        <v>5.256562</v>
      </c>
      <c r="CJ47" s="26">
        <v>7.044401</v>
      </c>
      <c r="CK47" s="26">
        <v>7.120719</v>
      </c>
      <c r="CL47" s="26">
        <v>5.860839</v>
      </c>
      <c r="CM47" s="26">
        <v>5.855778</v>
      </c>
      <c r="CN47" s="26">
        <v>5.826085</v>
      </c>
      <c r="CO47" s="26">
        <v>6.632724</v>
      </c>
      <c r="CP47" s="26">
        <v>6.835734</v>
      </c>
      <c r="CQ47" s="26">
        <v>6.265272</v>
      </c>
      <c r="CR47" s="26"/>
      <c r="CS47" s="7"/>
      <c r="CT47" s="8" t="s">
        <v>303</v>
      </c>
      <c r="CU47" s="26">
        <v>4.232078</v>
      </c>
      <c r="CV47" s="26">
        <v>3.906751</v>
      </c>
      <c r="CW47" s="26">
        <v>4.37481</v>
      </c>
      <c r="CX47" s="26">
        <v>4.298587</v>
      </c>
      <c r="CY47" s="26">
        <v>4.330502</v>
      </c>
      <c r="CZ47" s="26">
        <v>4.143858</v>
      </c>
      <c r="DA47" s="26">
        <v>3.967705</v>
      </c>
      <c r="DB47" s="26">
        <v>4.273761</v>
      </c>
      <c r="DC47" s="26">
        <v>4.486207</v>
      </c>
      <c r="DD47" s="26">
        <v>4.987117</v>
      </c>
      <c r="DE47" s="26">
        <v>4.676575</v>
      </c>
      <c r="DF47" s="26">
        <v>4.686512</v>
      </c>
      <c r="DG47" s="26">
        <v>4.654564</v>
      </c>
      <c r="DH47" s="26">
        <v>5.039059</v>
      </c>
      <c r="DI47" s="26">
        <v>5.259402</v>
      </c>
      <c r="DJ47" s="26">
        <v>4.463713</v>
      </c>
      <c r="DK47" s="26">
        <v>4.288508</v>
      </c>
      <c r="DL47" s="26">
        <v>4.36364</v>
      </c>
      <c r="DM47" s="26">
        <v>4.849722</v>
      </c>
      <c r="DN47" s="26">
        <v>4.9409</v>
      </c>
      <c r="DO47" s="26">
        <v>4.619451</v>
      </c>
      <c r="DP47" s="26"/>
      <c r="DQ47" s="7"/>
      <c r="DR47" s="8" t="s">
        <v>303</v>
      </c>
      <c r="DS47" s="26">
        <v>11.932356</v>
      </c>
      <c r="DT47" s="26">
        <v>11.456772</v>
      </c>
      <c r="DU47" s="26">
        <v>12.961135</v>
      </c>
      <c r="DV47" s="26">
        <v>11.995547</v>
      </c>
      <c r="DW47" s="26">
        <v>11.752856</v>
      </c>
      <c r="DX47" s="26">
        <v>10.851421</v>
      </c>
      <c r="DY47" s="26">
        <v>11.643264</v>
      </c>
      <c r="DZ47" s="26">
        <v>12.674427</v>
      </c>
      <c r="EA47" s="26">
        <v>12.762961</v>
      </c>
      <c r="EB47" s="26">
        <v>13.505713</v>
      </c>
      <c r="EC47" s="26">
        <v>12.805313</v>
      </c>
      <c r="ED47" s="26">
        <v>13.419518</v>
      </c>
      <c r="EE47" s="26">
        <v>13.15962</v>
      </c>
      <c r="EF47" s="26">
        <v>13.865226</v>
      </c>
      <c r="EG47" s="26">
        <v>14.423189</v>
      </c>
      <c r="EH47" s="26">
        <v>13.034096</v>
      </c>
      <c r="EI47" s="26">
        <v>12.393929</v>
      </c>
      <c r="EJ47" s="26">
        <v>12.942397</v>
      </c>
      <c r="EK47" s="26">
        <v>14.151931</v>
      </c>
      <c r="EL47" s="26">
        <v>15.238486</v>
      </c>
      <c r="EM47" s="26">
        <v>15.024638</v>
      </c>
      <c r="EN47" s="26"/>
      <c r="EO47" s="7"/>
      <c r="EP47" s="8" t="s">
        <v>303</v>
      </c>
      <c r="EQ47" s="26">
        <v>9.524726</v>
      </c>
      <c r="ER47" s="26">
        <v>9.41948</v>
      </c>
      <c r="ES47" s="26">
        <v>9.693617</v>
      </c>
      <c r="ET47" s="26">
        <v>8.959048</v>
      </c>
      <c r="EU47" s="26">
        <v>9.202483</v>
      </c>
      <c r="EV47" s="26">
        <v>9.654857</v>
      </c>
      <c r="EW47" s="26">
        <v>9.770743</v>
      </c>
      <c r="EX47" s="26">
        <v>10.298043</v>
      </c>
      <c r="EY47" s="26">
        <v>11.106014</v>
      </c>
      <c r="EZ47" s="26">
        <v>10.857944</v>
      </c>
      <c r="FA47" s="26">
        <v>9.650126</v>
      </c>
      <c r="FB47" s="26">
        <v>10.87091</v>
      </c>
      <c r="FC47" s="26">
        <v>10.464907</v>
      </c>
      <c r="FD47" s="26">
        <v>10.235865</v>
      </c>
      <c r="FE47" s="26">
        <v>9.965214</v>
      </c>
      <c r="FF47" s="26">
        <v>8.950996</v>
      </c>
      <c r="FG47" s="26">
        <v>9.127048</v>
      </c>
      <c r="FH47" s="26">
        <v>9.789153</v>
      </c>
      <c r="FI47" s="26">
        <v>9.883599</v>
      </c>
      <c r="FJ47" s="26">
        <v>10.454386</v>
      </c>
      <c r="FK47" s="26">
        <v>10.267758</v>
      </c>
    </row>
    <row r="48" spans="6:159">
      <c r="F48" s="23"/>
      <c r="G48" s="23"/>
      <c r="H48" s="23"/>
      <c r="I48" s="23"/>
      <c r="J48" s="23"/>
      <c r="K48" s="23"/>
      <c r="L48" s="23"/>
      <c r="M48" s="23"/>
      <c r="N48" s="23"/>
      <c r="O48" s="23"/>
      <c r="AB48"/>
      <c r="AC48"/>
      <c r="AZ48"/>
      <c r="BA48"/>
      <c r="BX48"/>
      <c r="BY48"/>
      <c r="CV48"/>
      <c r="CW48"/>
      <c r="DT48"/>
      <c r="DU48"/>
      <c r="ET48" s="23"/>
      <c r="EU48" s="23"/>
      <c r="EV48" s="23"/>
      <c r="EW48" s="23"/>
      <c r="EX48" s="23"/>
      <c r="EY48" s="23"/>
      <c r="EZ48" s="23"/>
      <c r="FA48" s="23"/>
      <c r="FB48" s="23"/>
      <c r="FC48" s="23"/>
    </row>
    <row r="49" spans="1:152">
      <c r="A49" s="15" t="s">
        <v>304</v>
      </c>
      <c r="C49" s="23"/>
      <c r="F49" s="23"/>
      <c r="G49" s="23"/>
      <c r="H49" s="23"/>
      <c r="Z49"/>
      <c r="AB49"/>
      <c r="AC49"/>
      <c r="AX49"/>
      <c r="AZ49"/>
      <c r="BA49"/>
      <c r="BU49" s="15" t="s">
        <v>304</v>
      </c>
      <c r="BV49"/>
      <c r="BX49"/>
      <c r="BY49"/>
      <c r="CS49" s="15" t="s">
        <v>304</v>
      </c>
      <c r="CT49"/>
      <c r="CV49"/>
      <c r="CW49"/>
      <c r="DQ49" s="15" t="s">
        <v>304</v>
      </c>
      <c r="DR49"/>
      <c r="DT49"/>
      <c r="DU49"/>
      <c r="EO49" s="15" t="s">
        <v>304</v>
      </c>
      <c r="EP49"/>
      <c r="EQ49" s="23"/>
      <c r="ET49" s="23"/>
      <c r="EU49" s="23"/>
      <c r="EV49" s="23"/>
    </row>
    <row r="50" spans="1:152">
      <c r="A50" s="15" t="s">
        <v>305</v>
      </c>
      <c r="C50" s="23"/>
      <c r="F50" s="23"/>
      <c r="G50" s="23"/>
      <c r="H50" s="23"/>
      <c r="Z50"/>
      <c r="AB50"/>
      <c r="AC50"/>
      <c r="AX50"/>
      <c r="AZ50"/>
      <c r="BA50"/>
      <c r="BU50" s="15" t="s">
        <v>305</v>
      </c>
      <c r="BV50"/>
      <c r="BX50"/>
      <c r="BY50"/>
      <c r="CS50" s="15" t="s">
        <v>305</v>
      </c>
      <c r="CT50"/>
      <c r="CV50"/>
      <c r="CW50"/>
      <c r="DQ50" s="15" t="s">
        <v>305</v>
      </c>
      <c r="DR50"/>
      <c r="DT50"/>
      <c r="DU50"/>
      <c r="EO50" s="15" t="s">
        <v>305</v>
      </c>
      <c r="EP50"/>
      <c r="EQ50" s="23"/>
      <c r="ET50" s="23"/>
      <c r="EU50" s="23"/>
      <c r="EV50" s="23"/>
    </row>
    <row r="51" spans="6:159">
      <c r="F51" s="23"/>
      <c r="G51" s="23"/>
      <c r="H51" s="23"/>
      <c r="I51" s="23"/>
      <c r="J51" s="23"/>
      <c r="K51" s="23"/>
      <c r="L51" s="23"/>
      <c r="M51" s="23"/>
      <c r="N51" s="23"/>
      <c r="O51" s="23"/>
      <c r="AB51"/>
      <c r="AC51"/>
      <c r="AZ51"/>
      <c r="BA51"/>
      <c r="BX51"/>
      <c r="BY51"/>
      <c r="CV51"/>
      <c r="CW51"/>
      <c r="DT51"/>
      <c r="DU51"/>
      <c r="ET51" s="23"/>
      <c r="EU51" s="23"/>
      <c r="EV51" s="23"/>
      <c r="EW51" s="23"/>
      <c r="EX51" s="23"/>
      <c r="EY51" s="23"/>
      <c r="EZ51" s="23"/>
      <c r="FA51" s="23"/>
      <c r="FB51" s="23"/>
      <c r="FC51" s="23"/>
    </row>
    <row r="52" spans="6:159">
      <c r="F52" s="23"/>
      <c r="G52" s="23"/>
      <c r="H52" s="23"/>
      <c r="I52" s="23"/>
      <c r="J52" s="23"/>
      <c r="K52" s="23"/>
      <c r="L52" s="23"/>
      <c r="M52" s="23"/>
      <c r="N52" s="23"/>
      <c r="O52" s="23"/>
      <c r="AB52"/>
      <c r="AC52"/>
      <c r="AZ52"/>
      <c r="BA52"/>
      <c r="BX52"/>
      <c r="BY52"/>
      <c r="CV52"/>
      <c r="CW52"/>
      <c r="DT52"/>
      <c r="DU52"/>
      <c r="ET52" s="23"/>
      <c r="EU52" s="23"/>
      <c r="EV52" s="23"/>
      <c r="EW52" s="23"/>
      <c r="EX52" s="23"/>
      <c r="EY52" s="23"/>
      <c r="EZ52" s="23"/>
      <c r="FA52" s="23"/>
      <c r="FB52" s="23"/>
      <c r="FC52" s="23"/>
    </row>
    <row r="53" spans="6:159">
      <c r="F53" s="23"/>
      <c r="G53" s="23"/>
      <c r="H53" s="23"/>
      <c r="I53" s="23"/>
      <c r="J53" s="23"/>
      <c r="K53" s="23"/>
      <c r="L53" s="23"/>
      <c r="M53" s="23"/>
      <c r="N53" s="23"/>
      <c r="O53" s="23"/>
      <c r="AB53"/>
      <c r="AC53"/>
      <c r="AZ53"/>
      <c r="BA53"/>
      <c r="BX53"/>
      <c r="BY53"/>
      <c r="CV53"/>
      <c r="CW53"/>
      <c r="DT53"/>
      <c r="DU53"/>
      <c r="ET53" s="23"/>
      <c r="EU53" s="23"/>
      <c r="EV53" s="23"/>
      <c r="EW53" s="23"/>
      <c r="EX53" s="23"/>
      <c r="EY53" s="23"/>
      <c r="EZ53" s="23"/>
      <c r="FA53" s="23"/>
      <c r="FB53" s="23"/>
      <c r="FC53" s="23"/>
    </row>
    <row r="54" spans="28:125">
      <c r="AB54"/>
      <c r="AC54"/>
      <c r="AZ54"/>
      <c r="BA54"/>
      <c r="BX54"/>
      <c r="BY54"/>
      <c r="CV54"/>
      <c r="CW54"/>
      <c r="DT54"/>
      <c r="DU54"/>
    </row>
    <row r="55" spans="28:125">
      <c r="AB55"/>
      <c r="AC55"/>
      <c r="AZ55"/>
      <c r="BA55"/>
      <c r="BX55"/>
      <c r="BY55"/>
      <c r="CV55"/>
      <c r="CW55"/>
      <c r="DT55"/>
      <c r="DU55"/>
    </row>
    <row r="56" spans="28:125">
      <c r="AB56"/>
      <c r="AC56"/>
      <c r="AZ56"/>
      <c r="BA56"/>
      <c r="BX56"/>
      <c r="BY56"/>
      <c r="CV56"/>
      <c r="CW56"/>
      <c r="DT56"/>
      <c r="DU56"/>
    </row>
    <row r="57" spans="28:125">
      <c r="AB57"/>
      <c r="AC57"/>
      <c r="AZ57"/>
      <c r="BA57"/>
      <c r="BX57"/>
      <c r="BY57"/>
      <c r="CV57"/>
      <c r="CW57"/>
      <c r="DT57"/>
      <c r="DU57"/>
    </row>
    <row r="58" spans="28:125">
      <c r="AB58"/>
      <c r="AC58"/>
      <c r="AZ58"/>
      <c r="BA58"/>
      <c r="BX58"/>
      <c r="BY58"/>
      <c r="CV58"/>
      <c r="CW58"/>
      <c r="DT58"/>
      <c r="DU58"/>
    </row>
    <row r="59" spans="28:125">
      <c r="AB59"/>
      <c r="AC59"/>
      <c r="AZ59"/>
      <c r="BA59"/>
      <c r="BX59"/>
      <c r="BY59"/>
      <c r="CV59"/>
      <c r="CW59"/>
      <c r="DT59"/>
      <c r="DU59"/>
    </row>
    <row r="60" spans="28:125">
      <c r="AB60"/>
      <c r="AC60"/>
      <c r="AZ60"/>
      <c r="BA60"/>
      <c r="BX60"/>
      <c r="BY60"/>
      <c r="CV60"/>
      <c r="CW60"/>
      <c r="DT60"/>
      <c r="DU60"/>
    </row>
    <row r="61" spans="28:125">
      <c r="AB61"/>
      <c r="AC61"/>
      <c r="AZ61"/>
      <c r="BA61"/>
      <c r="BX61"/>
      <c r="BY61"/>
      <c r="CV61"/>
      <c r="CW61"/>
      <c r="DT61"/>
      <c r="DU61"/>
    </row>
    <row r="62" spans="28:125">
      <c r="AB62"/>
      <c r="AC62"/>
      <c r="AZ62"/>
      <c r="BA62"/>
      <c r="BX62"/>
      <c r="BY62"/>
      <c r="CV62"/>
      <c r="CW62"/>
      <c r="DT62"/>
      <c r="DU62"/>
    </row>
    <row r="63" spans="28:125">
      <c r="AB63"/>
      <c r="AC63"/>
      <c r="AZ63"/>
      <c r="BA63"/>
      <c r="BX63"/>
      <c r="BY63"/>
      <c r="CV63"/>
      <c r="CW63"/>
      <c r="DT63"/>
      <c r="DU63"/>
    </row>
    <row r="64" spans="28:125">
      <c r="AB64"/>
      <c r="AC64"/>
      <c r="AZ64"/>
      <c r="BA64"/>
      <c r="BX64"/>
      <c r="BY64"/>
      <c r="CV64"/>
      <c r="CW64"/>
      <c r="DT64"/>
      <c r="DU64"/>
    </row>
    <row r="65" spans="28:125">
      <c r="AB65"/>
      <c r="AC65"/>
      <c r="AZ65"/>
      <c r="BA65"/>
      <c r="BX65"/>
      <c r="BY65"/>
      <c r="CV65"/>
      <c r="CW65"/>
      <c r="DT65"/>
      <c r="DU65"/>
    </row>
    <row r="66" spans="28:125">
      <c r="AB66"/>
      <c r="AC66"/>
      <c r="AZ66"/>
      <c r="BA66"/>
      <c r="BX66"/>
      <c r="BY66"/>
      <c r="CV66"/>
      <c r="CW66"/>
      <c r="DT66"/>
      <c r="DU66"/>
    </row>
    <row r="67" spans="28:125">
      <c r="AB67"/>
      <c r="AC67"/>
      <c r="AZ67"/>
      <c r="BA67"/>
      <c r="BX67"/>
      <c r="BY67"/>
      <c r="CV67"/>
      <c r="CW67"/>
      <c r="DT67"/>
      <c r="DU67"/>
    </row>
    <row r="68" spans="30:135"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</row>
    <row r="69" spans="30:135"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</row>
    <row r="70" spans="30:135"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</row>
    <row r="71" spans="30:135"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</row>
    <row r="72" spans="30:135"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</row>
    <row r="73" spans="30:135"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</row>
    <row r="74" spans="30:135"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</row>
    <row r="75" spans="30:135"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</row>
    <row r="76" spans="30:135"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</row>
    <row r="77" spans="30:135"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</row>
    <row r="78" spans="30:135"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</row>
    <row r="79" spans="30:135"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</row>
    <row r="80" spans="30:135"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</row>
    <row r="81" spans="30:135"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</row>
    <row r="82" spans="30:135"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</row>
    <row r="83" spans="30:135"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</row>
    <row r="84" spans="30:135"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</row>
    <row r="85" spans="30:135"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</row>
    <row r="86" spans="30:135"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</row>
    <row r="87" spans="30:135"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</row>
    <row r="88" spans="30:135"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</row>
    <row r="89" spans="30:135"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</row>
    <row r="90" spans="30:135"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</row>
    <row r="91" spans="30:135"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</row>
    <row r="92" spans="30:135"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</row>
    <row r="93" spans="30:135"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</row>
  </sheetData>
  <hyperlinks>
    <hyperlink ref="B2" location="Menu!A1"/>
    <hyperlink ref="A2:B2" location="Menu!B16" display="Back to main menu"/>
    <hyperlink ref="Z2" location="Menu!B16"/>
    <hyperlink ref="AX2" location="Menu!B16"/>
    <hyperlink ref="BU2:BV2" location="Menu!B16" display="Back to Main Menu"/>
    <hyperlink ref="CS2:CT2" location="Menu!B16" display="Back to Main Menu"/>
    <hyperlink ref="DQ2:DR2" location="Menu!B16" display="Back to Main Menu"/>
    <hyperlink ref="EP2" location="Menu!A1"/>
    <hyperlink ref="EO2:EP2" location="Menu!B16" display="Back to main menu"/>
  </hyperlink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K45"/>
  <sheetViews>
    <sheetView topLeftCell="CT4" workbookViewId="0">
      <selection activeCell="FM16" sqref="FM16"/>
    </sheetView>
  </sheetViews>
  <sheetFormatPr defaultColWidth="9" defaultRowHeight="12.5"/>
  <cols>
    <col min="1" max="1" width="3" customWidth="1"/>
    <col min="2" max="2" width="46.7272727272727" style="15" customWidth="1"/>
    <col min="3" max="3" width="10.4545454545455" customWidth="1"/>
    <col min="4" max="15" width="10.4545454545455" hidden="1" customWidth="1"/>
    <col min="16" max="22" width="9" hidden="1" customWidth="1"/>
    <col min="23" max="24" width="8.72727272727273"/>
    <col min="25" max="25" width="3" customWidth="1"/>
    <col min="26" max="26" width="47.1818181818182" style="15" customWidth="1"/>
    <col min="27" max="27" width="10.4545454545455" customWidth="1"/>
    <col min="28" max="39" width="10.4545454545455" hidden="1" customWidth="1"/>
    <col min="40" max="41" width="9" hidden="1" customWidth="1"/>
    <col min="42" max="43" width="9.54545454545454" hidden="1" customWidth="1"/>
    <col min="44" max="46" width="9" hidden="1" customWidth="1"/>
    <col min="47" max="48" width="8.72727272727273"/>
    <col min="49" max="49" width="3" customWidth="1"/>
    <col min="50" max="50" width="47.1818181818182" style="15" customWidth="1"/>
    <col min="51" max="51" width="10.4545454545455" customWidth="1"/>
    <col min="52" max="63" width="10.4545454545455" hidden="1" customWidth="1"/>
    <col min="64" max="64" width="9.72727272727273" hidden="1" customWidth="1"/>
    <col min="65" max="65" width="10.2727272727273" hidden="1" customWidth="1"/>
    <col min="66" max="67" width="9.54545454545454" hidden="1" customWidth="1"/>
    <col min="68" max="68" width="11" hidden="1" customWidth="1"/>
    <col min="69" max="70" width="10.8181818181818" hidden="1" customWidth="1"/>
    <col min="71" max="72" width="10.8181818181818" customWidth="1"/>
    <col min="73" max="73" width="3" customWidth="1"/>
    <col min="74" max="74" width="47.1818181818182" style="15" customWidth="1"/>
    <col min="75" max="75" width="10.4545454545455" customWidth="1"/>
    <col min="76" max="87" width="10.4545454545455" hidden="1" customWidth="1"/>
    <col min="88" max="89" width="9" hidden="1" customWidth="1"/>
    <col min="90" max="91" width="9.54545454545454" hidden="1" customWidth="1"/>
    <col min="92" max="94" width="9" hidden="1" customWidth="1"/>
    <col min="95" max="95" width="8.72727272727273"/>
    <col min="97" max="97" width="3" customWidth="1"/>
    <col min="98" max="98" width="47.1818181818182" style="15" customWidth="1"/>
    <col min="99" max="99" width="10.4545454545455" customWidth="1"/>
    <col min="100" max="111" width="10.4545454545455" hidden="1" customWidth="1"/>
    <col min="112" max="113" width="9" hidden="1" customWidth="1"/>
    <col min="114" max="115" width="9.54545454545454" hidden="1" customWidth="1"/>
    <col min="116" max="118" width="9" hidden="1" customWidth="1"/>
    <col min="119" max="119" width="8.72727272727273"/>
    <col min="121" max="121" width="3" customWidth="1"/>
    <col min="122" max="122" width="30" style="15" customWidth="1"/>
    <col min="123" max="123" width="10.4545454545455" customWidth="1"/>
    <col min="124" max="135" width="10.4545454545455" hidden="1" customWidth="1"/>
    <col min="136" max="137" width="9" hidden="1" customWidth="1"/>
    <col min="138" max="139" width="9.54545454545454" hidden="1" customWidth="1"/>
    <col min="140" max="142" width="9" hidden="1" customWidth="1"/>
    <col min="143" max="143" width="8.72727272727273"/>
    <col min="145" max="145" width="3" customWidth="1"/>
    <col min="146" max="146" width="46.7272727272727" style="15" customWidth="1"/>
    <col min="147" max="147" width="10.4545454545455" customWidth="1"/>
    <col min="148" max="159" width="10.4545454545455" hidden="1" customWidth="1"/>
    <col min="160" max="166" width="9" hidden="1" customWidth="1"/>
    <col min="167" max="167" width="8.72727272727273"/>
  </cols>
  <sheetData>
    <row r="2" ht="18" spans="1:146">
      <c r="A2" s="21" t="s">
        <v>285</v>
      </c>
      <c r="B2" s="22"/>
      <c r="Y2" s="21" t="s">
        <v>286</v>
      </c>
      <c r="Z2" s="22"/>
      <c r="AW2" s="21" t="s">
        <v>286</v>
      </c>
      <c r="AX2" s="22"/>
      <c r="BU2" s="21" t="s">
        <v>286</v>
      </c>
      <c r="BV2" s="22"/>
      <c r="CS2" s="21" t="s">
        <v>286</v>
      </c>
      <c r="CT2" s="22"/>
      <c r="DQ2" s="21" t="s">
        <v>286</v>
      </c>
      <c r="DR2" s="22"/>
      <c r="EO2" s="21" t="s">
        <v>285</v>
      </c>
      <c r="EP2" s="22"/>
    </row>
    <row r="5" ht="18" spans="1:159">
      <c r="A5" s="2" t="s">
        <v>251</v>
      </c>
      <c r="F5" s="23"/>
      <c r="G5" s="23"/>
      <c r="H5" s="23"/>
      <c r="I5" s="23"/>
      <c r="J5" s="23"/>
      <c r="K5" s="23"/>
      <c r="L5" s="23"/>
      <c r="M5" s="23"/>
      <c r="N5" s="23"/>
      <c r="O5" s="23"/>
      <c r="Y5" s="2" t="s">
        <v>251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W5" s="2" t="s">
        <v>251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U5" s="2" t="s">
        <v>251</v>
      </c>
      <c r="BZ5" s="23"/>
      <c r="CA5" s="23"/>
      <c r="CB5" s="23"/>
      <c r="CC5" s="23"/>
      <c r="CD5" s="23"/>
      <c r="CE5" s="23"/>
      <c r="CF5" s="23"/>
      <c r="CG5" s="23"/>
      <c r="CH5" s="23"/>
      <c r="CI5" s="23"/>
      <c r="CS5" s="2" t="s">
        <v>251</v>
      </c>
      <c r="CX5" s="23"/>
      <c r="CY5" s="23"/>
      <c r="CZ5" s="23"/>
      <c r="DA5" s="23"/>
      <c r="DB5" s="23"/>
      <c r="DC5" s="23"/>
      <c r="DD5" s="23"/>
      <c r="DE5" s="23"/>
      <c r="DF5" s="23"/>
      <c r="DG5" s="23"/>
      <c r="DQ5" s="2" t="s">
        <v>251</v>
      </c>
      <c r="DV5" s="23"/>
      <c r="DW5" s="23"/>
      <c r="DX5" s="23"/>
      <c r="DY5" s="23"/>
      <c r="DZ5" s="23"/>
      <c r="EA5" s="23"/>
      <c r="EB5" s="23"/>
      <c r="EC5" s="23"/>
      <c r="ED5" s="23"/>
      <c r="EE5" s="23"/>
      <c r="EO5" s="2" t="s">
        <v>251</v>
      </c>
      <c r="ET5" s="23"/>
      <c r="EU5" s="23"/>
      <c r="EV5" s="23"/>
      <c r="EW5" s="23"/>
      <c r="EX5" s="23"/>
      <c r="EY5" s="23"/>
      <c r="EZ5" s="23"/>
      <c r="FA5" s="23"/>
      <c r="FB5" s="23"/>
      <c r="FC5" s="23"/>
    </row>
    <row r="6" ht="18" spans="25:135">
      <c r="Y6" s="2"/>
      <c r="AD6" s="23"/>
      <c r="AE6" s="23"/>
      <c r="AF6" s="23"/>
      <c r="AG6" s="23"/>
      <c r="AH6" s="23"/>
      <c r="AI6" s="23"/>
      <c r="AJ6" s="23"/>
      <c r="AK6" s="23"/>
      <c r="AL6" s="23"/>
      <c r="AM6" s="23"/>
      <c r="AW6" s="2"/>
      <c r="BB6" s="23"/>
      <c r="BC6" s="23"/>
      <c r="BD6" s="23"/>
      <c r="BE6" s="23"/>
      <c r="BF6" s="23"/>
      <c r="BG6" s="23"/>
      <c r="BH6" s="23"/>
      <c r="BI6" s="23"/>
      <c r="BJ6" s="23"/>
      <c r="BK6" s="23"/>
      <c r="BU6" s="2"/>
      <c r="BZ6" s="23"/>
      <c r="CA6" s="23"/>
      <c r="CB6" s="23"/>
      <c r="CC6" s="23"/>
      <c r="CD6" s="23"/>
      <c r="CE6" s="23"/>
      <c r="CF6" s="23"/>
      <c r="CG6" s="23"/>
      <c r="CH6" s="23"/>
      <c r="CI6" s="23"/>
      <c r="CS6" s="2"/>
      <c r="CX6" s="23"/>
      <c r="CY6" s="23"/>
      <c r="CZ6" s="23"/>
      <c r="DA6" s="23"/>
      <c r="DB6" s="23"/>
      <c r="DC6" s="23"/>
      <c r="DD6" s="23"/>
      <c r="DE6" s="23"/>
      <c r="DF6" s="23"/>
      <c r="DG6" s="23"/>
      <c r="DQ6" s="2"/>
      <c r="DV6" s="23"/>
      <c r="DW6" s="23"/>
      <c r="DX6" s="23"/>
      <c r="DY6" s="23"/>
      <c r="DZ6" s="23"/>
      <c r="EA6" s="23"/>
      <c r="EB6" s="23"/>
      <c r="EC6" s="23"/>
      <c r="ED6" s="23"/>
      <c r="EE6" s="23"/>
    </row>
    <row r="7" ht="17.5" spans="1:149">
      <c r="A7" s="4" t="s">
        <v>287</v>
      </c>
      <c r="C7" s="23"/>
      <c r="D7" s="23"/>
      <c r="E7" s="23"/>
      <c r="Y7" s="4" t="s">
        <v>306</v>
      </c>
      <c r="AA7" s="23"/>
      <c r="AB7" s="23"/>
      <c r="AC7" s="23"/>
      <c r="AW7" s="4" t="s">
        <v>307</v>
      </c>
      <c r="AY7" s="23"/>
      <c r="AZ7" s="23"/>
      <c r="BA7" s="23"/>
      <c r="BU7" s="4" t="s">
        <v>288</v>
      </c>
      <c r="BW7" s="23"/>
      <c r="BX7" s="23"/>
      <c r="BY7" s="23"/>
      <c r="CS7" s="4" t="s">
        <v>289</v>
      </c>
      <c r="CU7" s="23"/>
      <c r="CV7" s="23"/>
      <c r="CW7" s="23"/>
      <c r="DQ7" s="4" t="s">
        <v>290</v>
      </c>
      <c r="DS7" s="23"/>
      <c r="DT7" s="23"/>
      <c r="DU7" s="23"/>
      <c r="EO7" s="4" t="s">
        <v>258</v>
      </c>
      <c r="EQ7" s="23"/>
      <c r="ER7" s="23"/>
      <c r="ES7" s="23"/>
    </row>
    <row r="8" ht="15.5" spans="1:167">
      <c r="A8" s="4" t="s">
        <v>308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4" t="s">
        <v>308</v>
      </c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4" t="s">
        <v>308</v>
      </c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4" t="s">
        <v>308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S8" s="4" t="s">
        <v>308</v>
      </c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Q8" s="4" t="s">
        <v>308</v>
      </c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O8" s="4" t="s">
        <v>308</v>
      </c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</row>
    <row r="9" ht="15.5" spans="27:124">
      <c r="AA9" s="17"/>
      <c r="AB9" s="17"/>
      <c r="AY9" s="17"/>
      <c r="AZ9" s="17"/>
      <c r="BW9" s="17"/>
      <c r="BX9" s="17"/>
      <c r="CU9" s="17"/>
      <c r="CV9" s="17"/>
      <c r="DS9" s="17"/>
      <c r="DT9" s="17"/>
    </row>
    <row r="11" ht="13.75" spans="3:167">
      <c r="C11" s="6">
        <v>2000</v>
      </c>
      <c r="D11" s="6">
        <v>2001</v>
      </c>
      <c r="E11" s="6">
        <v>2002</v>
      </c>
      <c r="F11" s="6">
        <v>2003</v>
      </c>
      <c r="G11" s="6">
        <v>2004</v>
      </c>
      <c r="H11" s="6">
        <v>2005</v>
      </c>
      <c r="I11" s="6">
        <v>2006</v>
      </c>
      <c r="J11" s="6">
        <v>2007</v>
      </c>
      <c r="K11" s="6">
        <v>2008</v>
      </c>
      <c r="L11" s="6">
        <v>2009</v>
      </c>
      <c r="M11" s="6">
        <v>2010</v>
      </c>
      <c r="N11" s="6">
        <v>2011</v>
      </c>
      <c r="O11" s="6">
        <v>2012</v>
      </c>
      <c r="P11" s="6">
        <v>2013</v>
      </c>
      <c r="Q11" s="6">
        <v>2014</v>
      </c>
      <c r="R11" s="6">
        <v>2015</v>
      </c>
      <c r="S11" s="6">
        <v>2016</v>
      </c>
      <c r="T11" s="6">
        <v>2017</v>
      </c>
      <c r="U11" s="6">
        <v>2018</v>
      </c>
      <c r="V11" s="6">
        <v>2019</v>
      </c>
      <c r="W11" s="6">
        <v>2020</v>
      </c>
      <c r="X11" s="131"/>
      <c r="AA11" s="6">
        <v>2000</v>
      </c>
      <c r="AB11" s="6">
        <v>2001</v>
      </c>
      <c r="AC11" s="6">
        <v>2002</v>
      </c>
      <c r="AD11" s="6">
        <v>2003</v>
      </c>
      <c r="AE11" s="6">
        <v>2004</v>
      </c>
      <c r="AF11" s="6">
        <v>2005</v>
      </c>
      <c r="AG11" s="6">
        <v>2006</v>
      </c>
      <c r="AH11" s="6">
        <v>2007</v>
      </c>
      <c r="AI11" s="6">
        <v>2008</v>
      </c>
      <c r="AJ11" s="6">
        <v>2009</v>
      </c>
      <c r="AK11" s="6">
        <v>2010</v>
      </c>
      <c r="AL11" s="6">
        <v>2011</v>
      </c>
      <c r="AM11" s="6">
        <v>2012</v>
      </c>
      <c r="AN11" s="6">
        <v>2013</v>
      </c>
      <c r="AO11" s="6">
        <v>2014</v>
      </c>
      <c r="AP11" s="6">
        <v>2015</v>
      </c>
      <c r="AQ11" s="6">
        <v>2016</v>
      </c>
      <c r="AR11" s="6">
        <v>2017</v>
      </c>
      <c r="AS11" s="6">
        <v>2018</v>
      </c>
      <c r="AT11" s="6">
        <v>2019</v>
      </c>
      <c r="AU11" s="6">
        <v>2020</v>
      </c>
      <c r="AV11" s="131"/>
      <c r="AY11" s="6">
        <v>2000</v>
      </c>
      <c r="AZ11" s="6">
        <v>2001</v>
      </c>
      <c r="BA11" s="6">
        <v>2002</v>
      </c>
      <c r="BB11" s="6">
        <v>2003</v>
      </c>
      <c r="BC11" s="6">
        <v>2004</v>
      </c>
      <c r="BD11" s="6">
        <v>2005</v>
      </c>
      <c r="BE11" s="6">
        <v>2006</v>
      </c>
      <c r="BF11" s="6">
        <v>2007</v>
      </c>
      <c r="BG11" s="6">
        <v>2008</v>
      </c>
      <c r="BH11" s="6">
        <v>2009</v>
      </c>
      <c r="BI11" s="6">
        <v>2010</v>
      </c>
      <c r="BJ11" s="6">
        <v>2011</v>
      </c>
      <c r="BK11" s="6">
        <v>2012</v>
      </c>
      <c r="BL11" s="6">
        <v>2013</v>
      </c>
      <c r="BM11" s="6">
        <v>2014</v>
      </c>
      <c r="BN11" s="6">
        <v>2015</v>
      </c>
      <c r="BO11" s="6">
        <v>2016</v>
      </c>
      <c r="BP11" s="6">
        <v>2017</v>
      </c>
      <c r="BQ11" s="6">
        <v>2018</v>
      </c>
      <c r="BR11" s="6">
        <v>2019</v>
      </c>
      <c r="BS11" s="6">
        <v>2020</v>
      </c>
      <c r="BT11" s="131"/>
      <c r="BW11" s="6">
        <v>2000</v>
      </c>
      <c r="BX11" s="6">
        <v>2001</v>
      </c>
      <c r="BY11" s="6">
        <v>2002</v>
      </c>
      <c r="BZ11" s="6">
        <v>2003</v>
      </c>
      <c r="CA11" s="6">
        <v>2004</v>
      </c>
      <c r="CB11" s="6">
        <v>2005</v>
      </c>
      <c r="CC11" s="6">
        <v>2006</v>
      </c>
      <c r="CD11" s="6">
        <v>2007</v>
      </c>
      <c r="CE11" s="6">
        <v>2008</v>
      </c>
      <c r="CF11" s="6">
        <v>2009</v>
      </c>
      <c r="CG11" s="6">
        <v>2010</v>
      </c>
      <c r="CH11" s="6">
        <v>2011</v>
      </c>
      <c r="CI11" s="6">
        <v>2012</v>
      </c>
      <c r="CJ11" s="6">
        <v>2013</v>
      </c>
      <c r="CK11" s="6">
        <v>2014</v>
      </c>
      <c r="CL11" s="6">
        <v>2015</v>
      </c>
      <c r="CM11" s="6">
        <v>2016</v>
      </c>
      <c r="CN11" s="6">
        <v>2017</v>
      </c>
      <c r="CO11" s="6">
        <v>2018</v>
      </c>
      <c r="CP11" s="6">
        <v>2019</v>
      </c>
      <c r="CQ11" s="6">
        <v>2020</v>
      </c>
      <c r="CU11" s="6">
        <v>2000</v>
      </c>
      <c r="CV11" s="6">
        <v>2001</v>
      </c>
      <c r="CW11" s="6">
        <v>2002</v>
      </c>
      <c r="CX11" s="6">
        <v>2003</v>
      </c>
      <c r="CY11" s="6">
        <v>2004</v>
      </c>
      <c r="CZ11" s="6">
        <v>2005</v>
      </c>
      <c r="DA11" s="6">
        <v>2006</v>
      </c>
      <c r="DB11" s="6">
        <v>2007</v>
      </c>
      <c r="DC11" s="6">
        <v>2008</v>
      </c>
      <c r="DD11" s="6">
        <v>2009</v>
      </c>
      <c r="DE11" s="6">
        <v>2010</v>
      </c>
      <c r="DF11" s="6">
        <v>2011</v>
      </c>
      <c r="DG11" s="6">
        <v>2012</v>
      </c>
      <c r="DH11" s="6">
        <v>2013</v>
      </c>
      <c r="DI11" s="6">
        <v>2014</v>
      </c>
      <c r="DJ11" s="6">
        <v>2015</v>
      </c>
      <c r="DK11" s="6">
        <v>2016</v>
      </c>
      <c r="DL11" s="6">
        <v>2017</v>
      </c>
      <c r="DM11" s="6">
        <v>2018</v>
      </c>
      <c r="DN11" s="6">
        <v>2019</v>
      </c>
      <c r="DO11" s="6">
        <v>2020</v>
      </c>
      <c r="DS11" s="6">
        <v>2000</v>
      </c>
      <c r="DT11" s="6">
        <v>2001</v>
      </c>
      <c r="DU11" s="6">
        <v>2002</v>
      </c>
      <c r="DV11" s="6">
        <v>2003</v>
      </c>
      <c r="DW11" s="6">
        <v>2004</v>
      </c>
      <c r="DX11" s="6">
        <v>2005</v>
      </c>
      <c r="DY11" s="6">
        <v>2006</v>
      </c>
      <c r="DZ11" s="6">
        <v>2007</v>
      </c>
      <c r="EA11" s="6">
        <v>2008</v>
      </c>
      <c r="EB11" s="6">
        <v>2009</v>
      </c>
      <c r="EC11" s="6">
        <v>2010</v>
      </c>
      <c r="ED11" s="6">
        <v>2011</v>
      </c>
      <c r="EE11" s="6">
        <v>2012</v>
      </c>
      <c r="EF11" s="6">
        <v>2013</v>
      </c>
      <c r="EG11" s="6">
        <v>2014</v>
      </c>
      <c r="EH11" s="6">
        <v>2015</v>
      </c>
      <c r="EI11" s="6">
        <v>2016</v>
      </c>
      <c r="EJ11" s="6">
        <v>2017</v>
      </c>
      <c r="EK11" s="6">
        <v>2018</v>
      </c>
      <c r="EL11" s="6">
        <v>2019</v>
      </c>
      <c r="EM11" s="6">
        <v>2020</v>
      </c>
      <c r="EQ11" s="6">
        <v>2000</v>
      </c>
      <c r="ER11" s="6">
        <v>2001</v>
      </c>
      <c r="ES11" s="6">
        <v>2002</v>
      </c>
      <c r="ET11" s="6">
        <v>2003</v>
      </c>
      <c r="EU11" s="6">
        <v>2004</v>
      </c>
      <c r="EV11" s="6">
        <v>2005</v>
      </c>
      <c r="EW11" s="6">
        <v>2006</v>
      </c>
      <c r="EX11" s="6">
        <v>2007</v>
      </c>
      <c r="EY11" s="6">
        <v>2008</v>
      </c>
      <c r="EZ11" s="6">
        <v>2009</v>
      </c>
      <c r="FA11" s="6">
        <v>2010</v>
      </c>
      <c r="FB11" s="6">
        <v>2011</v>
      </c>
      <c r="FC11" s="6">
        <v>2012</v>
      </c>
      <c r="FD11" s="6">
        <v>2013</v>
      </c>
      <c r="FE11" s="6">
        <v>2014</v>
      </c>
      <c r="FF11" s="6">
        <v>2015</v>
      </c>
      <c r="FG11" s="6">
        <v>2016</v>
      </c>
      <c r="FH11" s="6">
        <v>2017</v>
      </c>
      <c r="FI11" s="6">
        <v>2018</v>
      </c>
      <c r="FJ11" s="6">
        <v>2019</v>
      </c>
      <c r="FK11" s="6">
        <v>2020</v>
      </c>
    </row>
    <row r="13" ht="13" spans="1:167">
      <c r="A13" s="7"/>
      <c r="B13" s="8" t="s">
        <v>292</v>
      </c>
      <c r="C13" s="26">
        <v>65.146666</v>
      </c>
      <c r="D13" s="26">
        <v>64.825826</v>
      </c>
      <c r="E13" s="26">
        <v>68.175058</v>
      </c>
      <c r="F13" s="26">
        <v>63.494522</v>
      </c>
      <c r="G13" s="26">
        <v>66.902198</v>
      </c>
      <c r="H13" s="26">
        <v>63.182596</v>
      </c>
      <c r="I13" s="26">
        <v>61.556603</v>
      </c>
      <c r="J13" s="26">
        <v>74.225227</v>
      </c>
      <c r="K13" s="26">
        <v>76.401168</v>
      </c>
      <c r="L13" s="26">
        <v>78.360298</v>
      </c>
      <c r="M13" s="26">
        <v>75.947875</v>
      </c>
      <c r="N13" s="26">
        <v>85.82098</v>
      </c>
      <c r="O13" s="26">
        <v>75.535043</v>
      </c>
      <c r="P13" s="26">
        <v>73.520144</v>
      </c>
      <c r="Q13" s="26">
        <v>77.575519</v>
      </c>
      <c r="R13" s="26">
        <v>81.673689</v>
      </c>
      <c r="S13" s="26">
        <v>73.181452</v>
      </c>
      <c r="T13" s="26">
        <v>74.238799</v>
      </c>
      <c r="U13" s="26">
        <v>73.005947</v>
      </c>
      <c r="V13" s="26">
        <v>70.477778</v>
      </c>
      <c r="W13" s="26">
        <v>65.090265</v>
      </c>
      <c r="X13" s="26"/>
      <c r="Y13" s="7"/>
      <c r="Z13" s="8" t="s">
        <v>292</v>
      </c>
      <c r="AA13" s="26">
        <v>190.962329</v>
      </c>
      <c r="AB13" s="26">
        <v>172.00893</v>
      </c>
      <c r="AC13" s="26">
        <v>182.781548</v>
      </c>
      <c r="AD13" s="26">
        <v>195.487056</v>
      </c>
      <c r="AE13" s="26">
        <v>215.145758</v>
      </c>
      <c r="AF13" s="26">
        <v>202.167293</v>
      </c>
      <c r="AG13" s="26">
        <v>190.871239</v>
      </c>
      <c r="AH13" s="26">
        <v>219.133241</v>
      </c>
      <c r="AI13" s="26">
        <v>214.102099</v>
      </c>
      <c r="AJ13" s="26">
        <v>217.479001</v>
      </c>
      <c r="AK13" s="26">
        <v>193.293727</v>
      </c>
      <c r="AL13" s="26">
        <v>201.599403</v>
      </c>
      <c r="AM13" s="26">
        <v>194.46451</v>
      </c>
      <c r="AN13" s="26">
        <v>211.328579</v>
      </c>
      <c r="AO13" s="26">
        <v>224.986978</v>
      </c>
      <c r="AP13" s="26">
        <v>218.164724</v>
      </c>
      <c r="AQ13" s="26">
        <v>211.066596</v>
      </c>
      <c r="AR13" s="26">
        <v>211.812036</v>
      </c>
      <c r="AS13" s="26">
        <v>218.324384</v>
      </c>
      <c r="AT13" s="26">
        <v>221.687337</v>
      </c>
      <c r="AU13" s="26">
        <v>202.143019</v>
      </c>
      <c r="AV13" s="26"/>
      <c r="AW13" s="7"/>
      <c r="AX13" s="8" t="s">
        <v>292</v>
      </c>
      <c r="AY13" s="26">
        <v>344.741761</v>
      </c>
      <c r="AZ13" s="26">
        <v>316.391267</v>
      </c>
      <c r="BA13" s="26">
        <v>332.694855</v>
      </c>
      <c r="BB13" s="26">
        <v>365.836448</v>
      </c>
      <c r="BC13" s="26">
        <v>352.282055</v>
      </c>
      <c r="BD13" s="26">
        <v>359.029792</v>
      </c>
      <c r="BE13" s="26">
        <v>324.917223</v>
      </c>
      <c r="BF13" s="26">
        <v>367.270563</v>
      </c>
      <c r="BG13" s="26">
        <v>376.66456</v>
      </c>
      <c r="BH13" s="26">
        <v>358.114494</v>
      </c>
      <c r="BI13" s="26">
        <v>337.049556</v>
      </c>
      <c r="BJ13" s="26">
        <v>365.513647</v>
      </c>
      <c r="BK13" s="26">
        <v>322.333392</v>
      </c>
      <c r="BL13" s="26">
        <v>374.39162</v>
      </c>
      <c r="BM13" s="26">
        <v>386.505651</v>
      </c>
      <c r="BN13" s="26">
        <v>379.526214</v>
      </c>
      <c r="BO13" s="26">
        <v>342.540878</v>
      </c>
      <c r="BP13" s="26">
        <v>358.303112</v>
      </c>
      <c r="BQ13" s="26">
        <v>401.799148</v>
      </c>
      <c r="BR13" s="26">
        <v>353.123479</v>
      </c>
      <c r="BS13" s="26">
        <v>314.631713</v>
      </c>
      <c r="BT13" s="26"/>
      <c r="BU13" s="7"/>
      <c r="BV13" s="8" t="s">
        <v>292</v>
      </c>
      <c r="BW13" s="26">
        <v>28.323867</v>
      </c>
      <c r="BX13" s="26">
        <v>25.354251</v>
      </c>
      <c r="BY13" s="26">
        <v>27.111292</v>
      </c>
      <c r="BZ13" s="26">
        <v>26.350578</v>
      </c>
      <c r="CA13" s="26">
        <v>27.650921</v>
      </c>
      <c r="CB13" s="26">
        <v>25.028639</v>
      </c>
      <c r="CC13" s="26">
        <v>21.584314</v>
      </c>
      <c r="CD13" s="26">
        <v>27.091577</v>
      </c>
      <c r="CE13" s="26">
        <v>29.687997</v>
      </c>
      <c r="CF13" s="26">
        <v>29.272294</v>
      </c>
      <c r="CG13" s="26">
        <v>26.338488</v>
      </c>
      <c r="CH13" s="26">
        <v>28.258157</v>
      </c>
      <c r="CI13" s="26">
        <v>26.055964</v>
      </c>
      <c r="CJ13" s="26">
        <v>33.973219</v>
      </c>
      <c r="CK13" s="26">
        <v>34.855787</v>
      </c>
      <c r="CL13" s="26">
        <v>28.457743</v>
      </c>
      <c r="CM13" s="26">
        <v>29.104348</v>
      </c>
      <c r="CN13" s="26">
        <v>30.324488</v>
      </c>
      <c r="CO13" s="26">
        <v>34.267684</v>
      </c>
      <c r="CP13" s="26">
        <v>34.925033</v>
      </c>
      <c r="CQ13" s="26">
        <v>32.312345</v>
      </c>
      <c r="CS13" s="7"/>
      <c r="CT13" s="8" t="s">
        <v>292</v>
      </c>
      <c r="CU13" s="26">
        <v>32.450563</v>
      </c>
      <c r="CV13" s="26">
        <v>30.99488</v>
      </c>
      <c r="CW13" s="26">
        <v>33.313138</v>
      </c>
      <c r="CX13" s="26">
        <v>29.460669</v>
      </c>
      <c r="CY13" s="26">
        <v>28.66999</v>
      </c>
      <c r="CZ13" s="26">
        <v>26.681063</v>
      </c>
      <c r="DA13" s="26">
        <v>27.72414</v>
      </c>
      <c r="DB13" s="26">
        <v>27.271131</v>
      </c>
      <c r="DC13" s="26">
        <v>28.764037</v>
      </c>
      <c r="DD13" s="26">
        <v>30.440152</v>
      </c>
      <c r="DE13" s="26">
        <v>31.614613</v>
      </c>
      <c r="DF13" s="26">
        <v>29.863712</v>
      </c>
      <c r="DG13" s="26">
        <v>29.554059</v>
      </c>
      <c r="DH13" s="26">
        <v>32.178332</v>
      </c>
      <c r="DI13" s="26">
        <v>32.95701</v>
      </c>
      <c r="DJ13" s="26">
        <v>29.388049</v>
      </c>
      <c r="DK13" s="26">
        <v>28.388937</v>
      </c>
      <c r="DL13" s="26">
        <v>31.1562</v>
      </c>
      <c r="DM13" s="26">
        <v>35.301785</v>
      </c>
      <c r="DN13" s="26">
        <v>37.005479</v>
      </c>
      <c r="DO13" s="26">
        <v>32.769116</v>
      </c>
      <c r="DQ13" s="7"/>
      <c r="DR13" s="8" t="s">
        <v>292</v>
      </c>
      <c r="DS13" s="26">
        <v>129.354293</v>
      </c>
      <c r="DT13" s="26">
        <v>109.897501</v>
      </c>
      <c r="DU13" s="26">
        <v>125.597115</v>
      </c>
      <c r="DV13" s="26">
        <v>126.551963</v>
      </c>
      <c r="DW13" s="26">
        <v>124.982063</v>
      </c>
      <c r="DX13" s="26">
        <v>112.281967</v>
      </c>
      <c r="DY13" s="26">
        <v>115.007472</v>
      </c>
      <c r="DZ13" s="26">
        <v>138.023797</v>
      </c>
      <c r="EA13" s="26">
        <v>135.825628</v>
      </c>
      <c r="EB13" s="26">
        <v>135.905538</v>
      </c>
      <c r="EC13" s="26">
        <v>126.420848</v>
      </c>
      <c r="ED13" s="26">
        <v>134.482424</v>
      </c>
      <c r="EE13" s="26">
        <v>133.461557</v>
      </c>
      <c r="EF13" s="26">
        <v>136.774303</v>
      </c>
      <c r="EG13" s="26">
        <v>138.350851</v>
      </c>
      <c r="EH13" s="26">
        <v>129.940512</v>
      </c>
      <c r="EI13" s="26">
        <v>112.76095</v>
      </c>
      <c r="EJ13" s="26">
        <v>137.751822</v>
      </c>
      <c r="EK13" s="26">
        <v>147.708121</v>
      </c>
      <c r="EL13" s="26">
        <v>147.577372</v>
      </c>
      <c r="EM13" s="26">
        <v>141.827502</v>
      </c>
      <c r="EO13" s="7"/>
      <c r="EP13" s="8" t="s">
        <v>292</v>
      </c>
      <c r="EQ13" s="26">
        <v>92.6651</v>
      </c>
      <c r="ER13" s="26">
        <v>89.340843</v>
      </c>
      <c r="ES13" s="26">
        <v>87.213264</v>
      </c>
      <c r="ET13" s="26">
        <v>79.849333</v>
      </c>
      <c r="EU13" s="26">
        <v>77.680391</v>
      </c>
      <c r="EV13" s="26">
        <v>84.815904</v>
      </c>
      <c r="EW13" s="26">
        <v>86.575235</v>
      </c>
      <c r="EX13" s="26">
        <v>88.0777</v>
      </c>
      <c r="EY13" s="26">
        <v>91.467845</v>
      </c>
      <c r="EZ13" s="26">
        <v>88.717594</v>
      </c>
      <c r="FA13" s="26">
        <v>74.920754</v>
      </c>
      <c r="FB13" s="26">
        <v>90.340774</v>
      </c>
      <c r="FC13" s="26">
        <v>84.378203</v>
      </c>
      <c r="FD13" s="26">
        <v>83.132431</v>
      </c>
      <c r="FE13" s="26">
        <v>79.815342</v>
      </c>
      <c r="FF13" s="26">
        <v>73.772087</v>
      </c>
      <c r="FG13" s="26">
        <v>75.84998</v>
      </c>
      <c r="FH13" s="26">
        <v>82.272447</v>
      </c>
      <c r="FI13" s="26">
        <v>80.901089</v>
      </c>
      <c r="FJ13" s="26">
        <v>85.704981</v>
      </c>
      <c r="FK13" s="26">
        <v>83.890948</v>
      </c>
    </row>
    <row r="14" ht="13" spans="2:167">
      <c r="B14" s="9" t="s">
        <v>309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Z14" s="9" t="s">
        <v>309</v>
      </c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X14" s="9" t="s">
        <v>309</v>
      </c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V14" s="9" t="s">
        <v>309</v>
      </c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T14" s="9" t="s">
        <v>309</v>
      </c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R14" s="9" t="s">
        <v>309</v>
      </c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P14" s="9" t="s">
        <v>309</v>
      </c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</row>
    <row r="15" spans="2:167">
      <c r="B15" s="62" t="s">
        <v>236</v>
      </c>
      <c r="C15" s="30">
        <v>53.335995</v>
      </c>
      <c r="D15" s="30">
        <v>53.08331</v>
      </c>
      <c r="E15" s="30">
        <v>55.8708</v>
      </c>
      <c r="F15" s="30">
        <v>52.003049</v>
      </c>
      <c r="G15" s="30">
        <v>54.750277</v>
      </c>
      <c r="H15" s="30">
        <v>51.650206</v>
      </c>
      <c r="I15" s="30">
        <v>50.284748</v>
      </c>
      <c r="J15" s="30">
        <v>60.629712</v>
      </c>
      <c r="K15" s="30">
        <v>62.424345</v>
      </c>
      <c r="L15" s="30">
        <v>63.980586</v>
      </c>
      <c r="M15" s="30">
        <v>62.111633</v>
      </c>
      <c r="N15" s="30">
        <v>70.33056</v>
      </c>
      <c r="O15" s="30">
        <v>61.858963</v>
      </c>
      <c r="P15" s="30">
        <v>59.999417</v>
      </c>
      <c r="Q15" s="30">
        <v>63.466257</v>
      </c>
      <c r="R15" s="30">
        <v>66.973318</v>
      </c>
      <c r="S15" s="30">
        <v>60.087772</v>
      </c>
      <c r="T15" s="30">
        <v>60.992304</v>
      </c>
      <c r="U15" s="30">
        <v>59.968545</v>
      </c>
      <c r="V15" s="30">
        <v>57.785991</v>
      </c>
      <c r="W15" s="30">
        <v>53.342952</v>
      </c>
      <c r="X15" s="30"/>
      <c r="Z15" s="62" t="s">
        <v>236</v>
      </c>
      <c r="AA15" s="30">
        <v>120.219239</v>
      </c>
      <c r="AB15" s="30">
        <v>108.322368</v>
      </c>
      <c r="AC15" s="30">
        <v>115.294587</v>
      </c>
      <c r="AD15" s="30">
        <v>122.836826</v>
      </c>
      <c r="AE15" s="30">
        <v>137.052679</v>
      </c>
      <c r="AF15" s="30">
        <v>129.093776</v>
      </c>
      <c r="AG15" s="30">
        <v>122.269335</v>
      </c>
      <c r="AH15" s="30">
        <v>141.066748</v>
      </c>
      <c r="AI15" s="30">
        <v>137.183394</v>
      </c>
      <c r="AJ15" s="30">
        <v>138.818641</v>
      </c>
      <c r="AK15" s="30">
        <v>122.956087</v>
      </c>
      <c r="AL15" s="30">
        <v>127.936369</v>
      </c>
      <c r="AM15" s="30">
        <v>124.00417</v>
      </c>
      <c r="AN15" s="30">
        <v>135.151992</v>
      </c>
      <c r="AO15" s="30">
        <v>143.901161</v>
      </c>
      <c r="AP15" s="30">
        <v>140.550483</v>
      </c>
      <c r="AQ15" s="30">
        <v>135.798993</v>
      </c>
      <c r="AR15" s="30">
        <v>134.488372</v>
      </c>
      <c r="AS15" s="30">
        <v>137.365636</v>
      </c>
      <c r="AT15" s="30">
        <v>137.760909</v>
      </c>
      <c r="AU15" s="30">
        <v>124.50964</v>
      </c>
      <c r="AV15" s="30"/>
      <c r="AX15" s="62" t="s">
        <v>236</v>
      </c>
      <c r="AY15" s="30">
        <v>257.016435</v>
      </c>
      <c r="AZ15" s="30">
        <v>235.626806</v>
      </c>
      <c r="BA15" s="30">
        <v>247.397572</v>
      </c>
      <c r="BB15" s="30">
        <v>271.662262</v>
      </c>
      <c r="BC15" s="30">
        <v>261.416555</v>
      </c>
      <c r="BD15" s="30">
        <v>266.171474</v>
      </c>
      <c r="BE15" s="30">
        <v>240.792579</v>
      </c>
      <c r="BF15" s="30">
        <v>271.924298</v>
      </c>
      <c r="BG15" s="30">
        <v>278.537387</v>
      </c>
      <c r="BH15" s="30">
        <v>264.933481</v>
      </c>
      <c r="BI15" s="30">
        <v>249.034737</v>
      </c>
      <c r="BJ15" s="30">
        <v>269.23847</v>
      </c>
      <c r="BK15" s="30">
        <v>236.635384</v>
      </c>
      <c r="BL15" s="30">
        <v>273.635749</v>
      </c>
      <c r="BM15" s="30">
        <v>281.879912</v>
      </c>
      <c r="BN15" s="30">
        <v>275.728375</v>
      </c>
      <c r="BO15" s="30">
        <v>249.160203</v>
      </c>
      <c r="BP15" s="30">
        <v>260.48698</v>
      </c>
      <c r="BQ15" s="30">
        <v>291.240663</v>
      </c>
      <c r="BR15" s="30">
        <v>255.971621</v>
      </c>
      <c r="BS15" s="30">
        <v>227.962187</v>
      </c>
      <c r="BT15" s="30"/>
      <c r="BV15" s="62" t="s">
        <v>236</v>
      </c>
      <c r="BW15" s="30">
        <v>22.938845</v>
      </c>
      <c r="BX15" s="30">
        <v>20.524031</v>
      </c>
      <c r="BY15" s="30">
        <v>21.943674</v>
      </c>
      <c r="BZ15" s="30">
        <v>21.306774</v>
      </c>
      <c r="CA15" s="30">
        <v>22.340804</v>
      </c>
      <c r="CB15" s="30">
        <v>20.206158</v>
      </c>
      <c r="CC15" s="30">
        <v>17.420909</v>
      </c>
      <c r="CD15" s="30">
        <v>21.834473</v>
      </c>
      <c r="CE15" s="30">
        <v>23.897558</v>
      </c>
      <c r="CF15" s="30">
        <v>23.536415</v>
      </c>
      <c r="CG15" s="30">
        <v>21.162589</v>
      </c>
      <c r="CH15" s="30">
        <v>22.678178</v>
      </c>
      <c r="CI15" s="30">
        <v>20.887065</v>
      </c>
      <c r="CJ15" s="30">
        <v>27.190758</v>
      </c>
      <c r="CK15" s="30">
        <v>27.798885</v>
      </c>
      <c r="CL15" s="30">
        <v>22.668515</v>
      </c>
      <c r="CM15" s="30">
        <v>23.168849</v>
      </c>
      <c r="CN15" s="30">
        <v>24.133075</v>
      </c>
      <c r="CO15" s="30">
        <v>27.254737</v>
      </c>
      <c r="CP15" s="30">
        <v>27.742881</v>
      </c>
      <c r="CQ15" s="30">
        <v>25.618392</v>
      </c>
      <c r="CT15" s="62" t="s">
        <v>236</v>
      </c>
      <c r="CU15" s="30">
        <v>27.438136</v>
      </c>
      <c r="CV15" s="30">
        <v>26.18141</v>
      </c>
      <c r="CW15" s="30">
        <v>28.120332</v>
      </c>
      <c r="CX15" s="30">
        <v>24.833738</v>
      </c>
      <c r="CY15" s="30">
        <v>24.121091</v>
      </c>
      <c r="CZ15" s="30">
        <v>22.410755</v>
      </c>
      <c r="DA15" s="30">
        <v>23.246857</v>
      </c>
      <c r="DB15" s="30">
        <v>22.850256</v>
      </c>
      <c r="DC15" s="30">
        <v>24.084405</v>
      </c>
      <c r="DD15" s="30">
        <v>25.477123</v>
      </c>
      <c r="DE15" s="30">
        <v>26.457938</v>
      </c>
      <c r="DF15" s="30">
        <v>24.968106</v>
      </c>
      <c r="DG15" s="30">
        <v>24.679315</v>
      </c>
      <c r="DH15" s="30">
        <v>26.793406</v>
      </c>
      <c r="DI15" s="30">
        <v>27.370645</v>
      </c>
      <c r="DJ15" s="30">
        <v>24.348288</v>
      </c>
      <c r="DK15" s="30">
        <v>23.484881</v>
      </c>
      <c r="DL15" s="30">
        <v>25.754688</v>
      </c>
      <c r="DM15" s="30">
        <v>29.138688</v>
      </c>
      <c r="DN15" s="30">
        <v>30.517951</v>
      </c>
      <c r="DO15" s="30">
        <v>27.017457</v>
      </c>
      <c r="DR15" s="62" t="s">
        <v>236</v>
      </c>
      <c r="DS15" s="30">
        <v>102.551027</v>
      </c>
      <c r="DT15" s="30">
        <v>87.114369</v>
      </c>
      <c r="DU15" s="30">
        <v>99.600051</v>
      </c>
      <c r="DV15" s="30">
        <v>100.319781</v>
      </c>
      <c r="DW15" s="30">
        <v>98.841981</v>
      </c>
      <c r="DX15" s="30">
        <v>88.654184</v>
      </c>
      <c r="DY15" s="30">
        <v>90.747666</v>
      </c>
      <c r="DZ15" s="30">
        <v>108.829585</v>
      </c>
      <c r="EA15" s="30">
        <v>106.891386</v>
      </c>
      <c r="EB15" s="30">
        <v>106.749294</v>
      </c>
      <c r="EC15" s="30">
        <v>99.339626</v>
      </c>
      <c r="ED15" s="30">
        <v>105.64536</v>
      </c>
      <c r="EE15" s="30">
        <v>104.863995</v>
      </c>
      <c r="EF15" s="30">
        <v>107.442254</v>
      </c>
      <c r="EG15" s="30">
        <v>108.523198</v>
      </c>
      <c r="EH15" s="30">
        <v>101.738086</v>
      </c>
      <c r="EI15" s="30">
        <v>87.637001</v>
      </c>
      <c r="EJ15" s="30">
        <v>106.536576</v>
      </c>
      <c r="EK15" s="30">
        <v>114.254148</v>
      </c>
      <c r="EL15" s="30">
        <v>114.010995</v>
      </c>
      <c r="EM15" s="30">
        <v>109.281769</v>
      </c>
      <c r="EP15" s="62" t="s">
        <v>236</v>
      </c>
      <c r="EQ15" s="30">
        <v>71.403653</v>
      </c>
      <c r="ER15" s="30">
        <v>68.68311</v>
      </c>
      <c r="ES15" s="30">
        <v>66.979242</v>
      </c>
      <c r="ET15" s="30">
        <v>61.200542</v>
      </c>
      <c r="EU15" s="30">
        <v>59.158554</v>
      </c>
      <c r="EV15" s="30">
        <v>64.295059</v>
      </c>
      <c r="EW15" s="30">
        <v>65.279777</v>
      </c>
      <c r="EX15" s="30">
        <v>66.125702</v>
      </c>
      <c r="EY15" s="30">
        <v>68.269955</v>
      </c>
      <c r="EZ15" s="30">
        <v>65.986683</v>
      </c>
      <c r="FA15" s="30">
        <v>55.540848</v>
      </c>
      <c r="FB15" s="30">
        <v>66.683408</v>
      </c>
      <c r="FC15" s="30">
        <v>62.072734</v>
      </c>
      <c r="FD15" s="30">
        <v>60.930118</v>
      </c>
      <c r="FE15" s="30">
        <v>58.378197</v>
      </c>
      <c r="FF15" s="30">
        <v>53.847481</v>
      </c>
      <c r="FG15" s="30">
        <v>55.33912</v>
      </c>
      <c r="FH15" s="30">
        <v>60.046784</v>
      </c>
      <c r="FI15" s="30">
        <v>58.780787</v>
      </c>
      <c r="FJ15" s="30">
        <v>61.937586</v>
      </c>
      <c r="FK15" s="30">
        <v>60.31598</v>
      </c>
    </row>
    <row r="16" spans="2:167">
      <c r="B16" s="62" t="s">
        <v>310</v>
      </c>
      <c r="C16" s="30">
        <v>3.841017</v>
      </c>
      <c r="D16" s="30">
        <v>3.845112</v>
      </c>
      <c r="E16" s="30">
        <v>4.030397</v>
      </c>
      <c r="F16" s="30">
        <v>3.709972</v>
      </c>
      <c r="G16" s="30">
        <v>3.921093</v>
      </c>
      <c r="H16" s="30">
        <v>3.705098</v>
      </c>
      <c r="I16" s="30">
        <v>3.657606</v>
      </c>
      <c r="J16" s="30">
        <v>4.461422</v>
      </c>
      <c r="K16" s="30">
        <v>4.605942</v>
      </c>
      <c r="L16" s="30">
        <v>4.706205</v>
      </c>
      <c r="M16" s="30">
        <v>4.523274</v>
      </c>
      <c r="N16" s="30">
        <v>5.063381</v>
      </c>
      <c r="O16" s="30">
        <v>4.459797</v>
      </c>
      <c r="P16" s="30">
        <v>4.430324</v>
      </c>
      <c r="Q16" s="30">
        <v>4.648127</v>
      </c>
      <c r="R16" s="30">
        <v>4.822536</v>
      </c>
      <c r="S16" s="30">
        <v>4.390304</v>
      </c>
      <c r="T16" s="30">
        <v>4.54252</v>
      </c>
      <c r="U16" s="30">
        <v>4.498157</v>
      </c>
      <c r="V16" s="30">
        <v>4.40858</v>
      </c>
      <c r="W16" s="30">
        <v>4.091554</v>
      </c>
      <c r="X16" s="30"/>
      <c r="Z16" s="62" t="s">
        <v>310</v>
      </c>
      <c r="AA16" s="30">
        <v>13.197492</v>
      </c>
      <c r="AB16" s="30">
        <v>11.87852</v>
      </c>
      <c r="AC16" s="30">
        <v>12.597476</v>
      </c>
      <c r="AD16" s="30">
        <v>13.636413</v>
      </c>
      <c r="AE16" s="30">
        <v>14.821124</v>
      </c>
      <c r="AF16" s="30">
        <v>14.002247</v>
      </c>
      <c r="AG16" s="30">
        <v>13.247605</v>
      </c>
      <c r="AH16" s="30">
        <v>15.178117</v>
      </c>
      <c r="AI16" s="30">
        <v>15.01017</v>
      </c>
      <c r="AJ16" s="30">
        <v>15.443512</v>
      </c>
      <c r="AK16" s="30">
        <v>13.844592</v>
      </c>
      <c r="AL16" s="30">
        <v>14.546449</v>
      </c>
      <c r="AM16" s="30">
        <v>13.937556</v>
      </c>
      <c r="AN16" s="30">
        <v>15.027447</v>
      </c>
      <c r="AO16" s="30">
        <v>15.924247</v>
      </c>
      <c r="AP16" s="30">
        <v>15.193546</v>
      </c>
      <c r="AQ16" s="30">
        <v>14.785443</v>
      </c>
      <c r="AR16" s="30">
        <v>15.180667</v>
      </c>
      <c r="AS16" s="30">
        <v>15.9146</v>
      </c>
      <c r="AT16" s="30">
        <v>16.492777</v>
      </c>
      <c r="AU16" s="30">
        <v>15.25022</v>
      </c>
      <c r="AV16" s="30"/>
      <c r="AX16" s="62" t="s">
        <v>310</v>
      </c>
      <c r="AY16" s="30">
        <v>40.425251</v>
      </c>
      <c r="AZ16" s="30">
        <v>37.490237</v>
      </c>
      <c r="BA16" s="30">
        <v>39.771333</v>
      </c>
      <c r="BB16" s="30">
        <v>44.085454</v>
      </c>
      <c r="BC16" s="30">
        <v>42.693166</v>
      </c>
      <c r="BD16" s="30">
        <v>43.711766</v>
      </c>
      <c r="BE16" s="30">
        <v>39.686959</v>
      </c>
      <c r="BF16" s="30">
        <v>45.108136</v>
      </c>
      <c r="BG16" s="30">
        <v>46.493501</v>
      </c>
      <c r="BH16" s="30">
        <v>44.193732</v>
      </c>
      <c r="BI16" s="30">
        <v>41.677901</v>
      </c>
      <c r="BJ16" s="30">
        <v>45.612745</v>
      </c>
      <c r="BK16" s="30">
        <v>41.004187</v>
      </c>
      <c r="BL16" s="30">
        <v>48.595072</v>
      </c>
      <c r="BM16" s="30">
        <v>50.848367</v>
      </c>
      <c r="BN16" s="30">
        <v>50.551007</v>
      </c>
      <c r="BO16" s="30">
        <v>45.549324</v>
      </c>
      <c r="BP16" s="30">
        <v>47.844479</v>
      </c>
      <c r="BQ16" s="30">
        <v>54.210644</v>
      </c>
      <c r="BR16" s="30">
        <v>47.710084</v>
      </c>
      <c r="BS16" s="30">
        <v>42.57992</v>
      </c>
      <c r="BT16" s="30"/>
      <c r="BV16" s="62" t="s">
        <v>310</v>
      </c>
      <c r="BW16" s="30">
        <v>1.425845</v>
      </c>
      <c r="BX16" s="30">
        <v>1.274865</v>
      </c>
      <c r="BY16" s="30">
        <v>1.362086</v>
      </c>
      <c r="BZ16" s="30">
        <v>1.326593</v>
      </c>
      <c r="CA16" s="30">
        <v>1.386046</v>
      </c>
      <c r="CB16" s="30">
        <v>1.253243</v>
      </c>
      <c r="CC16" s="30">
        <v>1.074988</v>
      </c>
      <c r="CD16" s="30">
        <v>1.356589</v>
      </c>
      <c r="CE16" s="30">
        <v>1.491142</v>
      </c>
      <c r="CF16" s="30">
        <v>1.473394</v>
      </c>
      <c r="CG16" s="30">
        <v>1.328625</v>
      </c>
      <c r="CH16" s="30">
        <v>1.439239</v>
      </c>
      <c r="CI16" s="30">
        <v>1.340579</v>
      </c>
      <c r="CJ16" s="30">
        <v>1.773347</v>
      </c>
      <c r="CK16" s="30">
        <v>1.867839</v>
      </c>
      <c r="CL16" s="30">
        <v>1.543359</v>
      </c>
      <c r="CM16" s="30">
        <v>1.59375</v>
      </c>
      <c r="CN16" s="30">
        <v>1.669865</v>
      </c>
      <c r="CO16" s="30">
        <v>1.908531</v>
      </c>
      <c r="CP16" s="30">
        <v>1.973714</v>
      </c>
      <c r="CQ16" s="30">
        <v>1.852714</v>
      </c>
      <c r="CT16" s="62" t="s">
        <v>310</v>
      </c>
      <c r="CU16" s="30">
        <v>1.227227</v>
      </c>
      <c r="CV16" s="30">
        <v>1.183808</v>
      </c>
      <c r="CW16" s="30">
        <v>1.284625</v>
      </c>
      <c r="CX16" s="30">
        <v>1.158106</v>
      </c>
      <c r="CY16" s="30">
        <v>1.14519</v>
      </c>
      <c r="CZ16" s="30">
        <v>1.083979</v>
      </c>
      <c r="DA16" s="30">
        <v>1.146007</v>
      </c>
      <c r="DB16" s="30">
        <v>1.142543</v>
      </c>
      <c r="DC16" s="30">
        <v>1.224034</v>
      </c>
      <c r="DD16" s="30">
        <v>1.304232</v>
      </c>
      <c r="DE16" s="30">
        <v>1.363887</v>
      </c>
      <c r="DF16" s="30">
        <v>1.305736</v>
      </c>
      <c r="DG16" s="30">
        <v>1.314174</v>
      </c>
      <c r="DH16" s="30">
        <v>1.477501</v>
      </c>
      <c r="DI16" s="30">
        <v>1.559395</v>
      </c>
      <c r="DJ16" s="30">
        <v>1.42291</v>
      </c>
      <c r="DK16" s="30">
        <v>1.393091</v>
      </c>
      <c r="DL16" s="30">
        <v>1.552832</v>
      </c>
      <c r="DM16" s="30">
        <v>1.787639</v>
      </c>
      <c r="DN16" s="30">
        <v>1.887202</v>
      </c>
      <c r="DO16" s="30">
        <v>1.681238</v>
      </c>
      <c r="DR16" s="62" t="s">
        <v>310</v>
      </c>
      <c r="DS16" s="30">
        <v>7.480401</v>
      </c>
      <c r="DT16" s="30">
        <v>6.393044</v>
      </c>
      <c r="DU16" s="30">
        <v>7.375146</v>
      </c>
      <c r="DV16" s="30">
        <v>7.524673</v>
      </c>
      <c r="DW16" s="30">
        <v>7.536183</v>
      </c>
      <c r="DX16" s="30">
        <v>6.839049</v>
      </c>
      <c r="DY16" s="30">
        <v>7.051513</v>
      </c>
      <c r="DZ16" s="30">
        <v>8.572278</v>
      </c>
      <c r="EA16" s="30">
        <v>8.567572</v>
      </c>
      <c r="EB16" s="30">
        <v>8.658038</v>
      </c>
      <c r="EC16" s="30">
        <v>8.098596</v>
      </c>
      <c r="ED16" s="30">
        <v>8.7079</v>
      </c>
      <c r="EE16" s="30">
        <v>8.728119</v>
      </c>
      <c r="EF16" s="30">
        <v>9.053825</v>
      </c>
      <c r="EG16" s="30">
        <v>9.297261</v>
      </c>
      <c r="EH16" s="30">
        <v>8.88922</v>
      </c>
      <c r="EI16" s="30">
        <v>7.799536</v>
      </c>
      <c r="EJ16" s="30">
        <v>9.635577</v>
      </c>
      <c r="EK16" s="30">
        <v>10.520238</v>
      </c>
      <c r="EL16" s="30">
        <v>10.713943</v>
      </c>
      <c r="EM16" s="30">
        <v>10.438742</v>
      </c>
      <c r="EP16" s="62" t="s">
        <v>310</v>
      </c>
      <c r="EQ16" s="30">
        <v>7.511803</v>
      </c>
      <c r="ER16" s="30">
        <v>7.328444</v>
      </c>
      <c r="ES16" s="30">
        <v>7.210556</v>
      </c>
      <c r="ET16" s="30">
        <v>6.686397</v>
      </c>
      <c r="EU16" s="30">
        <v>6.684057</v>
      </c>
      <c r="EV16" s="30">
        <v>7.395307</v>
      </c>
      <c r="EW16" s="30">
        <v>7.681367</v>
      </c>
      <c r="EX16" s="30">
        <v>7.989889</v>
      </c>
      <c r="EY16" s="30">
        <v>8.471869</v>
      </c>
      <c r="EZ16" s="30">
        <v>8.326405</v>
      </c>
      <c r="FA16" s="30">
        <v>7.120746</v>
      </c>
      <c r="FB16" s="30">
        <v>8.729347</v>
      </c>
      <c r="FC16" s="30">
        <v>8.261125</v>
      </c>
      <c r="FD16" s="30">
        <v>8.233609</v>
      </c>
      <c r="FE16" s="30">
        <v>7.970566</v>
      </c>
      <c r="FF16" s="30">
        <v>7.41547</v>
      </c>
      <c r="FG16" s="30">
        <v>7.667685</v>
      </c>
      <c r="FH16" s="30">
        <v>8.327091</v>
      </c>
      <c r="FI16" s="30">
        <v>8.274784</v>
      </c>
      <c r="FJ16" s="30">
        <v>8.867326</v>
      </c>
      <c r="FK16" s="30">
        <v>8.767658</v>
      </c>
    </row>
    <row r="17" spans="2:167">
      <c r="B17" s="62" t="s">
        <v>311</v>
      </c>
      <c r="C17" s="30">
        <v>5.084161</v>
      </c>
      <c r="D17" s="30">
        <v>5.078232</v>
      </c>
      <c r="E17" s="30">
        <v>5.332759</v>
      </c>
      <c r="F17" s="30">
        <v>5.000974</v>
      </c>
      <c r="G17" s="30">
        <v>5.29914</v>
      </c>
      <c r="H17" s="30">
        <v>5.043818</v>
      </c>
      <c r="I17" s="30">
        <v>4.942183</v>
      </c>
      <c r="J17" s="30">
        <v>5.967644</v>
      </c>
      <c r="K17" s="30">
        <v>6.138458</v>
      </c>
      <c r="L17" s="30">
        <v>6.319745</v>
      </c>
      <c r="M17" s="30">
        <v>6.079408</v>
      </c>
      <c r="N17" s="30">
        <v>6.797934</v>
      </c>
      <c r="O17" s="30">
        <v>6.009736</v>
      </c>
      <c r="P17" s="30">
        <v>5.999965</v>
      </c>
      <c r="Q17" s="30">
        <v>6.251678</v>
      </c>
      <c r="R17" s="30">
        <v>6.520069</v>
      </c>
      <c r="S17" s="30">
        <v>5.794838</v>
      </c>
      <c r="T17" s="30">
        <v>5.834851</v>
      </c>
      <c r="U17" s="30">
        <v>5.734535</v>
      </c>
      <c r="V17" s="30">
        <v>5.580562</v>
      </c>
      <c r="W17" s="30">
        <v>5.177707</v>
      </c>
      <c r="X17" s="30"/>
      <c r="Z17" s="62" t="s">
        <v>311</v>
      </c>
      <c r="AA17" s="30">
        <v>53.97939</v>
      </c>
      <c r="AB17" s="30">
        <v>48.64374</v>
      </c>
      <c r="AC17" s="30">
        <v>51.570583</v>
      </c>
      <c r="AD17" s="30">
        <v>55.493483</v>
      </c>
      <c r="AE17" s="30">
        <v>59.451102</v>
      </c>
      <c r="AF17" s="30">
        <v>55.472714</v>
      </c>
      <c r="AG17" s="30">
        <v>51.956124</v>
      </c>
      <c r="AH17" s="30">
        <v>58.984017</v>
      </c>
      <c r="AI17" s="30">
        <v>58.079603</v>
      </c>
      <c r="AJ17" s="30">
        <v>59.322025</v>
      </c>
      <c r="AK17" s="30">
        <v>53.046184</v>
      </c>
      <c r="AL17" s="30">
        <v>55.521714</v>
      </c>
      <c r="AM17" s="30">
        <v>53.079287</v>
      </c>
      <c r="AN17" s="30">
        <v>57.426322</v>
      </c>
      <c r="AO17" s="30">
        <v>61.236641</v>
      </c>
      <c r="AP17" s="30">
        <v>58.635207</v>
      </c>
      <c r="AQ17" s="30">
        <v>56.852442</v>
      </c>
      <c r="AR17" s="30">
        <v>58.516189</v>
      </c>
      <c r="AS17" s="30">
        <v>61.335741</v>
      </c>
      <c r="AT17" s="30">
        <v>63.709203</v>
      </c>
      <c r="AU17" s="30">
        <v>58.997867</v>
      </c>
      <c r="AV17" s="30"/>
      <c r="AX17" s="62" t="s">
        <v>311</v>
      </c>
      <c r="AY17" s="30">
        <v>45.213881</v>
      </c>
      <c r="AZ17" s="30">
        <v>41.399436</v>
      </c>
      <c r="BA17" s="30">
        <v>43.573972</v>
      </c>
      <c r="BB17" s="30">
        <v>47.977377</v>
      </c>
      <c r="BC17" s="30">
        <v>46.158172</v>
      </c>
      <c r="BD17" s="30">
        <v>47.088076</v>
      </c>
      <c r="BE17" s="30">
        <v>42.585276</v>
      </c>
      <c r="BF17" s="30">
        <v>48.165633</v>
      </c>
      <c r="BG17" s="30">
        <v>49.533497</v>
      </c>
      <c r="BH17" s="30">
        <v>46.985121</v>
      </c>
      <c r="BI17" s="30">
        <v>44.453246</v>
      </c>
      <c r="BJ17" s="30">
        <v>48.65488</v>
      </c>
      <c r="BK17" s="30">
        <v>42.921916</v>
      </c>
      <c r="BL17" s="30">
        <v>50.093093</v>
      </c>
      <c r="BM17" s="30">
        <v>51.653596</v>
      </c>
      <c r="BN17" s="30">
        <v>51.167058</v>
      </c>
      <c r="BO17" s="30">
        <v>45.969581</v>
      </c>
      <c r="BP17" s="30">
        <v>48.039652</v>
      </c>
      <c r="BQ17" s="30">
        <v>54.209847</v>
      </c>
      <c r="BR17" s="30">
        <v>47.5815</v>
      </c>
      <c r="BS17" s="30">
        <v>42.439269</v>
      </c>
      <c r="BT17" s="30"/>
      <c r="BV17" s="62" t="s">
        <v>311</v>
      </c>
      <c r="BW17" s="30">
        <v>3.100134</v>
      </c>
      <c r="BX17" s="30">
        <v>2.794444</v>
      </c>
      <c r="BY17" s="30">
        <v>2.997566</v>
      </c>
      <c r="BZ17" s="30">
        <v>2.940398</v>
      </c>
      <c r="CA17" s="30">
        <v>3.112381</v>
      </c>
      <c r="CB17" s="30">
        <v>2.83709</v>
      </c>
      <c r="CC17" s="30">
        <v>2.452946</v>
      </c>
      <c r="CD17" s="30">
        <v>3.113354</v>
      </c>
      <c r="CE17" s="30">
        <v>3.440017</v>
      </c>
      <c r="CF17" s="30">
        <v>3.417762</v>
      </c>
      <c r="CG17" s="30">
        <v>3.085887</v>
      </c>
      <c r="CH17" s="30">
        <v>3.328041</v>
      </c>
      <c r="CI17" s="30">
        <v>3.073877</v>
      </c>
      <c r="CJ17" s="30">
        <v>4.025293</v>
      </c>
      <c r="CK17" s="30">
        <v>4.187549</v>
      </c>
      <c r="CL17" s="30">
        <v>3.424928</v>
      </c>
      <c r="CM17" s="30">
        <v>3.50512</v>
      </c>
      <c r="CN17" s="30">
        <v>3.64693</v>
      </c>
      <c r="CO17" s="30">
        <v>4.114799</v>
      </c>
      <c r="CP17" s="30">
        <v>4.203943</v>
      </c>
      <c r="CQ17" s="30">
        <v>3.916784</v>
      </c>
      <c r="CT17" s="62" t="s">
        <v>311</v>
      </c>
      <c r="CU17" s="30">
        <v>2.586269</v>
      </c>
      <c r="CV17" s="30">
        <v>2.493017</v>
      </c>
      <c r="CW17" s="30">
        <v>2.696846</v>
      </c>
      <c r="CX17" s="30">
        <v>2.404999</v>
      </c>
      <c r="CY17" s="30">
        <v>2.370956</v>
      </c>
      <c r="CZ17" s="30">
        <v>2.228316</v>
      </c>
      <c r="DA17" s="30">
        <v>2.339407</v>
      </c>
      <c r="DB17" s="30">
        <v>2.309107</v>
      </c>
      <c r="DC17" s="30">
        <v>2.438305</v>
      </c>
      <c r="DD17" s="30">
        <v>2.583059</v>
      </c>
      <c r="DE17" s="30">
        <v>2.676928</v>
      </c>
      <c r="DF17" s="30">
        <v>2.541786</v>
      </c>
      <c r="DG17" s="30">
        <v>2.524801</v>
      </c>
      <c r="DH17" s="30">
        <v>2.787258</v>
      </c>
      <c r="DI17" s="30">
        <v>2.886247</v>
      </c>
      <c r="DJ17" s="30">
        <v>2.601544</v>
      </c>
      <c r="DK17" s="30">
        <v>2.536421</v>
      </c>
      <c r="DL17" s="30">
        <v>2.783858</v>
      </c>
      <c r="DM17" s="30">
        <v>3.174977</v>
      </c>
      <c r="DN17" s="30">
        <v>3.344027</v>
      </c>
      <c r="DO17" s="30">
        <v>2.961501</v>
      </c>
      <c r="DR17" s="62" t="s">
        <v>311</v>
      </c>
      <c r="DS17" s="30">
        <v>12.720176</v>
      </c>
      <c r="DT17" s="30">
        <v>10.886239</v>
      </c>
      <c r="DU17" s="30">
        <v>12.490611</v>
      </c>
      <c r="DV17" s="30">
        <v>12.70574</v>
      </c>
      <c r="DW17" s="30">
        <v>12.641954</v>
      </c>
      <c r="DX17" s="30">
        <v>11.374604</v>
      </c>
      <c r="DY17" s="30">
        <v>11.639614</v>
      </c>
      <c r="DZ17" s="30">
        <v>13.946962</v>
      </c>
      <c r="EA17" s="30">
        <v>13.836435</v>
      </c>
      <c r="EB17" s="30">
        <v>13.984487</v>
      </c>
      <c r="EC17" s="30">
        <v>12.97129</v>
      </c>
      <c r="ED17" s="30">
        <v>13.792571</v>
      </c>
      <c r="EE17" s="30">
        <v>13.674095</v>
      </c>
      <c r="EF17" s="30">
        <v>14.025442</v>
      </c>
      <c r="EG17" s="30">
        <v>14.259958</v>
      </c>
      <c r="EH17" s="30">
        <v>13.503789</v>
      </c>
      <c r="EI17" s="30">
        <v>11.877337</v>
      </c>
      <c r="EJ17" s="30">
        <v>14.611546</v>
      </c>
      <c r="EK17" s="30">
        <v>15.752436</v>
      </c>
      <c r="EL17" s="30">
        <v>15.95121</v>
      </c>
      <c r="EM17" s="30">
        <v>15.487576</v>
      </c>
      <c r="EP17" s="62" t="s">
        <v>311</v>
      </c>
      <c r="EQ17" s="30">
        <v>9.999481</v>
      </c>
      <c r="ER17" s="30">
        <v>9.712446</v>
      </c>
      <c r="ES17" s="30">
        <v>9.538459</v>
      </c>
      <c r="ET17" s="30">
        <v>8.79337</v>
      </c>
      <c r="EU17" s="30">
        <v>8.719639</v>
      </c>
      <c r="EV17" s="30">
        <v>9.720878</v>
      </c>
      <c r="EW17" s="30">
        <v>10.148564</v>
      </c>
      <c r="EX17" s="30">
        <v>10.418931</v>
      </c>
      <c r="EY17" s="30">
        <v>11.075335</v>
      </c>
      <c r="EZ17" s="30">
        <v>10.849998</v>
      </c>
      <c r="FA17" s="30">
        <v>9.278908</v>
      </c>
      <c r="FB17" s="30">
        <v>11.381701</v>
      </c>
      <c r="FC17" s="30">
        <v>10.761396</v>
      </c>
      <c r="FD17" s="30">
        <v>10.760715</v>
      </c>
      <c r="FE17" s="30">
        <v>10.41804</v>
      </c>
      <c r="FF17" s="30">
        <v>9.704283</v>
      </c>
      <c r="FG17" s="30">
        <v>9.985433</v>
      </c>
      <c r="FH17" s="30">
        <v>10.816058</v>
      </c>
      <c r="FI17" s="30">
        <v>10.796608</v>
      </c>
      <c r="FJ17" s="30">
        <v>11.66559</v>
      </c>
      <c r="FK17" s="30">
        <v>11.643758</v>
      </c>
    </row>
    <row r="18" spans="2:167">
      <c r="B18" s="62" t="s">
        <v>312</v>
      </c>
      <c r="C18" s="30">
        <v>2.885494</v>
      </c>
      <c r="D18" s="30">
        <v>2.819172</v>
      </c>
      <c r="E18" s="30">
        <v>2.941101</v>
      </c>
      <c r="F18" s="30">
        <v>2.780526</v>
      </c>
      <c r="G18" s="30">
        <v>2.931688</v>
      </c>
      <c r="H18" s="30">
        <v>2.783473</v>
      </c>
      <c r="I18" s="30">
        <v>2.672065</v>
      </c>
      <c r="J18" s="30">
        <v>3.166448</v>
      </c>
      <c r="K18" s="30">
        <v>3.232422</v>
      </c>
      <c r="L18" s="30">
        <v>3.353762</v>
      </c>
      <c r="M18" s="30">
        <v>3.23356</v>
      </c>
      <c r="N18" s="30">
        <v>3.629104</v>
      </c>
      <c r="O18" s="30">
        <v>3.206547</v>
      </c>
      <c r="P18" s="30">
        <v>3.090437</v>
      </c>
      <c r="Q18" s="30">
        <v>3.209458</v>
      </c>
      <c r="R18" s="30">
        <v>3.357766</v>
      </c>
      <c r="S18" s="30">
        <v>2.908538</v>
      </c>
      <c r="T18" s="30">
        <v>2.869125</v>
      </c>
      <c r="U18" s="30">
        <v>2.804711</v>
      </c>
      <c r="V18" s="30">
        <v>2.702645</v>
      </c>
      <c r="W18" s="30">
        <v>2.478052</v>
      </c>
      <c r="X18" s="30"/>
      <c r="Z18" s="62" t="s">
        <v>312</v>
      </c>
      <c r="AA18" s="30">
        <v>3.566208</v>
      </c>
      <c r="AB18" s="30">
        <v>3.164303</v>
      </c>
      <c r="AC18" s="30">
        <v>3.318902</v>
      </c>
      <c r="AD18" s="30">
        <v>3.520334</v>
      </c>
      <c r="AE18" s="30">
        <v>3.820852</v>
      </c>
      <c r="AF18" s="30">
        <v>3.598556</v>
      </c>
      <c r="AG18" s="30">
        <v>3.398175</v>
      </c>
      <c r="AH18" s="30">
        <v>3.90436</v>
      </c>
      <c r="AI18" s="30">
        <v>3.828932</v>
      </c>
      <c r="AJ18" s="30">
        <v>3.894824</v>
      </c>
      <c r="AK18" s="30">
        <v>3.446865</v>
      </c>
      <c r="AL18" s="30">
        <v>3.594871</v>
      </c>
      <c r="AM18" s="30">
        <v>3.443497</v>
      </c>
      <c r="AN18" s="30">
        <v>3.722817</v>
      </c>
      <c r="AO18" s="30">
        <v>3.924929</v>
      </c>
      <c r="AP18" s="30">
        <v>3.785488</v>
      </c>
      <c r="AQ18" s="30">
        <v>3.629718</v>
      </c>
      <c r="AR18" s="30">
        <v>3.626808</v>
      </c>
      <c r="AS18" s="30">
        <v>3.708407</v>
      </c>
      <c r="AT18" s="30">
        <v>3.724447</v>
      </c>
      <c r="AU18" s="30">
        <v>3.385293</v>
      </c>
      <c r="AV18" s="30"/>
      <c r="AX18" s="62" t="s">
        <v>312</v>
      </c>
      <c r="AY18" s="30">
        <v>2.086194</v>
      </c>
      <c r="AZ18" s="30">
        <v>1.874788</v>
      </c>
      <c r="BA18" s="30">
        <v>1.951978</v>
      </c>
      <c r="BB18" s="30">
        <v>2.111354</v>
      </c>
      <c r="BC18" s="30">
        <v>2.014162</v>
      </c>
      <c r="BD18" s="30">
        <v>2.058476</v>
      </c>
      <c r="BE18" s="30">
        <v>1.85241</v>
      </c>
      <c r="BF18" s="30">
        <v>2.072497</v>
      </c>
      <c r="BG18" s="30">
        <v>2.100174</v>
      </c>
      <c r="BH18" s="30">
        <v>2.002159</v>
      </c>
      <c r="BI18" s="30">
        <v>1.883671</v>
      </c>
      <c r="BJ18" s="30">
        <v>2.007552</v>
      </c>
      <c r="BK18" s="30">
        <v>1.771905</v>
      </c>
      <c r="BL18" s="30">
        <v>2.067706</v>
      </c>
      <c r="BM18" s="30">
        <v>2.123775</v>
      </c>
      <c r="BN18" s="30">
        <v>2.079775</v>
      </c>
      <c r="BO18" s="30">
        <v>1.86177</v>
      </c>
      <c r="BP18" s="30">
        <v>1.932001</v>
      </c>
      <c r="BQ18" s="30">
        <v>2.137994</v>
      </c>
      <c r="BR18" s="30">
        <v>1.860274</v>
      </c>
      <c r="BS18" s="30">
        <v>1.650337</v>
      </c>
      <c r="BT18" s="30"/>
      <c r="BV18" s="62" t="s">
        <v>312</v>
      </c>
      <c r="BW18" s="30">
        <v>0.859043</v>
      </c>
      <c r="BX18" s="30">
        <v>0.760911</v>
      </c>
      <c r="BY18" s="30">
        <v>0.807966</v>
      </c>
      <c r="BZ18" s="30">
        <v>0.776813</v>
      </c>
      <c r="CA18" s="30">
        <v>0.81169</v>
      </c>
      <c r="CB18" s="30">
        <v>0.732149</v>
      </c>
      <c r="CC18" s="30">
        <v>0.635471</v>
      </c>
      <c r="CD18" s="30">
        <v>0.78716</v>
      </c>
      <c r="CE18" s="30">
        <v>0.859279</v>
      </c>
      <c r="CF18" s="30">
        <v>0.844723</v>
      </c>
      <c r="CG18" s="30">
        <v>0.761387</v>
      </c>
      <c r="CH18" s="30">
        <v>0.812698</v>
      </c>
      <c r="CI18" s="30">
        <v>0.754443</v>
      </c>
      <c r="CJ18" s="30">
        <v>0.983821</v>
      </c>
      <c r="CK18" s="30">
        <v>1.001513</v>
      </c>
      <c r="CL18" s="30">
        <v>0.820941</v>
      </c>
      <c r="CM18" s="30">
        <v>0.836629</v>
      </c>
      <c r="CN18" s="30">
        <v>0.874618</v>
      </c>
      <c r="CO18" s="30">
        <v>0.989616</v>
      </c>
      <c r="CP18" s="30">
        <v>1.004495</v>
      </c>
      <c r="CQ18" s="30">
        <v>0.924455</v>
      </c>
      <c r="CT18" s="62" t="s">
        <v>312</v>
      </c>
      <c r="CU18" s="30">
        <v>1.198933</v>
      </c>
      <c r="CV18" s="30">
        <v>1.136645</v>
      </c>
      <c r="CW18" s="30">
        <v>1.211334</v>
      </c>
      <c r="CX18" s="30">
        <v>1.063826</v>
      </c>
      <c r="CY18" s="30">
        <v>1.032753</v>
      </c>
      <c r="CZ18" s="30">
        <v>0.958014</v>
      </c>
      <c r="DA18" s="30">
        <v>0.991869</v>
      </c>
      <c r="DB18" s="30">
        <v>0.969225</v>
      </c>
      <c r="DC18" s="30">
        <v>1.017292</v>
      </c>
      <c r="DD18" s="30">
        <v>1.075739</v>
      </c>
      <c r="DE18" s="30">
        <v>1.11586</v>
      </c>
      <c r="DF18" s="30">
        <v>1.048084</v>
      </c>
      <c r="DG18" s="30">
        <v>1.035769</v>
      </c>
      <c r="DH18" s="30">
        <v>1.120167</v>
      </c>
      <c r="DI18" s="30">
        <v>1.140722</v>
      </c>
      <c r="DJ18" s="30">
        <v>1.015307</v>
      </c>
      <c r="DK18" s="30">
        <v>0.974543</v>
      </c>
      <c r="DL18" s="30">
        <v>1.064822</v>
      </c>
      <c r="DM18" s="30">
        <v>1.20048</v>
      </c>
      <c r="DN18" s="30">
        <v>1.2563</v>
      </c>
      <c r="DO18" s="30">
        <v>1.108921</v>
      </c>
      <c r="DR18" s="62" t="s">
        <v>312</v>
      </c>
      <c r="DS18" s="30">
        <v>6.602689</v>
      </c>
      <c r="DT18" s="30">
        <v>5.503848</v>
      </c>
      <c r="DU18" s="30">
        <v>6.131307</v>
      </c>
      <c r="DV18" s="30">
        <v>6.001768</v>
      </c>
      <c r="DW18" s="30">
        <v>5.961944</v>
      </c>
      <c r="DX18" s="30">
        <v>5.414131</v>
      </c>
      <c r="DY18" s="30">
        <v>5.568679</v>
      </c>
      <c r="DZ18" s="30">
        <v>6.674972</v>
      </c>
      <c r="EA18" s="30">
        <v>6.530235</v>
      </c>
      <c r="EB18" s="30">
        <v>6.513719</v>
      </c>
      <c r="EC18" s="30">
        <v>6.011336</v>
      </c>
      <c r="ED18" s="30">
        <v>6.336594</v>
      </c>
      <c r="EE18" s="30">
        <v>6.195348</v>
      </c>
      <c r="EF18" s="30">
        <v>6.252782</v>
      </c>
      <c r="EG18" s="30">
        <v>6.270435</v>
      </c>
      <c r="EH18" s="30">
        <v>5.809416</v>
      </c>
      <c r="EI18" s="30">
        <v>5.447077</v>
      </c>
      <c r="EJ18" s="30">
        <v>6.968123</v>
      </c>
      <c r="EK18" s="30">
        <v>7.181298</v>
      </c>
      <c r="EL18" s="30">
        <v>6.901225</v>
      </c>
      <c r="EM18" s="30">
        <v>6.619415</v>
      </c>
      <c r="EP18" s="62" t="s">
        <v>312</v>
      </c>
      <c r="EQ18" s="30">
        <v>3.750163</v>
      </c>
      <c r="ER18" s="30">
        <v>3.616842</v>
      </c>
      <c r="ES18" s="30">
        <v>3.485007</v>
      </c>
      <c r="ET18" s="30">
        <v>3.169024</v>
      </c>
      <c r="EU18" s="30">
        <v>3.118141</v>
      </c>
      <c r="EV18" s="30">
        <v>3.404659</v>
      </c>
      <c r="EW18" s="30">
        <v>3.465526</v>
      </c>
      <c r="EX18" s="30">
        <v>3.543178</v>
      </c>
      <c r="EY18" s="30">
        <v>3.650686</v>
      </c>
      <c r="EZ18" s="30">
        <v>3.554507</v>
      </c>
      <c r="FA18" s="30">
        <v>2.980252</v>
      </c>
      <c r="FB18" s="30">
        <v>3.546319</v>
      </c>
      <c r="FC18" s="30">
        <v>3.282948</v>
      </c>
      <c r="FD18" s="30">
        <v>3.207988</v>
      </c>
      <c r="FE18" s="30">
        <v>3.048539</v>
      </c>
      <c r="FF18" s="30">
        <v>2.804853</v>
      </c>
      <c r="FG18" s="30">
        <v>2.857743</v>
      </c>
      <c r="FH18" s="30">
        <v>3.082514</v>
      </c>
      <c r="FI18" s="30">
        <v>3.04891</v>
      </c>
      <c r="FJ18" s="30">
        <v>3.234478</v>
      </c>
      <c r="FK18" s="30">
        <v>3.163551</v>
      </c>
    </row>
    <row r="19" spans="2:167">
      <c r="B19" s="24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Z19" s="24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X19" s="24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V19" s="24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T19" s="24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R19" s="24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P19" s="24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</row>
    <row r="20" ht="13" spans="2:167">
      <c r="B20" s="9" t="s">
        <v>274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Z20" s="9" t="s">
        <v>274</v>
      </c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X20" s="9" t="s">
        <v>274</v>
      </c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V20" s="9" t="s">
        <v>274</v>
      </c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T20" s="9" t="s">
        <v>274</v>
      </c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R20" s="9" t="s">
        <v>274</v>
      </c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P20" s="9" t="s">
        <v>274</v>
      </c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</row>
    <row r="21" spans="2:167">
      <c r="B21" s="62" t="s">
        <v>236</v>
      </c>
      <c r="C21" s="30">
        <v>81.870643</v>
      </c>
      <c r="D21" s="30">
        <v>81.886052</v>
      </c>
      <c r="E21" s="30">
        <v>81.951966</v>
      </c>
      <c r="F21" s="30">
        <v>81.901631</v>
      </c>
      <c r="G21" s="30">
        <v>81.83629</v>
      </c>
      <c r="H21" s="30">
        <v>81.747521</v>
      </c>
      <c r="I21" s="30">
        <v>81.688635</v>
      </c>
      <c r="J21" s="30">
        <v>81.683431</v>
      </c>
      <c r="K21" s="30">
        <v>81.706009</v>
      </c>
      <c r="L21" s="30">
        <v>81.649238</v>
      </c>
      <c r="M21" s="30">
        <v>81.781923</v>
      </c>
      <c r="N21" s="30">
        <v>81.950312</v>
      </c>
      <c r="O21" s="30">
        <v>81.89439</v>
      </c>
      <c r="P21" s="30">
        <v>81.609493</v>
      </c>
      <c r="Q21" s="30">
        <v>81.812223</v>
      </c>
      <c r="R21" s="30">
        <v>82.001093</v>
      </c>
      <c r="S21" s="30">
        <v>82.107925</v>
      </c>
      <c r="T21" s="30">
        <v>82.156911</v>
      </c>
      <c r="U21" s="30">
        <v>82.142</v>
      </c>
      <c r="V21" s="30">
        <v>81.991789</v>
      </c>
      <c r="W21" s="30">
        <v>81.952273</v>
      </c>
      <c r="X21" s="30"/>
      <c r="Z21" s="62" t="s">
        <v>236</v>
      </c>
      <c r="AA21" s="30">
        <v>62.954427</v>
      </c>
      <c r="AB21" s="30">
        <v>62.974851</v>
      </c>
      <c r="AC21" s="30">
        <v>63.077804</v>
      </c>
      <c r="AD21" s="30">
        <v>62.836297</v>
      </c>
      <c r="AE21" s="30">
        <v>63.702246</v>
      </c>
      <c r="AF21" s="30">
        <v>63.854926</v>
      </c>
      <c r="AG21" s="30">
        <v>64.058543</v>
      </c>
      <c r="AH21" s="30">
        <v>64.374874</v>
      </c>
      <c r="AI21" s="30">
        <v>64.07382</v>
      </c>
      <c r="AJ21" s="30">
        <v>63.830825</v>
      </c>
      <c r="AK21" s="30">
        <v>63.611007</v>
      </c>
      <c r="AL21" s="30">
        <v>63.460688</v>
      </c>
      <c r="AM21" s="30">
        <v>63.766993</v>
      </c>
      <c r="AN21" s="30">
        <v>63.953486</v>
      </c>
      <c r="AO21" s="30">
        <v>63.959773</v>
      </c>
      <c r="AP21" s="30">
        <v>64.424019</v>
      </c>
      <c r="AQ21" s="30">
        <v>64.339405</v>
      </c>
      <c r="AR21" s="30">
        <v>63.494207</v>
      </c>
      <c r="AS21" s="30">
        <v>62.918138</v>
      </c>
      <c r="AT21" s="30">
        <v>62.141984</v>
      </c>
      <c r="AU21" s="30">
        <v>61.594825</v>
      </c>
      <c r="AV21" s="30"/>
      <c r="AX21" s="62" t="s">
        <v>236</v>
      </c>
      <c r="AY21" s="30">
        <v>74.553322</v>
      </c>
      <c r="AZ21" s="30">
        <v>74.473233</v>
      </c>
      <c r="BA21" s="30">
        <v>74.361706</v>
      </c>
      <c r="BB21" s="30">
        <v>74.257845</v>
      </c>
      <c r="BC21" s="30">
        <v>74.206606</v>
      </c>
      <c r="BD21" s="30">
        <v>74.136319</v>
      </c>
      <c r="BE21" s="30">
        <v>74.1089</v>
      </c>
      <c r="BF21" s="30">
        <v>74.03923</v>
      </c>
      <c r="BG21" s="30">
        <v>73.948393</v>
      </c>
      <c r="BH21" s="30">
        <v>73.980106</v>
      </c>
      <c r="BI21" s="30">
        <v>73.886683</v>
      </c>
      <c r="BJ21" s="30">
        <v>73.660306</v>
      </c>
      <c r="BK21" s="30">
        <v>73.413239</v>
      </c>
      <c r="BL21" s="30">
        <v>73.088107</v>
      </c>
      <c r="BM21" s="30">
        <v>72.930347</v>
      </c>
      <c r="BN21" s="30">
        <v>72.65068</v>
      </c>
      <c r="BO21" s="30">
        <v>72.738823</v>
      </c>
      <c r="BP21" s="30">
        <v>72.700172</v>
      </c>
      <c r="BQ21" s="30">
        <v>72.484141</v>
      </c>
      <c r="BR21" s="30">
        <v>72.487851</v>
      </c>
      <c r="BS21" s="30">
        <v>72.453658</v>
      </c>
      <c r="BT21" s="30"/>
      <c r="BV21" s="62" t="s">
        <v>236</v>
      </c>
      <c r="BW21" s="30">
        <v>80.987688</v>
      </c>
      <c r="BX21" s="30">
        <v>80.949073</v>
      </c>
      <c r="BY21" s="30">
        <v>80.939241</v>
      </c>
      <c r="BZ21" s="30">
        <v>80.858848</v>
      </c>
      <c r="CA21" s="30">
        <v>80.795877</v>
      </c>
      <c r="CB21" s="30">
        <v>80.732146</v>
      </c>
      <c r="CC21" s="30">
        <v>80.710967</v>
      </c>
      <c r="CD21" s="30">
        <v>80.595062</v>
      </c>
      <c r="CE21" s="30">
        <v>80.49569</v>
      </c>
      <c r="CF21" s="30">
        <v>80.405093</v>
      </c>
      <c r="CG21" s="30">
        <v>80.348534</v>
      </c>
      <c r="CH21" s="30">
        <v>80.253566</v>
      </c>
      <c r="CI21" s="30">
        <v>80.162317</v>
      </c>
      <c r="CJ21" s="30">
        <v>80.035859</v>
      </c>
      <c r="CK21" s="30">
        <v>79.754002</v>
      </c>
      <c r="CL21" s="30">
        <v>79.656755</v>
      </c>
      <c r="CM21" s="30">
        <v>79.606143</v>
      </c>
      <c r="CN21" s="30">
        <v>79.582792</v>
      </c>
      <c r="CO21" s="30">
        <v>79.534808</v>
      </c>
      <c r="CP21" s="30">
        <v>79.435518</v>
      </c>
      <c r="CQ21" s="30">
        <v>79.283604</v>
      </c>
      <c r="CT21" s="62" t="s">
        <v>236</v>
      </c>
      <c r="CU21" s="30">
        <v>84.553649</v>
      </c>
      <c r="CV21" s="30">
        <v>84.470114</v>
      </c>
      <c r="CW21" s="30">
        <v>84.412138</v>
      </c>
      <c r="CX21" s="30">
        <v>84.294549</v>
      </c>
      <c r="CY21" s="30">
        <v>84.133588</v>
      </c>
      <c r="CZ21" s="30">
        <v>83.994984</v>
      </c>
      <c r="DA21" s="30">
        <v>83.850596</v>
      </c>
      <c r="DB21" s="30">
        <v>83.789178</v>
      </c>
      <c r="DC21" s="30">
        <v>83.730962</v>
      </c>
      <c r="DD21" s="30">
        <v>83.695779</v>
      </c>
      <c r="DE21" s="30">
        <v>83.688949</v>
      </c>
      <c r="DF21" s="30">
        <v>83.60684</v>
      </c>
      <c r="DG21" s="30">
        <v>83.505669</v>
      </c>
      <c r="DH21" s="30">
        <v>83.265366</v>
      </c>
      <c r="DI21" s="30">
        <v>83.049541</v>
      </c>
      <c r="DJ21" s="30">
        <v>82.850984</v>
      </c>
      <c r="DK21" s="30">
        <v>82.725471</v>
      </c>
      <c r="DL21" s="30">
        <v>82.663122</v>
      </c>
      <c r="DM21" s="30">
        <v>82.541686</v>
      </c>
      <c r="DN21" s="30">
        <v>82.468735</v>
      </c>
      <c r="DO21" s="30">
        <v>82.447925</v>
      </c>
      <c r="DR21" s="62" t="s">
        <v>236</v>
      </c>
      <c r="DS21" s="30">
        <v>79.279183</v>
      </c>
      <c r="DT21" s="30">
        <v>79.268745</v>
      </c>
      <c r="DU21" s="30">
        <v>79.301225</v>
      </c>
      <c r="DV21" s="30">
        <v>79.271612</v>
      </c>
      <c r="DW21" s="30">
        <v>79.084933</v>
      </c>
      <c r="DX21" s="30">
        <v>78.956742</v>
      </c>
      <c r="DY21" s="30">
        <v>78.905887</v>
      </c>
      <c r="DZ21" s="30">
        <v>78.848421</v>
      </c>
      <c r="EA21" s="30">
        <v>78.697509</v>
      </c>
      <c r="EB21" s="30">
        <v>78.546684</v>
      </c>
      <c r="EC21" s="30">
        <v>78.578516</v>
      </c>
      <c r="ED21" s="30">
        <v>78.557001</v>
      </c>
      <c r="EE21" s="30">
        <v>78.572435</v>
      </c>
      <c r="EF21" s="30">
        <v>78.554415</v>
      </c>
      <c r="EG21" s="30">
        <v>78.440571</v>
      </c>
      <c r="EH21" s="30">
        <v>78.295895</v>
      </c>
      <c r="EI21" s="30">
        <v>77.719282</v>
      </c>
      <c r="EJ21" s="30">
        <v>77.339504</v>
      </c>
      <c r="EK21" s="30">
        <v>77.351298</v>
      </c>
      <c r="EL21" s="30">
        <v>77.255065</v>
      </c>
      <c r="EM21" s="30">
        <v>77.052594</v>
      </c>
      <c r="EP21" s="62" t="s">
        <v>236</v>
      </c>
      <c r="EQ21" s="30">
        <v>77.055605</v>
      </c>
      <c r="ER21" s="30">
        <v>76.877616</v>
      </c>
      <c r="ES21" s="30">
        <v>76.799375</v>
      </c>
      <c r="ET21" s="30">
        <v>76.645026</v>
      </c>
      <c r="EU21" s="30">
        <v>76.156355</v>
      </c>
      <c r="EV21" s="30">
        <v>75.805428</v>
      </c>
      <c r="EW21" s="30">
        <v>75.402368</v>
      </c>
      <c r="EX21" s="30">
        <v>75.076554</v>
      </c>
      <c r="EY21" s="30">
        <v>74.638202</v>
      </c>
      <c r="EZ21" s="30">
        <v>74.378351</v>
      </c>
      <c r="FA21" s="30">
        <v>74.132794</v>
      </c>
      <c r="FB21" s="30">
        <v>73.813191</v>
      </c>
      <c r="FC21" s="30">
        <v>73.564892</v>
      </c>
      <c r="FD21" s="30">
        <v>73.292839</v>
      </c>
      <c r="FE21" s="30">
        <v>73.141573</v>
      </c>
      <c r="FF21" s="30">
        <v>72.991673</v>
      </c>
      <c r="FG21" s="30">
        <v>72.958647</v>
      </c>
      <c r="FH21" s="30">
        <v>72.98529</v>
      </c>
      <c r="FI21" s="30">
        <v>72.657597</v>
      </c>
      <c r="FJ21" s="30">
        <v>72.268362</v>
      </c>
      <c r="FK21" s="30">
        <v>71.89808</v>
      </c>
    </row>
    <row r="22" spans="2:167">
      <c r="B22" s="62" t="s">
        <v>310</v>
      </c>
      <c r="C22" s="30">
        <v>5.895953</v>
      </c>
      <c r="D22" s="30">
        <v>5.931451</v>
      </c>
      <c r="E22" s="30">
        <v>5.911835</v>
      </c>
      <c r="F22" s="30">
        <v>5.84298</v>
      </c>
      <c r="G22" s="30">
        <v>5.860933</v>
      </c>
      <c r="H22" s="30">
        <v>5.864112</v>
      </c>
      <c r="I22" s="30">
        <v>5.941858</v>
      </c>
      <c r="J22" s="30">
        <v>6.010655</v>
      </c>
      <c r="K22" s="30">
        <v>6.028628</v>
      </c>
      <c r="L22" s="30">
        <v>6.005854</v>
      </c>
      <c r="M22" s="30">
        <v>5.95576</v>
      </c>
      <c r="N22" s="30">
        <v>5.899934</v>
      </c>
      <c r="O22" s="30">
        <v>5.904275</v>
      </c>
      <c r="P22" s="30">
        <v>6.026001</v>
      </c>
      <c r="Q22" s="30">
        <v>5.991744</v>
      </c>
      <c r="R22" s="30">
        <v>5.904638</v>
      </c>
      <c r="S22" s="30">
        <v>5.999203</v>
      </c>
      <c r="T22" s="30">
        <v>6.118794</v>
      </c>
      <c r="U22" s="30">
        <v>6.161356</v>
      </c>
      <c r="V22" s="30">
        <v>6.255277</v>
      </c>
      <c r="W22" s="30">
        <v>6.285969</v>
      </c>
      <c r="X22" s="30"/>
      <c r="Z22" s="62" t="s">
        <v>310</v>
      </c>
      <c r="AA22" s="30">
        <v>6.911045</v>
      </c>
      <c r="AB22" s="30">
        <v>6.905758</v>
      </c>
      <c r="AC22" s="30">
        <v>6.892094</v>
      </c>
      <c r="AD22" s="30">
        <v>6.975609</v>
      </c>
      <c r="AE22" s="30">
        <v>6.888876</v>
      </c>
      <c r="AF22" s="30">
        <v>6.926069</v>
      </c>
      <c r="AG22" s="30">
        <v>6.940598</v>
      </c>
      <c r="AH22" s="30">
        <v>6.926433</v>
      </c>
      <c r="AI22" s="30">
        <v>7.010753</v>
      </c>
      <c r="AJ22" s="30">
        <v>7.101151</v>
      </c>
      <c r="AK22" s="30">
        <v>7.162463</v>
      </c>
      <c r="AL22" s="30">
        <v>7.215522</v>
      </c>
      <c r="AM22" s="30">
        <v>7.167147</v>
      </c>
      <c r="AN22" s="30">
        <v>7.110939</v>
      </c>
      <c r="AO22" s="30">
        <v>7.077853</v>
      </c>
      <c r="AP22" s="30">
        <v>6.964254</v>
      </c>
      <c r="AQ22" s="30">
        <v>7.005108</v>
      </c>
      <c r="AR22" s="30">
        <v>7.167046</v>
      </c>
      <c r="AS22" s="30">
        <v>7.289428</v>
      </c>
      <c r="AT22" s="30">
        <v>7.439657</v>
      </c>
      <c r="AU22" s="30">
        <v>7.544272</v>
      </c>
      <c r="AV22" s="30"/>
      <c r="AX22" s="62" t="s">
        <v>310</v>
      </c>
      <c r="AY22" s="30">
        <v>11.726241</v>
      </c>
      <c r="AZ22" s="30">
        <v>11.849327</v>
      </c>
      <c r="BA22" s="30">
        <v>11.954298</v>
      </c>
      <c r="BB22" s="30">
        <v>12.050591</v>
      </c>
      <c r="BC22" s="30">
        <v>12.11903</v>
      </c>
      <c r="BD22" s="30">
        <v>12.174969</v>
      </c>
      <c r="BE22" s="30">
        <v>12.214483</v>
      </c>
      <c r="BF22" s="30">
        <v>12.28199</v>
      </c>
      <c r="BG22" s="30">
        <v>12.343476</v>
      </c>
      <c r="BH22" s="30">
        <v>12.340671</v>
      </c>
      <c r="BI22" s="30">
        <v>12.365511</v>
      </c>
      <c r="BJ22" s="30">
        <v>12.479081</v>
      </c>
      <c r="BK22" s="30">
        <v>12.721048</v>
      </c>
      <c r="BL22" s="30">
        <v>12.979744</v>
      </c>
      <c r="BM22" s="30">
        <v>13.155918</v>
      </c>
      <c r="BN22" s="30">
        <v>13.319503</v>
      </c>
      <c r="BO22" s="30">
        <v>13.297485</v>
      </c>
      <c r="BP22" s="30">
        <v>13.353074</v>
      </c>
      <c r="BQ22" s="30">
        <v>13.491976</v>
      </c>
      <c r="BR22" s="30">
        <v>13.510878</v>
      </c>
      <c r="BS22" s="30">
        <v>13.533258</v>
      </c>
      <c r="BT22" s="30"/>
      <c r="BV22" s="62" t="s">
        <v>310</v>
      </c>
      <c r="BW22" s="30">
        <v>5.034075</v>
      </c>
      <c r="BX22" s="30">
        <v>5.028211</v>
      </c>
      <c r="BY22" s="30">
        <v>5.024054</v>
      </c>
      <c r="BZ22" s="30">
        <v>5.034398</v>
      </c>
      <c r="CA22" s="30">
        <v>5.012659</v>
      </c>
      <c r="CB22" s="30">
        <v>5.007236</v>
      </c>
      <c r="CC22" s="30">
        <v>4.980411</v>
      </c>
      <c r="CD22" s="30">
        <v>5.00742</v>
      </c>
      <c r="CE22" s="30">
        <v>5.022711</v>
      </c>
      <c r="CF22" s="30">
        <v>5.033409</v>
      </c>
      <c r="CG22" s="30">
        <v>5.044424</v>
      </c>
      <c r="CH22" s="30">
        <v>5.093181</v>
      </c>
      <c r="CI22" s="30">
        <v>5.145</v>
      </c>
      <c r="CJ22" s="30">
        <v>5.219837</v>
      </c>
      <c r="CK22" s="30">
        <v>5.358764</v>
      </c>
      <c r="CL22" s="30">
        <v>5.423335</v>
      </c>
      <c r="CM22" s="30">
        <v>5.475987</v>
      </c>
      <c r="CN22" s="30">
        <v>5.506657</v>
      </c>
      <c r="CO22" s="30">
        <v>5.569479</v>
      </c>
      <c r="CP22" s="30">
        <v>5.651288</v>
      </c>
      <c r="CQ22" s="30">
        <v>5.733765</v>
      </c>
      <c r="CT22" s="62" t="s">
        <v>310</v>
      </c>
      <c r="CU22" s="30">
        <v>3.781835</v>
      </c>
      <c r="CV22" s="30">
        <v>3.819367</v>
      </c>
      <c r="CW22" s="30">
        <v>3.856212</v>
      </c>
      <c r="CX22" s="30">
        <v>3.931024</v>
      </c>
      <c r="CY22" s="30">
        <v>3.994387</v>
      </c>
      <c r="CZ22" s="30">
        <v>4.062727</v>
      </c>
      <c r="DA22" s="30">
        <v>4.133608</v>
      </c>
      <c r="DB22" s="30">
        <v>4.189569</v>
      </c>
      <c r="DC22" s="30">
        <v>4.255433</v>
      </c>
      <c r="DD22" s="30">
        <v>4.284579</v>
      </c>
      <c r="DE22" s="30">
        <v>4.314104</v>
      </c>
      <c r="DF22" s="30">
        <v>4.372317</v>
      </c>
      <c r="DG22" s="30">
        <v>4.44668</v>
      </c>
      <c r="DH22" s="30">
        <v>4.591603</v>
      </c>
      <c r="DI22" s="30">
        <v>4.731603</v>
      </c>
      <c r="DJ22" s="30">
        <v>4.841798</v>
      </c>
      <c r="DK22" s="30">
        <v>4.907162</v>
      </c>
      <c r="DL22" s="30">
        <v>4.984022</v>
      </c>
      <c r="DM22" s="30">
        <v>5.063876</v>
      </c>
      <c r="DN22" s="30">
        <v>5.09979</v>
      </c>
      <c r="DO22" s="30">
        <v>5.130557</v>
      </c>
      <c r="DR22" s="62" t="s">
        <v>310</v>
      </c>
      <c r="DS22" s="30">
        <v>5.782878</v>
      </c>
      <c r="DT22" s="30">
        <v>5.817279</v>
      </c>
      <c r="DU22" s="30">
        <v>5.872067</v>
      </c>
      <c r="DV22" s="30">
        <v>5.945916</v>
      </c>
      <c r="DW22" s="30">
        <v>6.029812</v>
      </c>
      <c r="DX22" s="30">
        <v>6.090959</v>
      </c>
      <c r="DY22" s="30">
        <v>6.131352</v>
      </c>
      <c r="DZ22" s="30">
        <v>6.210724</v>
      </c>
      <c r="EA22" s="30">
        <v>6.307773</v>
      </c>
      <c r="EB22" s="30">
        <v>6.370629</v>
      </c>
      <c r="EC22" s="30">
        <v>6.406061</v>
      </c>
      <c r="ED22" s="30">
        <v>6.475121</v>
      </c>
      <c r="EE22" s="30">
        <v>6.5398</v>
      </c>
      <c r="EF22" s="30">
        <v>6.619537</v>
      </c>
      <c r="EG22" s="30">
        <v>6.72006</v>
      </c>
      <c r="EH22" s="30">
        <v>6.840992</v>
      </c>
      <c r="EI22" s="30">
        <v>6.916876</v>
      </c>
      <c r="EJ22" s="30">
        <v>6.994882</v>
      </c>
      <c r="EK22" s="30">
        <v>7.122315</v>
      </c>
      <c r="EL22" s="30">
        <v>7.259882</v>
      </c>
      <c r="EM22" s="30">
        <v>7.360167</v>
      </c>
      <c r="EP22" s="62" t="s">
        <v>310</v>
      </c>
      <c r="EQ22" s="30">
        <v>8.1064</v>
      </c>
      <c r="ER22" s="30">
        <v>8.202793</v>
      </c>
      <c r="ES22" s="30">
        <v>8.267729</v>
      </c>
      <c r="ET22" s="30">
        <v>8.373766</v>
      </c>
      <c r="EU22" s="30">
        <v>8.604561</v>
      </c>
      <c r="EV22" s="30">
        <v>8.719246</v>
      </c>
      <c r="EW22" s="30">
        <v>8.872476</v>
      </c>
      <c r="EX22" s="30">
        <v>9.07141</v>
      </c>
      <c r="EY22" s="30">
        <v>9.262128</v>
      </c>
      <c r="EZ22" s="30">
        <v>9.385292</v>
      </c>
      <c r="FA22" s="30">
        <v>9.50437</v>
      </c>
      <c r="FB22" s="30">
        <v>9.662688</v>
      </c>
      <c r="FC22" s="30">
        <v>9.790592</v>
      </c>
      <c r="FD22" s="30">
        <v>9.904209</v>
      </c>
      <c r="FE22" s="30">
        <v>9.986258</v>
      </c>
      <c r="FF22" s="30">
        <v>10.051864</v>
      </c>
      <c r="FG22" s="30">
        <v>10.109014</v>
      </c>
      <c r="FH22" s="30">
        <v>10.121361</v>
      </c>
      <c r="FI22" s="30">
        <v>10.228273</v>
      </c>
      <c r="FJ22" s="30">
        <v>10.346337</v>
      </c>
      <c r="FK22" s="30">
        <v>10.451257</v>
      </c>
    </row>
    <row r="23" spans="2:167">
      <c r="B23" s="62" t="s">
        <v>311</v>
      </c>
      <c r="C23" s="30">
        <v>7.804176</v>
      </c>
      <c r="D23" s="30">
        <v>7.833656</v>
      </c>
      <c r="E23" s="30">
        <v>7.822156</v>
      </c>
      <c r="F23" s="30">
        <v>7.876229</v>
      </c>
      <c r="G23" s="30">
        <v>7.920726</v>
      </c>
      <c r="H23" s="30">
        <v>7.982924</v>
      </c>
      <c r="I23" s="30">
        <v>8.028681</v>
      </c>
      <c r="J23" s="30">
        <v>8.039914</v>
      </c>
      <c r="K23" s="30">
        <v>8.034509</v>
      </c>
      <c r="L23" s="30">
        <v>8.064983</v>
      </c>
      <c r="M23" s="30">
        <v>8.004712</v>
      </c>
      <c r="N23" s="30">
        <v>7.921063</v>
      </c>
      <c r="O23" s="30">
        <v>7.956222</v>
      </c>
      <c r="P23" s="30">
        <v>8.160981</v>
      </c>
      <c r="Q23" s="30">
        <v>8.058828</v>
      </c>
      <c r="R23" s="30">
        <v>7.983072</v>
      </c>
      <c r="S23" s="30">
        <v>7.918452</v>
      </c>
      <c r="T23" s="30">
        <v>7.85957</v>
      </c>
      <c r="U23" s="30">
        <v>7.854887</v>
      </c>
      <c r="V23" s="30">
        <v>7.918187</v>
      </c>
      <c r="W23" s="30">
        <v>7.954656</v>
      </c>
      <c r="X23" s="30"/>
      <c r="Z23" s="62" t="s">
        <v>311</v>
      </c>
      <c r="AA23" s="30">
        <v>28.267036</v>
      </c>
      <c r="AB23" s="30">
        <v>28.279776</v>
      </c>
      <c r="AC23" s="30">
        <v>28.214327</v>
      </c>
      <c r="AD23" s="30">
        <v>28.387293</v>
      </c>
      <c r="AE23" s="30">
        <v>27.632942</v>
      </c>
      <c r="AF23" s="30">
        <v>27.439015</v>
      </c>
      <c r="AG23" s="30">
        <v>27.22051</v>
      </c>
      <c r="AH23" s="30">
        <v>26.916965</v>
      </c>
      <c r="AI23" s="30">
        <v>27.127059</v>
      </c>
      <c r="AJ23" s="30">
        <v>27.277128</v>
      </c>
      <c r="AK23" s="30">
        <v>27.443304</v>
      </c>
      <c r="AL23" s="30">
        <v>27.540614</v>
      </c>
      <c r="AM23" s="30">
        <v>27.295102</v>
      </c>
      <c r="AN23" s="30">
        <v>27.17395</v>
      </c>
      <c r="AO23" s="30">
        <v>27.21786</v>
      </c>
      <c r="AP23" s="30">
        <v>26.876575</v>
      </c>
      <c r="AQ23" s="30">
        <v>26.935784</v>
      </c>
      <c r="AR23" s="30">
        <v>27.62647</v>
      </c>
      <c r="AS23" s="30">
        <v>28.093857</v>
      </c>
      <c r="AT23" s="30">
        <v>28.738314</v>
      </c>
      <c r="AU23" s="30">
        <v>29.1862</v>
      </c>
      <c r="AV23" s="30"/>
      <c r="AX23" s="62" t="s">
        <v>311</v>
      </c>
      <c r="AY23" s="30">
        <v>13.11529</v>
      </c>
      <c r="AZ23" s="30">
        <v>13.084886</v>
      </c>
      <c r="BA23" s="30">
        <v>13.097279</v>
      </c>
      <c r="BB23" s="30">
        <v>13.114433</v>
      </c>
      <c r="BC23" s="30">
        <v>13.102618</v>
      </c>
      <c r="BD23" s="30">
        <v>13.115367</v>
      </c>
      <c r="BE23" s="30">
        <v>13.1065</v>
      </c>
      <c r="BF23" s="30">
        <v>13.114482</v>
      </c>
      <c r="BG23" s="30">
        <v>13.150559</v>
      </c>
      <c r="BH23" s="30">
        <v>13.12014</v>
      </c>
      <c r="BI23" s="30">
        <v>13.188935</v>
      </c>
      <c r="BJ23" s="30">
        <v>13.311372</v>
      </c>
      <c r="BK23" s="30">
        <v>13.316</v>
      </c>
      <c r="BL23" s="30">
        <v>13.379865</v>
      </c>
      <c r="BM23" s="30">
        <v>13.364254</v>
      </c>
      <c r="BN23" s="30">
        <v>13.481824</v>
      </c>
      <c r="BO23" s="30">
        <v>13.420174</v>
      </c>
      <c r="BP23" s="30">
        <v>13.407545</v>
      </c>
      <c r="BQ23" s="30">
        <v>13.491778</v>
      </c>
      <c r="BR23" s="30">
        <v>13.474465</v>
      </c>
      <c r="BS23" s="30">
        <v>13.488554</v>
      </c>
      <c r="BT23" s="30"/>
      <c r="BV23" s="62" t="s">
        <v>311</v>
      </c>
      <c r="BW23" s="30">
        <v>10.945308</v>
      </c>
      <c r="BX23" s="30">
        <v>11.021599</v>
      </c>
      <c r="BY23" s="30">
        <v>11.056523</v>
      </c>
      <c r="BZ23" s="30">
        <v>11.158762</v>
      </c>
      <c r="CA23" s="30">
        <v>11.255975</v>
      </c>
      <c r="CB23" s="30">
        <v>11.335373</v>
      </c>
      <c r="CC23" s="30">
        <v>11.364486</v>
      </c>
      <c r="CD23" s="30">
        <v>11.491963</v>
      </c>
      <c r="CE23" s="30">
        <v>11.587233</v>
      </c>
      <c r="CF23" s="30">
        <v>11.675758</v>
      </c>
      <c r="CG23" s="30">
        <v>11.716264</v>
      </c>
      <c r="CH23" s="30">
        <v>11.777277</v>
      </c>
      <c r="CI23" s="30">
        <v>11.797211</v>
      </c>
      <c r="CJ23" s="30">
        <v>11.848431</v>
      </c>
      <c r="CK23" s="30">
        <v>12.013928</v>
      </c>
      <c r="CL23" s="30">
        <v>12.035136</v>
      </c>
      <c r="CM23" s="30">
        <v>12.043287</v>
      </c>
      <c r="CN23" s="30">
        <v>12.026353</v>
      </c>
      <c r="CO23" s="30">
        <v>12.007813</v>
      </c>
      <c r="CP23" s="30">
        <v>12.037048</v>
      </c>
      <c r="CQ23" s="30">
        <v>12.121634</v>
      </c>
      <c r="CT23" s="62" t="s">
        <v>311</v>
      </c>
      <c r="CU23" s="30">
        <v>7.969873</v>
      </c>
      <c r="CV23" s="30">
        <v>8.043318</v>
      </c>
      <c r="CW23" s="30">
        <v>8.095444</v>
      </c>
      <c r="CX23" s="30">
        <v>8.163422</v>
      </c>
      <c r="CY23" s="30">
        <v>8.269817</v>
      </c>
      <c r="CZ23" s="30">
        <v>8.351677</v>
      </c>
      <c r="DA23" s="30">
        <v>8.438158</v>
      </c>
      <c r="DB23" s="30">
        <v>8.467222</v>
      </c>
      <c r="DC23" s="30">
        <v>8.476923</v>
      </c>
      <c r="DD23" s="30">
        <v>8.485696</v>
      </c>
      <c r="DE23" s="30">
        <v>8.467376</v>
      </c>
      <c r="DF23" s="30">
        <v>8.511287</v>
      </c>
      <c r="DG23" s="30">
        <v>8.542993</v>
      </c>
      <c r="DH23" s="30">
        <v>8.661911</v>
      </c>
      <c r="DI23" s="30">
        <v>8.757612</v>
      </c>
      <c r="DJ23" s="30">
        <v>8.852388</v>
      </c>
      <c r="DK23" s="30">
        <v>8.934542</v>
      </c>
      <c r="DL23" s="30">
        <v>8.935166</v>
      </c>
      <c r="DM23" s="30">
        <v>8.993815</v>
      </c>
      <c r="DN23" s="30">
        <v>9.036574</v>
      </c>
      <c r="DO23" s="30">
        <v>9.037475</v>
      </c>
      <c r="DR23" s="62" t="s">
        <v>311</v>
      </c>
      <c r="DS23" s="30">
        <v>9.833594</v>
      </c>
      <c r="DT23" s="30">
        <v>9.905812</v>
      </c>
      <c r="DU23" s="30">
        <v>9.944982</v>
      </c>
      <c r="DV23" s="30">
        <v>10.039939</v>
      </c>
      <c r="DW23" s="30">
        <v>10.115015</v>
      </c>
      <c r="DX23" s="30">
        <v>10.130392</v>
      </c>
      <c r="DY23" s="30">
        <v>10.120746</v>
      </c>
      <c r="DZ23" s="30">
        <v>10.104752</v>
      </c>
      <c r="EA23" s="30">
        <v>10.18691</v>
      </c>
      <c r="EB23" s="30">
        <v>10.289858</v>
      </c>
      <c r="EC23" s="30">
        <v>10.260404</v>
      </c>
      <c r="ED23" s="30">
        <v>10.25604</v>
      </c>
      <c r="EE23" s="30">
        <v>10.245718</v>
      </c>
      <c r="EF23" s="30">
        <v>10.254442</v>
      </c>
      <c r="EG23" s="30">
        <v>10.307098</v>
      </c>
      <c r="EH23" s="30">
        <v>10.392286</v>
      </c>
      <c r="EI23" s="30">
        <v>10.5332</v>
      </c>
      <c r="EJ23" s="30">
        <v>10.607152</v>
      </c>
      <c r="EK23" s="30">
        <v>10.66457</v>
      </c>
      <c r="EL23" s="30">
        <v>10.80871</v>
      </c>
      <c r="EM23" s="30">
        <v>10.920009</v>
      </c>
      <c r="EP23" s="62" t="s">
        <v>311</v>
      </c>
      <c r="EQ23" s="30">
        <v>10.790989</v>
      </c>
      <c r="ER23" s="30">
        <v>10.871227</v>
      </c>
      <c r="ES23" s="30">
        <v>10.936936</v>
      </c>
      <c r="ET23" s="30">
        <v>11.012452</v>
      </c>
      <c r="EU23" s="30">
        <v>11.225019</v>
      </c>
      <c r="EV23" s="30">
        <v>11.46115</v>
      </c>
      <c r="EW23" s="30">
        <v>11.722249</v>
      </c>
      <c r="EX23" s="30">
        <v>11.82925</v>
      </c>
      <c r="EY23" s="30">
        <v>12.108446</v>
      </c>
      <c r="EZ23" s="30">
        <v>12.229815</v>
      </c>
      <c r="FA23" s="30">
        <v>12.384963</v>
      </c>
      <c r="FB23" s="30">
        <v>12.598631</v>
      </c>
      <c r="FC23" s="30">
        <v>12.753762</v>
      </c>
      <c r="FD23" s="30">
        <v>12.944064</v>
      </c>
      <c r="FE23" s="30">
        <v>13.052679</v>
      </c>
      <c r="FF23" s="30">
        <v>13.154411</v>
      </c>
      <c r="FG23" s="30">
        <v>13.164714</v>
      </c>
      <c r="FH23" s="30">
        <v>13.146635</v>
      </c>
      <c r="FI23" s="30">
        <v>13.345442</v>
      </c>
      <c r="FJ23" s="30">
        <v>13.611333</v>
      </c>
      <c r="FK23" s="30">
        <v>13.879636</v>
      </c>
    </row>
    <row r="24" spans="2:167">
      <c r="B24" s="62" t="s">
        <v>312</v>
      </c>
      <c r="C24" s="30">
        <v>4.429227</v>
      </c>
      <c r="D24" s="30">
        <v>4.348841</v>
      </c>
      <c r="E24" s="30">
        <v>4.314042</v>
      </c>
      <c r="F24" s="30">
        <v>4.379159</v>
      </c>
      <c r="G24" s="30">
        <v>4.382051</v>
      </c>
      <c r="H24" s="30">
        <v>4.405443</v>
      </c>
      <c r="I24" s="30">
        <v>4.340826</v>
      </c>
      <c r="J24" s="30">
        <v>4.266</v>
      </c>
      <c r="K24" s="30">
        <v>4.230854</v>
      </c>
      <c r="L24" s="30">
        <v>4.279925</v>
      </c>
      <c r="M24" s="30">
        <v>4.257605</v>
      </c>
      <c r="N24" s="30">
        <v>4.228691</v>
      </c>
      <c r="O24" s="30">
        <v>4.245112</v>
      </c>
      <c r="P24" s="30">
        <v>4.203525</v>
      </c>
      <c r="Q24" s="30">
        <v>4.137204</v>
      </c>
      <c r="R24" s="30">
        <v>4.111197</v>
      </c>
      <c r="S24" s="30">
        <v>3.97442</v>
      </c>
      <c r="T24" s="30">
        <v>3.864724</v>
      </c>
      <c r="U24" s="30">
        <v>3.841757</v>
      </c>
      <c r="V24" s="30">
        <v>3.834747</v>
      </c>
      <c r="W24" s="30">
        <v>3.807101</v>
      </c>
      <c r="X24" s="30"/>
      <c r="Z24" s="62" t="s">
        <v>312</v>
      </c>
      <c r="AA24" s="30">
        <v>1.867493</v>
      </c>
      <c r="AB24" s="30">
        <v>1.839615</v>
      </c>
      <c r="AC24" s="30">
        <v>1.815775</v>
      </c>
      <c r="AD24" s="30">
        <v>1.800802</v>
      </c>
      <c r="AE24" s="30">
        <v>1.775937</v>
      </c>
      <c r="AF24" s="30">
        <v>1.779989</v>
      </c>
      <c r="AG24" s="30">
        <v>1.780349</v>
      </c>
      <c r="AH24" s="30">
        <v>1.781729</v>
      </c>
      <c r="AI24" s="30">
        <v>1.788367</v>
      </c>
      <c r="AJ24" s="30">
        <v>1.790897</v>
      </c>
      <c r="AK24" s="30">
        <v>1.783226</v>
      </c>
      <c r="AL24" s="30">
        <v>1.783175</v>
      </c>
      <c r="AM24" s="30">
        <v>1.770758</v>
      </c>
      <c r="AN24" s="30">
        <v>1.761625</v>
      </c>
      <c r="AO24" s="30">
        <v>1.744514</v>
      </c>
      <c r="AP24" s="30">
        <v>1.735151</v>
      </c>
      <c r="AQ24" s="30">
        <v>1.719703</v>
      </c>
      <c r="AR24" s="30">
        <v>1.712277</v>
      </c>
      <c r="AS24" s="30">
        <v>1.698577</v>
      </c>
      <c r="AT24" s="30">
        <v>1.680045</v>
      </c>
      <c r="AU24" s="30">
        <v>1.674702</v>
      </c>
      <c r="AV24" s="30"/>
      <c r="AX24" s="62" t="s">
        <v>312</v>
      </c>
      <c r="AY24" s="30">
        <v>0.605147</v>
      </c>
      <c r="AZ24" s="30">
        <v>0.592554</v>
      </c>
      <c r="BA24" s="30">
        <v>0.586717</v>
      </c>
      <c r="BB24" s="30">
        <v>0.577131</v>
      </c>
      <c r="BC24" s="30">
        <v>0.571747</v>
      </c>
      <c r="BD24" s="30">
        <v>0.573344</v>
      </c>
      <c r="BE24" s="30">
        <v>0.570117</v>
      </c>
      <c r="BF24" s="30">
        <v>0.564297</v>
      </c>
      <c r="BG24" s="30">
        <v>0.557572</v>
      </c>
      <c r="BH24" s="30">
        <v>0.559084</v>
      </c>
      <c r="BI24" s="30">
        <v>0.558871</v>
      </c>
      <c r="BJ24" s="30">
        <v>0.549241</v>
      </c>
      <c r="BK24" s="30">
        <v>0.549712</v>
      </c>
      <c r="BL24" s="30">
        <v>0.552284</v>
      </c>
      <c r="BM24" s="30">
        <v>0.549481</v>
      </c>
      <c r="BN24" s="30">
        <v>0.547992</v>
      </c>
      <c r="BO24" s="30">
        <v>0.543518</v>
      </c>
      <c r="BP24" s="30">
        <v>0.539209</v>
      </c>
      <c r="BQ24" s="30">
        <v>0.532105</v>
      </c>
      <c r="BR24" s="30">
        <v>0.526806</v>
      </c>
      <c r="BS24" s="30">
        <v>0.52453</v>
      </c>
      <c r="BT24" s="30"/>
      <c r="BV24" s="62" t="s">
        <v>312</v>
      </c>
      <c r="BW24" s="30">
        <v>3.03293</v>
      </c>
      <c r="BX24" s="30">
        <v>3.001117</v>
      </c>
      <c r="BY24" s="30">
        <v>2.980182</v>
      </c>
      <c r="BZ24" s="30">
        <v>2.947992</v>
      </c>
      <c r="CA24" s="30">
        <v>2.935489</v>
      </c>
      <c r="CB24" s="30">
        <v>2.925245</v>
      </c>
      <c r="CC24" s="30">
        <v>2.944135</v>
      </c>
      <c r="CD24" s="30">
        <v>2.905554</v>
      </c>
      <c r="CE24" s="30">
        <v>2.894366</v>
      </c>
      <c r="CF24" s="30">
        <v>2.885741</v>
      </c>
      <c r="CG24" s="30">
        <v>2.890777</v>
      </c>
      <c r="CH24" s="30">
        <v>2.875976</v>
      </c>
      <c r="CI24" s="30">
        <v>2.895471</v>
      </c>
      <c r="CJ24" s="30">
        <v>2.895872</v>
      </c>
      <c r="CK24" s="30">
        <v>2.873305</v>
      </c>
      <c r="CL24" s="30">
        <v>2.884773</v>
      </c>
      <c r="CM24" s="30">
        <v>2.874583</v>
      </c>
      <c r="CN24" s="30">
        <v>2.884199</v>
      </c>
      <c r="CO24" s="30">
        <v>2.8879</v>
      </c>
      <c r="CP24" s="30">
        <v>2.876146</v>
      </c>
      <c r="CQ24" s="30">
        <v>2.860998</v>
      </c>
      <c r="CT24" s="62" t="s">
        <v>312</v>
      </c>
      <c r="CU24" s="30">
        <v>3.694643</v>
      </c>
      <c r="CV24" s="30">
        <v>3.667202</v>
      </c>
      <c r="CW24" s="30">
        <v>3.636206</v>
      </c>
      <c r="CX24" s="30">
        <v>3.611004</v>
      </c>
      <c r="CY24" s="30">
        <v>3.602209</v>
      </c>
      <c r="CZ24" s="30">
        <v>3.590612</v>
      </c>
      <c r="DA24" s="30">
        <v>3.577637</v>
      </c>
      <c r="DB24" s="30">
        <v>3.554031</v>
      </c>
      <c r="DC24" s="30">
        <v>3.536682</v>
      </c>
      <c r="DD24" s="30">
        <v>3.533947</v>
      </c>
      <c r="DE24" s="30">
        <v>3.529572</v>
      </c>
      <c r="DF24" s="30">
        <v>3.509556</v>
      </c>
      <c r="DG24" s="30">
        <v>3.504658</v>
      </c>
      <c r="DH24" s="30">
        <v>3.481121</v>
      </c>
      <c r="DI24" s="30">
        <v>3.461244</v>
      </c>
      <c r="DJ24" s="30">
        <v>3.45483</v>
      </c>
      <c r="DK24" s="30">
        <v>3.432826</v>
      </c>
      <c r="DL24" s="30">
        <v>3.41769</v>
      </c>
      <c r="DM24" s="30">
        <v>3.400623</v>
      </c>
      <c r="DN24" s="30">
        <v>3.394901</v>
      </c>
      <c r="DO24" s="30">
        <v>3.384043</v>
      </c>
      <c r="DR24" s="62" t="s">
        <v>312</v>
      </c>
      <c r="DS24" s="30">
        <v>5.104344</v>
      </c>
      <c r="DT24" s="30">
        <v>5.008165</v>
      </c>
      <c r="DU24" s="30">
        <v>4.881726</v>
      </c>
      <c r="DV24" s="30">
        <v>4.742533</v>
      </c>
      <c r="DW24" s="30">
        <v>4.77024</v>
      </c>
      <c r="DX24" s="30">
        <v>4.821906</v>
      </c>
      <c r="DY24" s="30">
        <v>4.842015</v>
      </c>
      <c r="DZ24" s="30">
        <v>4.836102</v>
      </c>
      <c r="EA24" s="30">
        <v>4.807808</v>
      </c>
      <c r="EB24" s="30">
        <v>4.792828</v>
      </c>
      <c r="EC24" s="30">
        <v>4.75502</v>
      </c>
      <c r="ED24" s="30">
        <v>4.711838</v>
      </c>
      <c r="EE24" s="30">
        <v>4.642047</v>
      </c>
      <c r="EF24" s="30">
        <v>4.571605</v>
      </c>
      <c r="EG24" s="30">
        <v>4.532271</v>
      </c>
      <c r="EH24" s="30">
        <v>4.470827</v>
      </c>
      <c r="EI24" s="30">
        <v>4.830641</v>
      </c>
      <c r="EJ24" s="30">
        <v>5.058462</v>
      </c>
      <c r="EK24" s="30">
        <v>4.861817</v>
      </c>
      <c r="EL24" s="30">
        <v>4.676343</v>
      </c>
      <c r="EM24" s="30">
        <v>4.667229</v>
      </c>
      <c r="EP24" s="62" t="s">
        <v>312</v>
      </c>
      <c r="EQ24" s="30">
        <v>4.047007</v>
      </c>
      <c r="ER24" s="30">
        <v>4.048364</v>
      </c>
      <c r="ES24" s="30">
        <v>3.99596</v>
      </c>
      <c r="ET24" s="30">
        <v>3.968755</v>
      </c>
      <c r="EU24" s="30">
        <v>4.014065</v>
      </c>
      <c r="EV24" s="30">
        <v>4.014176</v>
      </c>
      <c r="EW24" s="30">
        <v>4.002907</v>
      </c>
      <c r="EX24" s="30">
        <v>4.022787</v>
      </c>
      <c r="EY24" s="30">
        <v>3.991224</v>
      </c>
      <c r="EZ24" s="30">
        <v>4.006541</v>
      </c>
      <c r="FA24" s="30">
        <v>3.977873</v>
      </c>
      <c r="FB24" s="30">
        <v>3.925491</v>
      </c>
      <c r="FC24" s="30">
        <v>3.890754</v>
      </c>
      <c r="FD24" s="30">
        <v>3.858888</v>
      </c>
      <c r="FE24" s="30">
        <v>3.81949</v>
      </c>
      <c r="FF24" s="30">
        <v>3.802052</v>
      </c>
      <c r="FG24" s="30">
        <v>3.767626</v>
      </c>
      <c r="FH24" s="30">
        <v>3.746715</v>
      </c>
      <c r="FI24" s="30">
        <v>3.768688</v>
      </c>
      <c r="FJ24" s="30">
        <v>3.773968</v>
      </c>
      <c r="FK24" s="30">
        <v>3.771028</v>
      </c>
    </row>
    <row r="25" spans="2:167">
      <c r="B25" s="24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Z25" s="24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X25" s="24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V25" s="24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T25" s="24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R25" s="24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P25" s="24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</row>
    <row r="26" ht="13" spans="2:167">
      <c r="B26" s="27" t="s">
        <v>295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Z26" s="27" t="s">
        <v>295</v>
      </c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X26" s="27" t="s">
        <v>295</v>
      </c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V26" s="27" t="s">
        <v>295</v>
      </c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T26" s="27" t="s">
        <v>295</v>
      </c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R26" s="27" t="s">
        <v>295</v>
      </c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P26" s="27" t="s">
        <v>295</v>
      </c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</row>
    <row r="27" ht="14" spans="2:167">
      <c r="B27" s="28" t="s">
        <v>296</v>
      </c>
      <c r="C27" s="29">
        <v>113.507</v>
      </c>
      <c r="D27" s="29">
        <v>115.348</v>
      </c>
      <c r="E27" s="29">
        <v>117.344</v>
      </c>
      <c r="F27" s="29">
        <v>119.772</v>
      </c>
      <c r="G27" s="29">
        <v>122.331</v>
      </c>
      <c r="H27" s="29">
        <v>124.631</v>
      </c>
      <c r="I27" s="29">
        <v>127.028</v>
      </c>
      <c r="J27" s="29">
        <v>129.429</v>
      </c>
      <c r="K27" s="29">
        <v>131.913</v>
      </c>
      <c r="L27" s="29">
        <v>134.207</v>
      </c>
      <c r="M27" s="29">
        <v>136.521</v>
      </c>
      <c r="N27" s="29">
        <v>139.004</v>
      </c>
      <c r="O27" s="29">
        <v>141.27</v>
      </c>
      <c r="P27" s="29">
        <v>143.565</v>
      </c>
      <c r="Q27" s="29">
        <v>145.416</v>
      </c>
      <c r="R27" s="29">
        <v>147.02</v>
      </c>
      <c r="S27" s="29">
        <v>148.59</v>
      </c>
      <c r="T27" s="29">
        <v>149.995</v>
      </c>
      <c r="U27" s="29">
        <v>151.639</v>
      </c>
      <c r="V27" s="29">
        <v>153.271</v>
      </c>
      <c r="W27" s="29">
        <v>155.005</v>
      </c>
      <c r="X27" s="29"/>
      <c r="Z27" s="28" t="s">
        <v>296</v>
      </c>
      <c r="AA27" s="30">
        <v>336.05</v>
      </c>
      <c r="AB27" s="30">
        <v>340.899</v>
      </c>
      <c r="AC27" s="30">
        <v>347.254</v>
      </c>
      <c r="AD27" s="30">
        <v>354.639</v>
      </c>
      <c r="AE27" s="30">
        <v>362.974</v>
      </c>
      <c r="AF27" s="30">
        <v>370.971</v>
      </c>
      <c r="AG27" s="30">
        <v>379.495</v>
      </c>
      <c r="AH27" s="30">
        <v>387.928</v>
      </c>
      <c r="AI27" s="30">
        <v>395.986</v>
      </c>
      <c r="AJ27" s="30">
        <v>403.385</v>
      </c>
      <c r="AK27" s="30">
        <v>410.988</v>
      </c>
      <c r="AL27" s="30">
        <v>418.754</v>
      </c>
      <c r="AM27" s="30">
        <v>427.708</v>
      </c>
      <c r="AN27" s="30">
        <v>435.66</v>
      </c>
      <c r="AO27" s="30">
        <v>443.222</v>
      </c>
      <c r="AP27" s="30">
        <v>449.783</v>
      </c>
      <c r="AQ27" s="30">
        <v>455.785</v>
      </c>
      <c r="AR27" s="30">
        <v>462.1</v>
      </c>
      <c r="AS27" s="30">
        <v>468.654</v>
      </c>
      <c r="AT27" s="30">
        <v>475.323</v>
      </c>
      <c r="AU27" s="30">
        <v>482.346</v>
      </c>
      <c r="AV27" s="30"/>
      <c r="AX27" s="28" t="s">
        <v>296</v>
      </c>
      <c r="AY27" s="30">
        <v>597.715</v>
      </c>
      <c r="AZ27" s="30">
        <v>610.454</v>
      </c>
      <c r="BA27" s="30">
        <v>624.774</v>
      </c>
      <c r="BB27" s="30">
        <v>638.436</v>
      </c>
      <c r="BC27" s="30">
        <v>652.623</v>
      </c>
      <c r="BD27" s="30">
        <v>665.992</v>
      </c>
      <c r="BE27" s="30">
        <v>679.346</v>
      </c>
      <c r="BF27" s="30">
        <v>691.209</v>
      </c>
      <c r="BG27" s="30">
        <v>703.358</v>
      </c>
      <c r="BH27" s="30">
        <v>713.205</v>
      </c>
      <c r="BI27" s="30">
        <v>723.928</v>
      </c>
      <c r="BJ27" s="30">
        <v>735.03</v>
      </c>
      <c r="BK27" s="30">
        <v>746.765</v>
      </c>
      <c r="BL27" s="30">
        <v>758.201</v>
      </c>
      <c r="BM27" s="30">
        <v>769.284</v>
      </c>
      <c r="BN27" s="30">
        <v>781.726</v>
      </c>
      <c r="BO27" s="30">
        <v>794.378</v>
      </c>
      <c r="BP27" s="30">
        <v>806.606</v>
      </c>
      <c r="BQ27" s="30">
        <v>823.977</v>
      </c>
      <c r="BR27" s="30">
        <v>840.774</v>
      </c>
      <c r="BS27" s="30">
        <v>856.336</v>
      </c>
      <c r="BT27" s="30"/>
      <c r="BV27" s="28" t="s">
        <v>296</v>
      </c>
      <c r="BW27" s="30">
        <v>50.362</v>
      </c>
      <c r="BX27" s="30">
        <v>51.164</v>
      </c>
      <c r="BY27" s="30">
        <v>51.978</v>
      </c>
      <c r="BZ27" s="30">
        <v>52.841</v>
      </c>
      <c r="CA27" s="30">
        <v>53.881</v>
      </c>
      <c r="CB27" s="30">
        <v>54.924</v>
      </c>
      <c r="CC27" s="30">
        <v>56.039</v>
      </c>
      <c r="CD27" s="30">
        <v>57.211</v>
      </c>
      <c r="CE27" s="30">
        <v>58.442</v>
      </c>
      <c r="CF27" s="30">
        <v>59.631</v>
      </c>
      <c r="CG27" s="30">
        <v>60.767</v>
      </c>
      <c r="CH27" s="30">
        <v>62.07</v>
      </c>
      <c r="CI27" s="30">
        <v>62.972</v>
      </c>
      <c r="CJ27" s="30">
        <v>64.07</v>
      </c>
      <c r="CK27" s="30">
        <v>64.997</v>
      </c>
      <c r="CL27" s="30">
        <v>65.892</v>
      </c>
      <c r="CM27" s="30">
        <v>67.012</v>
      </c>
      <c r="CN27" s="30">
        <v>68.141</v>
      </c>
      <c r="CO27" s="30">
        <v>69.386</v>
      </c>
      <c r="CP27" s="30">
        <v>70.542</v>
      </c>
      <c r="CQ27" s="30">
        <v>71.722</v>
      </c>
      <c r="CT27" s="28" t="s">
        <v>296</v>
      </c>
      <c r="CU27" s="30">
        <v>46.59</v>
      </c>
      <c r="CV27" s="30">
        <v>47.252</v>
      </c>
      <c r="CW27" s="30">
        <v>47.942</v>
      </c>
      <c r="CX27" s="30">
        <v>48.723</v>
      </c>
      <c r="CY27" s="30">
        <v>49.509</v>
      </c>
      <c r="CZ27" s="30">
        <v>50.341</v>
      </c>
      <c r="DA27" s="30">
        <v>51.182</v>
      </c>
      <c r="DB27" s="30">
        <v>52.266</v>
      </c>
      <c r="DC27" s="30">
        <v>53.572</v>
      </c>
      <c r="DD27" s="30">
        <v>54.667</v>
      </c>
      <c r="DE27" s="30">
        <v>55.782</v>
      </c>
      <c r="DF27" s="30">
        <v>57.148</v>
      </c>
      <c r="DG27" s="30">
        <v>58.612</v>
      </c>
      <c r="DH27" s="30">
        <v>60.155</v>
      </c>
      <c r="DI27" s="30">
        <v>61.804</v>
      </c>
      <c r="DJ27" s="30">
        <v>63.153</v>
      </c>
      <c r="DK27" s="30">
        <v>64.288</v>
      </c>
      <c r="DL27" s="30">
        <v>65.353</v>
      </c>
      <c r="DM27" s="30">
        <v>66.246</v>
      </c>
      <c r="DN27" s="30">
        <v>66.918</v>
      </c>
      <c r="DO27" s="30">
        <v>67.496</v>
      </c>
      <c r="DR27" s="28" t="s">
        <v>296</v>
      </c>
      <c r="DS27" s="30">
        <v>141.072</v>
      </c>
      <c r="DT27" s="30">
        <v>145.057</v>
      </c>
      <c r="DU27" s="30">
        <v>149.625</v>
      </c>
      <c r="DV27" s="30">
        <v>154.614</v>
      </c>
      <c r="DW27" s="30">
        <v>159.514</v>
      </c>
      <c r="DX27" s="30">
        <v>164.663</v>
      </c>
      <c r="DY27" s="30">
        <v>170.438</v>
      </c>
      <c r="DZ27" s="30">
        <v>176.645</v>
      </c>
      <c r="EA27" s="30">
        <v>182.283</v>
      </c>
      <c r="EB27" s="30">
        <v>186.278</v>
      </c>
      <c r="EC27" s="30">
        <v>190.627</v>
      </c>
      <c r="ED27" s="30">
        <v>194.49</v>
      </c>
      <c r="EE27" s="30">
        <v>200.003</v>
      </c>
      <c r="EF27" s="30">
        <v>206.5</v>
      </c>
      <c r="EG27" s="30">
        <v>213.341</v>
      </c>
      <c r="EH27" s="30">
        <v>220.884</v>
      </c>
      <c r="EI27" s="30">
        <v>226.119</v>
      </c>
      <c r="EJ27" s="30">
        <v>230.289</v>
      </c>
      <c r="EK27" s="30">
        <v>234.295</v>
      </c>
      <c r="EL27" s="30">
        <v>238.414</v>
      </c>
      <c r="EM27" s="30">
        <v>242.406</v>
      </c>
      <c r="EP27" s="28" t="s">
        <v>296</v>
      </c>
      <c r="EQ27" s="29">
        <v>214.788</v>
      </c>
      <c r="ER27" s="29">
        <v>217.762</v>
      </c>
      <c r="ES27" s="29">
        <v>221.339</v>
      </c>
      <c r="ET27" s="29">
        <v>225.316</v>
      </c>
      <c r="EU27" s="29">
        <v>230.305</v>
      </c>
      <c r="EV27" s="29">
        <v>235.65</v>
      </c>
      <c r="EW27" s="29">
        <v>241.721</v>
      </c>
      <c r="EX27" s="29">
        <v>247.996</v>
      </c>
      <c r="EY27" s="29">
        <v>253.611</v>
      </c>
      <c r="EZ27" s="29">
        <v>258.791</v>
      </c>
      <c r="FA27" s="29">
        <v>263.444</v>
      </c>
      <c r="FB27" s="29">
        <v>268.134</v>
      </c>
      <c r="FC27" s="29">
        <v>272.772</v>
      </c>
      <c r="FD27" s="29">
        <v>277.573</v>
      </c>
      <c r="FE27" s="29">
        <v>282.154</v>
      </c>
      <c r="FF27" s="29">
        <v>286.599</v>
      </c>
      <c r="FG27" s="29">
        <v>291.2</v>
      </c>
      <c r="FH27" s="29">
        <v>296.444</v>
      </c>
      <c r="FI27" s="29">
        <v>302.381</v>
      </c>
      <c r="FJ27" s="29">
        <v>308.447</v>
      </c>
      <c r="FK27" s="29">
        <v>314.567</v>
      </c>
    </row>
    <row r="28" spans="2:167">
      <c r="B28" s="24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Z28" s="24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X28" s="24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V28" s="24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T28" s="24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R28" s="24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P28" s="24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</row>
    <row r="29" ht="14.5" spans="1:167">
      <c r="A29" s="7"/>
      <c r="B29" s="27" t="s">
        <v>297</v>
      </c>
      <c r="C29" s="72">
        <v>0.573942</v>
      </c>
      <c r="D29" s="72">
        <v>0.562004</v>
      </c>
      <c r="E29" s="72">
        <v>0.580986</v>
      </c>
      <c r="F29" s="72">
        <v>0.530126</v>
      </c>
      <c r="G29" s="72">
        <v>0.546896</v>
      </c>
      <c r="H29" s="72">
        <v>0.506956</v>
      </c>
      <c r="I29" s="72">
        <v>0.484591</v>
      </c>
      <c r="J29" s="72">
        <v>0.573482</v>
      </c>
      <c r="K29" s="72">
        <v>0.57918</v>
      </c>
      <c r="L29" s="72">
        <v>0.583875</v>
      </c>
      <c r="M29" s="72">
        <v>0.556309</v>
      </c>
      <c r="N29" s="72">
        <v>0.617398</v>
      </c>
      <c r="O29" s="72">
        <v>0.534685</v>
      </c>
      <c r="P29" s="72">
        <v>0.512102</v>
      </c>
      <c r="Q29" s="72">
        <v>0.533473</v>
      </c>
      <c r="R29" s="72">
        <v>0.555528</v>
      </c>
      <c r="S29" s="72">
        <v>0.492507</v>
      </c>
      <c r="T29" s="72">
        <v>0.494943</v>
      </c>
      <c r="U29" s="72">
        <v>0.481447</v>
      </c>
      <c r="V29" s="72">
        <v>0.459826</v>
      </c>
      <c r="W29" s="72">
        <v>0.419923</v>
      </c>
      <c r="X29" s="72"/>
      <c r="Y29" s="7"/>
      <c r="Z29" s="27" t="s">
        <v>297</v>
      </c>
      <c r="AA29" s="72">
        <v>0.568255</v>
      </c>
      <c r="AB29" s="72">
        <v>0.504575</v>
      </c>
      <c r="AC29" s="72">
        <v>0.526363</v>
      </c>
      <c r="AD29" s="72">
        <v>0.551228</v>
      </c>
      <c r="AE29" s="72">
        <v>0.592731</v>
      </c>
      <c r="AF29" s="72">
        <v>0.544968</v>
      </c>
      <c r="AG29" s="72">
        <v>0.502961</v>
      </c>
      <c r="AH29" s="72">
        <v>0.564881</v>
      </c>
      <c r="AI29" s="72">
        <v>0.540682</v>
      </c>
      <c r="AJ29" s="72">
        <v>0.539135</v>
      </c>
      <c r="AK29" s="72">
        <v>0.470314</v>
      </c>
      <c r="AL29" s="72">
        <v>0.481427</v>
      </c>
      <c r="AM29" s="72">
        <v>0.454667</v>
      </c>
      <c r="AN29" s="72">
        <v>0.485077</v>
      </c>
      <c r="AO29" s="72">
        <v>0.507617</v>
      </c>
      <c r="AP29" s="72">
        <v>0.485044</v>
      </c>
      <c r="AQ29" s="72">
        <v>0.463084</v>
      </c>
      <c r="AR29" s="72">
        <v>0.458368</v>
      </c>
      <c r="AS29" s="72">
        <v>0.465855</v>
      </c>
      <c r="AT29" s="72">
        <v>0.466393</v>
      </c>
      <c r="AU29" s="72">
        <v>0.419083</v>
      </c>
      <c r="AV29" s="72"/>
      <c r="AW29" s="7"/>
      <c r="AX29" s="27" t="s">
        <v>297</v>
      </c>
      <c r="AY29" s="72">
        <v>0.576766</v>
      </c>
      <c r="AZ29" s="72">
        <v>0.518288</v>
      </c>
      <c r="BA29" s="72">
        <v>0.532505</v>
      </c>
      <c r="BB29" s="72">
        <v>0.57302</v>
      </c>
      <c r="BC29" s="72">
        <v>0.539794</v>
      </c>
      <c r="BD29" s="72">
        <v>0.53909</v>
      </c>
      <c r="BE29" s="72">
        <v>0.47828</v>
      </c>
      <c r="BF29" s="72">
        <v>0.531346</v>
      </c>
      <c r="BG29" s="72">
        <v>0.535523</v>
      </c>
      <c r="BH29" s="72">
        <v>0.50212</v>
      </c>
      <c r="BI29" s="72">
        <v>0.465584</v>
      </c>
      <c r="BJ29" s="72">
        <v>0.497277</v>
      </c>
      <c r="BK29" s="72">
        <v>0.43164</v>
      </c>
      <c r="BL29" s="72">
        <v>0.493789</v>
      </c>
      <c r="BM29" s="72">
        <v>0.502423</v>
      </c>
      <c r="BN29" s="72">
        <v>0.485498</v>
      </c>
      <c r="BO29" s="72">
        <v>0.431206</v>
      </c>
      <c r="BP29" s="72">
        <v>0.444211</v>
      </c>
      <c r="BQ29" s="72">
        <v>0.487634</v>
      </c>
      <c r="BR29" s="72">
        <v>0.419998</v>
      </c>
      <c r="BS29" s="72">
        <v>0.367416</v>
      </c>
      <c r="BT29" s="72"/>
      <c r="BU29" s="7"/>
      <c r="BV29" s="27" t="s">
        <v>297</v>
      </c>
      <c r="BW29" s="72">
        <v>0.56241</v>
      </c>
      <c r="BX29" s="72">
        <v>0.495551</v>
      </c>
      <c r="BY29" s="72">
        <v>0.521591</v>
      </c>
      <c r="BZ29" s="72">
        <v>0.498679</v>
      </c>
      <c r="CA29" s="72">
        <v>0.513182</v>
      </c>
      <c r="CB29" s="72">
        <v>0.455695</v>
      </c>
      <c r="CC29" s="72">
        <v>0.385166</v>
      </c>
      <c r="CD29" s="72">
        <v>0.473535</v>
      </c>
      <c r="CE29" s="72">
        <v>0.507993</v>
      </c>
      <c r="CF29" s="72">
        <v>0.490892</v>
      </c>
      <c r="CG29" s="72">
        <v>0.433436</v>
      </c>
      <c r="CH29" s="72">
        <v>0.455265</v>
      </c>
      <c r="CI29" s="72">
        <v>0.413772</v>
      </c>
      <c r="CJ29" s="72">
        <v>0.530254</v>
      </c>
      <c r="CK29" s="72">
        <v>0.536264</v>
      </c>
      <c r="CL29" s="72">
        <v>0.431883</v>
      </c>
      <c r="CM29" s="72">
        <v>0.434315</v>
      </c>
      <c r="CN29" s="72">
        <v>0.445027</v>
      </c>
      <c r="CO29" s="72">
        <v>0.493873</v>
      </c>
      <c r="CP29" s="72">
        <v>0.495097</v>
      </c>
      <c r="CQ29" s="72">
        <v>0.450525</v>
      </c>
      <c r="CS29" s="7"/>
      <c r="CT29" s="27" t="s">
        <v>297</v>
      </c>
      <c r="CU29" s="72">
        <v>0.696511</v>
      </c>
      <c r="CV29" s="72">
        <v>0.655944</v>
      </c>
      <c r="CW29" s="72">
        <v>0.694864</v>
      </c>
      <c r="CX29" s="72">
        <v>0.604657</v>
      </c>
      <c r="CY29" s="72">
        <v>0.579089</v>
      </c>
      <c r="CZ29" s="72">
        <v>0.530007</v>
      </c>
      <c r="DA29" s="72">
        <v>0.541681</v>
      </c>
      <c r="DB29" s="72">
        <v>0.521771</v>
      </c>
      <c r="DC29" s="72">
        <v>0.536925</v>
      </c>
      <c r="DD29" s="72">
        <v>0.556825</v>
      </c>
      <c r="DE29" s="72">
        <v>0.566752</v>
      </c>
      <c r="DF29" s="72">
        <v>0.522567</v>
      </c>
      <c r="DG29" s="72">
        <v>0.504236</v>
      </c>
      <c r="DH29" s="72">
        <v>0.534927</v>
      </c>
      <c r="DI29" s="72">
        <v>0.533252</v>
      </c>
      <c r="DJ29" s="72">
        <v>0.465344</v>
      </c>
      <c r="DK29" s="72">
        <v>0.441593</v>
      </c>
      <c r="DL29" s="72">
        <v>0.476737</v>
      </c>
      <c r="DM29" s="72">
        <v>0.532893</v>
      </c>
      <c r="DN29" s="72">
        <v>0.552997</v>
      </c>
      <c r="DO29" s="72">
        <v>0.485494</v>
      </c>
      <c r="DQ29" s="7"/>
      <c r="DR29" s="27" t="s">
        <v>297</v>
      </c>
      <c r="DS29" s="72">
        <v>0.916937</v>
      </c>
      <c r="DT29" s="72">
        <v>0.757616</v>
      </c>
      <c r="DU29" s="72">
        <v>0.839414</v>
      </c>
      <c r="DV29" s="72">
        <v>0.818504</v>
      </c>
      <c r="DW29" s="72">
        <v>0.783518</v>
      </c>
      <c r="DX29" s="72">
        <v>0.681889</v>
      </c>
      <c r="DY29" s="72">
        <v>0.674774</v>
      </c>
      <c r="DZ29" s="72">
        <v>0.781361</v>
      </c>
      <c r="EA29" s="72">
        <v>0.745137</v>
      </c>
      <c r="EB29" s="72">
        <v>0.729585</v>
      </c>
      <c r="EC29" s="72">
        <v>0.663185</v>
      </c>
      <c r="ED29" s="72">
        <v>0.691462</v>
      </c>
      <c r="EE29" s="72">
        <v>0.667299</v>
      </c>
      <c r="EF29" s="72">
        <v>0.662345</v>
      </c>
      <c r="EG29" s="72">
        <v>0.648497</v>
      </c>
      <c r="EH29" s="72">
        <v>0.588274</v>
      </c>
      <c r="EI29" s="72">
        <v>0.498679</v>
      </c>
      <c r="EJ29" s="72">
        <v>0.598169</v>
      </c>
      <c r="EK29" s="72">
        <v>0.630437</v>
      </c>
      <c r="EL29" s="72">
        <v>0.618995</v>
      </c>
      <c r="EM29" s="72">
        <v>0.585083</v>
      </c>
      <c r="EO29" s="7"/>
      <c r="EP29" s="27" t="s">
        <v>297</v>
      </c>
      <c r="EQ29" s="72">
        <v>0.431426</v>
      </c>
      <c r="ER29" s="72">
        <v>0.410269</v>
      </c>
      <c r="ES29" s="72">
        <v>0.394025</v>
      </c>
      <c r="ET29" s="72">
        <v>0.354388</v>
      </c>
      <c r="EU29" s="72">
        <v>0.337294</v>
      </c>
      <c r="EV29" s="72">
        <v>0.359924</v>
      </c>
      <c r="EW29" s="72">
        <v>0.358162</v>
      </c>
      <c r="EX29" s="72">
        <v>0.355158</v>
      </c>
      <c r="EY29" s="72">
        <v>0.360662</v>
      </c>
      <c r="EZ29" s="72">
        <v>0.342816</v>
      </c>
      <c r="FA29" s="72">
        <v>0.28439</v>
      </c>
      <c r="FB29" s="72">
        <v>0.336924</v>
      </c>
      <c r="FC29" s="72">
        <v>0.309336</v>
      </c>
      <c r="FD29" s="72">
        <v>0.299497</v>
      </c>
      <c r="FE29" s="72">
        <v>0.282878</v>
      </c>
      <c r="FF29" s="72">
        <v>0.257405</v>
      </c>
      <c r="FG29" s="72">
        <v>0.260474</v>
      </c>
      <c r="FH29" s="72">
        <v>0.277531</v>
      </c>
      <c r="FI29" s="72">
        <v>0.267547</v>
      </c>
      <c r="FJ29" s="72">
        <v>0.27786</v>
      </c>
      <c r="FK29" s="72">
        <v>0.266687</v>
      </c>
    </row>
    <row r="30" spans="2:167">
      <c r="B30" s="24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Z30" s="24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X30" s="24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V30" s="24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T30" s="24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R30" s="24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P30" s="24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</row>
    <row r="31" spans="2:167">
      <c r="B31" s="24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Z31" s="24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X31" s="24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V31" s="24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T31" s="24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R31" s="24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P31" s="24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</row>
    <row r="32" ht="42.5" spans="1:167">
      <c r="A32" s="7"/>
      <c r="B32" s="13" t="s">
        <v>298</v>
      </c>
      <c r="C32" s="26">
        <v>2.708891</v>
      </c>
      <c r="D32" s="26">
        <v>2.714517</v>
      </c>
      <c r="E32" s="26">
        <v>2.892136</v>
      </c>
      <c r="F32" s="26">
        <v>2.580049</v>
      </c>
      <c r="G32" s="26">
        <v>2.641773</v>
      </c>
      <c r="H32" s="26">
        <v>2.383783</v>
      </c>
      <c r="I32" s="26">
        <v>2.330753</v>
      </c>
      <c r="J32" s="26">
        <v>2.892721</v>
      </c>
      <c r="K32" s="26">
        <v>2.980833</v>
      </c>
      <c r="L32" s="26">
        <v>2.967026</v>
      </c>
      <c r="M32" s="26">
        <v>2.99636</v>
      </c>
      <c r="N32" s="26">
        <v>3.432752</v>
      </c>
      <c r="O32" s="26">
        <v>2.853393</v>
      </c>
      <c r="P32" s="26">
        <v>2.406521</v>
      </c>
      <c r="Q32" s="26">
        <v>2.453082</v>
      </c>
      <c r="R32" s="26">
        <v>2.559929</v>
      </c>
      <c r="S32" s="26">
        <v>2.241712</v>
      </c>
      <c r="T32" s="26">
        <v>2.308923</v>
      </c>
      <c r="U32" s="26">
        <v>2.298685</v>
      </c>
      <c r="V32" s="26">
        <v>2.194492</v>
      </c>
      <c r="W32" s="26">
        <v>1.980006</v>
      </c>
      <c r="X32" s="26"/>
      <c r="Y32" s="7"/>
      <c r="Z32" s="13" t="s">
        <v>298</v>
      </c>
      <c r="AA32" s="26">
        <v>5.190469</v>
      </c>
      <c r="AB32" s="26">
        <v>4.58919</v>
      </c>
      <c r="AC32" s="26">
        <v>4.814894</v>
      </c>
      <c r="AD32" s="26">
        <v>4.849599</v>
      </c>
      <c r="AE32" s="26">
        <v>5.86363</v>
      </c>
      <c r="AF32" s="26">
        <v>5.157742</v>
      </c>
      <c r="AG32" s="26">
        <v>4.67906</v>
      </c>
      <c r="AH32" s="26">
        <v>5.299904</v>
      </c>
      <c r="AI32" s="26">
        <v>4.764344</v>
      </c>
      <c r="AJ32" s="26">
        <v>4.595844</v>
      </c>
      <c r="AK32" s="26">
        <v>3.901078</v>
      </c>
      <c r="AL32" s="26">
        <v>3.699889</v>
      </c>
      <c r="AM32" s="26">
        <v>3.444261</v>
      </c>
      <c r="AN32" s="26">
        <v>3.482655</v>
      </c>
      <c r="AO32" s="26">
        <v>3.561388</v>
      </c>
      <c r="AP32" s="26">
        <v>3.515875</v>
      </c>
      <c r="AQ32" s="26">
        <v>3.610377</v>
      </c>
      <c r="AR32" s="26">
        <v>3.278287</v>
      </c>
      <c r="AS32" s="26">
        <v>3.301179</v>
      </c>
      <c r="AT32" s="26">
        <v>3.293864</v>
      </c>
      <c r="AU32" s="26">
        <v>2.784255</v>
      </c>
      <c r="AV32" s="26"/>
      <c r="AW32" s="7"/>
      <c r="AX32" s="13" t="s">
        <v>298</v>
      </c>
      <c r="AY32" s="26">
        <v>14.900598</v>
      </c>
      <c r="AZ32" s="26">
        <v>13.65981</v>
      </c>
      <c r="BA32" s="26">
        <v>14.490143</v>
      </c>
      <c r="BB32" s="26">
        <v>15.774604</v>
      </c>
      <c r="BC32" s="26">
        <v>14.947128</v>
      </c>
      <c r="BD32" s="26">
        <v>15.544945</v>
      </c>
      <c r="BE32" s="26">
        <v>13.966091</v>
      </c>
      <c r="BF32" s="26">
        <v>15.754743</v>
      </c>
      <c r="BG32" s="26">
        <v>15.977799</v>
      </c>
      <c r="BH32" s="26">
        <v>14.914895</v>
      </c>
      <c r="BI32" s="26">
        <v>14.047183</v>
      </c>
      <c r="BJ32" s="26">
        <v>15.30012</v>
      </c>
      <c r="BK32" s="26">
        <v>13.38612</v>
      </c>
      <c r="BL32" s="26">
        <v>15.425545</v>
      </c>
      <c r="BM32" s="26">
        <v>15.698981</v>
      </c>
      <c r="BN32" s="26">
        <v>15.5691</v>
      </c>
      <c r="BO32" s="26">
        <v>14.127137</v>
      </c>
      <c r="BP32" s="26">
        <v>14.665749</v>
      </c>
      <c r="BQ32" s="26">
        <v>16.84644</v>
      </c>
      <c r="BR32" s="26">
        <v>14.3239</v>
      </c>
      <c r="BS32" s="26">
        <v>12.697466</v>
      </c>
      <c r="BT32" s="26"/>
      <c r="BU32" s="7"/>
      <c r="BV32" s="13" t="s">
        <v>298</v>
      </c>
      <c r="BW32" s="26">
        <v>1.021161</v>
      </c>
      <c r="BX32" s="26">
        <v>0.887285</v>
      </c>
      <c r="BY32" s="26">
        <v>0.930146</v>
      </c>
      <c r="BZ32" s="26">
        <v>0.892405</v>
      </c>
      <c r="CA32" s="26">
        <v>0.904432</v>
      </c>
      <c r="CB32" s="26">
        <v>0.786072</v>
      </c>
      <c r="CC32" s="26">
        <v>0.667909</v>
      </c>
      <c r="CD32" s="26">
        <v>0.777772</v>
      </c>
      <c r="CE32" s="26">
        <v>0.847398</v>
      </c>
      <c r="CF32" s="26">
        <v>0.808457</v>
      </c>
      <c r="CG32" s="26">
        <v>0.727543</v>
      </c>
      <c r="CH32" s="26">
        <v>0.785482</v>
      </c>
      <c r="CI32" s="26">
        <v>0.739269</v>
      </c>
      <c r="CJ32" s="26">
        <v>0.945471</v>
      </c>
      <c r="CK32" s="26">
        <v>0.953344</v>
      </c>
      <c r="CL32" s="26">
        <v>0.774379</v>
      </c>
      <c r="CM32" s="26">
        <v>0.805148</v>
      </c>
      <c r="CN32" s="26">
        <v>0.858744</v>
      </c>
      <c r="CO32" s="26">
        <v>0.961214</v>
      </c>
      <c r="CP32" s="26">
        <v>0.969046</v>
      </c>
      <c r="CQ32" s="26">
        <v>0.89919</v>
      </c>
      <c r="CS32" s="7"/>
      <c r="CT32" s="13" t="s">
        <v>298</v>
      </c>
      <c r="CU32" s="26">
        <v>1.507486</v>
      </c>
      <c r="CV32" s="26">
        <v>1.454806</v>
      </c>
      <c r="CW32" s="26">
        <v>1.568086</v>
      </c>
      <c r="CX32" s="26">
        <v>1.379017</v>
      </c>
      <c r="CY32" s="26">
        <v>1.356377</v>
      </c>
      <c r="CZ32" s="26">
        <v>1.26166</v>
      </c>
      <c r="DA32" s="26">
        <v>1.322929</v>
      </c>
      <c r="DB32" s="26">
        <v>1.29132</v>
      </c>
      <c r="DC32" s="26">
        <v>1.355113</v>
      </c>
      <c r="DD32" s="26">
        <v>1.414697</v>
      </c>
      <c r="DE32" s="26">
        <v>1.483026</v>
      </c>
      <c r="DF32" s="26">
        <v>1.358798</v>
      </c>
      <c r="DG32" s="26">
        <v>1.340199</v>
      </c>
      <c r="DH32" s="26">
        <v>1.432677</v>
      </c>
      <c r="DI32" s="26">
        <v>1.447203</v>
      </c>
      <c r="DJ32" s="26">
        <v>1.277191</v>
      </c>
      <c r="DK32" s="26">
        <v>1.236243</v>
      </c>
      <c r="DL32" s="26">
        <v>1.346073</v>
      </c>
      <c r="DM32" s="26">
        <v>1.527351</v>
      </c>
      <c r="DN32" s="26">
        <v>1.607402</v>
      </c>
      <c r="DO32" s="26">
        <v>1.404812</v>
      </c>
      <c r="DQ32" s="7"/>
      <c r="DR32" s="13" t="s">
        <v>298</v>
      </c>
      <c r="DS32" s="26">
        <v>6.312941</v>
      </c>
      <c r="DT32" s="26">
        <v>5.349813</v>
      </c>
      <c r="DU32" s="26">
        <v>6.102737</v>
      </c>
      <c r="DV32" s="26">
        <v>6.147282</v>
      </c>
      <c r="DW32" s="26">
        <v>6.035124</v>
      </c>
      <c r="DX32" s="26">
        <v>5.372472</v>
      </c>
      <c r="DY32" s="26">
        <v>5.467732</v>
      </c>
      <c r="DZ32" s="26">
        <v>6.570324</v>
      </c>
      <c r="EA32" s="26">
        <v>6.443445</v>
      </c>
      <c r="EB32" s="26">
        <v>6.423505</v>
      </c>
      <c r="EC32" s="26">
        <v>5.961631</v>
      </c>
      <c r="ED32" s="26">
        <v>6.335621</v>
      </c>
      <c r="EE32" s="26">
        <v>6.27754</v>
      </c>
      <c r="EF32" s="26">
        <v>6.39091</v>
      </c>
      <c r="EG32" s="26">
        <v>6.39858</v>
      </c>
      <c r="EH32" s="26">
        <v>5.990673</v>
      </c>
      <c r="EI32" s="26">
        <v>5.128369</v>
      </c>
      <c r="EJ32" s="26">
        <v>6.30573</v>
      </c>
      <c r="EK32" s="26">
        <v>6.75588</v>
      </c>
      <c r="EL32" s="26">
        <v>6.710761</v>
      </c>
      <c r="EM32" s="26">
        <v>6.418517</v>
      </c>
      <c r="EO32" s="7"/>
      <c r="EP32" s="13" t="s">
        <v>298</v>
      </c>
      <c r="EQ32" s="26">
        <v>3.50573</v>
      </c>
      <c r="ER32" s="26">
        <v>3.37073</v>
      </c>
      <c r="ES32" s="26">
        <v>3.143449</v>
      </c>
      <c r="ET32" s="26">
        <v>2.845537</v>
      </c>
      <c r="EU32" s="26">
        <v>2.740467</v>
      </c>
      <c r="EV32" s="26">
        <v>3.080645</v>
      </c>
      <c r="EW32" s="26">
        <v>3.131676</v>
      </c>
      <c r="EX32" s="26">
        <v>3.148569</v>
      </c>
      <c r="EY32" s="26">
        <v>3.148493</v>
      </c>
      <c r="EZ32" s="26">
        <v>3.032902</v>
      </c>
      <c r="FA32" s="26">
        <v>2.43567</v>
      </c>
      <c r="FB32" s="26">
        <v>3.007416</v>
      </c>
      <c r="FC32" s="26">
        <v>2.717936</v>
      </c>
      <c r="FD32" s="26">
        <v>2.646293</v>
      </c>
      <c r="FE32" s="26">
        <v>2.488617</v>
      </c>
      <c r="FF32" s="26">
        <v>2.360107</v>
      </c>
      <c r="FG32" s="26">
        <v>2.40747</v>
      </c>
      <c r="FH32" s="26">
        <v>2.610845</v>
      </c>
      <c r="FI32" s="26">
        <v>2.538235</v>
      </c>
      <c r="FJ32" s="26">
        <v>2.675294</v>
      </c>
      <c r="FK32" s="26">
        <v>2.618309</v>
      </c>
    </row>
    <row r="33" ht="16.5" spans="2:167">
      <c r="B33" s="9" t="s">
        <v>313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Z33" s="9" t="s">
        <v>313</v>
      </c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X33" s="9" t="s">
        <v>313</v>
      </c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V33" s="9" t="s">
        <v>313</v>
      </c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T33" s="9" t="s">
        <v>313</v>
      </c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R33" s="9" t="s">
        <v>313</v>
      </c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P33" s="9" t="s">
        <v>313</v>
      </c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</row>
    <row r="34" spans="2:167">
      <c r="B34" s="62" t="s">
        <v>236</v>
      </c>
      <c r="C34" s="30">
        <v>2.220759</v>
      </c>
      <c r="D34" s="30">
        <v>2.224427</v>
      </c>
      <c r="E34" s="30">
        <v>2.371404</v>
      </c>
      <c r="F34" s="30">
        <v>2.112498</v>
      </c>
      <c r="G34" s="30">
        <v>2.163992</v>
      </c>
      <c r="H34" s="30">
        <v>1.951004</v>
      </c>
      <c r="I34" s="30">
        <v>1.907087</v>
      </c>
      <c r="J34" s="30">
        <v>2.37079</v>
      </c>
      <c r="K34" s="30">
        <v>2.443591</v>
      </c>
      <c r="L34" s="30">
        <v>2.430141</v>
      </c>
      <c r="M34" s="30">
        <v>2.460187</v>
      </c>
      <c r="N34" s="30">
        <v>2.830328</v>
      </c>
      <c r="O34" s="30">
        <v>2.355909</v>
      </c>
      <c r="P34" s="30">
        <v>1.980258</v>
      </c>
      <c r="Q34" s="30">
        <v>2.028952</v>
      </c>
      <c r="R34" s="30">
        <v>2.123185</v>
      </c>
      <c r="S34" s="30">
        <v>1.867123</v>
      </c>
      <c r="T34" s="30">
        <v>1.928387</v>
      </c>
      <c r="U34" s="30">
        <v>1.919876</v>
      </c>
      <c r="V34" s="30">
        <v>1.831043</v>
      </c>
      <c r="W34" s="30">
        <v>1.652375</v>
      </c>
      <c r="X34" s="30"/>
      <c r="Z34" s="62" t="s">
        <v>236</v>
      </c>
      <c r="AA34" s="30">
        <v>3.402097</v>
      </c>
      <c r="AB34" s="30">
        <v>3.043696</v>
      </c>
      <c r="AC34" s="30">
        <v>3.240845</v>
      </c>
      <c r="AD34" s="30">
        <v>3.298365</v>
      </c>
      <c r="AE34" s="30">
        <v>4.05264</v>
      </c>
      <c r="AF34" s="30">
        <v>3.596234</v>
      </c>
      <c r="AG34" s="30">
        <v>3.282406</v>
      </c>
      <c r="AH34" s="30">
        <v>3.73617</v>
      </c>
      <c r="AI34" s="30">
        <v>3.362957</v>
      </c>
      <c r="AJ34" s="30">
        <v>3.24298</v>
      </c>
      <c r="AK34" s="30">
        <v>2.761819</v>
      </c>
      <c r="AL34" s="30">
        <v>2.644792</v>
      </c>
      <c r="AM34" s="30">
        <v>2.484962</v>
      </c>
      <c r="AN34" s="30">
        <v>2.540462</v>
      </c>
      <c r="AO34" s="30">
        <v>2.616986</v>
      </c>
      <c r="AP34" s="30">
        <v>2.598356</v>
      </c>
      <c r="AQ34" s="30">
        <v>2.658629</v>
      </c>
      <c r="AR34" s="30">
        <v>2.410443</v>
      </c>
      <c r="AS34" s="30">
        <v>2.422111</v>
      </c>
      <c r="AT34" s="30">
        <v>2.399973</v>
      </c>
      <c r="AU34" s="30">
        <v>2.039068</v>
      </c>
      <c r="AV34" s="30"/>
      <c r="AX34" s="62" t="s">
        <v>236</v>
      </c>
      <c r="AY34" s="30">
        <v>11.06126</v>
      </c>
      <c r="AZ34" s="30">
        <v>10.129652</v>
      </c>
      <c r="BA34" s="30">
        <v>10.72987</v>
      </c>
      <c r="BB34" s="30">
        <v>11.670757</v>
      </c>
      <c r="BC34" s="30">
        <v>11.052349</v>
      </c>
      <c r="BD34" s="30">
        <v>11.495715</v>
      </c>
      <c r="BE34" s="30">
        <v>10.334629</v>
      </c>
      <c r="BF34" s="30">
        <v>11.658774</v>
      </c>
      <c r="BG34" s="30">
        <v>11.808573</v>
      </c>
      <c r="BH34" s="30">
        <v>11.033124</v>
      </c>
      <c r="BI34" s="30">
        <v>10.38063</v>
      </c>
      <c r="BJ34" s="30">
        <v>11.2542</v>
      </c>
      <c r="BK34" s="30">
        <v>9.80646</v>
      </c>
      <c r="BL34" s="30">
        <v>11.243072</v>
      </c>
      <c r="BM34" s="30">
        <v>11.420128</v>
      </c>
      <c r="BN34" s="30">
        <v>11.288343</v>
      </c>
      <c r="BO34" s="30">
        <v>10.243647</v>
      </c>
      <c r="BP34" s="30">
        <v>10.623053</v>
      </c>
      <c r="BQ34" s="30">
        <v>12.173742</v>
      </c>
      <c r="BR34" s="30">
        <v>10.359696</v>
      </c>
      <c r="BS34" s="30">
        <v>9.178101</v>
      </c>
      <c r="BT34" s="30"/>
      <c r="BV34" s="62" t="s">
        <v>236</v>
      </c>
      <c r="BW34" s="30">
        <v>0.827109</v>
      </c>
      <c r="BX34" s="30">
        <v>0.718558</v>
      </c>
      <c r="BY34" s="30">
        <v>0.753316</v>
      </c>
      <c r="BZ34" s="30">
        <v>0.722242</v>
      </c>
      <c r="CA34" s="30">
        <v>0.731509</v>
      </c>
      <c r="CB34" s="30">
        <v>0.635382</v>
      </c>
      <c r="CC34" s="30">
        <v>0.539716</v>
      </c>
      <c r="CD34" s="30">
        <v>0.627918</v>
      </c>
      <c r="CE34" s="30">
        <v>0.683159</v>
      </c>
      <c r="CF34" s="30">
        <v>0.651033</v>
      </c>
      <c r="CG34" s="30">
        <v>0.58571</v>
      </c>
      <c r="CH34" s="30">
        <v>0.631106</v>
      </c>
      <c r="CI34" s="30">
        <v>0.593122</v>
      </c>
      <c r="CJ34" s="30">
        <v>0.757749</v>
      </c>
      <c r="CK34" s="30">
        <v>0.761118</v>
      </c>
      <c r="CL34" s="30">
        <v>0.617981</v>
      </c>
      <c r="CM34" s="30">
        <v>0.642498</v>
      </c>
      <c r="CN34" s="30">
        <v>0.684946</v>
      </c>
      <c r="CO34" s="30">
        <v>0.766256</v>
      </c>
      <c r="CP34" s="30">
        <v>0.771573</v>
      </c>
      <c r="CQ34" s="30">
        <v>0.71463</v>
      </c>
      <c r="CT34" s="62" t="s">
        <v>236</v>
      </c>
      <c r="CU34" s="30">
        <v>1.272875</v>
      </c>
      <c r="CV34" s="30">
        <v>1.227263</v>
      </c>
      <c r="CW34" s="30">
        <v>1.321699</v>
      </c>
      <c r="CX34" s="30">
        <v>1.160417</v>
      </c>
      <c r="CY34" s="30">
        <v>1.139034</v>
      </c>
      <c r="CZ34" s="30">
        <v>1.057842</v>
      </c>
      <c r="DA34" s="30">
        <v>1.107647</v>
      </c>
      <c r="DB34" s="30">
        <v>1.080192</v>
      </c>
      <c r="DC34" s="30">
        <v>1.132633</v>
      </c>
      <c r="DD34" s="30">
        <v>1.181835</v>
      </c>
      <c r="DE34" s="30">
        <v>1.239061</v>
      </c>
      <c r="DF34" s="30">
        <v>1.133585</v>
      </c>
      <c r="DG34" s="30">
        <v>1.116757</v>
      </c>
      <c r="DH34" s="30">
        <v>1.189888</v>
      </c>
      <c r="DI34" s="30">
        <v>1.198537</v>
      </c>
      <c r="DJ34" s="30">
        <v>1.055183</v>
      </c>
      <c r="DK34" s="30">
        <v>1.01968</v>
      </c>
      <c r="DL34" s="30">
        <v>1.109567</v>
      </c>
      <c r="DM34" s="30">
        <v>1.257036</v>
      </c>
      <c r="DN34" s="30">
        <v>1.322075</v>
      </c>
      <c r="DO34" s="30">
        <v>1.154953</v>
      </c>
      <c r="DR34" s="62" t="s">
        <v>236</v>
      </c>
      <c r="DS34" s="30">
        <v>5.017264</v>
      </c>
      <c r="DT34" s="30">
        <v>4.24975</v>
      </c>
      <c r="DU34" s="30">
        <v>4.846773</v>
      </c>
      <c r="DV34" s="30">
        <v>4.877202</v>
      </c>
      <c r="DW34" s="30">
        <v>4.778359</v>
      </c>
      <c r="DX34" s="30">
        <v>4.2483</v>
      </c>
      <c r="DY34" s="30">
        <v>4.321724</v>
      </c>
      <c r="DZ34" s="30">
        <v>5.190108</v>
      </c>
      <c r="EA34" s="30">
        <v>5.079224</v>
      </c>
      <c r="EB34" s="30">
        <v>5.053075</v>
      </c>
      <c r="EC34" s="30">
        <v>4.69051</v>
      </c>
      <c r="ED34" s="30">
        <v>4.982134</v>
      </c>
      <c r="EE34" s="30">
        <v>4.936271</v>
      </c>
      <c r="EF34" s="30">
        <v>5.022645</v>
      </c>
      <c r="EG34" s="30">
        <v>5.020032</v>
      </c>
      <c r="EH34" s="30">
        <v>4.69031</v>
      </c>
      <c r="EI34" s="30">
        <v>3.991364</v>
      </c>
      <c r="EJ34" s="30">
        <v>4.888684</v>
      </c>
      <c r="EK34" s="30">
        <v>5.233817</v>
      </c>
      <c r="EL34" s="30">
        <v>5.187775</v>
      </c>
      <c r="EM34" s="30">
        <v>4.948227</v>
      </c>
      <c r="EP34" s="62" t="s">
        <v>236</v>
      </c>
      <c r="EQ34" s="30">
        <v>2.678307</v>
      </c>
      <c r="ER34" s="30">
        <v>2.56991</v>
      </c>
      <c r="ES34" s="30">
        <v>2.396058</v>
      </c>
      <c r="ET34" s="30">
        <v>2.163968</v>
      </c>
      <c r="EU34" s="30">
        <v>2.070908</v>
      </c>
      <c r="EV34" s="30">
        <v>2.321037</v>
      </c>
      <c r="EW34" s="30">
        <v>2.350735</v>
      </c>
      <c r="EX34" s="30">
        <v>2.354405</v>
      </c>
      <c r="EY34" s="30">
        <v>2.338977</v>
      </c>
      <c r="EZ34" s="30">
        <v>2.246045</v>
      </c>
      <c r="FA34" s="30">
        <v>1.797518</v>
      </c>
      <c r="FB34" s="30">
        <v>2.208327</v>
      </c>
      <c r="FC34" s="30">
        <v>1.989128</v>
      </c>
      <c r="FD34" s="30">
        <v>1.930136</v>
      </c>
      <c r="FE34" s="30">
        <v>1.81577</v>
      </c>
      <c r="FF34" s="30">
        <v>1.721476</v>
      </c>
      <c r="FG34" s="30">
        <v>1.757234</v>
      </c>
      <c r="FH34" s="30">
        <v>1.905604</v>
      </c>
      <c r="FI34" s="30">
        <v>1.845099</v>
      </c>
      <c r="FJ34" s="30">
        <v>1.934003</v>
      </c>
      <c r="FK34" s="30">
        <v>1.883484</v>
      </c>
    </row>
    <row r="35" spans="2:167">
      <c r="B35" s="62" t="s">
        <v>310</v>
      </c>
      <c r="C35" s="30">
        <v>0.155439</v>
      </c>
      <c r="D35" s="30">
        <v>0.15767</v>
      </c>
      <c r="E35" s="30">
        <v>0.167968</v>
      </c>
      <c r="F35" s="30">
        <v>0.148538</v>
      </c>
      <c r="G35" s="30">
        <v>0.151228</v>
      </c>
      <c r="H35" s="30">
        <v>0.134943</v>
      </c>
      <c r="I35" s="30">
        <v>0.133399</v>
      </c>
      <c r="J35" s="30">
        <v>0.167436</v>
      </c>
      <c r="K35" s="30">
        <v>0.173227</v>
      </c>
      <c r="L35" s="30">
        <v>0.171059</v>
      </c>
      <c r="M35" s="30">
        <v>0.169419</v>
      </c>
      <c r="N35" s="30">
        <v>0.190689</v>
      </c>
      <c r="O35" s="30">
        <v>0.157008</v>
      </c>
      <c r="P35" s="30">
        <v>0.135305</v>
      </c>
      <c r="Q35" s="30">
        <v>0.136706</v>
      </c>
      <c r="R35" s="30">
        <v>0.138517</v>
      </c>
      <c r="S35" s="30">
        <v>0.122509</v>
      </c>
      <c r="T35" s="30">
        <v>0.128636</v>
      </c>
      <c r="U35" s="30">
        <v>0.128522</v>
      </c>
      <c r="V35" s="30">
        <v>0.124335</v>
      </c>
      <c r="W35" s="30">
        <v>0.112549</v>
      </c>
      <c r="X35" s="30"/>
      <c r="Z35" s="62" t="s">
        <v>310</v>
      </c>
      <c r="AA35" s="30">
        <v>0.327372</v>
      </c>
      <c r="AB35" s="30">
        <v>0.282306</v>
      </c>
      <c r="AC35" s="30">
        <v>0.287554</v>
      </c>
      <c r="AD35" s="30">
        <v>0.294408</v>
      </c>
      <c r="AE35" s="30">
        <v>0.358793</v>
      </c>
      <c r="AF35" s="30">
        <v>0.317218</v>
      </c>
      <c r="AG35" s="30">
        <v>0.285783</v>
      </c>
      <c r="AH35" s="30">
        <v>0.321844</v>
      </c>
      <c r="AI35" s="30">
        <v>0.289209</v>
      </c>
      <c r="AJ35" s="30">
        <v>0.280117</v>
      </c>
      <c r="AK35" s="30">
        <v>0.236596</v>
      </c>
      <c r="AL35" s="30">
        <v>0.220062</v>
      </c>
      <c r="AM35" s="30">
        <v>0.200231</v>
      </c>
      <c r="AN35" s="30">
        <v>0.195194</v>
      </c>
      <c r="AO35" s="30">
        <v>0.19503</v>
      </c>
      <c r="AP35" s="30">
        <v>0.188954</v>
      </c>
      <c r="AQ35" s="30">
        <v>0.197199</v>
      </c>
      <c r="AR35" s="30">
        <v>0.179646</v>
      </c>
      <c r="AS35" s="30">
        <v>0.183041</v>
      </c>
      <c r="AT35" s="30">
        <v>0.186655</v>
      </c>
      <c r="AU35" s="30">
        <v>0.156717</v>
      </c>
      <c r="AV35" s="30"/>
      <c r="AX35" s="62" t="s">
        <v>310</v>
      </c>
      <c r="AY35" s="30">
        <v>1.765221</v>
      </c>
      <c r="AZ35" s="30">
        <v>1.634294</v>
      </c>
      <c r="BA35" s="30">
        <v>1.748182</v>
      </c>
      <c r="BB35" s="30">
        <v>1.914954</v>
      </c>
      <c r="BC35" s="30">
        <v>1.823243</v>
      </c>
      <c r="BD35" s="30">
        <v>1.898913</v>
      </c>
      <c r="BE35" s="30">
        <v>1.706304</v>
      </c>
      <c r="BF35" s="30">
        <v>1.930054</v>
      </c>
      <c r="BG35" s="30">
        <v>1.967504</v>
      </c>
      <c r="BH35" s="30">
        <v>1.832355</v>
      </c>
      <c r="BI35" s="30">
        <v>1.728162</v>
      </c>
      <c r="BJ35" s="30">
        <v>1.909323</v>
      </c>
      <c r="BK35" s="30">
        <v>1.705927</v>
      </c>
      <c r="BL35" s="30">
        <v>2.009029</v>
      </c>
      <c r="BM35" s="30">
        <v>2.071115</v>
      </c>
      <c r="BN35" s="30">
        <v>2.077277</v>
      </c>
      <c r="BO35" s="30">
        <v>1.889655</v>
      </c>
      <c r="BP35" s="30">
        <v>1.974521</v>
      </c>
      <c r="BQ35" s="30">
        <v>2.28923</v>
      </c>
      <c r="BR35" s="30">
        <v>1.944798</v>
      </c>
      <c r="BS35" s="30">
        <v>1.727475</v>
      </c>
      <c r="BT35" s="30"/>
      <c r="BV35" s="62" t="s">
        <v>310</v>
      </c>
      <c r="BW35" s="30">
        <v>0.050897</v>
      </c>
      <c r="BX35" s="30">
        <v>0.044073</v>
      </c>
      <c r="BY35" s="30">
        <v>0.046102</v>
      </c>
      <c r="BZ35" s="30">
        <v>0.04421</v>
      </c>
      <c r="CA35" s="30">
        <v>0.044554</v>
      </c>
      <c r="CB35" s="30">
        <v>0.038588</v>
      </c>
      <c r="CC35" s="30">
        <v>0.032599</v>
      </c>
      <c r="CD35" s="30">
        <v>0.037963</v>
      </c>
      <c r="CE35" s="30">
        <v>0.041486</v>
      </c>
      <c r="CF35" s="30">
        <v>0.039596</v>
      </c>
      <c r="CG35" s="30">
        <v>0.035563</v>
      </c>
      <c r="CH35" s="30">
        <v>0.038929</v>
      </c>
      <c r="CI35" s="30">
        <v>0.037072</v>
      </c>
      <c r="CJ35" s="30">
        <v>0.047853</v>
      </c>
      <c r="CK35" s="30">
        <v>0.049568</v>
      </c>
      <c r="CL35" s="30">
        <v>0.040781</v>
      </c>
      <c r="CM35" s="30">
        <v>0.04302</v>
      </c>
      <c r="CN35" s="30">
        <v>0.04621</v>
      </c>
      <c r="CO35" s="30">
        <v>0.052288</v>
      </c>
      <c r="CP35" s="30">
        <v>0.053477</v>
      </c>
      <c r="CQ35" s="30">
        <v>0.050322</v>
      </c>
      <c r="CT35" s="62" t="s">
        <v>310</v>
      </c>
      <c r="CU35" s="30">
        <v>0.057399</v>
      </c>
      <c r="CV35" s="30">
        <v>0.055918</v>
      </c>
      <c r="CW35" s="30">
        <v>0.060899</v>
      </c>
      <c r="CX35" s="30">
        <v>0.054646</v>
      </c>
      <c r="CY35" s="30">
        <v>0.054631</v>
      </c>
      <c r="CZ35" s="30">
        <v>0.051624</v>
      </c>
      <c r="DA35" s="30">
        <v>0.054997</v>
      </c>
      <c r="DB35" s="30">
        <v>0.054459</v>
      </c>
      <c r="DC35" s="30">
        <v>0.058072</v>
      </c>
      <c r="DD35" s="30">
        <v>0.060997</v>
      </c>
      <c r="DE35" s="30">
        <v>0.064368</v>
      </c>
      <c r="DF35" s="30">
        <v>0.059907</v>
      </c>
      <c r="DG35" s="30">
        <v>0.060024</v>
      </c>
      <c r="DH35" s="30">
        <v>0.066439</v>
      </c>
      <c r="DI35" s="30">
        <v>0.069222</v>
      </c>
      <c r="DJ35" s="30">
        <v>0.062496</v>
      </c>
      <c r="DK35" s="30">
        <v>0.06132</v>
      </c>
      <c r="DL35" s="30">
        <v>0.067776</v>
      </c>
      <c r="DM35" s="30">
        <v>0.078225</v>
      </c>
      <c r="DN35" s="30">
        <v>0.082815</v>
      </c>
      <c r="DO35" s="30">
        <v>0.072875</v>
      </c>
      <c r="DR35" s="62" t="s">
        <v>310</v>
      </c>
      <c r="DS35" s="30">
        <v>0.3662</v>
      </c>
      <c r="DT35" s="30">
        <v>0.312355</v>
      </c>
      <c r="DU35" s="30">
        <v>0.359681</v>
      </c>
      <c r="DV35" s="30">
        <v>0.366775</v>
      </c>
      <c r="DW35" s="30">
        <v>0.365259</v>
      </c>
      <c r="DX35" s="30">
        <v>0.328591</v>
      </c>
      <c r="DY35" s="30">
        <v>0.336795</v>
      </c>
      <c r="DZ35" s="30">
        <v>0.409889</v>
      </c>
      <c r="EA35" s="30">
        <v>0.408501</v>
      </c>
      <c r="EB35" s="30">
        <v>0.411662</v>
      </c>
      <c r="EC35" s="30">
        <v>0.384325</v>
      </c>
      <c r="ED35" s="30">
        <v>0.412905</v>
      </c>
      <c r="EE35" s="30">
        <v>0.413357</v>
      </c>
      <c r="EF35" s="30">
        <v>0.426114</v>
      </c>
      <c r="EG35" s="30">
        <v>0.433341</v>
      </c>
      <c r="EH35" s="30">
        <v>0.412735</v>
      </c>
      <c r="EI35" s="30">
        <v>0.358578</v>
      </c>
      <c r="EJ35" s="30">
        <v>0.446452</v>
      </c>
      <c r="EK35" s="30">
        <v>0.486081</v>
      </c>
      <c r="EL35" s="30">
        <v>0.491447</v>
      </c>
      <c r="EM35" s="30">
        <v>0.476671</v>
      </c>
      <c r="EP35" s="62" t="s">
        <v>310</v>
      </c>
      <c r="EQ35" s="30">
        <v>0.294109</v>
      </c>
      <c r="ER35" s="30">
        <v>0.285389</v>
      </c>
      <c r="ES35" s="30">
        <v>0.267942</v>
      </c>
      <c r="ET35" s="30">
        <v>0.245949</v>
      </c>
      <c r="EU35" s="30">
        <v>0.243777</v>
      </c>
      <c r="EV35" s="30">
        <v>0.274617</v>
      </c>
      <c r="EW35" s="30">
        <v>0.281917</v>
      </c>
      <c r="EX35" s="30">
        <v>0.289804</v>
      </c>
      <c r="EY35" s="30">
        <v>0.297193</v>
      </c>
      <c r="EZ35" s="30">
        <v>0.289388</v>
      </c>
      <c r="FA35" s="30">
        <v>0.235799</v>
      </c>
      <c r="FB35" s="30">
        <v>0.296431</v>
      </c>
      <c r="FC35" s="30">
        <v>0.27131</v>
      </c>
      <c r="FD35" s="30">
        <v>0.266951</v>
      </c>
      <c r="FE35" s="30">
        <v>0.251682</v>
      </c>
      <c r="FF35" s="30">
        <v>0.23876</v>
      </c>
      <c r="FG35" s="30">
        <v>0.243783</v>
      </c>
      <c r="FH35" s="30">
        <v>0.264815</v>
      </c>
      <c r="FI35" s="30">
        <v>0.25996</v>
      </c>
      <c r="FJ35" s="30">
        <v>0.277304</v>
      </c>
      <c r="FK35" s="30">
        <v>0.273888</v>
      </c>
    </row>
    <row r="36" spans="2:167">
      <c r="B36" s="62" t="s">
        <v>311</v>
      </c>
      <c r="C36" s="30">
        <v>0.211757</v>
      </c>
      <c r="D36" s="30">
        <v>0.213864</v>
      </c>
      <c r="E36" s="30">
        <v>0.227699</v>
      </c>
      <c r="F36" s="30">
        <v>0.205682</v>
      </c>
      <c r="G36" s="30">
        <v>0.21016</v>
      </c>
      <c r="H36" s="30">
        <v>0.191239</v>
      </c>
      <c r="I36" s="30">
        <v>0.18794</v>
      </c>
      <c r="J36" s="30">
        <v>0.231408</v>
      </c>
      <c r="K36" s="30">
        <v>0.238077</v>
      </c>
      <c r="L36" s="30">
        <v>0.237704</v>
      </c>
      <c r="M36" s="30">
        <v>0.236431</v>
      </c>
      <c r="N36" s="30">
        <v>0.264382</v>
      </c>
      <c r="O36" s="30">
        <v>0.217939</v>
      </c>
      <c r="P36" s="30">
        <v>0.189082</v>
      </c>
      <c r="Q36" s="30">
        <v>0.186174</v>
      </c>
      <c r="R36" s="30">
        <v>0.191062</v>
      </c>
      <c r="S36" s="30">
        <v>0.161573</v>
      </c>
      <c r="T36" s="30">
        <v>0.161948</v>
      </c>
      <c r="U36" s="30">
        <v>0.160986</v>
      </c>
      <c r="V36" s="30">
        <v>0.154221</v>
      </c>
      <c r="W36" s="30">
        <v>0.139189</v>
      </c>
      <c r="X36" s="30"/>
      <c r="Z36" s="62" t="s">
        <v>311</v>
      </c>
      <c r="AA36" s="30">
        <v>1.368416</v>
      </c>
      <c r="AB36" s="30">
        <v>1.183771</v>
      </c>
      <c r="AC36" s="30">
        <v>1.20578</v>
      </c>
      <c r="AD36" s="30">
        <v>1.176724</v>
      </c>
      <c r="AE36" s="30">
        <v>1.356232</v>
      </c>
      <c r="AF36" s="30">
        <v>1.158621</v>
      </c>
      <c r="AG36" s="30">
        <v>1.032862</v>
      </c>
      <c r="AH36" s="30">
        <v>1.153227</v>
      </c>
      <c r="AI36" s="30">
        <v>1.03134</v>
      </c>
      <c r="AJ36" s="30">
        <v>0.993934</v>
      </c>
      <c r="AK36" s="30">
        <v>0.835785</v>
      </c>
      <c r="AL36" s="30">
        <v>0.771062</v>
      </c>
      <c r="AM36" s="30">
        <v>0.699711</v>
      </c>
      <c r="AN36" s="30">
        <v>0.6869</v>
      </c>
      <c r="AO36" s="30">
        <v>0.688563</v>
      </c>
      <c r="AP36" s="30">
        <v>0.668968</v>
      </c>
      <c r="AQ36" s="30">
        <v>0.694746</v>
      </c>
      <c r="AR36" s="30">
        <v>0.633507</v>
      </c>
      <c r="AS36" s="30">
        <v>0.641585</v>
      </c>
      <c r="AT36" s="30">
        <v>0.653817</v>
      </c>
      <c r="AU36" s="30">
        <v>0.543126</v>
      </c>
      <c r="AV36" s="30"/>
      <c r="AX36" s="62" t="s">
        <v>311</v>
      </c>
      <c r="AY36" s="30">
        <v>1.98254</v>
      </c>
      <c r="AZ36" s="30">
        <v>1.813077</v>
      </c>
      <c r="BA36" s="30">
        <v>1.924397</v>
      </c>
      <c r="BB36" s="30">
        <v>2.094492</v>
      </c>
      <c r="BC36" s="30">
        <v>1.982539</v>
      </c>
      <c r="BD36" s="30">
        <v>2.057233</v>
      </c>
      <c r="BE36" s="30">
        <v>1.841836</v>
      </c>
      <c r="BF36" s="30">
        <v>2.073115</v>
      </c>
      <c r="BG36" s="30">
        <v>2.108929</v>
      </c>
      <c r="BH36" s="30">
        <v>1.961865</v>
      </c>
      <c r="BI36" s="30">
        <v>1.855693</v>
      </c>
      <c r="BJ36" s="30">
        <v>2.04904</v>
      </c>
      <c r="BK36" s="30">
        <v>1.797054</v>
      </c>
      <c r="BL36" s="30">
        <v>2.084634</v>
      </c>
      <c r="BM36" s="30">
        <v>2.118096</v>
      </c>
      <c r="BN36" s="30">
        <v>2.11512</v>
      </c>
      <c r="BO36" s="30">
        <v>1.915048</v>
      </c>
      <c r="BP36" s="30">
        <v>1.987419</v>
      </c>
      <c r="BQ36" s="30">
        <v>2.292065</v>
      </c>
      <c r="BR36" s="30">
        <v>1.941882</v>
      </c>
      <c r="BS36" s="30">
        <v>1.723432</v>
      </c>
      <c r="BT36" s="30"/>
      <c r="BV36" s="62" t="s">
        <v>311</v>
      </c>
      <c r="BW36" s="30">
        <v>0.111432</v>
      </c>
      <c r="BX36" s="30">
        <v>0.097299</v>
      </c>
      <c r="BY36" s="30">
        <v>0.102202</v>
      </c>
      <c r="BZ36" s="30">
        <v>0.098727</v>
      </c>
      <c r="CA36" s="30">
        <v>0.100831</v>
      </c>
      <c r="CB36" s="30">
        <v>0.088115</v>
      </c>
      <c r="CC36" s="30">
        <v>0.075059</v>
      </c>
      <c r="CD36" s="30">
        <v>0.088013</v>
      </c>
      <c r="CE36" s="30">
        <v>0.096814</v>
      </c>
      <c r="CF36" s="30">
        <v>0.093065</v>
      </c>
      <c r="CG36" s="30">
        <v>0.083713</v>
      </c>
      <c r="CH36" s="30">
        <v>0.091429</v>
      </c>
      <c r="CI36" s="30">
        <v>0.086366</v>
      </c>
      <c r="CJ36" s="30">
        <v>0.110458</v>
      </c>
      <c r="CK36" s="30">
        <v>0.11322</v>
      </c>
      <c r="CL36" s="30">
        <v>0.091678</v>
      </c>
      <c r="CM36" s="30">
        <v>0.095121</v>
      </c>
      <c r="CN36" s="30">
        <v>0.101516</v>
      </c>
      <c r="CO36" s="30">
        <v>0.113477</v>
      </c>
      <c r="CP36" s="30">
        <v>0.114718</v>
      </c>
      <c r="CQ36" s="30">
        <v>0.107194</v>
      </c>
      <c r="CT36" s="62" t="s">
        <v>311</v>
      </c>
      <c r="CU36" s="30">
        <v>0.121033</v>
      </c>
      <c r="CV36" s="30">
        <v>0.117825</v>
      </c>
      <c r="CW36" s="30">
        <v>0.127923</v>
      </c>
      <c r="CX36" s="30">
        <v>0.113573</v>
      </c>
      <c r="CY36" s="30">
        <v>0.113184</v>
      </c>
      <c r="CZ36" s="30">
        <v>0.106205</v>
      </c>
      <c r="DA36" s="30">
        <v>0.112335</v>
      </c>
      <c r="DB36" s="30">
        <v>0.110145</v>
      </c>
      <c r="DC36" s="30">
        <v>0.115805</v>
      </c>
      <c r="DD36" s="30">
        <v>0.120989</v>
      </c>
      <c r="DE36" s="30">
        <v>0.126482</v>
      </c>
      <c r="DF36" s="30">
        <v>0.116774</v>
      </c>
      <c r="DG36" s="30">
        <v>0.115501</v>
      </c>
      <c r="DH36" s="30">
        <v>0.125489</v>
      </c>
      <c r="DI36" s="30">
        <v>0.128277</v>
      </c>
      <c r="DJ36" s="30">
        <v>0.114396</v>
      </c>
      <c r="DK36" s="30">
        <v>0.111777</v>
      </c>
      <c r="DL36" s="30">
        <v>0.121644</v>
      </c>
      <c r="DM36" s="30">
        <v>0.139039</v>
      </c>
      <c r="DN36" s="30">
        <v>0.146847</v>
      </c>
      <c r="DO36" s="30">
        <v>0.128447</v>
      </c>
      <c r="DR36" s="62" t="s">
        <v>311</v>
      </c>
      <c r="DS36" s="30">
        <v>0.622674</v>
      </c>
      <c r="DT36" s="30">
        <v>0.531789</v>
      </c>
      <c r="DU36" s="30">
        <v>0.60904</v>
      </c>
      <c r="DV36" s="30">
        <v>0.61918</v>
      </c>
      <c r="DW36" s="30">
        <v>0.612556</v>
      </c>
      <c r="DX36" s="30">
        <v>0.546321</v>
      </c>
      <c r="DY36" s="30">
        <v>0.555661</v>
      </c>
      <c r="DZ36" s="30">
        <v>0.666504</v>
      </c>
      <c r="EA36" s="30">
        <v>0.65925</v>
      </c>
      <c r="EB36" s="30">
        <v>0.664329</v>
      </c>
      <c r="EC36" s="30">
        <v>0.614984</v>
      </c>
      <c r="ED36" s="30">
        <v>0.653445</v>
      </c>
      <c r="EE36" s="30">
        <v>0.647087</v>
      </c>
      <c r="EF36" s="30">
        <v>0.659621</v>
      </c>
      <c r="EG36" s="30">
        <v>0.664225</v>
      </c>
      <c r="EH36" s="30">
        <v>0.626685</v>
      </c>
      <c r="EI36" s="30">
        <v>0.545758</v>
      </c>
      <c r="EJ36" s="30">
        <v>0.677064</v>
      </c>
      <c r="EK36" s="30">
        <v>0.728204</v>
      </c>
      <c r="EL36" s="30">
        <v>0.732099</v>
      </c>
      <c r="EM36" s="30">
        <v>0.707639</v>
      </c>
      <c r="EP36" s="62" t="s">
        <v>311</v>
      </c>
      <c r="EQ36" s="30">
        <v>0.385168</v>
      </c>
      <c r="ER36" s="30">
        <v>0.372354</v>
      </c>
      <c r="ES36" s="30">
        <v>0.348193</v>
      </c>
      <c r="ET36" s="30">
        <v>0.317348</v>
      </c>
      <c r="EU36" s="30">
        <v>0.309628</v>
      </c>
      <c r="EV36" s="30">
        <v>0.354877</v>
      </c>
      <c r="EW36" s="30">
        <v>0.367467</v>
      </c>
      <c r="EX36" s="30">
        <v>0.371094</v>
      </c>
      <c r="EY36" s="30">
        <v>0.38013</v>
      </c>
      <c r="EZ36" s="30">
        <v>0.37013</v>
      </c>
      <c r="FA36" s="30">
        <v>0.300738</v>
      </c>
      <c r="FB36" s="30">
        <v>0.380292</v>
      </c>
      <c r="FC36" s="30">
        <v>0.348357</v>
      </c>
      <c r="FD36" s="30">
        <v>0.344268</v>
      </c>
      <c r="FE36" s="30">
        <v>0.324191</v>
      </c>
      <c r="FF36" s="30">
        <v>0.308288</v>
      </c>
      <c r="FG36" s="30">
        <v>0.314056</v>
      </c>
      <c r="FH36" s="30">
        <v>0.340901</v>
      </c>
      <c r="FI36" s="30">
        <v>0.33534</v>
      </c>
      <c r="FJ36" s="30">
        <v>0.360828</v>
      </c>
      <c r="FK36" s="30">
        <v>0.360055</v>
      </c>
    </row>
    <row r="37" spans="2:167">
      <c r="B37" s="62" t="s">
        <v>312</v>
      </c>
      <c r="C37" s="30">
        <v>0.120935</v>
      </c>
      <c r="D37" s="30">
        <v>0.118556</v>
      </c>
      <c r="E37" s="30">
        <v>0.125066</v>
      </c>
      <c r="F37" s="30">
        <v>0.113332</v>
      </c>
      <c r="G37" s="30">
        <v>0.116393</v>
      </c>
      <c r="H37" s="30">
        <v>0.106596</v>
      </c>
      <c r="I37" s="30">
        <v>0.102328</v>
      </c>
      <c r="J37" s="30">
        <v>0.123087</v>
      </c>
      <c r="K37" s="30">
        <v>0.125939</v>
      </c>
      <c r="L37" s="30">
        <v>0.128122</v>
      </c>
      <c r="M37" s="30">
        <v>0.130323</v>
      </c>
      <c r="N37" s="30">
        <v>0.147353</v>
      </c>
      <c r="O37" s="30">
        <v>0.122536</v>
      </c>
      <c r="P37" s="30">
        <v>0.101876</v>
      </c>
      <c r="Q37" s="30">
        <v>0.101251</v>
      </c>
      <c r="R37" s="30">
        <v>0.107165</v>
      </c>
      <c r="S37" s="30">
        <v>0.090506</v>
      </c>
      <c r="T37" s="30">
        <v>0.089952</v>
      </c>
      <c r="U37" s="30">
        <v>0.0893</v>
      </c>
      <c r="V37" s="30">
        <v>0.084893</v>
      </c>
      <c r="W37" s="30">
        <v>0.075893</v>
      </c>
      <c r="X37" s="30"/>
      <c r="Z37" s="62" t="s">
        <v>312</v>
      </c>
      <c r="AA37" s="30">
        <v>0.092584</v>
      </c>
      <c r="AB37" s="30">
        <v>0.079417</v>
      </c>
      <c r="AC37" s="30">
        <v>0.080715</v>
      </c>
      <c r="AD37" s="30">
        <v>0.080103</v>
      </c>
      <c r="AE37" s="30">
        <v>0.095966</v>
      </c>
      <c r="AF37" s="30">
        <v>0.085668</v>
      </c>
      <c r="AG37" s="30">
        <v>0.078009</v>
      </c>
      <c r="AH37" s="30">
        <v>0.088663</v>
      </c>
      <c r="AI37" s="30">
        <v>0.080837</v>
      </c>
      <c r="AJ37" s="30">
        <v>0.078814</v>
      </c>
      <c r="AK37" s="30">
        <v>0.066878</v>
      </c>
      <c r="AL37" s="30">
        <v>0.063973</v>
      </c>
      <c r="AM37" s="30">
        <v>0.059357</v>
      </c>
      <c r="AN37" s="30">
        <v>0.060099</v>
      </c>
      <c r="AO37" s="30">
        <v>0.060809</v>
      </c>
      <c r="AP37" s="30">
        <v>0.059597</v>
      </c>
      <c r="AQ37" s="30">
        <v>0.059804</v>
      </c>
      <c r="AR37" s="30">
        <v>0.05469</v>
      </c>
      <c r="AS37" s="30">
        <v>0.054442</v>
      </c>
      <c r="AT37" s="30">
        <v>0.053419</v>
      </c>
      <c r="AU37" s="30">
        <v>0.045344</v>
      </c>
      <c r="AV37" s="30"/>
      <c r="AX37" s="62" t="s">
        <v>312</v>
      </c>
      <c r="AY37" s="30">
        <v>0.091577</v>
      </c>
      <c r="AZ37" s="30">
        <v>0.082787</v>
      </c>
      <c r="BA37" s="30">
        <v>0.087693</v>
      </c>
      <c r="BB37" s="30">
        <v>0.094401</v>
      </c>
      <c r="BC37" s="30">
        <v>0.088996</v>
      </c>
      <c r="BD37" s="30">
        <v>0.093085</v>
      </c>
      <c r="BE37" s="30">
        <v>0.083321</v>
      </c>
      <c r="BF37" s="30">
        <v>0.0928</v>
      </c>
      <c r="BG37" s="30">
        <v>0.092793</v>
      </c>
      <c r="BH37" s="30">
        <v>0.087551</v>
      </c>
      <c r="BI37" s="30">
        <v>0.082698</v>
      </c>
      <c r="BJ37" s="30">
        <v>0.087558</v>
      </c>
      <c r="BK37" s="30">
        <v>0.07668</v>
      </c>
      <c r="BL37" s="30">
        <v>0.088811</v>
      </c>
      <c r="BM37" s="30">
        <v>0.089643</v>
      </c>
      <c r="BN37" s="30">
        <v>0.088359</v>
      </c>
      <c r="BO37" s="30">
        <v>0.078787</v>
      </c>
      <c r="BP37" s="30">
        <v>0.080757</v>
      </c>
      <c r="BQ37" s="30">
        <v>0.091403</v>
      </c>
      <c r="BR37" s="30">
        <v>0.077524</v>
      </c>
      <c r="BS37" s="30">
        <v>0.068458</v>
      </c>
      <c r="BT37" s="30"/>
      <c r="BV37" s="62" t="s">
        <v>312</v>
      </c>
      <c r="BW37" s="30">
        <v>0.031723</v>
      </c>
      <c r="BX37" s="30">
        <v>0.027353</v>
      </c>
      <c r="BY37" s="30">
        <v>0.028526</v>
      </c>
      <c r="BZ37" s="30">
        <v>0.027227</v>
      </c>
      <c r="CA37" s="30">
        <v>0.027538</v>
      </c>
      <c r="CB37" s="30">
        <v>0.023987</v>
      </c>
      <c r="CC37" s="30">
        <v>0.020535</v>
      </c>
      <c r="CD37" s="30">
        <v>0.023879</v>
      </c>
      <c r="CE37" s="30">
        <v>0.025939</v>
      </c>
      <c r="CF37" s="30">
        <v>0.024764</v>
      </c>
      <c r="CG37" s="30">
        <v>0.022557</v>
      </c>
      <c r="CH37" s="30">
        <v>0.024017</v>
      </c>
      <c r="CI37" s="30">
        <v>0.022709</v>
      </c>
      <c r="CJ37" s="30">
        <v>0.029411</v>
      </c>
      <c r="CK37" s="30">
        <v>0.029438</v>
      </c>
      <c r="CL37" s="30">
        <v>0.02394</v>
      </c>
      <c r="CM37" s="30">
        <v>0.024509</v>
      </c>
      <c r="CN37" s="30">
        <v>0.026073</v>
      </c>
      <c r="CO37" s="30">
        <v>0.029193</v>
      </c>
      <c r="CP37" s="30">
        <v>0.029278</v>
      </c>
      <c r="CQ37" s="30">
        <v>0.027044</v>
      </c>
      <c r="CT37" s="62" t="s">
        <v>312</v>
      </c>
      <c r="CU37" s="30">
        <v>0.05618</v>
      </c>
      <c r="CV37" s="30">
        <v>0.0538</v>
      </c>
      <c r="CW37" s="30">
        <v>0.057565</v>
      </c>
      <c r="CX37" s="30">
        <v>0.05038</v>
      </c>
      <c r="CY37" s="30">
        <v>0.049527</v>
      </c>
      <c r="CZ37" s="30">
        <v>0.045989</v>
      </c>
      <c r="DA37" s="30">
        <v>0.04795</v>
      </c>
      <c r="DB37" s="30">
        <v>0.046524</v>
      </c>
      <c r="DC37" s="30">
        <v>0.048603</v>
      </c>
      <c r="DD37" s="30">
        <v>0.050876</v>
      </c>
      <c r="DE37" s="30">
        <v>0.053115</v>
      </c>
      <c r="DF37" s="30">
        <v>0.048532</v>
      </c>
      <c r="DG37" s="30">
        <v>0.047916</v>
      </c>
      <c r="DH37" s="30">
        <v>0.050861</v>
      </c>
      <c r="DI37" s="30">
        <v>0.051168</v>
      </c>
      <c r="DJ37" s="30">
        <v>0.045115</v>
      </c>
      <c r="DK37" s="30">
        <v>0.043466</v>
      </c>
      <c r="DL37" s="30">
        <v>0.047087</v>
      </c>
      <c r="DM37" s="30">
        <v>0.053052</v>
      </c>
      <c r="DN37" s="30">
        <v>0.055664</v>
      </c>
      <c r="DO37" s="30">
        <v>0.048536</v>
      </c>
      <c r="DR37" s="62" t="s">
        <v>312</v>
      </c>
      <c r="DS37" s="30">
        <v>0.306803</v>
      </c>
      <c r="DT37" s="30">
        <v>0.255919</v>
      </c>
      <c r="DU37" s="30">
        <v>0.287243</v>
      </c>
      <c r="DV37" s="30">
        <v>0.284124</v>
      </c>
      <c r="DW37" s="30">
        <v>0.278951</v>
      </c>
      <c r="DX37" s="30">
        <v>0.24926</v>
      </c>
      <c r="DY37" s="30">
        <v>0.253553</v>
      </c>
      <c r="DZ37" s="30">
        <v>0.303823</v>
      </c>
      <c r="EA37" s="30">
        <v>0.296469</v>
      </c>
      <c r="EB37" s="30">
        <v>0.294439</v>
      </c>
      <c r="EC37" s="30">
        <v>0.271812</v>
      </c>
      <c r="ED37" s="30">
        <v>0.287136</v>
      </c>
      <c r="EE37" s="30">
        <v>0.280825</v>
      </c>
      <c r="EF37" s="30">
        <v>0.28253</v>
      </c>
      <c r="EG37" s="30">
        <v>0.280982</v>
      </c>
      <c r="EH37" s="30">
        <v>0.260943</v>
      </c>
      <c r="EI37" s="30">
        <v>0.232668</v>
      </c>
      <c r="EJ37" s="30">
        <v>0.29353</v>
      </c>
      <c r="EK37" s="30">
        <v>0.307777</v>
      </c>
      <c r="EL37" s="30">
        <v>0.29944</v>
      </c>
      <c r="EM37" s="30">
        <v>0.28598</v>
      </c>
      <c r="EP37" s="62" t="s">
        <v>312</v>
      </c>
      <c r="EQ37" s="30">
        <v>0.148147</v>
      </c>
      <c r="ER37" s="30">
        <v>0.143078</v>
      </c>
      <c r="ES37" s="30">
        <v>0.131257</v>
      </c>
      <c r="ET37" s="30">
        <v>0.118272</v>
      </c>
      <c r="EU37" s="30">
        <v>0.116154</v>
      </c>
      <c r="EV37" s="30">
        <v>0.130114</v>
      </c>
      <c r="EW37" s="30">
        <v>0.131558</v>
      </c>
      <c r="EX37" s="30">
        <v>0.133266</v>
      </c>
      <c r="EY37" s="30">
        <v>0.132193</v>
      </c>
      <c r="EZ37" s="30">
        <v>0.127338</v>
      </c>
      <c r="FA37" s="30">
        <v>0.101615</v>
      </c>
      <c r="FB37" s="30">
        <v>0.122367</v>
      </c>
      <c r="FC37" s="30">
        <v>0.109141</v>
      </c>
      <c r="FD37" s="30">
        <v>0.104938</v>
      </c>
      <c r="FE37" s="30">
        <v>0.096975</v>
      </c>
      <c r="FF37" s="30">
        <v>0.091582</v>
      </c>
      <c r="FG37" s="30">
        <v>0.092397</v>
      </c>
      <c r="FH37" s="30">
        <v>0.099525</v>
      </c>
      <c r="FI37" s="30">
        <v>0.097835</v>
      </c>
      <c r="FJ37" s="30">
        <v>0.103159</v>
      </c>
      <c r="FK37" s="30">
        <v>0.100883</v>
      </c>
    </row>
    <row r="38" spans="2:167">
      <c r="B38" s="24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Z38" s="24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X38" s="24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V38" s="24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T38" s="24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R38" s="24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P38" s="24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</row>
    <row r="39" ht="13" spans="1:167">
      <c r="A39" s="7"/>
      <c r="B39" s="8" t="s">
        <v>301</v>
      </c>
      <c r="C39" s="26">
        <v>41.581416</v>
      </c>
      <c r="D39" s="26">
        <v>41.874007</v>
      </c>
      <c r="E39" s="26">
        <v>42.422205</v>
      </c>
      <c r="F39" s="26">
        <v>40.634205</v>
      </c>
      <c r="G39" s="26">
        <v>39.487096</v>
      </c>
      <c r="H39" s="26">
        <v>37.728469</v>
      </c>
      <c r="I39" s="26">
        <v>37.863571</v>
      </c>
      <c r="J39" s="26">
        <v>38.972213</v>
      </c>
      <c r="K39" s="26">
        <v>39.015548</v>
      </c>
      <c r="L39" s="26">
        <v>37.863896</v>
      </c>
      <c r="M39" s="26">
        <v>39.452843</v>
      </c>
      <c r="N39" s="26">
        <v>39.998979</v>
      </c>
      <c r="O39" s="26">
        <v>37.775747</v>
      </c>
      <c r="P39" s="26">
        <v>32.732818</v>
      </c>
      <c r="Q39" s="26">
        <v>31.62186</v>
      </c>
      <c r="R39" s="26">
        <v>31.343369</v>
      </c>
      <c r="S39" s="26">
        <v>30.632236</v>
      </c>
      <c r="T39" s="26">
        <v>31.101297</v>
      </c>
      <c r="U39" s="26">
        <v>31.486268</v>
      </c>
      <c r="V39" s="26">
        <v>31.13736</v>
      </c>
      <c r="W39" s="26">
        <v>30.419393</v>
      </c>
      <c r="X39" s="26"/>
      <c r="Y39" s="7"/>
      <c r="Z39" s="8" t="s">
        <v>301</v>
      </c>
      <c r="AA39" s="26">
        <v>27.180589</v>
      </c>
      <c r="AB39" s="26">
        <v>26.67995</v>
      </c>
      <c r="AC39" s="26">
        <v>26.342344</v>
      </c>
      <c r="AD39" s="26">
        <v>24.807777</v>
      </c>
      <c r="AE39" s="26">
        <v>27.254222</v>
      </c>
      <c r="AF39" s="26">
        <v>25.512246</v>
      </c>
      <c r="AG39" s="26">
        <v>24.514222</v>
      </c>
      <c r="AH39" s="26">
        <v>24.185758</v>
      </c>
      <c r="AI39" s="26">
        <v>22.252671</v>
      </c>
      <c r="AJ39" s="26">
        <v>21.132358</v>
      </c>
      <c r="AK39" s="26">
        <v>20.182124</v>
      </c>
      <c r="AL39" s="26">
        <v>18.35268</v>
      </c>
      <c r="AM39" s="26">
        <v>17.711513</v>
      </c>
      <c r="AN39" s="26">
        <v>16.479813</v>
      </c>
      <c r="AO39" s="26">
        <v>15.829307</v>
      </c>
      <c r="AP39" s="26">
        <v>16.115689</v>
      </c>
      <c r="AQ39" s="26">
        <v>17.105395</v>
      </c>
      <c r="AR39" s="26">
        <v>15.477339</v>
      </c>
      <c r="AS39" s="26">
        <v>15.120525</v>
      </c>
      <c r="AT39" s="26">
        <v>14.858154</v>
      </c>
      <c r="AU39" s="26">
        <v>13.77369</v>
      </c>
      <c r="AV39" s="26"/>
      <c r="AW39" s="7"/>
      <c r="AX39" s="8" t="s">
        <v>301</v>
      </c>
      <c r="AY39" s="26">
        <v>43.222491</v>
      </c>
      <c r="AZ39" s="26">
        <v>43.173788</v>
      </c>
      <c r="BA39" s="26">
        <v>43.553852</v>
      </c>
      <c r="BB39" s="26">
        <v>43.119279</v>
      </c>
      <c r="BC39" s="26">
        <v>42.429432</v>
      </c>
      <c r="BD39" s="26">
        <v>43.29709</v>
      </c>
      <c r="BE39" s="26">
        <v>42.983535</v>
      </c>
      <c r="BF39" s="26">
        <v>42.896831</v>
      </c>
      <c r="BG39" s="26">
        <v>42.419172</v>
      </c>
      <c r="BH39" s="26">
        <v>41.648397</v>
      </c>
      <c r="BI39" s="26">
        <v>41.676907</v>
      </c>
      <c r="BJ39" s="26">
        <v>41.859231</v>
      </c>
      <c r="BK39" s="26">
        <v>41.528803</v>
      </c>
      <c r="BL39" s="26">
        <v>41.201631</v>
      </c>
      <c r="BM39" s="26">
        <v>40.617727</v>
      </c>
      <c r="BN39" s="26">
        <v>41.022462</v>
      </c>
      <c r="BO39" s="26">
        <v>41.242192</v>
      </c>
      <c r="BP39" s="26">
        <v>40.931125</v>
      </c>
      <c r="BQ39" s="26">
        <v>41.927515</v>
      </c>
      <c r="BR39" s="26">
        <v>40.563431</v>
      </c>
      <c r="BS39" s="26">
        <v>40.356598</v>
      </c>
      <c r="BT39" s="26"/>
      <c r="BU39" s="7"/>
      <c r="BV39" s="8" t="s">
        <v>301</v>
      </c>
      <c r="BW39" s="26">
        <v>36.053019</v>
      </c>
      <c r="BX39" s="26">
        <v>34.995494</v>
      </c>
      <c r="BY39" s="26">
        <v>34.308436</v>
      </c>
      <c r="BZ39" s="26">
        <v>33.866629</v>
      </c>
      <c r="CA39" s="26">
        <v>32.708912</v>
      </c>
      <c r="CB39" s="26">
        <v>31.406901</v>
      </c>
      <c r="CC39" s="26">
        <v>30.944168</v>
      </c>
      <c r="CD39" s="26">
        <v>28.709003</v>
      </c>
      <c r="CE39" s="26">
        <v>28.543443</v>
      </c>
      <c r="CF39" s="26">
        <v>27.618517</v>
      </c>
      <c r="CG39" s="26">
        <v>27.622796</v>
      </c>
      <c r="CH39" s="26">
        <v>27.796647</v>
      </c>
      <c r="CI39" s="26">
        <v>28.372334</v>
      </c>
      <c r="CJ39" s="26">
        <v>27.829903</v>
      </c>
      <c r="CK39" s="26">
        <v>27.351084</v>
      </c>
      <c r="CL39" s="26">
        <v>27.21154</v>
      </c>
      <c r="CM39" s="26">
        <v>27.664168</v>
      </c>
      <c r="CN39" s="26">
        <v>28.318501</v>
      </c>
      <c r="CO39" s="26">
        <v>28.050162</v>
      </c>
      <c r="CP39" s="26">
        <v>27.746446</v>
      </c>
      <c r="CQ39" s="26">
        <v>27.828064</v>
      </c>
      <c r="CS39" s="7"/>
      <c r="CT39" s="8" t="s">
        <v>301</v>
      </c>
      <c r="CU39" s="26">
        <v>46.454862</v>
      </c>
      <c r="CV39" s="26">
        <v>46.936987</v>
      </c>
      <c r="CW39" s="26">
        <v>47.071086</v>
      </c>
      <c r="CX39" s="26">
        <v>46.808746</v>
      </c>
      <c r="CY39" s="26">
        <v>47.309979</v>
      </c>
      <c r="CZ39" s="26">
        <v>47.286717</v>
      </c>
      <c r="DA39" s="26">
        <v>47.717594</v>
      </c>
      <c r="DB39" s="26">
        <v>47.351165</v>
      </c>
      <c r="DC39" s="26">
        <v>47.111368</v>
      </c>
      <c r="DD39" s="26">
        <v>46.474711</v>
      </c>
      <c r="DE39" s="26">
        <v>46.909511</v>
      </c>
      <c r="DF39" s="26">
        <v>45.49998</v>
      </c>
      <c r="DG39" s="26">
        <v>45.34736</v>
      </c>
      <c r="DH39" s="26">
        <v>44.523024</v>
      </c>
      <c r="DI39" s="26">
        <v>43.911851</v>
      </c>
      <c r="DJ39" s="26">
        <v>43.459545</v>
      </c>
      <c r="DK39" s="26">
        <v>43.546646</v>
      </c>
      <c r="DL39" s="26">
        <v>43.204023</v>
      </c>
      <c r="DM39" s="26">
        <v>43.265541</v>
      </c>
      <c r="DN39" s="26">
        <v>43.436852</v>
      </c>
      <c r="DO39" s="26">
        <v>42.869989</v>
      </c>
      <c r="DQ39" s="7"/>
      <c r="DR39" s="8" t="s">
        <v>301</v>
      </c>
      <c r="DS39" s="26">
        <v>48.803494</v>
      </c>
      <c r="DT39" s="26">
        <v>48.680021</v>
      </c>
      <c r="DU39" s="26">
        <v>48.589784</v>
      </c>
      <c r="DV39" s="26">
        <v>48.575164</v>
      </c>
      <c r="DW39" s="26">
        <v>48.287923</v>
      </c>
      <c r="DX39" s="26">
        <v>47.848036</v>
      </c>
      <c r="DY39" s="26">
        <v>47.54241</v>
      </c>
      <c r="DZ39" s="26">
        <v>47.602833</v>
      </c>
      <c r="EA39" s="26">
        <v>47.439097</v>
      </c>
      <c r="EB39" s="26">
        <v>47.264484</v>
      </c>
      <c r="EC39" s="26">
        <v>47.157024</v>
      </c>
      <c r="ED39" s="26">
        <v>47.111143</v>
      </c>
      <c r="EE39" s="26">
        <v>47.036319</v>
      </c>
      <c r="EF39" s="26">
        <v>46.725956</v>
      </c>
      <c r="EG39" s="26">
        <v>46.248937</v>
      </c>
      <c r="EH39" s="26">
        <v>46.103196</v>
      </c>
      <c r="EI39" s="26">
        <v>45.480007</v>
      </c>
      <c r="EJ39" s="26">
        <v>45.776018</v>
      </c>
      <c r="EK39" s="26">
        <v>45.738039</v>
      </c>
      <c r="EL39" s="26">
        <v>45.472831</v>
      </c>
      <c r="EM39" s="26">
        <v>45.255801</v>
      </c>
      <c r="EO39" s="7"/>
      <c r="EP39" s="8" t="s">
        <v>301</v>
      </c>
      <c r="EQ39" s="26">
        <v>37.832263</v>
      </c>
      <c r="ER39" s="26">
        <v>37.728885</v>
      </c>
      <c r="ES39" s="26">
        <v>36.043249</v>
      </c>
      <c r="ET39" s="26">
        <v>35.636328</v>
      </c>
      <c r="EU39" s="26">
        <v>35.27875</v>
      </c>
      <c r="EV39" s="26">
        <v>36.321547</v>
      </c>
      <c r="EW39" s="26">
        <v>36.172888</v>
      </c>
      <c r="EX39" s="26">
        <v>35.747627</v>
      </c>
      <c r="EY39" s="26">
        <v>34.42186</v>
      </c>
      <c r="EZ39" s="26">
        <v>34.186024</v>
      </c>
      <c r="FA39" s="26">
        <v>32.509948</v>
      </c>
      <c r="FB39" s="26">
        <v>33.289691</v>
      </c>
      <c r="FC39" s="26">
        <v>32.211348</v>
      </c>
      <c r="FD39" s="26">
        <v>31.832263</v>
      </c>
      <c r="FE39" s="26">
        <v>31.179685</v>
      </c>
      <c r="FF39" s="26">
        <v>31.991865</v>
      </c>
      <c r="FG39" s="26">
        <v>31.739894</v>
      </c>
      <c r="FH39" s="26">
        <v>31.73414</v>
      </c>
      <c r="FI39" s="26">
        <v>31.374542</v>
      </c>
      <c r="FJ39" s="26">
        <v>31.215155</v>
      </c>
      <c r="FK39" s="26">
        <v>31.21087</v>
      </c>
    </row>
    <row r="40" ht="13" spans="1:167">
      <c r="A40" s="7"/>
      <c r="B40" s="8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7"/>
      <c r="Z40" s="8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7"/>
      <c r="AX40" s="8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7"/>
      <c r="BV40" s="8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S40" s="7"/>
      <c r="CT40" s="8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Q40" s="7"/>
      <c r="DR40" s="8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O40" s="7"/>
      <c r="EP40" s="8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</row>
    <row r="41" ht="13" spans="1:167">
      <c r="A41" s="7"/>
      <c r="B41" s="8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7"/>
      <c r="Z41" s="8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7"/>
      <c r="AX41" s="8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7"/>
      <c r="BV41" s="8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S41" s="7"/>
      <c r="CT41" s="8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Q41" s="7"/>
      <c r="DR41" s="8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O41" s="7"/>
      <c r="EP41" s="8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</row>
    <row r="42" ht="13" spans="1:167">
      <c r="A42" s="7"/>
      <c r="B42" s="8" t="s">
        <v>302</v>
      </c>
      <c r="C42" s="72">
        <v>0.947294</v>
      </c>
      <c r="D42" s="72">
        <v>0.951087</v>
      </c>
      <c r="E42" s="72">
        <v>0.98549</v>
      </c>
      <c r="F42" s="72">
        <v>0.984488</v>
      </c>
      <c r="G42" s="72">
        <v>1.02172</v>
      </c>
      <c r="H42" s="72">
        <v>0.944758</v>
      </c>
      <c r="I42" s="72">
        <v>0.852837</v>
      </c>
      <c r="J42" s="72">
        <v>0.918687</v>
      </c>
      <c r="K42" s="72">
        <v>0.969747</v>
      </c>
      <c r="L42" s="72">
        <v>0.987977</v>
      </c>
      <c r="M42" s="72">
        <v>0.869285</v>
      </c>
      <c r="N42" s="72">
        <v>0.93315</v>
      </c>
      <c r="O42" s="72">
        <v>0.797632</v>
      </c>
      <c r="P42" s="72">
        <v>0.855798</v>
      </c>
      <c r="Q42" s="72">
        <v>0.971844</v>
      </c>
      <c r="R42" s="72">
        <v>1.02661</v>
      </c>
      <c r="S42" s="72">
        <v>0.944798</v>
      </c>
      <c r="T42" s="72">
        <v>1.026713</v>
      </c>
      <c r="U42" s="72">
        <v>0.947148</v>
      </c>
      <c r="V42" s="72">
        <v>0.992039</v>
      </c>
      <c r="W42" s="72">
        <v>0.87012</v>
      </c>
      <c r="X42" s="72"/>
      <c r="Y42" s="7"/>
      <c r="Z42" s="8" t="s">
        <v>302</v>
      </c>
      <c r="AA42" s="72">
        <v>0.974284</v>
      </c>
      <c r="AB42" s="72">
        <v>0.882264</v>
      </c>
      <c r="AC42" s="72">
        <v>0.937955</v>
      </c>
      <c r="AD42" s="72">
        <v>0.996163</v>
      </c>
      <c r="AE42" s="72">
        <v>0.996829</v>
      </c>
      <c r="AF42" s="72">
        <v>0.951023</v>
      </c>
      <c r="AG42" s="72">
        <v>0.856057</v>
      </c>
      <c r="AH42" s="72">
        <v>0.959899</v>
      </c>
      <c r="AI42" s="72">
        <v>0.952734</v>
      </c>
      <c r="AJ42" s="72">
        <v>0.963994</v>
      </c>
      <c r="AK42" s="72">
        <v>0.847165</v>
      </c>
      <c r="AL42" s="72">
        <v>0.887177</v>
      </c>
      <c r="AM42" s="72">
        <v>0.846476</v>
      </c>
      <c r="AN42" s="72">
        <v>0.925237</v>
      </c>
      <c r="AO42" s="72">
        <v>0.968267</v>
      </c>
      <c r="AP42" s="72">
        <v>0.955142</v>
      </c>
      <c r="AQ42" s="72">
        <v>0.916602</v>
      </c>
      <c r="AR42" s="72">
        <v>0.955104</v>
      </c>
      <c r="AS42" s="72">
        <v>0.968529</v>
      </c>
      <c r="AT42" s="72">
        <v>0.999033</v>
      </c>
      <c r="AU42" s="72">
        <v>0.871535</v>
      </c>
      <c r="AV42" s="72"/>
      <c r="AW42" s="7"/>
      <c r="AX42" s="8" t="s">
        <v>302</v>
      </c>
      <c r="AY42" s="72">
        <v>0.936142</v>
      </c>
      <c r="AZ42" s="72">
        <v>0.841644</v>
      </c>
      <c r="BA42" s="72">
        <v>0.893557</v>
      </c>
      <c r="BB42" s="72">
        <v>0.964072</v>
      </c>
      <c r="BC42" s="72">
        <v>0.930566</v>
      </c>
      <c r="BD42" s="72">
        <v>0.924018</v>
      </c>
      <c r="BE42" s="72">
        <v>0.826733</v>
      </c>
      <c r="BF42" s="72">
        <v>0.909955</v>
      </c>
      <c r="BG42" s="72">
        <v>0.935918</v>
      </c>
      <c r="BH42" s="72">
        <v>0.936684</v>
      </c>
      <c r="BI42" s="72">
        <v>0.849017</v>
      </c>
      <c r="BJ42" s="72">
        <v>0.870448</v>
      </c>
      <c r="BK42" s="72">
        <v>0.789458</v>
      </c>
      <c r="BL42" s="72">
        <v>0.91546</v>
      </c>
      <c r="BM42" s="72">
        <v>0.995405</v>
      </c>
      <c r="BN42" s="72">
        <v>0.919828</v>
      </c>
      <c r="BO42" s="72">
        <v>0.882001</v>
      </c>
      <c r="BP42" s="72">
        <v>0.91991</v>
      </c>
      <c r="BQ42" s="72">
        <v>0.921429</v>
      </c>
      <c r="BR42" s="72">
        <v>0.955985</v>
      </c>
      <c r="BS42" s="72">
        <v>0.840042</v>
      </c>
      <c r="BT42" s="72"/>
      <c r="BU42" s="7"/>
      <c r="BV42" s="8" t="s">
        <v>302</v>
      </c>
      <c r="BW42" s="72">
        <v>0.968023</v>
      </c>
      <c r="BX42" s="72">
        <v>0.905455</v>
      </c>
      <c r="BY42" s="72">
        <v>0.988114</v>
      </c>
      <c r="BZ42" s="72">
        <v>0.963988</v>
      </c>
      <c r="CA42" s="72">
        <v>1.002245</v>
      </c>
      <c r="CB42" s="72">
        <v>0.927031</v>
      </c>
      <c r="CC42" s="72">
        <v>0.865662</v>
      </c>
      <c r="CD42" s="72">
        <v>0.953014</v>
      </c>
      <c r="CE42" s="72">
        <v>1.01739</v>
      </c>
      <c r="CF42" s="72">
        <v>0.994142</v>
      </c>
      <c r="CG42" s="72">
        <v>0.875521</v>
      </c>
      <c r="CH42" s="72">
        <v>0.909996</v>
      </c>
      <c r="CI42" s="72">
        <v>0.74488</v>
      </c>
      <c r="CJ42" s="72">
        <v>1.023451</v>
      </c>
      <c r="CK42" s="72">
        <v>1.04496</v>
      </c>
      <c r="CL42" s="72">
        <v>0.866675</v>
      </c>
      <c r="CM42" s="72">
        <v>0.891138</v>
      </c>
      <c r="CN42" s="72">
        <v>0.866675</v>
      </c>
      <c r="CO42" s="72">
        <v>0.970387</v>
      </c>
      <c r="CP42" s="72">
        <v>1.005268</v>
      </c>
      <c r="CQ42" s="72">
        <v>0.892151</v>
      </c>
      <c r="CS42" s="7"/>
      <c r="CT42" s="8" t="s">
        <v>302</v>
      </c>
      <c r="CU42" s="72">
        <v>0.982985</v>
      </c>
      <c r="CV42" s="72">
        <v>0.891526</v>
      </c>
      <c r="CW42" s="72">
        <v>1.003735</v>
      </c>
      <c r="CX42" s="72">
        <v>0.982127</v>
      </c>
      <c r="CY42" s="72">
        <v>0.978118</v>
      </c>
      <c r="CZ42" s="72">
        <v>0.933513</v>
      </c>
      <c r="DA42" s="72">
        <v>0.893181</v>
      </c>
      <c r="DB42" s="72">
        <v>0.952798</v>
      </c>
      <c r="DC42" s="72">
        <v>0.972</v>
      </c>
      <c r="DD42" s="72">
        <v>1.03624</v>
      </c>
      <c r="DE42" s="72">
        <v>0.926098</v>
      </c>
      <c r="DF42" s="72">
        <v>0.918255</v>
      </c>
      <c r="DG42" s="72">
        <v>0.951388</v>
      </c>
      <c r="DH42" s="72">
        <v>0.971762</v>
      </c>
      <c r="DI42" s="72">
        <v>1.007167</v>
      </c>
      <c r="DJ42" s="72">
        <v>0.86812</v>
      </c>
      <c r="DK42" s="72">
        <v>0.848717</v>
      </c>
      <c r="DL42" s="72">
        <v>0.868123</v>
      </c>
      <c r="DM42" s="72">
        <v>0.977509</v>
      </c>
      <c r="DN42" s="72">
        <v>1.010105</v>
      </c>
      <c r="DO42" s="72">
        <v>0.921775</v>
      </c>
      <c r="DQ42" s="7"/>
      <c r="DR42" s="8" t="s">
        <v>302</v>
      </c>
      <c r="DS42" s="72">
        <v>0.975952</v>
      </c>
      <c r="DT42" s="72">
        <v>0.87578</v>
      </c>
      <c r="DU42" s="72">
        <v>0.974168</v>
      </c>
      <c r="DV42" s="72">
        <v>0.944371</v>
      </c>
      <c r="DW42" s="72">
        <v>0.913148</v>
      </c>
      <c r="DX42" s="72">
        <v>0.832589</v>
      </c>
      <c r="DY42" s="72">
        <v>0.875201</v>
      </c>
      <c r="DZ42" s="72">
        <v>0.914952</v>
      </c>
      <c r="EA42" s="72">
        <v>0.91362</v>
      </c>
      <c r="EB42" s="72">
        <v>0.973169</v>
      </c>
      <c r="EC42" s="72">
        <v>0.916728</v>
      </c>
      <c r="ED42" s="72">
        <v>0.936771</v>
      </c>
      <c r="EE42" s="72">
        <v>0.916902</v>
      </c>
      <c r="EF42" s="72">
        <v>0.968313</v>
      </c>
      <c r="EG42" s="72">
        <v>1.005818</v>
      </c>
      <c r="EH42" s="72">
        <v>0.894233</v>
      </c>
      <c r="EI42" s="72">
        <v>0.876753</v>
      </c>
      <c r="EJ42" s="72">
        <v>0.894527</v>
      </c>
      <c r="EK42" s="72">
        <v>1.000583</v>
      </c>
      <c r="EL42" s="72">
        <v>1.028756</v>
      </c>
      <c r="EM42" s="72">
        <v>0.953254</v>
      </c>
      <c r="EO42" s="7"/>
      <c r="EP42" s="8" t="s">
        <v>302</v>
      </c>
      <c r="EQ42" s="72">
        <v>0.969772</v>
      </c>
      <c r="ER42" s="72">
        <v>0.951358</v>
      </c>
      <c r="ES42" s="72">
        <v>0.951468</v>
      </c>
      <c r="ET42" s="72">
        <v>0.871722</v>
      </c>
      <c r="EU42" s="72">
        <v>0.847547</v>
      </c>
      <c r="EV42" s="72">
        <v>0.892218</v>
      </c>
      <c r="EW42" s="72">
        <v>0.910745</v>
      </c>
      <c r="EX42" s="72">
        <v>0.960854</v>
      </c>
      <c r="EY42" s="72">
        <v>1.002505</v>
      </c>
      <c r="EZ42" s="72">
        <v>0.979347</v>
      </c>
      <c r="FA42" s="72">
        <v>0.881334</v>
      </c>
      <c r="FB42" s="72">
        <v>0.994278</v>
      </c>
      <c r="FC42" s="72">
        <v>0.955158</v>
      </c>
      <c r="FD42" s="72">
        <v>0.917826</v>
      </c>
      <c r="FE42" s="72">
        <v>0.877764</v>
      </c>
      <c r="FF42" s="72">
        <v>0.830698</v>
      </c>
      <c r="FG42" s="72">
        <v>0.834316</v>
      </c>
      <c r="FH42" s="72">
        <v>0.830854</v>
      </c>
      <c r="FI42" s="72">
        <v>0.890531</v>
      </c>
      <c r="FJ42" s="72">
        <v>0.944045</v>
      </c>
      <c r="FK42" s="72">
        <v>0.872244</v>
      </c>
    </row>
    <row r="44" spans="1:146">
      <c r="A44" s="15" t="s">
        <v>304</v>
      </c>
      <c r="B44"/>
      <c r="Y44" s="15" t="s">
        <v>304</v>
      </c>
      <c r="Z44"/>
      <c r="AW44" s="15" t="s">
        <v>304</v>
      </c>
      <c r="AX44"/>
      <c r="BU44" s="15" t="s">
        <v>304</v>
      </c>
      <c r="BV44"/>
      <c r="CS44" s="15" t="s">
        <v>304</v>
      </c>
      <c r="CT44"/>
      <c r="DQ44" s="15" t="s">
        <v>304</v>
      </c>
      <c r="DR44"/>
      <c r="EO44" s="15" t="s">
        <v>304</v>
      </c>
      <c r="EP44"/>
    </row>
    <row r="45" spans="25:122">
      <c r="Y45" s="15"/>
      <c r="Z45"/>
      <c r="AW45" s="15"/>
      <c r="AX45"/>
      <c r="BU45" s="15"/>
      <c r="BV45"/>
      <c r="CS45" s="15"/>
      <c r="CT45"/>
      <c r="DQ45" s="15"/>
      <c r="DR45"/>
    </row>
  </sheetData>
  <hyperlinks>
    <hyperlink ref="B2" location="Menu!A1"/>
    <hyperlink ref="A2:B2" location="Menu!B17" display="Back to main menu"/>
    <hyperlink ref="Y2:Z2" location="Menu!B17" display="Back to Main Menu"/>
    <hyperlink ref="AW2:AX2" location="Menu!B17" display="Back to Main Menu"/>
    <hyperlink ref="BU2:BV2" location="Menu!B17" display="Back to Main Menu"/>
    <hyperlink ref="CS2:CT2" location="Menu!B17" display="Back to Main Menu"/>
    <hyperlink ref="DQ2:DR2" location="Menu!B17" display="Back to Main Menu"/>
    <hyperlink ref="EP2" location="Menu!A1"/>
    <hyperlink ref="EO2:EP2" location="Menu!B17" display="Back to main menu"/>
  </hyperlink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42"/>
  <sheetViews>
    <sheetView zoomScale="64" zoomScaleNormal="64" topLeftCell="B116" workbookViewId="0">
      <selection activeCell="G83" sqref="G83:M83"/>
    </sheetView>
  </sheetViews>
  <sheetFormatPr defaultColWidth="8.72727272727273" defaultRowHeight="12.5"/>
  <cols>
    <col min="2" max="2" width="13.8181818181818" customWidth="1"/>
    <col min="3" max="3" width="27.2727272727273" customWidth="1"/>
    <col min="4" max="4" width="21.7272727272727" customWidth="1"/>
    <col min="5" max="5" width="17.4545454545455" customWidth="1"/>
    <col min="6" max="6" width="19.1818181818182" customWidth="1"/>
    <col min="7" max="7" width="27.2727272727273" customWidth="1"/>
    <col min="8" max="8" width="17" customWidth="1"/>
    <col min="9" max="9" width="11" customWidth="1"/>
    <col min="10" max="13" width="12" customWidth="1"/>
    <col min="18" max="18" width="53.5454545454545" customWidth="1"/>
  </cols>
  <sheetData>
    <row r="1" ht="14.5" spans="4:13">
      <c r="D1" s="32"/>
      <c r="E1" s="32"/>
      <c r="F1" s="33" t="s">
        <v>233</v>
      </c>
      <c r="G1" s="32"/>
      <c r="H1" s="32"/>
      <c r="I1" s="32"/>
      <c r="J1" s="32"/>
      <c r="K1" s="32"/>
      <c r="L1" s="32"/>
      <c r="M1" s="32"/>
    </row>
    <row r="2" ht="15.25" spans="4:18">
      <c r="D2" s="34" t="s">
        <v>11</v>
      </c>
      <c r="E2" s="34" t="s">
        <v>185</v>
      </c>
      <c r="F2" s="34" t="s">
        <v>186</v>
      </c>
      <c r="G2" s="115" t="s">
        <v>187</v>
      </c>
      <c r="H2" t="s">
        <v>188</v>
      </c>
      <c r="I2" t="s">
        <v>189</v>
      </c>
      <c r="J2" t="s">
        <v>190</v>
      </c>
      <c r="K2" t="s">
        <v>191</v>
      </c>
      <c r="L2" t="s">
        <v>192</v>
      </c>
      <c r="M2" t="s">
        <v>193</v>
      </c>
      <c r="O2" s="120" t="s">
        <v>234</v>
      </c>
      <c r="R2" s="35" t="s">
        <v>235</v>
      </c>
    </row>
    <row r="3" spans="2:15">
      <c r="B3" s="116" t="s">
        <v>236</v>
      </c>
      <c r="C3" s="56" t="str">
        <f>attached_heating_EFF!B14</f>
        <v>Heating Oil – Normal Efficiency</v>
      </c>
      <c r="D3" t="s">
        <v>52</v>
      </c>
      <c r="E3" t="s">
        <v>79</v>
      </c>
      <c r="F3" t="s">
        <v>25</v>
      </c>
      <c r="G3">
        <f>attached_AttachedHeatingStock!W15*'TechHeat-RES-SA'!O3</f>
        <v>0</v>
      </c>
      <c r="H3">
        <f>attached_AttachedHeatingStock!AU15*'TechHeat-RES-SA'!O3</f>
        <v>0</v>
      </c>
      <c r="I3">
        <f>attached_AttachedHeatingStock!BS15*'TechHeat-RES-SA'!O3</f>
        <v>0</v>
      </c>
      <c r="J3">
        <f>attached_AttachedHeatingStock!CQ15*'TechHeat-RES-SA'!O3</f>
        <v>0</v>
      </c>
      <c r="K3">
        <f>attached_AttachedHeatingStock!DO15*'TechHeat-RES-SA'!O3</f>
        <v>0</v>
      </c>
      <c r="L3">
        <f>attached_AttachedHeatingStock!EM15*'TechHeat-RES-SA'!O3</f>
        <v>0</v>
      </c>
      <c r="M3">
        <f>attached_AttachedHeatingStock!FK15*'TechHeat-RES-SA'!O3</f>
        <v>0.0004</v>
      </c>
      <c r="O3">
        <v>0.001</v>
      </c>
    </row>
    <row r="4" spans="2:15">
      <c r="B4" s="116"/>
      <c r="C4" s="56" t="str">
        <f>attached_heating_EFF!B15</f>
        <v>Heating Oil – Medium Efficiency</v>
      </c>
      <c r="D4" t="s">
        <v>54</v>
      </c>
      <c r="E4" t="s">
        <v>79</v>
      </c>
      <c r="F4" t="s">
        <v>25</v>
      </c>
      <c r="G4">
        <f>attached_AttachedHeatingStock!W16*'TechHeat-RES-SA'!O4</f>
        <v>0.0171</v>
      </c>
      <c r="H4">
        <f>attached_AttachedHeatingStock!AU16*'TechHeat-RES-SA'!O4</f>
        <v>0.0136</v>
      </c>
      <c r="I4">
        <f>attached_AttachedHeatingStock!BS16*'TechHeat-RES-SA'!O4</f>
        <v>0.0239</v>
      </c>
      <c r="J4">
        <f>attached_AttachedHeatingStock!CQ16*'TechHeat-RES-SA'!O4</f>
        <v>0.0003</v>
      </c>
      <c r="K4">
        <f>attached_AttachedHeatingStock!DO16*'TechHeat-RES-SA'!O4</f>
        <v>0.0005</v>
      </c>
      <c r="L4">
        <f>attached_AttachedHeatingStock!EM16*'TechHeat-RES-SA'!O4</f>
        <v>0.0007</v>
      </c>
      <c r="M4">
        <f>attached_AttachedHeatingStock!FK16*'TechHeat-RES-SA'!O4</f>
        <v>0.0106</v>
      </c>
      <c r="O4">
        <v>0.001</v>
      </c>
    </row>
    <row r="5" spans="2:15">
      <c r="B5" s="116"/>
      <c r="C5" s="56" t="str">
        <f>attached_heating_EFF!B16</f>
        <v>Heating Oil – High Efficiency</v>
      </c>
      <c r="D5" t="s">
        <v>56</v>
      </c>
      <c r="E5" t="s">
        <v>79</v>
      </c>
      <c r="F5" t="s">
        <v>25</v>
      </c>
      <c r="G5">
        <f>attached_AttachedHeatingStock!W17*'TechHeat-RES-SA'!O5</f>
        <v>0</v>
      </c>
      <c r="H5">
        <f>attached_AttachedHeatingStock!AU17*'TechHeat-RES-SA'!O5</f>
        <v>0</v>
      </c>
      <c r="I5">
        <f>attached_AttachedHeatingStock!BS17*'TechHeat-RES-SA'!O5</f>
        <v>0</v>
      </c>
      <c r="J5">
        <f>attached_AttachedHeatingStock!CQ17*'TechHeat-RES-SA'!O5</f>
        <v>0</v>
      </c>
      <c r="K5">
        <f>attached_AttachedHeatingStock!DO17*'TechHeat-RES-SA'!O5</f>
        <v>0</v>
      </c>
      <c r="L5">
        <f>attached_AttachedHeatingStock!EM17*'TechHeat-RES-SA'!O5</f>
        <v>0</v>
      </c>
      <c r="M5">
        <f>attached_AttachedHeatingStock!FK17*'TechHeat-RES-SA'!O5</f>
        <v>0</v>
      </c>
      <c r="O5">
        <v>0.001</v>
      </c>
    </row>
    <row r="6" spans="2:15">
      <c r="B6" s="116"/>
      <c r="C6" s="56" t="str">
        <f>attached_heating_EFF!B17</f>
        <v>Natural Gas – Normal Efficiency</v>
      </c>
      <c r="D6" t="s">
        <v>58</v>
      </c>
      <c r="E6" t="s">
        <v>76</v>
      </c>
      <c r="F6" t="s">
        <v>25</v>
      </c>
      <c r="G6">
        <f>attached_AttachedHeatingStock!W18*'TechHeat-RES-SA'!O6</f>
        <v>0</v>
      </c>
      <c r="H6">
        <f>attached_AttachedHeatingStock!AU18*'TechHeat-RES-SA'!O6</f>
        <v>0</v>
      </c>
      <c r="I6">
        <f>attached_AttachedHeatingStock!BS18*'TechHeat-RES-SA'!O6</f>
        <v>0</v>
      </c>
      <c r="J6">
        <f>attached_AttachedHeatingStock!CQ18*'TechHeat-RES-SA'!O6</f>
        <v>0</v>
      </c>
      <c r="K6">
        <f>attached_AttachedHeatingStock!DO18*'TechHeat-RES-SA'!O6</f>
        <v>0</v>
      </c>
      <c r="L6">
        <f>attached_AttachedHeatingStock!EM18*'TechHeat-RES-SA'!O6</f>
        <v>0</v>
      </c>
      <c r="M6">
        <f>attached_AttachedHeatingStock!FK18*'TechHeat-RES-SA'!O6</f>
        <v>0</v>
      </c>
      <c r="O6">
        <v>0.001</v>
      </c>
    </row>
    <row r="7" spans="2:15">
      <c r="B7" s="116"/>
      <c r="C7" s="56" t="str">
        <f>attached_heating_EFF!B18</f>
        <v>Natural Gas – Medium Efficiency</v>
      </c>
      <c r="D7" t="s">
        <v>60</v>
      </c>
      <c r="E7" t="s">
        <v>76</v>
      </c>
      <c r="F7" t="s">
        <v>25</v>
      </c>
      <c r="G7">
        <f>attached_AttachedHeatingStock!W19*'TechHeat-RES-SA'!O7</f>
        <v>0.0002</v>
      </c>
      <c r="H7">
        <f>attached_AttachedHeatingStock!AU19*'TechHeat-RES-SA'!O7</f>
        <v>0.0013</v>
      </c>
      <c r="I7">
        <f>attached_AttachedHeatingStock!BS19*'TechHeat-RES-SA'!O7</f>
        <v>0.1162</v>
      </c>
      <c r="J7">
        <f>attached_AttachedHeatingStock!CQ19*'TechHeat-RES-SA'!O7</f>
        <v>0.0035</v>
      </c>
      <c r="K7">
        <f>attached_AttachedHeatingStock!DO19*'TechHeat-RES-SA'!O7</f>
        <v>0.0063</v>
      </c>
      <c r="L7">
        <f>attached_AttachedHeatingStock!EM19*'TechHeat-RES-SA'!O7</f>
        <v>0.0778</v>
      </c>
      <c r="M7">
        <f>attached_AttachedHeatingStock!FK19*'TechHeat-RES-SA'!O7</f>
        <v>0.0426</v>
      </c>
      <c r="O7">
        <v>0.001</v>
      </c>
    </row>
    <row r="8" spans="2:15">
      <c r="B8" s="116"/>
      <c r="C8" s="56" t="str">
        <f>attached_heating_EFF!B19</f>
        <v>Natural Gas – High Efficiency</v>
      </c>
      <c r="D8" t="s">
        <v>62</v>
      </c>
      <c r="E8" t="s">
        <v>76</v>
      </c>
      <c r="F8" t="s">
        <v>25</v>
      </c>
      <c r="G8">
        <f>attached_AttachedHeatingStock!W20*'TechHeat-RES-SA'!O8</f>
        <v>0.0022</v>
      </c>
      <c r="H8">
        <f>attached_AttachedHeatingStock!AU20*'TechHeat-RES-SA'!O8</f>
        <v>0.0159</v>
      </c>
      <c r="I8">
        <f>attached_AttachedHeatingStock!BS20*'TechHeat-RES-SA'!O8</f>
        <v>0.5108</v>
      </c>
      <c r="J8">
        <f>attached_AttachedHeatingStock!CQ20*'TechHeat-RES-SA'!O8</f>
        <v>0.0187</v>
      </c>
      <c r="K8">
        <f>attached_AttachedHeatingStock!DO20*'TechHeat-RES-SA'!O8</f>
        <v>0.0251</v>
      </c>
      <c r="L8">
        <f>attached_AttachedHeatingStock!EM20*'TechHeat-RES-SA'!O8</f>
        <v>0.1422</v>
      </c>
      <c r="M8">
        <f>attached_AttachedHeatingStock!FK20*'TechHeat-RES-SA'!O8</f>
        <v>0.0821</v>
      </c>
      <c r="O8">
        <v>0.001</v>
      </c>
    </row>
    <row r="9" spans="2:15">
      <c r="B9" s="116"/>
      <c r="C9" s="56" t="str">
        <f>attached_heating_EFF!B20</f>
        <v>Electric</v>
      </c>
      <c r="D9" t="s">
        <v>66</v>
      </c>
      <c r="E9" t="s">
        <v>72</v>
      </c>
      <c r="F9" t="s">
        <v>25</v>
      </c>
      <c r="G9">
        <f>attached_AttachedHeatingStock!W21*'TechHeat-RES-SA'!O9</f>
        <v>0.0552</v>
      </c>
      <c r="H9">
        <f>attached_AttachedHeatingStock!AU21*'TechHeat-RES-SA'!O9</f>
        <v>0.2417</v>
      </c>
      <c r="I9">
        <f>attached_AttachedHeatingStock!BS21*'TechHeat-RES-SA'!O9</f>
        <v>0.1798</v>
      </c>
      <c r="J9">
        <f>attached_AttachedHeatingStock!CQ21*'TechHeat-RES-SA'!O9</f>
        <v>0.0167</v>
      </c>
      <c r="K9">
        <f>attached_AttachedHeatingStock!DO21*'TechHeat-RES-SA'!O9</f>
        <v>0.0049</v>
      </c>
      <c r="L9">
        <f>attached_AttachedHeatingStock!EM21*'TechHeat-RES-SA'!O9</f>
        <v>0.0312</v>
      </c>
      <c r="M9">
        <f>attached_AttachedHeatingStock!FK21*'TechHeat-RES-SA'!O9</f>
        <v>0.117</v>
      </c>
      <c r="O9">
        <v>0.001</v>
      </c>
    </row>
    <row r="10" spans="2:15">
      <c r="B10" s="116"/>
      <c r="C10" s="56" t="str">
        <f>attached_heating_EFF!B21</f>
        <v>Heat Pump</v>
      </c>
      <c r="D10" t="s">
        <v>69</v>
      </c>
      <c r="E10" t="s">
        <v>64</v>
      </c>
      <c r="F10" t="s">
        <v>25</v>
      </c>
      <c r="G10">
        <f>attached_AttachedHeatingStock!W22*'TechHeat-RES-SA'!O10</f>
        <v>0.0036</v>
      </c>
      <c r="H10">
        <f>attached_AttachedHeatingStock!AU22*'TechHeat-RES-SA'!O10</f>
        <v>0.0174</v>
      </c>
      <c r="I10">
        <f>attached_AttachedHeatingStock!BS22*'TechHeat-RES-SA'!O10</f>
        <v>0.0396</v>
      </c>
      <c r="J10">
        <f>attached_AttachedHeatingStock!CQ22*'TechHeat-RES-SA'!O10</f>
        <v>0.0017</v>
      </c>
      <c r="K10">
        <f>attached_AttachedHeatingStock!DO22*'TechHeat-RES-SA'!O10</f>
        <v>0</v>
      </c>
      <c r="L10">
        <f>attached_AttachedHeatingStock!EM22*'TechHeat-RES-SA'!O10</f>
        <v>0.0018</v>
      </c>
      <c r="M10">
        <f>attached_AttachedHeatingStock!FK22*'TechHeat-RES-SA'!O10</f>
        <v>0.0083</v>
      </c>
      <c r="O10">
        <v>0.001</v>
      </c>
    </row>
    <row r="11" spans="2:15">
      <c r="B11" s="116"/>
      <c r="C11" s="56" t="str">
        <f>attached_heating_EFF!B22</f>
        <v>Other1</v>
      </c>
      <c r="D11" t="s">
        <v>71</v>
      </c>
      <c r="E11" t="s">
        <v>67</v>
      </c>
      <c r="F11" t="s">
        <v>25</v>
      </c>
      <c r="G11">
        <f>attached_AttachedHeatingStock!W23*'TechHeat-RES-SA'!O11</f>
        <v>0.0012</v>
      </c>
      <c r="H11">
        <f>attached_AttachedHeatingStock!AU23*'TechHeat-RES-SA'!O11</f>
        <v>0.0014</v>
      </c>
      <c r="I11">
        <f>attached_AttachedHeatingStock!BS23*'TechHeat-RES-SA'!O11</f>
        <v>0.0296</v>
      </c>
      <c r="J11">
        <f>attached_AttachedHeatingStock!CQ23*'TechHeat-RES-SA'!O11</f>
        <v>0.0002</v>
      </c>
      <c r="K11">
        <f>attached_AttachedHeatingStock!DO23*'TechHeat-RES-SA'!O11</f>
        <v>0.0005</v>
      </c>
      <c r="L11">
        <f>attached_AttachedHeatingStock!EM23*'TechHeat-RES-SA'!O11</f>
        <v>0.002</v>
      </c>
      <c r="M11">
        <f>attached_AttachedHeatingStock!FK23*'TechHeat-RES-SA'!O11</f>
        <v>0.0027</v>
      </c>
      <c r="O11">
        <v>0.001</v>
      </c>
    </row>
    <row r="12" spans="2:15">
      <c r="B12" s="116"/>
      <c r="C12" s="56" t="str">
        <f>attached_heating_EFF!B23</f>
        <v>Wood</v>
      </c>
      <c r="D12" t="s">
        <v>75</v>
      </c>
      <c r="E12" t="s">
        <v>70</v>
      </c>
      <c r="F12" t="s">
        <v>25</v>
      </c>
      <c r="G12">
        <f>attached_AttachedHeatingStock!W24*'TechHeat-RES-SA'!O12</f>
        <v>0.0058</v>
      </c>
      <c r="H12">
        <f>attached_AttachedHeatingStock!AU24*'TechHeat-RES-SA'!O12</f>
        <v>0.0085</v>
      </c>
      <c r="I12">
        <f>attached_AttachedHeatingStock!BS24*'TechHeat-RES-SA'!O12</f>
        <v>0.009</v>
      </c>
      <c r="J12">
        <f>attached_AttachedHeatingStock!CQ24*'TechHeat-RES-SA'!O12</f>
        <v>0.0003</v>
      </c>
      <c r="K12">
        <f>attached_AttachedHeatingStock!DO24*'TechHeat-RES-SA'!O12</f>
        <v>0.0002</v>
      </c>
      <c r="L12">
        <f>attached_AttachedHeatingStock!EM24*'TechHeat-RES-SA'!O12</f>
        <v>0.0003</v>
      </c>
      <c r="M12">
        <f>attached_AttachedHeatingStock!FK24*'TechHeat-RES-SA'!O12</f>
        <v>0.0067</v>
      </c>
      <c r="O12">
        <v>0.001</v>
      </c>
    </row>
    <row r="13" ht="14.5" spans="2:15">
      <c r="B13" s="116"/>
      <c r="C13" s="10" t="s">
        <v>237</v>
      </c>
      <c r="D13" s="35" t="s">
        <v>78</v>
      </c>
      <c r="E13" s="35" t="s">
        <v>72</v>
      </c>
      <c r="F13" t="s">
        <v>25</v>
      </c>
      <c r="G13">
        <f>attached_AttachedHeatingStock!W26*'TechHeat-RES-SA'!O13</f>
        <v>0.0012</v>
      </c>
      <c r="H13">
        <f>attached_AttachedHeatingStock!AU26*'TechHeat-RES-SA'!O13</f>
        <v>0.0107</v>
      </c>
      <c r="I13">
        <f>attached_AttachedHeatingStock!BS26*'TechHeat-RES-SA'!O13</f>
        <v>0.0017</v>
      </c>
      <c r="J13">
        <f>attached_AttachedHeatingStock!CQ26*'TechHeat-RES-SA'!O13</f>
        <v>0</v>
      </c>
      <c r="K13">
        <f>attached_AttachedHeatingStock!DO26*'TechHeat-RES-SA'!O13</f>
        <v>0</v>
      </c>
      <c r="L13">
        <f>attached_AttachedHeatingStock!EM26*'TechHeat-RES-SA'!O13</f>
        <v>0</v>
      </c>
      <c r="M13">
        <f>attached_AttachedHeatingStock!FK26*'TechHeat-RES-SA'!O13</f>
        <v>0.0016</v>
      </c>
      <c r="O13">
        <v>0.001</v>
      </c>
    </row>
    <row r="14" spans="2:15">
      <c r="B14" s="116"/>
      <c r="E14" s="35" t="s">
        <v>70</v>
      </c>
      <c r="O14">
        <v>0.001</v>
      </c>
    </row>
    <row r="15" ht="14.5" spans="2:15">
      <c r="B15" s="116"/>
      <c r="C15" s="10" t="s">
        <v>238</v>
      </c>
      <c r="D15" s="35" t="s">
        <v>81</v>
      </c>
      <c r="E15" s="35" t="s">
        <v>79</v>
      </c>
      <c r="F15" t="s">
        <v>25</v>
      </c>
      <c r="G15">
        <f>attached_AttachedHeatingStock!W27*'TechHeat-RES-SA'!O15</f>
        <v>0.0008</v>
      </c>
      <c r="H15">
        <f>attached_AttachedHeatingStock!AU27*'TechHeat-RES-SA'!O15</f>
        <v>0.0042</v>
      </c>
      <c r="I15">
        <f>attached_AttachedHeatingStock!BS27*'TechHeat-RES-SA'!O15</f>
        <v>0.0017</v>
      </c>
      <c r="J15">
        <f>attached_AttachedHeatingStock!CQ27*'TechHeat-RES-SA'!O15</f>
        <v>0</v>
      </c>
      <c r="K15">
        <f>attached_AttachedHeatingStock!DO27*'TechHeat-RES-SA'!O15</f>
        <v>0</v>
      </c>
      <c r="L15">
        <f>attached_AttachedHeatingStock!EM27*'TechHeat-RES-SA'!O15</f>
        <v>0</v>
      </c>
      <c r="M15">
        <f>attached_AttachedHeatingStock!FK27*'TechHeat-RES-SA'!O15</f>
        <v>0.0002</v>
      </c>
      <c r="O15">
        <v>0.001</v>
      </c>
    </row>
    <row r="16" spans="2:15">
      <c r="B16" s="116"/>
      <c r="E16" s="35" t="s">
        <v>70</v>
      </c>
      <c r="O16">
        <v>0.001</v>
      </c>
    </row>
    <row r="17" ht="14.5" spans="2:15">
      <c r="B17" s="116"/>
      <c r="C17" s="10" t="s">
        <v>239</v>
      </c>
      <c r="D17" s="35" t="s">
        <v>83</v>
      </c>
      <c r="E17" s="35" t="s">
        <v>72</v>
      </c>
      <c r="F17" t="s">
        <v>25</v>
      </c>
      <c r="G17">
        <f>attached_AttachedHeatingStock!W28*'TechHeat-RES-SA'!O17</f>
        <v>0</v>
      </c>
      <c r="H17">
        <f>attached_AttachedHeatingStock!AU28*'TechHeat-RES-SA'!O17</f>
        <v>0.0007</v>
      </c>
      <c r="I17">
        <f>attached_AttachedHeatingStock!BS28*'TechHeat-RES-SA'!O17</f>
        <v>0.0029</v>
      </c>
      <c r="J17">
        <f>attached_AttachedHeatingStock!CQ28*'TechHeat-RES-SA'!O17</f>
        <v>0</v>
      </c>
      <c r="K17">
        <f>attached_AttachedHeatingStock!DO28*'TechHeat-RES-SA'!O17</f>
        <v>0.0001</v>
      </c>
      <c r="L17">
        <f>attached_AttachedHeatingStock!EM28*'TechHeat-RES-SA'!O17</f>
        <v>0.0003</v>
      </c>
      <c r="M17">
        <f>attached_AttachedHeatingStock!FK28*'TechHeat-RES-SA'!O17</f>
        <v>0.0008</v>
      </c>
      <c r="O17">
        <v>0.001</v>
      </c>
    </row>
    <row r="18" spans="2:15">
      <c r="B18" s="116"/>
      <c r="E18" s="35" t="s">
        <v>76</v>
      </c>
      <c r="O18">
        <v>0.001</v>
      </c>
    </row>
    <row r="19" ht="14.5" spans="2:15">
      <c r="B19" s="116"/>
      <c r="C19" s="10" t="s">
        <v>240</v>
      </c>
      <c r="D19" s="35" t="s">
        <v>88</v>
      </c>
      <c r="E19" s="35" t="s">
        <v>72</v>
      </c>
      <c r="F19" t="s">
        <v>25</v>
      </c>
      <c r="G19">
        <f>attached_AttachedHeatingStock!W29*'TechHeat-RES-SA'!O19</f>
        <v>0.0007</v>
      </c>
      <c r="H19">
        <f>attached_AttachedHeatingStock!AU29*'TechHeat-RES-SA'!O19</f>
        <v>0.017</v>
      </c>
      <c r="I19">
        <f>attached_AttachedHeatingStock!BS29*'TechHeat-RES-SA'!O19</f>
        <v>0.0009</v>
      </c>
      <c r="J19">
        <f>attached_AttachedHeatingStock!CQ29*'TechHeat-RES-SA'!O19</f>
        <v>0</v>
      </c>
      <c r="K19">
        <f>attached_AttachedHeatingStock!DO29*'TechHeat-RES-SA'!O19</f>
        <v>0</v>
      </c>
      <c r="L19">
        <f>attached_AttachedHeatingStock!EM29*'TechHeat-RES-SA'!O19</f>
        <v>0</v>
      </c>
      <c r="M19">
        <f>attached_AttachedHeatingStock!FK29*'TechHeat-RES-SA'!O19</f>
        <v>0</v>
      </c>
      <c r="O19">
        <v>0.001</v>
      </c>
    </row>
    <row r="20" spans="2:15">
      <c r="B20" s="116"/>
      <c r="E20" s="35" t="s">
        <v>79</v>
      </c>
      <c r="O20">
        <v>0.001</v>
      </c>
    </row>
    <row r="21" spans="15:15">
      <c r="O21">
        <v>0.001</v>
      </c>
    </row>
    <row r="25" ht="14.5" spans="4:33">
      <c r="D25" s="41"/>
      <c r="E25" s="41"/>
      <c r="F25" s="42" t="s">
        <v>209</v>
      </c>
      <c r="G25" s="43"/>
      <c r="H25" s="43"/>
      <c r="I25" s="43"/>
      <c r="J25" s="43"/>
      <c r="K25" s="43"/>
      <c r="L25" s="43"/>
      <c r="M25" s="43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</row>
    <row r="26" ht="15.25" spans="4:33">
      <c r="D26" s="44" t="s">
        <v>11</v>
      </c>
      <c r="E26" s="44" t="s">
        <v>185</v>
      </c>
      <c r="F26" s="44" t="s">
        <v>186</v>
      </c>
      <c r="G26" s="45" t="s">
        <v>187</v>
      </c>
      <c r="H26" s="45" t="s">
        <v>188</v>
      </c>
      <c r="I26" s="45" t="s">
        <v>189</v>
      </c>
      <c r="J26" s="45" t="s">
        <v>190</v>
      </c>
      <c r="K26" s="45" t="s">
        <v>191</v>
      </c>
      <c r="L26" s="45" t="s">
        <v>192</v>
      </c>
      <c r="M26" s="45" t="s">
        <v>193</v>
      </c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</row>
    <row r="27" spans="4:33">
      <c r="D27" s="45" t="s">
        <v>52</v>
      </c>
      <c r="E27" s="45" t="s">
        <v>79</v>
      </c>
      <c r="F27" s="45" t="s">
        <v>25</v>
      </c>
      <c r="G27" s="117">
        <f>attached_heating_EFF!W14*0.01</f>
        <v>0.6</v>
      </c>
      <c r="H27" s="117">
        <f>attached_heating_EFF!AU14*0.01</f>
        <v>0.6</v>
      </c>
      <c r="I27" s="117">
        <f>attached_heating_EFF!BS14*0.01</f>
        <v>0.6</v>
      </c>
      <c r="J27" s="117">
        <f>attached_heating_EFF!CQ14/100</f>
        <v>0.6</v>
      </c>
      <c r="K27" s="117">
        <f>attached_heating_EFF!DO14*0.01</f>
        <v>0.6</v>
      </c>
      <c r="L27" s="117">
        <f>attached_heating_EFF!EM14/100</f>
        <v>0.6</v>
      </c>
      <c r="M27" s="117">
        <f>attached_heating_EFF!FK14/100</f>
        <v>0.6</v>
      </c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</row>
    <row r="28" spans="4:33">
      <c r="D28" s="45" t="s">
        <v>54</v>
      </c>
      <c r="E28" s="45" t="s">
        <v>79</v>
      </c>
      <c r="F28" s="45" t="s">
        <v>25</v>
      </c>
      <c r="G28" s="117">
        <f>attached_heating_EFF!W15*0.01</f>
        <v>0.78</v>
      </c>
      <c r="H28" s="117">
        <f>attached_heating_EFF!AU15*0.01</f>
        <v>0.78</v>
      </c>
      <c r="I28" s="117">
        <f>attached_heating_EFF!BS15*0.01</f>
        <v>0.78</v>
      </c>
      <c r="J28" s="117">
        <f>attached_heating_EFF!CQ15/100</f>
        <v>0.78</v>
      </c>
      <c r="K28" s="117">
        <f>attached_heating_EFF!DO15*0.01</f>
        <v>0.78</v>
      </c>
      <c r="L28" s="117">
        <f>attached_heating_EFF!EM15/100</f>
        <v>0.78</v>
      </c>
      <c r="M28" s="117">
        <f>attached_heating_EFF!FK15/100</f>
        <v>0.78</v>
      </c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</row>
    <row r="29" spans="4:33">
      <c r="D29" s="45" t="s">
        <v>56</v>
      </c>
      <c r="E29" s="45" t="s">
        <v>79</v>
      </c>
      <c r="F29" s="45" t="s">
        <v>25</v>
      </c>
      <c r="G29" s="117">
        <f>attached_heating_EFF!W16*0.01</f>
        <v>0.85</v>
      </c>
      <c r="H29" s="117">
        <f>attached_heating_EFF!AU16*0.01</f>
        <v>0.85</v>
      </c>
      <c r="I29" s="117">
        <f>attached_heating_EFF!BS16*0.01</f>
        <v>0.85</v>
      </c>
      <c r="J29" s="117">
        <f>attached_heating_EFF!CQ16/100</f>
        <v>0.85</v>
      </c>
      <c r="K29" s="117">
        <f>attached_heating_EFF!DO16*0.01</f>
        <v>0.85</v>
      </c>
      <c r="L29" s="117">
        <f>attached_heating_EFF!EM16/100</f>
        <v>0.85</v>
      </c>
      <c r="M29" s="117">
        <f>attached_heating_EFF!FK16/100</f>
        <v>0.85</v>
      </c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</row>
    <row r="30" spans="4:33">
      <c r="D30" s="45" t="s">
        <v>58</v>
      </c>
      <c r="E30" s="45" t="s">
        <v>76</v>
      </c>
      <c r="F30" s="45" t="s">
        <v>25</v>
      </c>
      <c r="G30" s="117">
        <f>attached_heating_EFF!W17*0.01</f>
        <v>0.62</v>
      </c>
      <c r="H30" s="117">
        <f>attached_heating_EFF!AU17*0.01</f>
        <v>0.62</v>
      </c>
      <c r="I30" s="117">
        <f>attached_heating_EFF!BS17*0.01</f>
        <v>0.62</v>
      </c>
      <c r="J30" s="117">
        <f>attached_heating_EFF!CQ17/100</f>
        <v>0.62</v>
      </c>
      <c r="K30" s="117">
        <f>attached_heating_EFF!DO17*0.01</f>
        <v>0.62</v>
      </c>
      <c r="L30" s="117">
        <f>attached_heating_EFF!EM17/100</f>
        <v>0.62</v>
      </c>
      <c r="M30" s="117">
        <f>attached_heating_EFF!FK17/100</f>
        <v>0.62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</row>
    <row r="31" spans="4:33">
      <c r="D31" s="45" t="s">
        <v>60</v>
      </c>
      <c r="E31" s="45" t="s">
        <v>76</v>
      </c>
      <c r="F31" s="45" t="s">
        <v>25</v>
      </c>
      <c r="G31" s="117">
        <f>attached_heating_EFF!W18*0.01</f>
        <v>0.8</v>
      </c>
      <c r="H31" s="117">
        <f>attached_heating_EFF!AU18*0.01</f>
        <v>0.8</v>
      </c>
      <c r="I31" s="117">
        <f>attached_heating_EFF!BS18*0.01</f>
        <v>0.8</v>
      </c>
      <c r="J31" s="117">
        <f>attached_heating_EFF!CQ18/100</f>
        <v>0.8</v>
      </c>
      <c r="K31" s="117">
        <f>attached_heating_EFF!DO18*0.01</f>
        <v>0.8</v>
      </c>
      <c r="L31" s="117">
        <f>attached_heating_EFF!EM18/100</f>
        <v>0.8</v>
      </c>
      <c r="M31" s="117">
        <f>attached_heating_EFF!FK18/100</f>
        <v>0.8</v>
      </c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</row>
    <row r="32" spans="4:13">
      <c r="D32" s="45" t="s">
        <v>62</v>
      </c>
      <c r="E32" s="45" t="s">
        <v>76</v>
      </c>
      <c r="F32" s="45" t="s">
        <v>25</v>
      </c>
      <c r="G32" s="117">
        <f>attached_heating_EFF!W19*0.01</f>
        <v>0.9</v>
      </c>
      <c r="H32" s="117">
        <f>attached_heating_EFF!AU19*0.01</f>
        <v>0.9</v>
      </c>
      <c r="I32" s="117">
        <f>attached_heating_EFF!BS19*0.01</f>
        <v>0.9</v>
      </c>
      <c r="J32" s="117">
        <f>attached_heating_EFF!CQ19/100</f>
        <v>0.9</v>
      </c>
      <c r="K32" s="117">
        <f>attached_heating_EFF!DO19*0.01</f>
        <v>0.9</v>
      </c>
      <c r="L32" s="117">
        <f>attached_heating_EFF!EM19/100</f>
        <v>0.9</v>
      </c>
      <c r="M32" s="117">
        <f>attached_heating_EFF!FK19/100</f>
        <v>0.9</v>
      </c>
    </row>
    <row r="33" spans="4:13">
      <c r="D33" s="45" t="s">
        <v>66</v>
      </c>
      <c r="E33" s="45" t="s">
        <v>72</v>
      </c>
      <c r="F33" s="45" t="s">
        <v>25</v>
      </c>
      <c r="G33" s="117">
        <f>attached_heating_EFF!W20*0.01</f>
        <v>1</v>
      </c>
      <c r="H33" s="117">
        <f>attached_heating_EFF!AU20*0.01</f>
        <v>1</v>
      </c>
      <c r="I33" s="117">
        <f>attached_heating_EFF!BS20*0.01</f>
        <v>1</v>
      </c>
      <c r="J33" s="117">
        <f>attached_heating_EFF!CQ20/100</f>
        <v>1</v>
      </c>
      <c r="K33" s="117">
        <f>attached_heating_EFF!DO20*0.01</f>
        <v>1</v>
      </c>
      <c r="L33" s="117">
        <f>attached_heating_EFF!EM20/100</f>
        <v>1</v>
      </c>
      <c r="M33" s="117">
        <f>attached_heating_EFF!FK20/100</f>
        <v>1</v>
      </c>
    </row>
    <row r="34" spans="4:13">
      <c r="D34" s="45" t="s">
        <v>69</v>
      </c>
      <c r="E34" s="45" t="s">
        <v>64</v>
      </c>
      <c r="F34" s="45" t="s">
        <v>25</v>
      </c>
      <c r="G34" s="117">
        <f>attached_heating_EFF!W21*0.01</f>
        <v>1.9</v>
      </c>
      <c r="H34" s="117">
        <f>attached_heating_EFF!AU21*0.01</f>
        <v>1.9</v>
      </c>
      <c r="I34" s="117">
        <f>attached_heating_EFF!BS21*0.01</f>
        <v>1.9</v>
      </c>
      <c r="J34" s="117">
        <f>attached_heating_EFF!CQ21/100</f>
        <v>1.9</v>
      </c>
      <c r="K34" s="117">
        <f>attached_heating_EFF!DO21*0.01</f>
        <v>1.9</v>
      </c>
      <c r="L34" s="117">
        <f>attached_heating_EFF!EM21/100</f>
        <v>1.9</v>
      </c>
      <c r="M34" s="117">
        <f>attached_heating_EFF!FK21/100</f>
        <v>1.9</v>
      </c>
    </row>
    <row r="35" spans="4:13">
      <c r="D35" s="45" t="s">
        <v>71</v>
      </c>
      <c r="E35" s="45" t="s">
        <v>67</v>
      </c>
      <c r="F35" s="45" t="s">
        <v>25</v>
      </c>
      <c r="G35" s="117">
        <f>attached_heating_EFF!W22*0.01</f>
        <v>0.5</v>
      </c>
      <c r="H35" s="117">
        <f>attached_heating_EFF!AU22*0.01</f>
        <v>0.5</v>
      </c>
      <c r="I35" s="117">
        <f>attached_heating_EFF!BS22*0.01</f>
        <v>0.5</v>
      </c>
      <c r="J35" s="117">
        <f>attached_heating_EFF!CQ22/100</f>
        <v>0.5</v>
      </c>
      <c r="K35" s="117">
        <f>attached_heating_EFF!DO22*0.01</f>
        <v>0.5</v>
      </c>
      <c r="L35" s="117">
        <f>attached_heating_EFF!EM22/100</f>
        <v>0.5</v>
      </c>
      <c r="M35" s="117">
        <f>attached_heating_EFF!FK22/100</f>
        <v>0.5</v>
      </c>
    </row>
    <row r="36" spans="4:13">
      <c r="D36" s="45" t="s">
        <v>75</v>
      </c>
      <c r="E36" s="45" t="s">
        <v>70</v>
      </c>
      <c r="F36" s="45" t="s">
        <v>25</v>
      </c>
      <c r="G36" s="117">
        <f>attached_heating_EFF!W23*0.01</f>
        <v>0.5</v>
      </c>
      <c r="H36" s="117">
        <f>attached_heating_EFF!AU23*0.01</f>
        <v>0.5</v>
      </c>
      <c r="I36" s="117">
        <f>attached_heating_EFF!BS23*0.01</f>
        <v>0.5</v>
      </c>
      <c r="J36" s="117">
        <f>attached_heating_EFF!CQ23/100</f>
        <v>0.5</v>
      </c>
      <c r="K36" s="117">
        <f>attached_heating_EFF!DO23*0.01</f>
        <v>0.5</v>
      </c>
      <c r="L36" s="117">
        <f>attached_heating_EFF!EM23/100</f>
        <v>0.5</v>
      </c>
      <c r="M36" s="117">
        <f>attached_heating_EFF!FK23/100</f>
        <v>0.5</v>
      </c>
    </row>
    <row r="37" spans="4:21">
      <c r="D37" s="46" t="s">
        <v>78</v>
      </c>
      <c r="E37" s="46" t="s">
        <v>72</v>
      </c>
      <c r="F37" s="45" t="s">
        <v>25</v>
      </c>
      <c r="G37" s="117">
        <v>0.75</v>
      </c>
      <c r="H37" s="117">
        <v>0.75</v>
      </c>
      <c r="I37" s="117">
        <v>0.75</v>
      </c>
      <c r="J37" s="117">
        <v>0.75</v>
      </c>
      <c r="K37" s="117">
        <v>0.75</v>
      </c>
      <c r="L37" s="117">
        <v>0.75</v>
      </c>
      <c r="M37" s="117">
        <v>0.75</v>
      </c>
      <c r="O37" s="108">
        <f>AVERAGE(G37:G38)</f>
        <v>0.75</v>
      </c>
      <c r="P37" s="108">
        <f t="shared" ref="P37:U37" si="0">AVERAGE(H37:H38)</f>
        <v>0.75</v>
      </c>
      <c r="Q37" s="108">
        <f t="shared" si="0"/>
        <v>0.75</v>
      </c>
      <c r="R37" s="108">
        <f t="shared" si="0"/>
        <v>0.75</v>
      </c>
      <c r="S37" s="108">
        <f t="shared" si="0"/>
        <v>0.75</v>
      </c>
      <c r="T37" s="108">
        <f t="shared" si="0"/>
        <v>0.75</v>
      </c>
      <c r="U37" s="108">
        <f t="shared" si="0"/>
        <v>0.75</v>
      </c>
    </row>
    <row r="38" spans="4:21">
      <c r="D38" s="45"/>
      <c r="E38" s="46" t="s">
        <v>70</v>
      </c>
      <c r="F38" s="45"/>
      <c r="G38" s="117"/>
      <c r="H38" s="117"/>
      <c r="I38" s="117"/>
      <c r="J38" s="117"/>
      <c r="K38" s="117"/>
      <c r="L38" s="117"/>
      <c r="M38" s="117"/>
      <c r="O38" s="108"/>
      <c r="P38" s="108"/>
      <c r="Q38" s="108"/>
      <c r="R38" s="108"/>
      <c r="S38" s="108"/>
      <c r="T38" s="108"/>
      <c r="U38" s="108"/>
    </row>
    <row r="39" ht="14.5" spans="1:21">
      <c r="A39" s="32"/>
      <c r="B39" s="32"/>
      <c r="C39" s="32"/>
      <c r="D39" s="46" t="s">
        <v>81</v>
      </c>
      <c r="E39" s="46" t="s">
        <v>79</v>
      </c>
      <c r="F39" s="45" t="s">
        <v>25</v>
      </c>
      <c r="G39" s="117">
        <v>0.675</v>
      </c>
      <c r="H39" s="117">
        <v>0.675</v>
      </c>
      <c r="I39" s="117">
        <v>0.675</v>
      </c>
      <c r="J39" s="117">
        <v>0.675</v>
      </c>
      <c r="K39" s="117">
        <v>0.675</v>
      </c>
      <c r="L39" s="117">
        <v>0.675</v>
      </c>
      <c r="M39" s="117">
        <v>0.675</v>
      </c>
      <c r="O39" s="108">
        <f>AVERAGE(G39:G40)</f>
        <v>0.675</v>
      </c>
      <c r="P39" s="108">
        <f t="shared" ref="P39" si="1">AVERAGE(H39:H40)</f>
        <v>0.675</v>
      </c>
      <c r="Q39" s="108">
        <f t="shared" ref="Q39" si="2">AVERAGE(I39:I40)</f>
        <v>0.675</v>
      </c>
      <c r="R39" s="108">
        <f t="shared" ref="R39" si="3">AVERAGE(J39:J40)</f>
        <v>0.675</v>
      </c>
      <c r="S39" s="108">
        <f t="shared" ref="S39" si="4">AVERAGE(K39:K40)</f>
        <v>0.675</v>
      </c>
      <c r="T39" s="108">
        <f t="shared" ref="T39" si="5">AVERAGE(L39:L40)</f>
        <v>0.675</v>
      </c>
      <c r="U39" s="108">
        <f t="shared" ref="U39" si="6">AVERAGE(M39:M40)</f>
        <v>0.675</v>
      </c>
    </row>
    <row r="40" ht="14.5" spans="1:21">
      <c r="A40" s="32"/>
      <c r="B40" s="32"/>
      <c r="C40" s="32"/>
      <c r="D40" s="45"/>
      <c r="E40" s="46" t="s">
        <v>70</v>
      </c>
      <c r="F40" s="45"/>
      <c r="G40" s="117"/>
      <c r="H40" s="117"/>
      <c r="I40" s="117"/>
      <c r="J40" s="117"/>
      <c r="K40" s="117"/>
      <c r="L40" s="117"/>
      <c r="M40" s="117"/>
      <c r="O40" s="108"/>
      <c r="P40" s="108"/>
      <c r="Q40" s="108"/>
      <c r="R40" s="108"/>
      <c r="S40" s="108"/>
      <c r="T40" s="108"/>
      <c r="U40" s="108"/>
    </row>
    <row r="41" ht="14.5" spans="1:21">
      <c r="A41" s="32"/>
      <c r="B41" s="32"/>
      <c r="C41" s="32"/>
      <c r="D41" s="46" t="s">
        <v>83</v>
      </c>
      <c r="E41" s="46" t="s">
        <v>72</v>
      </c>
      <c r="F41" s="45" t="s">
        <v>25</v>
      </c>
      <c r="G41" s="117">
        <v>0.9</v>
      </c>
      <c r="H41" s="117">
        <v>0.9</v>
      </c>
      <c r="I41" s="117">
        <v>0.9</v>
      </c>
      <c r="J41" s="117">
        <v>0.9</v>
      </c>
      <c r="K41" s="117">
        <v>0.9</v>
      </c>
      <c r="L41" s="117">
        <v>0.9</v>
      </c>
      <c r="M41" s="117">
        <v>0.9</v>
      </c>
      <c r="O41" s="108">
        <f>AVERAGE(G41:G42)</f>
        <v>0.9</v>
      </c>
      <c r="P41" s="108">
        <f t="shared" ref="P41" si="7">AVERAGE(H41:H42)</f>
        <v>0.9</v>
      </c>
      <c r="Q41" s="108">
        <f t="shared" ref="Q41" si="8">AVERAGE(I41:I42)</f>
        <v>0.9</v>
      </c>
      <c r="R41" s="108">
        <f t="shared" ref="R41" si="9">AVERAGE(J41:J42)</f>
        <v>0.9</v>
      </c>
      <c r="S41" s="108">
        <f t="shared" ref="S41" si="10">AVERAGE(K41:K42)</f>
        <v>0.9</v>
      </c>
      <c r="T41" s="108">
        <f t="shared" ref="T41" si="11">AVERAGE(L41:L42)</f>
        <v>0.9</v>
      </c>
      <c r="U41" s="108">
        <f t="shared" ref="U41" si="12">AVERAGE(M41:M42)</f>
        <v>0.9</v>
      </c>
    </row>
    <row r="42" ht="14.5" spans="1:21">
      <c r="A42" s="52"/>
      <c r="B42" s="52"/>
      <c r="C42" s="32"/>
      <c r="D42" s="45"/>
      <c r="E42" s="46" t="s">
        <v>76</v>
      </c>
      <c r="F42" s="45"/>
      <c r="G42" s="117"/>
      <c r="H42" s="117"/>
      <c r="I42" s="117"/>
      <c r="J42" s="117"/>
      <c r="K42" s="117"/>
      <c r="L42" s="117"/>
      <c r="M42" s="117"/>
      <c r="O42" s="108"/>
      <c r="P42" s="108"/>
      <c r="Q42" s="108"/>
      <c r="R42" s="108"/>
      <c r="S42" s="108"/>
      <c r="T42" s="108"/>
      <c r="U42" s="108"/>
    </row>
    <row r="43" ht="14.5" spans="1:21">
      <c r="A43" s="52"/>
      <c r="B43" s="52"/>
      <c r="C43" s="32"/>
      <c r="D43" s="46" t="s">
        <v>88</v>
      </c>
      <c r="E43" s="46" t="s">
        <v>72</v>
      </c>
      <c r="F43" s="45" t="s">
        <v>25</v>
      </c>
      <c r="G43" s="117">
        <v>0.89</v>
      </c>
      <c r="H43" s="117">
        <v>0.89</v>
      </c>
      <c r="I43" s="117">
        <v>0.89</v>
      </c>
      <c r="J43" s="117">
        <v>0.89</v>
      </c>
      <c r="K43" s="117">
        <v>0.89</v>
      </c>
      <c r="L43" s="117">
        <v>0.89</v>
      </c>
      <c r="M43" s="117">
        <v>0.89</v>
      </c>
      <c r="O43" s="108">
        <f>AVERAGE(G43:G44)</f>
        <v>0.89</v>
      </c>
      <c r="P43" s="108">
        <f t="shared" ref="P43" si="13">AVERAGE(H43:H44)</f>
        <v>0.89</v>
      </c>
      <c r="Q43" s="108">
        <f t="shared" ref="Q43" si="14">AVERAGE(I43:I44)</f>
        <v>0.89</v>
      </c>
      <c r="R43" s="108">
        <f t="shared" ref="R43" si="15">AVERAGE(J43:J44)</f>
        <v>0.89</v>
      </c>
      <c r="S43" s="108">
        <f t="shared" ref="S43" si="16">AVERAGE(K43:K44)</f>
        <v>0.89</v>
      </c>
      <c r="T43" s="108">
        <f t="shared" ref="T43" si="17">AVERAGE(L43:L44)</f>
        <v>0.89</v>
      </c>
      <c r="U43" s="108">
        <f t="shared" ref="U43" si="18">AVERAGE(M43:M44)</f>
        <v>0.89</v>
      </c>
    </row>
    <row r="44" ht="14.5" spans="1:13">
      <c r="A44" s="32"/>
      <c r="B44" s="32"/>
      <c r="C44" s="32"/>
      <c r="D44" s="45"/>
      <c r="E44" s="46" t="s">
        <v>79</v>
      </c>
      <c r="F44" s="45"/>
      <c r="G44" s="117"/>
      <c r="H44" s="117"/>
      <c r="I44" s="117"/>
      <c r="J44" s="117"/>
      <c r="K44" s="117"/>
      <c r="L44" s="117"/>
      <c r="M44" s="117"/>
    </row>
    <row r="45" ht="14.5" spans="1:13">
      <c r="A45" s="32"/>
      <c r="B45" s="32"/>
      <c r="C45" s="32"/>
      <c r="D45" s="32"/>
      <c r="E45" s="32"/>
      <c r="F45" s="32"/>
      <c r="G45" s="119"/>
      <c r="H45" s="119"/>
      <c r="I45" s="119"/>
      <c r="J45" s="119"/>
      <c r="K45" s="119"/>
      <c r="L45" s="119"/>
      <c r="M45" s="119"/>
    </row>
    <row r="46" ht="14.5" spans="1:13">
      <c r="A46" s="32"/>
      <c r="B46" s="32"/>
      <c r="C46" s="32"/>
      <c r="D46" s="32"/>
      <c r="E46" s="32"/>
      <c r="F46" s="32"/>
      <c r="G46" s="119"/>
      <c r="H46" s="119"/>
      <c r="I46" s="119"/>
      <c r="J46" s="119"/>
      <c r="K46" s="119"/>
      <c r="L46" s="119"/>
      <c r="M46" s="119"/>
    </row>
    <row r="47" ht="14.5" spans="1:13">
      <c r="A47" s="32"/>
      <c r="B47" s="32"/>
      <c r="C47" s="32"/>
      <c r="D47" s="32"/>
      <c r="E47" s="32"/>
      <c r="F47" s="32"/>
      <c r="G47" s="119"/>
      <c r="H47" s="119"/>
      <c r="I47" s="119"/>
      <c r="J47" s="119"/>
      <c r="K47" s="119"/>
      <c r="L47" s="119"/>
      <c r="M47" s="119"/>
    </row>
    <row r="50" spans="15:18">
      <c r="O50" s="35" t="s">
        <v>242</v>
      </c>
      <c r="R50" s="35" t="s">
        <v>243</v>
      </c>
    </row>
    <row r="51" ht="14.5" spans="1:18">
      <c r="A51" s="32"/>
      <c r="B51" s="32"/>
      <c r="C51" s="32"/>
      <c r="D51" s="32"/>
      <c r="E51" s="32"/>
      <c r="F51" s="33" t="s">
        <v>244</v>
      </c>
      <c r="G51" s="32"/>
      <c r="H51" s="32"/>
      <c r="I51" s="32"/>
      <c r="J51" s="32"/>
      <c r="K51" s="32"/>
      <c r="L51" s="32"/>
      <c r="R51" s="35" t="s">
        <v>245</v>
      </c>
    </row>
    <row r="52" ht="15.25" spans="1:27">
      <c r="A52" s="32"/>
      <c r="B52" s="32"/>
      <c r="C52" s="32"/>
      <c r="D52" s="34" t="s">
        <v>11</v>
      </c>
      <c r="E52" s="34" t="s">
        <v>185</v>
      </c>
      <c r="F52" s="34" t="s">
        <v>186</v>
      </c>
      <c r="G52" t="s">
        <v>187</v>
      </c>
      <c r="H52" t="s">
        <v>188</v>
      </c>
      <c r="I52" t="s">
        <v>189</v>
      </c>
      <c r="J52" t="s">
        <v>190</v>
      </c>
      <c r="K52" t="s">
        <v>191</v>
      </c>
      <c r="L52" t="s">
        <v>192</v>
      </c>
      <c r="M52" t="s">
        <v>193</v>
      </c>
      <c r="R52" s="34" t="s">
        <v>11</v>
      </c>
      <c r="S52" s="34" t="s">
        <v>6</v>
      </c>
      <c r="T52" s="34" t="s">
        <v>3</v>
      </c>
      <c r="U52" t="s">
        <v>187</v>
      </c>
      <c r="V52" t="s">
        <v>188</v>
      </c>
      <c r="W52" t="s">
        <v>189</v>
      </c>
      <c r="X52" t="s">
        <v>190</v>
      </c>
      <c r="Y52" t="s">
        <v>191</v>
      </c>
      <c r="Z52" t="s">
        <v>192</v>
      </c>
      <c r="AA52" t="s">
        <v>193</v>
      </c>
    </row>
    <row r="53" ht="14.5" spans="1:27">
      <c r="A53" s="32"/>
      <c r="B53" s="32"/>
      <c r="C53" s="32"/>
      <c r="D53" t="s">
        <v>52</v>
      </c>
      <c r="E53" t="s">
        <v>79</v>
      </c>
      <c r="F53" t="s">
        <v>25</v>
      </c>
      <c r="G53" s="51">
        <f>attached_space_heating_byenergy!W17/SUM(G3:G5)/31.54</f>
        <v>41.9750470024141</v>
      </c>
      <c r="H53" s="51">
        <f>attached_space_heating_byenergy!AU17/SUM(H3:H5)/31.54</f>
        <v>27.402488436719</v>
      </c>
      <c r="I53" s="51">
        <f>attached_space_heating_byenergy!BS17/SUM(I3:I5)/31.54</f>
        <v>9.8882484352738</v>
      </c>
      <c r="J53" s="51">
        <f>attached_space_heating_byenergy!CQ17/SUM(J3:J5)/31.54</f>
        <v>14.8153667300782</v>
      </c>
      <c r="K53" s="51">
        <f>attached_space_heating_byenergy!DO17/SUM(K3:K5)/31.54</f>
        <v>8.53709575142676</v>
      </c>
      <c r="L53" s="51">
        <f>attached_space_heating_byenergy!EM17/SUM(L3:L5)/31.54</f>
        <v>0.565313887127457</v>
      </c>
      <c r="M53" s="51">
        <f>attached_space_heating_byenergy!FK17/SUM(M3:M5)/31.54</f>
        <v>1.51297342479968</v>
      </c>
      <c r="R53" t="s">
        <v>52</v>
      </c>
      <c r="S53" t="s">
        <v>79</v>
      </c>
      <c r="T53" t="s">
        <v>25</v>
      </c>
      <c r="U53" s="51">
        <f>attached_space_heating_byendtyp!W22/100</f>
        <v>0.06285969</v>
      </c>
      <c r="V53" s="51">
        <f>attached_space_heating_byendtyp!AU22/100</f>
        <v>0.07544272</v>
      </c>
      <c r="W53" s="51">
        <f>attached_space_heating_byendtyp!BS22/100</f>
        <v>0.13533258</v>
      </c>
      <c r="X53" s="51">
        <f>attached_space_heating_byendtyp!CQ22/100</f>
        <v>0.05733765</v>
      </c>
      <c r="Y53" s="51">
        <f>attached_space_heating_byendtyp!DO22/100</f>
        <v>0.05130557</v>
      </c>
      <c r="Z53" s="51">
        <f>attached_space_heating_byendtyp!EM22/100</f>
        <v>0.07360167</v>
      </c>
      <c r="AA53" s="51">
        <f>attached_space_heating_byendtyp!FK22/100</f>
        <v>0.10451257</v>
      </c>
    </row>
    <row r="54" ht="14.5" spans="1:27">
      <c r="A54" s="52"/>
      <c r="B54" s="52"/>
      <c r="C54" s="32"/>
      <c r="D54" t="s">
        <v>54</v>
      </c>
      <c r="E54" t="s">
        <v>79</v>
      </c>
      <c r="F54" t="s">
        <v>25</v>
      </c>
      <c r="G54" s="51">
        <f>G53</f>
        <v>41.9750470024141</v>
      </c>
      <c r="H54" s="51">
        <f t="shared" ref="H54:M54" si="19">H53</f>
        <v>27.402488436719</v>
      </c>
      <c r="I54" s="51">
        <f t="shared" si="19"/>
        <v>9.8882484352738</v>
      </c>
      <c r="J54" s="51">
        <f t="shared" si="19"/>
        <v>14.8153667300782</v>
      </c>
      <c r="K54" s="51">
        <f t="shared" si="19"/>
        <v>8.53709575142676</v>
      </c>
      <c r="L54" s="51">
        <f t="shared" si="19"/>
        <v>0.565313887127457</v>
      </c>
      <c r="M54" s="51">
        <f t="shared" si="19"/>
        <v>1.51297342479968</v>
      </c>
      <c r="R54" t="s">
        <v>54</v>
      </c>
      <c r="S54" t="s">
        <v>79</v>
      </c>
      <c r="T54" t="s">
        <v>25</v>
      </c>
      <c r="U54" s="51">
        <f>U53</f>
        <v>0.06285969</v>
      </c>
      <c r="V54" s="51">
        <f t="shared" ref="V54:AA54" si="20">V53</f>
        <v>0.07544272</v>
      </c>
      <c r="W54" s="51">
        <f t="shared" si="20"/>
        <v>0.13533258</v>
      </c>
      <c r="X54" s="51">
        <f t="shared" si="20"/>
        <v>0.05733765</v>
      </c>
      <c r="Y54" s="51">
        <f t="shared" si="20"/>
        <v>0.05130557</v>
      </c>
      <c r="Z54" s="51">
        <f t="shared" si="20"/>
        <v>0.07360167</v>
      </c>
      <c r="AA54" s="51">
        <f t="shared" si="20"/>
        <v>0.10451257</v>
      </c>
    </row>
    <row r="55" ht="14.5" spans="1:27">
      <c r="A55" s="52"/>
      <c r="B55" s="52"/>
      <c r="C55" s="32"/>
      <c r="D55" t="s">
        <v>56</v>
      </c>
      <c r="E55" t="s">
        <v>79</v>
      </c>
      <c r="F55" t="s">
        <v>25</v>
      </c>
      <c r="G55" s="51">
        <f>G53</f>
        <v>41.9750470024141</v>
      </c>
      <c r="H55" s="51">
        <f t="shared" ref="H55:M55" si="21">H53</f>
        <v>27.402488436719</v>
      </c>
      <c r="I55" s="51">
        <f t="shared" si="21"/>
        <v>9.8882484352738</v>
      </c>
      <c r="J55" s="51">
        <f t="shared" si="21"/>
        <v>14.8153667300782</v>
      </c>
      <c r="K55" s="51">
        <f t="shared" si="21"/>
        <v>8.53709575142676</v>
      </c>
      <c r="L55" s="51">
        <f t="shared" si="21"/>
        <v>0.565313887127457</v>
      </c>
      <c r="M55" s="51">
        <f t="shared" si="21"/>
        <v>1.51297342479968</v>
      </c>
      <c r="R55" t="s">
        <v>56</v>
      </c>
      <c r="S55" t="s">
        <v>79</v>
      </c>
      <c r="T55" t="s">
        <v>25</v>
      </c>
      <c r="U55" s="51">
        <f>U53</f>
        <v>0.06285969</v>
      </c>
      <c r="V55" s="51">
        <f t="shared" ref="V55:AA55" si="22">V53</f>
        <v>0.07544272</v>
      </c>
      <c r="W55" s="51">
        <f t="shared" si="22"/>
        <v>0.13533258</v>
      </c>
      <c r="X55" s="51">
        <f t="shared" si="22"/>
        <v>0.05733765</v>
      </c>
      <c r="Y55" s="51">
        <f t="shared" si="22"/>
        <v>0.05130557</v>
      </c>
      <c r="Z55" s="51">
        <f t="shared" si="22"/>
        <v>0.07360167</v>
      </c>
      <c r="AA55" s="51">
        <f t="shared" si="22"/>
        <v>0.10451257</v>
      </c>
    </row>
    <row r="56" ht="14.5" spans="1:27">
      <c r="A56" s="32"/>
      <c r="B56" s="32"/>
      <c r="C56" s="32"/>
      <c r="D56" t="s">
        <v>58</v>
      </c>
      <c r="E56" t="s">
        <v>76</v>
      </c>
      <c r="F56" t="s">
        <v>25</v>
      </c>
      <c r="G56" s="51">
        <f>attached_space_heating_byenergy!W16/SUM(G6:G8)/31.54</f>
        <v>9.3879861551469</v>
      </c>
      <c r="H56" s="51">
        <f>attached_space_heating_byenergy!AU16/SUM(H6:H8)/31.54</f>
        <v>37.3139774520358</v>
      </c>
      <c r="I56" s="51">
        <f>attached_space_heating_byenergy!BS16/SUM(I6:I8)/31.54</f>
        <v>11.5850359888307</v>
      </c>
      <c r="J56" s="51">
        <f>attached_space_heating_byenergy!CQ16/SUM(J6:J8)/31.54</f>
        <v>23.8557687363965</v>
      </c>
      <c r="K56" s="51">
        <f>attached_space_heating_byenergy!DO16/SUM(K6:K8)/31.54</f>
        <v>28.0361274127687</v>
      </c>
      <c r="L56" s="51">
        <f>attached_space_heating_byenergy!EM16/SUM(L6:L8)/31.54</f>
        <v>17.9833472646567</v>
      </c>
      <c r="M56" s="51">
        <f>attached_space_heating_byenergy!FK16/SUM(M6:M8)/31.54</f>
        <v>12.0348671942656</v>
      </c>
      <c r="R56" t="s">
        <v>58</v>
      </c>
      <c r="S56" t="s">
        <v>76</v>
      </c>
      <c r="T56" t="s">
        <v>25</v>
      </c>
      <c r="U56" s="51">
        <f t="shared" ref="U56:AA70" si="23">U54</f>
        <v>0.06285969</v>
      </c>
      <c r="V56" s="51">
        <f t="shared" si="23"/>
        <v>0.07544272</v>
      </c>
      <c r="W56" s="51">
        <f t="shared" si="23"/>
        <v>0.13533258</v>
      </c>
      <c r="X56" s="51">
        <f t="shared" si="23"/>
        <v>0.05733765</v>
      </c>
      <c r="Y56" s="51">
        <f t="shared" si="23"/>
        <v>0.05130557</v>
      </c>
      <c r="Z56" s="51">
        <f t="shared" si="23"/>
        <v>0.07360167</v>
      </c>
      <c r="AA56" s="51">
        <f t="shared" si="23"/>
        <v>0.10451257</v>
      </c>
    </row>
    <row r="57" ht="14.5" spans="1:27">
      <c r="A57" s="32"/>
      <c r="B57" s="32"/>
      <c r="C57" s="32"/>
      <c r="D57" t="s">
        <v>60</v>
      </c>
      <c r="E57" t="s">
        <v>76</v>
      </c>
      <c r="F57" t="s">
        <v>25</v>
      </c>
      <c r="G57" s="51">
        <f>G56</f>
        <v>9.3879861551469</v>
      </c>
      <c r="H57" s="51">
        <f t="shared" ref="H57:M58" si="24">H56</f>
        <v>37.3139774520358</v>
      </c>
      <c r="I57" s="51">
        <f t="shared" si="24"/>
        <v>11.5850359888307</v>
      </c>
      <c r="J57" s="51">
        <f t="shared" si="24"/>
        <v>23.8557687363965</v>
      </c>
      <c r="K57" s="51">
        <f t="shared" si="24"/>
        <v>28.0361274127687</v>
      </c>
      <c r="L57" s="51">
        <f t="shared" si="24"/>
        <v>17.9833472646567</v>
      </c>
      <c r="M57" s="51">
        <f t="shared" si="24"/>
        <v>12.0348671942656</v>
      </c>
      <c r="R57" t="s">
        <v>60</v>
      </c>
      <c r="S57" t="s">
        <v>76</v>
      </c>
      <c r="T57" t="s">
        <v>25</v>
      </c>
      <c r="U57" s="51">
        <f t="shared" si="23"/>
        <v>0.06285969</v>
      </c>
      <c r="V57" s="51">
        <f t="shared" si="23"/>
        <v>0.07544272</v>
      </c>
      <c r="W57" s="51">
        <f t="shared" si="23"/>
        <v>0.13533258</v>
      </c>
      <c r="X57" s="51">
        <f t="shared" si="23"/>
        <v>0.05733765</v>
      </c>
      <c r="Y57" s="51">
        <f t="shared" si="23"/>
        <v>0.05130557</v>
      </c>
      <c r="Z57" s="51">
        <f t="shared" si="23"/>
        <v>0.07360167</v>
      </c>
      <c r="AA57" s="51">
        <f t="shared" si="23"/>
        <v>0.10451257</v>
      </c>
    </row>
    <row r="58" ht="14.5" spans="1:27">
      <c r="A58" s="32"/>
      <c r="B58" s="32"/>
      <c r="C58" s="32"/>
      <c r="D58" t="s">
        <v>62</v>
      </c>
      <c r="E58" t="s">
        <v>76</v>
      </c>
      <c r="F58" t="s">
        <v>25</v>
      </c>
      <c r="G58" s="51">
        <f>G57</f>
        <v>9.3879861551469</v>
      </c>
      <c r="H58" s="51">
        <f t="shared" si="24"/>
        <v>37.3139774520358</v>
      </c>
      <c r="I58" s="51">
        <f t="shared" si="24"/>
        <v>11.5850359888307</v>
      </c>
      <c r="J58" s="51">
        <f t="shared" si="24"/>
        <v>23.8557687363965</v>
      </c>
      <c r="K58" s="51">
        <f t="shared" si="24"/>
        <v>28.0361274127687</v>
      </c>
      <c r="L58" s="51">
        <f t="shared" si="24"/>
        <v>17.9833472646567</v>
      </c>
      <c r="M58" s="51">
        <f t="shared" si="24"/>
        <v>12.0348671942656</v>
      </c>
      <c r="R58" t="s">
        <v>62</v>
      </c>
      <c r="S58" t="s">
        <v>76</v>
      </c>
      <c r="T58" t="s">
        <v>25</v>
      </c>
      <c r="U58" s="51">
        <f t="shared" si="23"/>
        <v>0.06285969</v>
      </c>
      <c r="V58" s="51">
        <f t="shared" si="23"/>
        <v>0.07544272</v>
      </c>
      <c r="W58" s="51">
        <f t="shared" si="23"/>
        <v>0.13533258</v>
      </c>
      <c r="X58" s="51">
        <f t="shared" si="23"/>
        <v>0.05733765</v>
      </c>
      <c r="Y58" s="51">
        <f t="shared" si="23"/>
        <v>0.05130557</v>
      </c>
      <c r="Z58" s="51">
        <f t="shared" si="23"/>
        <v>0.07360167</v>
      </c>
      <c r="AA58" s="51">
        <f t="shared" si="23"/>
        <v>0.10451257</v>
      </c>
    </row>
    <row r="59" ht="14.5" spans="1:27">
      <c r="A59" s="32"/>
      <c r="B59" s="32"/>
      <c r="C59" s="32"/>
      <c r="D59" t="s">
        <v>66</v>
      </c>
      <c r="E59" t="s">
        <v>72</v>
      </c>
      <c r="F59" t="s">
        <v>25</v>
      </c>
      <c r="G59" s="51">
        <f>attached_space_heating_byenergy!W15/'TechHeat-RES-SA'!G9/31.54</f>
        <v>16.207398242857</v>
      </c>
      <c r="H59" s="51">
        <f>attached_space_heating_byenergy!AU15/'TechHeat-RES-SA'!H9/31.54</f>
        <v>17.2722852737518</v>
      </c>
      <c r="I59" s="51">
        <f>attached_space_heating_byenergy!BS15/'TechHeat-RES-SA'!I9/31.54</f>
        <v>9.25481335211462</v>
      </c>
      <c r="J59" s="51">
        <f>attached_space_heating_byenergy!CQ15/'TechHeat-RES-SA'!J9/31.54</f>
        <v>24.7632585178407</v>
      </c>
      <c r="K59" s="51">
        <f>attached_space_heating_byenergy!DO15/'TechHeat-RES-SA'!K9/31.54</f>
        <v>25.2112963130718</v>
      </c>
      <c r="L59" s="51">
        <f>attached_space_heating_byenergy!EM15/'TechHeat-RES-SA'!L9/31.54</f>
        <v>13.522470448596</v>
      </c>
      <c r="M59" s="51">
        <f>attached_space_heating_byenergy!FK15/'TechHeat-RES-SA'!M9/31.54</f>
        <v>7.90633898617412</v>
      </c>
      <c r="R59" t="s">
        <v>66</v>
      </c>
      <c r="S59" t="s">
        <v>72</v>
      </c>
      <c r="T59" t="s">
        <v>25</v>
      </c>
      <c r="U59" s="51">
        <f t="shared" si="23"/>
        <v>0.06285969</v>
      </c>
      <c r="V59" s="51">
        <f t="shared" si="23"/>
        <v>0.07544272</v>
      </c>
      <c r="W59" s="51">
        <f t="shared" si="23"/>
        <v>0.13533258</v>
      </c>
      <c r="X59" s="51">
        <f t="shared" si="23"/>
        <v>0.05733765</v>
      </c>
      <c r="Y59" s="51">
        <f t="shared" si="23"/>
        <v>0.05130557</v>
      </c>
      <c r="Z59" s="51">
        <f t="shared" si="23"/>
        <v>0.07360167</v>
      </c>
      <c r="AA59" s="51">
        <f t="shared" si="23"/>
        <v>0.10451257</v>
      </c>
    </row>
    <row r="60" ht="14.5" spans="1:27">
      <c r="A60" s="32"/>
      <c r="B60" s="32"/>
      <c r="C60" s="32"/>
      <c r="D60" t="s">
        <v>69</v>
      </c>
      <c r="E60" t="s">
        <v>64</v>
      </c>
      <c r="F60" t="s">
        <v>25</v>
      </c>
      <c r="G60" s="51"/>
      <c r="H60" s="51"/>
      <c r="I60" s="51"/>
      <c r="J60" s="51"/>
      <c r="K60" s="51"/>
      <c r="L60" s="51"/>
      <c r="M60" s="51"/>
      <c r="R60" t="s">
        <v>69</v>
      </c>
      <c r="S60" t="s">
        <v>64</v>
      </c>
      <c r="T60" t="s">
        <v>25</v>
      </c>
      <c r="U60" s="51">
        <f t="shared" si="23"/>
        <v>0.06285969</v>
      </c>
      <c r="V60" s="51">
        <f t="shared" si="23"/>
        <v>0.07544272</v>
      </c>
      <c r="W60" s="51">
        <f t="shared" si="23"/>
        <v>0.13533258</v>
      </c>
      <c r="X60" s="51">
        <f t="shared" si="23"/>
        <v>0.05733765</v>
      </c>
      <c r="Y60" s="51">
        <f t="shared" si="23"/>
        <v>0.05130557</v>
      </c>
      <c r="Z60" s="51">
        <f t="shared" si="23"/>
        <v>0.07360167</v>
      </c>
      <c r="AA60" s="51">
        <f t="shared" si="23"/>
        <v>0.10451257</v>
      </c>
    </row>
    <row r="61" ht="14.5" spans="1:27">
      <c r="A61" s="32"/>
      <c r="B61" s="32"/>
      <c r="C61" s="32"/>
      <c r="D61" t="s">
        <v>71</v>
      </c>
      <c r="E61" t="s">
        <v>67</v>
      </c>
      <c r="F61" t="s">
        <v>25</v>
      </c>
      <c r="G61" s="51">
        <f>attached_space_heating_byenergy!W18/'TechHeat-RES-SA'!G11/31.54</f>
        <v>15.7793014161911</v>
      </c>
      <c r="H61" s="51">
        <f>attached_space_heating_byenergy!AU18/'TechHeat-RES-SA'!H11/31.54</f>
        <v>29.5308225382734</v>
      </c>
      <c r="I61" s="51">
        <f>attached_space_heating_byenergy!BS18/'TechHeat-RES-SA'!I11/31.54</f>
        <v>8.49635597868001</v>
      </c>
      <c r="J61" s="51">
        <f>attached_space_heating_byenergy!CQ18/'TechHeat-RES-SA'!J11/31.54</f>
        <v>55.1119213696893</v>
      </c>
      <c r="K61" s="51">
        <f>attached_space_heating_byenergy!DO18/'TechHeat-RES-SA'!K11/31.54</f>
        <v>12.2994292961319</v>
      </c>
      <c r="L61" s="51">
        <f>attached_space_heating_byenergy!EM18/'TechHeat-RES-SA'!L11/31.54</f>
        <v>25.7703868103995</v>
      </c>
      <c r="M61" s="51">
        <f>attached_space_heating_byenergy!FK18/'TechHeat-RES-SA'!M11/31.54</f>
        <v>11.4793325348176</v>
      </c>
      <c r="R61" t="s">
        <v>71</v>
      </c>
      <c r="S61" t="s">
        <v>67</v>
      </c>
      <c r="T61" t="s">
        <v>25</v>
      </c>
      <c r="U61" s="51">
        <f t="shared" si="23"/>
        <v>0.06285969</v>
      </c>
      <c r="V61" s="51">
        <f t="shared" si="23"/>
        <v>0.07544272</v>
      </c>
      <c r="W61" s="51">
        <f t="shared" si="23"/>
        <v>0.13533258</v>
      </c>
      <c r="X61" s="51">
        <f t="shared" si="23"/>
        <v>0.05733765</v>
      </c>
      <c r="Y61" s="51">
        <f t="shared" si="23"/>
        <v>0.05130557</v>
      </c>
      <c r="Z61" s="51">
        <f t="shared" si="23"/>
        <v>0.07360167</v>
      </c>
      <c r="AA61" s="51">
        <f t="shared" si="23"/>
        <v>0.10451257</v>
      </c>
    </row>
    <row r="62" ht="14.5" spans="4:27">
      <c r="D62" t="s">
        <v>75</v>
      </c>
      <c r="E62" t="s">
        <v>70</v>
      </c>
      <c r="F62" t="s">
        <v>25</v>
      </c>
      <c r="G62">
        <f>attached_space_heating_byenergy!W19/'TechHeat-RES-SA'!G36/31.54</f>
        <v>0.819697970830691</v>
      </c>
      <c r="H62">
        <f>attached_space_heating_byenergy!AU19/'TechHeat-RES-SA'!H36/31.54</f>
        <v>2.35714280279011</v>
      </c>
      <c r="I62">
        <f>attached_space_heating_byenergy!BS19/'TechHeat-RES-SA'!I36/31.54</f>
        <v>1.11997324032974</v>
      </c>
      <c r="J62">
        <f>attached_space_heating_byenergy!CQ19/'TechHeat-RES-SA'!J36/31.54</f>
        <v>0.131752694990488</v>
      </c>
      <c r="K62">
        <f>attached_space_heating_byenergy!DO19/'TechHeat-RES-SA'!K36/31.54</f>
        <v>0.0493641090678504</v>
      </c>
      <c r="L62">
        <f>attached_space_heating_byenergy!EM19/'TechHeat-RES-SA'!L36/31.54</f>
        <v>0.133152504755866</v>
      </c>
      <c r="M62">
        <f>attached_space_heating_byenergy!FK19/'TechHeat-RES-SA'!M36/31.54</f>
        <v>0.372801268230818</v>
      </c>
      <c r="R62" t="s">
        <v>75</v>
      </c>
      <c r="S62" t="s">
        <v>70</v>
      </c>
      <c r="T62" t="s">
        <v>25</v>
      </c>
      <c r="U62" s="51">
        <f t="shared" si="23"/>
        <v>0.06285969</v>
      </c>
      <c r="V62" s="51">
        <f t="shared" si="23"/>
        <v>0.07544272</v>
      </c>
      <c r="W62" s="51">
        <f t="shared" si="23"/>
        <v>0.13533258</v>
      </c>
      <c r="X62" s="51">
        <f t="shared" si="23"/>
        <v>0.05733765</v>
      </c>
      <c r="Y62" s="51">
        <f t="shared" si="23"/>
        <v>0.05130557</v>
      </c>
      <c r="Z62" s="51">
        <f t="shared" si="23"/>
        <v>0.07360167</v>
      </c>
      <c r="AA62" s="51">
        <f t="shared" si="23"/>
        <v>0.10451257</v>
      </c>
    </row>
    <row r="63" ht="14.5" spans="4:27">
      <c r="D63" s="35" t="s">
        <v>78</v>
      </c>
      <c r="E63" s="35" t="s">
        <v>72</v>
      </c>
      <c r="F63" t="s">
        <v>25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R63" s="35" t="s">
        <v>78</v>
      </c>
      <c r="S63" s="35" t="s">
        <v>72</v>
      </c>
      <c r="T63" t="s">
        <v>25</v>
      </c>
      <c r="U63" s="51">
        <f t="shared" si="23"/>
        <v>0.06285969</v>
      </c>
      <c r="V63" s="51">
        <f t="shared" si="23"/>
        <v>0.07544272</v>
      </c>
      <c r="W63" s="51">
        <f t="shared" si="23"/>
        <v>0.13533258</v>
      </c>
      <c r="X63" s="51">
        <f t="shared" si="23"/>
        <v>0.05733765</v>
      </c>
      <c r="Y63" s="51">
        <f t="shared" si="23"/>
        <v>0.05130557</v>
      </c>
      <c r="Z63" s="51">
        <f t="shared" si="23"/>
        <v>0.07360167</v>
      </c>
      <c r="AA63" s="51">
        <f t="shared" si="23"/>
        <v>0.10451257</v>
      </c>
    </row>
    <row r="64" ht="14.5" spans="5:27">
      <c r="E64" s="35" t="s">
        <v>70</v>
      </c>
      <c r="G64" s="82">
        <v>0</v>
      </c>
      <c r="H64" s="82">
        <v>0</v>
      </c>
      <c r="I64" s="82">
        <v>0</v>
      </c>
      <c r="J64" s="82">
        <v>0</v>
      </c>
      <c r="K64" s="82">
        <v>0</v>
      </c>
      <c r="L64" s="82">
        <v>0</v>
      </c>
      <c r="M64" s="82">
        <v>0</v>
      </c>
      <c r="S64" s="35" t="s">
        <v>70</v>
      </c>
      <c r="T64" t="s">
        <v>25</v>
      </c>
      <c r="U64" s="51">
        <f t="shared" si="23"/>
        <v>0.06285969</v>
      </c>
      <c r="V64" s="51">
        <f t="shared" si="23"/>
        <v>0.07544272</v>
      </c>
      <c r="W64" s="51">
        <f t="shared" si="23"/>
        <v>0.13533258</v>
      </c>
      <c r="X64" s="51">
        <f t="shared" si="23"/>
        <v>0.05733765</v>
      </c>
      <c r="Y64" s="51">
        <f t="shared" si="23"/>
        <v>0.05130557</v>
      </c>
      <c r="Z64" s="51">
        <f t="shared" si="23"/>
        <v>0.07360167</v>
      </c>
      <c r="AA64" s="51">
        <f t="shared" si="23"/>
        <v>0.10451257</v>
      </c>
    </row>
    <row r="65" ht="14.5" spans="4:27">
      <c r="D65" s="35" t="s">
        <v>81</v>
      </c>
      <c r="E65" s="35" t="s">
        <v>79</v>
      </c>
      <c r="F65" t="s">
        <v>25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R65" s="35" t="s">
        <v>81</v>
      </c>
      <c r="S65" s="35" t="s">
        <v>79</v>
      </c>
      <c r="T65" t="s">
        <v>25</v>
      </c>
      <c r="U65" s="51">
        <f t="shared" si="23"/>
        <v>0.06285969</v>
      </c>
      <c r="V65" s="51">
        <f t="shared" si="23"/>
        <v>0.07544272</v>
      </c>
      <c r="W65" s="51">
        <f t="shared" si="23"/>
        <v>0.13533258</v>
      </c>
      <c r="X65" s="51">
        <f t="shared" si="23"/>
        <v>0.05733765</v>
      </c>
      <c r="Y65" s="51">
        <f t="shared" si="23"/>
        <v>0.05130557</v>
      </c>
      <c r="Z65" s="51">
        <f t="shared" si="23"/>
        <v>0.07360167</v>
      </c>
      <c r="AA65" s="51">
        <f t="shared" si="23"/>
        <v>0.10451257</v>
      </c>
    </row>
    <row r="66" ht="14.5" spans="5:27">
      <c r="E66" s="35" t="s">
        <v>70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2">
        <v>0</v>
      </c>
      <c r="M66" s="82">
        <v>0</v>
      </c>
      <c r="S66" s="35" t="s">
        <v>70</v>
      </c>
      <c r="T66" t="s">
        <v>25</v>
      </c>
      <c r="U66" s="51">
        <f t="shared" si="23"/>
        <v>0.06285969</v>
      </c>
      <c r="V66" s="51">
        <f t="shared" si="23"/>
        <v>0.07544272</v>
      </c>
      <c r="W66" s="51">
        <f t="shared" si="23"/>
        <v>0.13533258</v>
      </c>
      <c r="X66" s="51">
        <f t="shared" si="23"/>
        <v>0.05733765</v>
      </c>
      <c r="Y66" s="51">
        <f t="shared" si="23"/>
        <v>0.05130557</v>
      </c>
      <c r="Z66" s="51">
        <f t="shared" si="23"/>
        <v>0.07360167</v>
      </c>
      <c r="AA66" s="51">
        <f t="shared" si="23"/>
        <v>0.10451257</v>
      </c>
    </row>
    <row r="67" ht="14.5" spans="4:27">
      <c r="D67" s="35" t="s">
        <v>83</v>
      </c>
      <c r="E67" s="35" t="s">
        <v>72</v>
      </c>
      <c r="F67" t="s">
        <v>25</v>
      </c>
      <c r="G67" s="82">
        <v>0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R67" s="35" t="s">
        <v>83</v>
      </c>
      <c r="S67" s="35" t="s">
        <v>72</v>
      </c>
      <c r="T67" t="s">
        <v>25</v>
      </c>
      <c r="U67" s="51">
        <f t="shared" si="23"/>
        <v>0.06285969</v>
      </c>
      <c r="V67" s="51">
        <f t="shared" si="23"/>
        <v>0.07544272</v>
      </c>
      <c r="W67" s="51">
        <f t="shared" si="23"/>
        <v>0.13533258</v>
      </c>
      <c r="X67" s="51">
        <f t="shared" si="23"/>
        <v>0.05733765</v>
      </c>
      <c r="Y67" s="51">
        <f t="shared" si="23"/>
        <v>0.05130557</v>
      </c>
      <c r="Z67" s="51">
        <f t="shared" si="23"/>
        <v>0.07360167</v>
      </c>
      <c r="AA67" s="51">
        <f t="shared" si="23"/>
        <v>0.10451257</v>
      </c>
    </row>
    <row r="68" ht="14.5" spans="5:27">
      <c r="E68" s="35" t="s">
        <v>76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2">
        <v>0</v>
      </c>
      <c r="M68" s="82">
        <v>0</v>
      </c>
      <c r="S68" s="35" t="s">
        <v>76</v>
      </c>
      <c r="T68" t="s">
        <v>25</v>
      </c>
      <c r="U68" s="51">
        <f t="shared" si="23"/>
        <v>0.06285969</v>
      </c>
      <c r="V68" s="51">
        <f t="shared" si="23"/>
        <v>0.07544272</v>
      </c>
      <c r="W68" s="51">
        <f t="shared" si="23"/>
        <v>0.13533258</v>
      </c>
      <c r="X68" s="51">
        <f t="shared" si="23"/>
        <v>0.05733765</v>
      </c>
      <c r="Y68" s="51">
        <f t="shared" si="23"/>
        <v>0.05130557</v>
      </c>
      <c r="Z68" s="51">
        <f t="shared" si="23"/>
        <v>0.07360167</v>
      </c>
      <c r="AA68" s="51">
        <f t="shared" si="23"/>
        <v>0.10451257</v>
      </c>
    </row>
    <row r="69" ht="14.5" spans="4:27">
      <c r="D69" s="35" t="s">
        <v>88</v>
      </c>
      <c r="E69" s="35" t="s">
        <v>72</v>
      </c>
      <c r="F69" t="s">
        <v>25</v>
      </c>
      <c r="G69" s="82">
        <v>0</v>
      </c>
      <c r="H69" s="82">
        <v>0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R69" s="35" t="s">
        <v>88</v>
      </c>
      <c r="S69" s="35" t="s">
        <v>72</v>
      </c>
      <c r="T69" t="s">
        <v>25</v>
      </c>
      <c r="U69" s="51">
        <f t="shared" si="23"/>
        <v>0.06285969</v>
      </c>
      <c r="V69" s="51">
        <f t="shared" si="23"/>
        <v>0.07544272</v>
      </c>
      <c r="W69" s="51">
        <f t="shared" si="23"/>
        <v>0.13533258</v>
      </c>
      <c r="X69" s="51">
        <f t="shared" si="23"/>
        <v>0.05733765</v>
      </c>
      <c r="Y69" s="51">
        <f t="shared" si="23"/>
        <v>0.05130557</v>
      </c>
      <c r="Z69" s="51">
        <f t="shared" si="23"/>
        <v>0.07360167</v>
      </c>
      <c r="AA69" s="51">
        <f t="shared" si="23"/>
        <v>0.10451257</v>
      </c>
    </row>
    <row r="70" ht="14.5" spans="5:27">
      <c r="E70" s="35" t="s">
        <v>79</v>
      </c>
      <c r="G70" s="82">
        <v>0</v>
      </c>
      <c r="H70" s="82">
        <v>0</v>
      </c>
      <c r="I70" s="82">
        <v>0</v>
      </c>
      <c r="J70" s="82">
        <v>0</v>
      </c>
      <c r="K70" s="82">
        <v>0</v>
      </c>
      <c r="L70" s="82">
        <v>0</v>
      </c>
      <c r="M70" s="82">
        <v>0</v>
      </c>
      <c r="S70" s="35" t="s">
        <v>79</v>
      </c>
      <c r="T70" t="s">
        <v>25</v>
      </c>
      <c r="U70" s="51">
        <f t="shared" si="23"/>
        <v>0.06285969</v>
      </c>
      <c r="V70" s="51">
        <f t="shared" si="23"/>
        <v>0.07544272</v>
      </c>
      <c r="W70" s="51">
        <f t="shared" si="23"/>
        <v>0.13533258</v>
      </c>
      <c r="X70" s="51">
        <f t="shared" si="23"/>
        <v>0.05733765</v>
      </c>
      <c r="Y70" s="51">
        <f t="shared" si="23"/>
        <v>0.05130557</v>
      </c>
      <c r="Z70" s="51">
        <f t="shared" si="23"/>
        <v>0.07360167</v>
      </c>
      <c r="AA70" s="51">
        <f t="shared" si="23"/>
        <v>0.10451257</v>
      </c>
    </row>
    <row r="74" ht="14.5" spans="6:6">
      <c r="F74" s="33" t="s">
        <v>208</v>
      </c>
    </row>
    <row r="75" ht="15.25" spans="4:13">
      <c r="D75" s="34" t="s">
        <v>11</v>
      </c>
      <c r="E75" s="34" t="s">
        <v>185</v>
      </c>
      <c r="F75" s="34" t="s">
        <v>186</v>
      </c>
      <c r="G75" t="s">
        <v>187</v>
      </c>
      <c r="H75" t="s">
        <v>188</v>
      </c>
      <c r="I75" t="s">
        <v>189</v>
      </c>
      <c r="J75" t="s">
        <v>190</v>
      </c>
      <c r="K75" t="s">
        <v>191</v>
      </c>
      <c r="L75" t="s">
        <v>192</v>
      </c>
      <c r="M75" t="s">
        <v>193</v>
      </c>
    </row>
    <row r="76" ht="14.5" spans="4:13">
      <c r="D76" t="s">
        <v>52</v>
      </c>
      <c r="E76" t="s">
        <v>79</v>
      </c>
      <c r="F76" t="s">
        <v>25</v>
      </c>
      <c r="G76" s="51">
        <f>G53*U53</f>
        <v>2.63853844230718</v>
      </c>
      <c r="H76" s="51">
        <f t="shared" ref="H76:M85" si="25">H53*V53</f>
        <v>2.06731826243463</v>
      </c>
      <c r="I76" s="51">
        <f t="shared" si="25"/>
        <v>1.33820217242657</v>
      </c>
      <c r="J76" s="51">
        <f t="shared" si="25"/>
        <v>0.849478312190869</v>
      </c>
      <c r="K76" s="51">
        <f t="shared" si="25"/>
        <v>0.438000563671528</v>
      </c>
      <c r="L76" s="51">
        <f t="shared" si="25"/>
        <v>0.0416080461667723</v>
      </c>
      <c r="M76" s="51">
        <f t="shared" si="25"/>
        <v>0.158124740967516</v>
      </c>
    </row>
    <row r="77" ht="14.5" spans="4:13">
      <c r="D77" t="s">
        <v>54</v>
      </c>
      <c r="E77" t="s">
        <v>79</v>
      </c>
      <c r="F77" t="s">
        <v>25</v>
      </c>
      <c r="G77" s="51">
        <f t="shared" ref="G77:G85" si="26">G54*U54</f>
        <v>2.63853844230718</v>
      </c>
      <c r="H77" s="51">
        <f t="shared" si="25"/>
        <v>2.06731826243463</v>
      </c>
      <c r="I77" s="51">
        <f t="shared" si="25"/>
        <v>1.33820217242657</v>
      </c>
      <c r="J77" s="51">
        <f t="shared" si="25"/>
        <v>0.849478312190869</v>
      </c>
      <c r="K77" s="51">
        <f t="shared" si="25"/>
        <v>0.438000563671528</v>
      </c>
      <c r="L77" s="51">
        <f t="shared" si="25"/>
        <v>0.0416080461667723</v>
      </c>
      <c r="M77" s="51">
        <f t="shared" si="25"/>
        <v>0.158124740967516</v>
      </c>
    </row>
    <row r="78" ht="14.5" spans="4:13">
      <c r="D78" t="s">
        <v>56</v>
      </c>
      <c r="E78" t="s">
        <v>79</v>
      </c>
      <c r="F78" t="s">
        <v>25</v>
      </c>
      <c r="G78" s="51">
        <f t="shared" si="26"/>
        <v>2.63853844230718</v>
      </c>
      <c r="H78" s="51">
        <f t="shared" si="25"/>
        <v>2.06731826243463</v>
      </c>
      <c r="I78" s="51">
        <f t="shared" si="25"/>
        <v>1.33820217242657</v>
      </c>
      <c r="J78" s="51">
        <f t="shared" si="25"/>
        <v>0.849478312190869</v>
      </c>
      <c r="K78" s="51">
        <f t="shared" si="25"/>
        <v>0.438000563671528</v>
      </c>
      <c r="L78" s="51">
        <f t="shared" si="25"/>
        <v>0.0416080461667723</v>
      </c>
      <c r="M78" s="51">
        <f t="shared" si="25"/>
        <v>0.158124740967516</v>
      </c>
    </row>
    <row r="79" ht="14.5" spans="4:13">
      <c r="D79" t="s">
        <v>58</v>
      </c>
      <c r="E79" t="s">
        <v>76</v>
      </c>
      <c r="F79" t="s">
        <v>25</v>
      </c>
      <c r="G79" s="51">
        <f t="shared" si="26"/>
        <v>0.590125899436826</v>
      </c>
      <c r="H79" s="51">
        <f t="shared" si="25"/>
        <v>2.81506795300025</v>
      </c>
      <c r="I79" s="51">
        <f t="shared" si="25"/>
        <v>1.56783280976131</v>
      </c>
      <c r="J79" s="51">
        <f t="shared" si="25"/>
        <v>1.36783371828845</v>
      </c>
      <c r="K79" s="51">
        <f t="shared" si="25"/>
        <v>1.43840949750473</v>
      </c>
      <c r="L79" s="51">
        <f t="shared" si="25"/>
        <v>1.32360439086867</v>
      </c>
      <c r="M79" s="51">
        <f t="shared" si="25"/>
        <v>1.25779490008139</v>
      </c>
    </row>
    <row r="80" ht="14.5" spans="4:13">
      <c r="D80" t="s">
        <v>60</v>
      </c>
      <c r="E80" t="s">
        <v>76</v>
      </c>
      <c r="F80" t="s">
        <v>25</v>
      </c>
      <c r="G80" s="51">
        <f t="shared" si="26"/>
        <v>0.590125899436826</v>
      </c>
      <c r="H80" s="51">
        <f t="shared" si="25"/>
        <v>2.81506795300025</v>
      </c>
      <c r="I80" s="51">
        <f t="shared" si="25"/>
        <v>1.56783280976131</v>
      </c>
      <c r="J80" s="51">
        <f t="shared" si="25"/>
        <v>1.36783371828845</v>
      </c>
      <c r="K80" s="51">
        <f t="shared" si="25"/>
        <v>1.43840949750473</v>
      </c>
      <c r="L80" s="51">
        <f t="shared" si="25"/>
        <v>1.32360439086867</v>
      </c>
      <c r="M80" s="51">
        <f t="shared" si="25"/>
        <v>1.25779490008139</v>
      </c>
    </row>
    <row r="81" ht="14.5" spans="4:13">
      <c r="D81" t="s">
        <v>62</v>
      </c>
      <c r="E81" t="s">
        <v>76</v>
      </c>
      <c r="F81" t="s">
        <v>25</v>
      </c>
      <c r="G81" s="51">
        <f t="shared" si="26"/>
        <v>0.590125899436826</v>
      </c>
      <c r="H81" s="51">
        <f t="shared" si="25"/>
        <v>2.81506795300025</v>
      </c>
      <c r="I81" s="51">
        <f t="shared" si="25"/>
        <v>1.56783280976131</v>
      </c>
      <c r="J81" s="51">
        <f t="shared" si="25"/>
        <v>1.36783371828845</v>
      </c>
      <c r="K81" s="51">
        <f t="shared" si="25"/>
        <v>1.43840949750473</v>
      </c>
      <c r="L81" s="51">
        <f t="shared" si="25"/>
        <v>1.32360439086867</v>
      </c>
      <c r="M81" s="51">
        <f t="shared" si="25"/>
        <v>1.25779490008139</v>
      </c>
    </row>
    <row r="82" ht="14.5" spans="4:13">
      <c r="D82" t="s">
        <v>66</v>
      </c>
      <c r="E82" t="s">
        <v>72</v>
      </c>
      <c r="F82" t="s">
        <v>25</v>
      </c>
      <c r="G82" s="51">
        <f t="shared" si="26"/>
        <v>1.01879202925254</v>
      </c>
      <c r="H82" s="51">
        <f t="shared" si="25"/>
        <v>1.30306818166778</v>
      </c>
      <c r="I82" s="51">
        <f t="shared" si="25"/>
        <v>1.25247776836012</v>
      </c>
      <c r="J82" s="51">
        <f t="shared" si="25"/>
        <v>1.41986704975547</v>
      </c>
      <c r="K82" s="51">
        <f t="shared" si="25"/>
        <v>1.29347992778105</v>
      </c>
      <c r="L82" s="51">
        <f t="shared" si="25"/>
        <v>0.995276407542315</v>
      </c>
      <c r="M82" s="51">
        <f t="shared" si="25"/>
        <v>0.826311806736251</v>
      </c>
    </row>
    <row r="83" ht="14.5" spans="4:13">
      <c r="D83" t="s">
        <v>69</v>
      </c>
      <c r="E83" t="s">
        <v>64</v>
      </c>
      <c r="F83" t="s">
        <v>25</v>
      </c>
      <c r="G83" s="124">
        <v>1</v>
      </c>
      <c r="H83" s="124">
        <v>1</v>
      </c>
      <c r="I83" s="124">
        <v>1</v>
      </c>
      <c r="J83" s="124">
        <v>1</v>
      </c>
      <c r="K83" s="124">
        <v>1</v>
      </c>
      <c r="L83" s="124">
        <v>1</v>
      </c>
      <c r="M83" s="124">
        <v>1</v>
      </c>
    </row>
    <row r="84" ht="14.5" spans="4:13">
      <c r="D84" t="s">
        <v>71</v>
      </c>
      <c r="E84" t="s">
        <v>67</v>
      </c>
      <c r="F84" t="s">
        <v>25</v>
      </c>
      <c r="G84" s="51">
        <f t="shared" si="26"/>
        <v>0.991881995438332</v>
      </c>
      <c r="H84" s="51">
        <f t="shared" si="25"/>
        <v>2.22788557612465</v>
      </c>
      <c r="I84" s="51">
        <f t="shared" si="25"/>
        <v>1.14983377519319</v>
      </c>
      <c r="J84" s="51">
        <f t="shared" si="25"/>
        <v>3.15998805832276</v>
      </c>
      <c r="K84" s="51">
        <f t="shared" si="25"/>
        <v>0.631029230712746</v>
      </c>
      <c r="L84" s="51">
        <f t="shared" si="25"/>
        <v>1.89674350579138</v>
      </c>
      <c r="M84" s="51">
        <f t="shared" si="25"/>
        <v>1.19973454509841</v>
      </c>
    </row>
    <row r="85" ht="14.5" spans="4:13">
      <c r="D85" t="s">
        <v>75</v>
      </c>
      <c r="E85" t="s">
        <v>70</v>
      </c>
      <c r="F85" t="s">
        <v>25</v>
      </c>
      <c r="G85" s="51">
        <f t="shared" si="26"/>
        <v>0.0515259603400463</v>
      </c>
      <c r="H85" s="51">
        <f t="shared" si="25"/>
        <v>0.177829264470909</v>
      </c>
      <c r="I85" s="51">
        <f t="shared" si="25"/>
        <v>0.151568868144784</v>
      </c>
      <c r="J85" s="51">
        <f t="shared" si="25"/>
        <v>0.00755438991192137</v>
      </c>
      <c r="K85" s="51">
        <f t="shared" si="25"/>
        <v>0.00253265375326823</v>
      </c>
      <c r="L85" s="51">
        <f t="shared" si="25"/>
        <v>0.00980024671471465</v>
      </c>
      <c r="M85" s="51">
        <f t="shared" si="25"/>
        <v>0.0389624186420621</v>
      </c>
    </row>
    <row r="86" ht="14.5" spans="4:13">
      <c r="D86" s="35" t="s">
        <v>78</v>
      </c>
      <c r="E86" s="35" t="s">
        <v>72</v>
      </c>
      <c r="F86" t="s">
        <v>25</v>
      </c>
      <c r="G86" s="125">
        <f>IF(G63*U63=0,0.1,G63*U63)</f>
        <v>0.1</v>
      </c>
      <c r="H86" s="125">
        <f t="shared" ref="H86:M86" si="27">IF(H63*V63=0,0.1,H63*V63)</f>
        <v>0.1</v>
      </c>
      <c r="I86" s="125">
        <f t="shared" si="27"/>
        <v>0.1</v>
      </c>
      <c r="J86" s="125">
        <f t="shared" si="27"/>
        <v>0.1</v>
      </c>
      <c r="K86" s="125">
        <f t="shared" si="27"/>
        <v>0.1</v>
      </c>
      <c r="L86" s="125">
        <f t="shared" si="27"/>
        <v>0.1</v>
      </c>
      <c r="M86" s="125">
        <f t="shared" si="27"/>
        <v>0.1</v>
      </c>
    </row>
    <row r="87" ht="14.5" spans="5:13">
      <c r="E87" s="35" t="s">
        <v>70</v>
      </c>
      <c r="G87" s="125"/>
      <c r="H87" s="125"/>
      <c r="I87" s="125"/>
      <c r="J87" s="125"/>
      <c r="K87" s="125"/>
      <c r="L87" s="125"/>
      <c r="M87" s="125"/>
    </row>
    <row r="88" ht="14.5" spans="4:13">
      <c r="D88" s="35" t="s">
        <v>81</v>
      </c>
      <c r="E88" s="35" t="s">
        <v>79</v>
      </c>
      <c r="F88" t="s">
        <v>25</v>
      </c>
      <c r="G88" s="125">
        <f t="shared" ref="G88:G92" si="28">IF(G65*U65=0,0.1,G65*U65)</f>
        <v>0.1</v>
      </c>
      <c r="H88" s="125">
        <f t="shared" ref="H88:H92" si="29">IF(H65*V65=0,0.1,H65*V65)</f>
        <v>0.1</v>
      </c>
      <c r="I88" s="125">
        <f t="shared" ref="I88:I92" si="30">IF(I65*W65=0,0.1,I65*W65)</f>
        <v>0.1</v>
      </c>
      <c r="J88" s="125">
        <f t="shared" ref="J88:J92" si="31">IF(J65*X65=0,0.1,J65*X65)</f>
        <v>0.1</v>
      </c>
      <c r="K88" s="125">
        <f t="shared" ref="K88:K92" si="32">IF(K65*Y65=0,0.1,K65*Y65)</f>
        <v>0.1</v>
      </c>
      <c r="L88" s="125">
        <f t="shared" ref="L88:L92" si="33">IF(L65*Z65=0,0.1,L65*Z65)</f>
        <v>0.1</v>
      </c>
      <c r="M88" s="125">
        <f t="shared" ref="M88:M92" si="34">IF(M65*AA65=0,0.1,M65*AA65)</f>
        <v>0.1</v>
      </c>
    </row>
    <row r="89" ht="14.5" spans="5:13">
      <c r="E89" s="35" t="s">
        <v>70</v>
      </c>
      <c r="G89" s="125"/>
      <c r="H89" s="125"/>
      <c r="I89" s="125"/>
      <c r="J89" s="125"/>
      <c r="K89" s="125"/>
      <c r="L89" s="125"/>
      <c r="M89" s="125"/>
    </row>
    <row r="90" ht="14.5" spans="4:13">
      <c r="D90" s="35" t="s">
        <v>83</v>
      </c>
      <c r="E90" s="35" t="s">
        <v>72</v>
      </c>
      <c r="F90" t="s">
        <v>25</v>
      </c>
      <c r="G90" s="125">
        <f t="shared" si="28"/>
        <v>0.1</v>
      </c>
      <c r="H90" s="125">
        <f t="shared" si="29"/>
        <v>0.1</v>
      </c>
      <c r="I90" s="125">
        <f t="shared" si="30"/>
        <v>0.1</v>
      </c>
      <c r="J90" s="125">
        <f t="shared" si="31"/>
        <v>0.1</v>
      </c>
      <c r="K90" s="125">
        <f t="shared" si="32"/>
        <v>0.1</v>
      </c>
      <c r="L90" s="125">
        <f t="shared" si="33"/>
        <v>0.1</v>
      </c>
      <c r="M90" s="125">
        <f t="shared" si="34"/>
        <v>0.1</v>
      </c>
    </row>
    <row r="91" ht="14.5" spans="5:13">
      <c r="E91" s="35" t="s">
        <v>76</v>
      </c>
      <c r="G91" s="125"/>
      <c r="H91" s="125"/>
      <c r="I91" s="125"/>
      <c r="J91" s="125"/>
      <c r="K91" s="125"/>
      <c r="L91" s="125"/>
      <c r="M91" s="125"/>
    </row>
    <row r="92" ht="14.5" spans="4:13">
      <c r="D92" s="35" t="s">
        <v>88</v>
      </c>
      <c r="E92" s="35" t="s">
        <v>72</v>
      </c>
      <c r="F92" t="s">
        <v>25</v>
      </c>
      <c r="G92" s="125">
        <f t="shared" si="28"/>
        <v>0.1</v>
      </c>
      <c r="H92" s="125">
        <f t="shared" si="29"/>
        <v>0.1</v>
      </c>
      <c r="I92" s="125">
        <f t="shared" si="30"/>
        <v>0.1</v>
      </c>
      <c r="J92" s="125">
        <f t="shared" si="31"/>
        <v>0.1</v>
      </c>
      <c r="K92" s="125">
        <f t="shared" si="32"/>
        <v>0.1</v>
      </c>
      <c r="L92" s="125">
        <f t="shared" si="33"/>
        <v>0.1</v>
      </c>
      <c r="M92" s="125">
        <f t="shared" si="34"/>
        <v>0.1</v>
      </c>
    </row>
    <row r="93" ht="14.5" spans="5:13">
      <c r="E93" s="35" t="s">
        <v>79</v>
      </c>
      <c r="G93" s="51"/>
      <c r="H93" s="51"/>
      <c r="I93" s="51"/>
      <c r="J93" s="51"/>
      <c r="K93" s="51"/>
      <c r="L93" s="51"/>
      <c r="M93" s="51"/>
    </row>
    <row r="98" ht="14.5" spans="4:6">
      <c r="D98" s="37"/>
      <c r="E98" s="37"/>
      <c r="F98" s="38" t="s">
        <v>246</v>
      </c>
    </row>
    <row r="99" ht="15.25" spans="4:6">
      <c r="D99" s="39" t="s">
        <v>11</v>
      </c>
      <c r="E99" s="39" t="s">
        <v>185</v>
      </c>
      <c r="F99" s="39" t="s">
        <v>186</v>
      </c>
    </row>
    <row r="100" spans="4:6">
      <c r="D100" s="70" t="s">
        <v>52</v>
      </c>
      <c r="E100" s="70" t="s">
        <v>79</v>
      </c>
      <c r="F100" s="70" t="s">
        <v>25</v>
      </c>
    </row>
    <row r="101" spans="4:6">
      <c r="D101" s="70" t="s">
        <v>54</v>
      </c>
      <c r="E101" s="70" t="s">
        <v>79</v>
      </c>
      <c r="F101" s="70" t="s">
        <v>25</v>
      </c>
    </row>
    <row r="102" spans="4:6">
      <c r="D102" s="70" t="s">
        <v>56</v>
      </c>
      <c r="E102" s="70" t="s">
        <v>79</v>
      </c>
      <c r="F102" s="70" t="s">
        <v>25</v>
      </c>
    </row>
    <row r="103" spans="4:6">
      <c r="D103" s="70" t="s">
        <v>58</v>
      </c>
      <c r="E103" s="70" t="s">
        <v>76</v>
      </c>
      <c r="F103" s="70" t="s">
        <v>25</v>
      </c>
    </row>
    <row r="104" spans="4:6">
      <c r="D104" s="70" t="s">
        <v>60</v>
      </c>
      <c r="E104" s="70" t="s">
        <v>76</v>
      </c>
      <c r="F104" s="70" t="s">
        <v>25</v>
      </c>
    </row>
    <row r="105" spans="4:6">
      <c r="D105" s="70" t="s">
        <v>62</v>
      </c>
      <c r="E105" s="70" t="s">
        <v>76</v>
      </c>
      <c r="F105" s="70" t="s">
        <v>25</v>
      </c>
    </row>
    <row r="106" spans="4:6">
      <c r="D106" s="70" t="s">
        <v>66</v>
      </c>
      <c r="E106" s="70" t="s">
        <v>72</v>
      </c>
      <c r="F106" s="70" t="s">
        <v>25</v>
      </c>
    </row>
    <row r="107" spans="4:6">
      <c r="D107" s="70" t="s">
        <v>69</v>
      </c>
      <c r="E107" s="70" t="s">
        <v>64</v>
      </c>
      <c r="F107" s="70" t="s">
        <v>25</v>
      </c>
    </row>
    <row r="108" spans="4:6">
      <c r="D108" s="70" t="s">
        <v>71</v>
      </c>
      <c r="E108" s="70" t="s">
        <v>67</v>
      </c>
      <c r="F108" s="70" t="s">
        <v>25</v>
      </c>
    </row>
    <row r="109" spans="4:6">
      <c r="D109" s="70" t="s">
        <v>75</v>
      </c>
      <c r="E109" s="70" t="s">
        <v>70</v>
      </c>
      <c r="F109" s="70" t="s">
        <v>25</v>
      </c>
    </row>
    <row r="110" spans="4:6">
      <c r="D110" s="40" t="s">
        <v>78</v>
      </c>
      <c r="E110" s="40" t="s">
        <v>72</v>
      </c>
      <c r="F110" s="70" t="s">
        <v>25</v>
      </c>
    </row>
    <row r="111" spans="4:6">
      <c r="D111" s="70"/>
      <c r="E111" s="40" t="s">
        <v>70</v>
      </c>
      <c r="F111" s="70" t="s">
        <v>25</v>
      </c>
    </row>
    <row r="112" spans="4:6">
      <c r="D112" s="40" t="s">
        <v>81</v>
      </c>
      <c r="E112" s="40" t="s">
        <v>79</v>
      </c>
      <c r="F112" s="70" t="s">
        <v>25</v>
      </c>
    </row>
    <row r="113" spans="4:6">
      <c r="D113" s="70"/>
      <c r="E113" s="40" t="s">
        <v>70</v>
      </c>
      <c r="F113" s="70" t="s">
        <v>25</v>
      </c>
    </row>
    <row r="114" spans="4:6">
      <c r="D114" s="40" t="s">
        <v>83</v>
      </c>
      <c r="E114" s="40" t="s">
        <v>72</v>
      </c>
      <c r="F114" s="70" t="s">
        <v>25</v>
      </c>
    </row>
    <row r="115" spans="4:6">
      <c r="D115" s="70"/>
      <c r="E115" s="40" t="s">
        <v>76</v>
      </c>
      <c r="F115" s="70" t="s">
        <v>25</v>
      </c>
    </row>
    <row r="116" spans="4:6">
      <c r="D116" s="40" t="s">
        <v>88</v>
      </c>
      <c r="E116" s="40" t="s">
        <v>72</v>
      </c>
      <c r="F116" s="70" t="s">
        <v>25</v>
      </c>
    </row>
    <row r="117" spans="4:6">
      <c r="D117" s="70"/>
      <c r="E117" s="40" t="s">
        <v>79</v>
      </c>
      <c r="F117" s="70" t="s">
        <v>25</v>
      </c>
    </row>
    <row r="122" ht="14.5" spans="6:6">
      <c r="F122" s="33" t="s">
        <v>183</v>
      </c>
    </row>
    <row r="123" ht="15.25" spans="4:20">
      <c r="D123" s="34" t="s">
        <v>11</v>
      </c>
      <c r="E123" s="34" t="s">
        <v>185</v>
      </c>
      <c r="F123" s="34" t="s">
        <v>186</v>
      </c>
      <c r="G123" t="s">
        <v>187</v>
      </c>
      <c r="H123" t="s">
        <v>188</v>
      </c>
      <c r="I123" t="s">
        <v>189</v>
      </c>
      <c r="J123" t="s">
        <v>190</v>
      </c>
      <c r="K123" t="s">
        <v>191</v>
      </c>
      <c r="L123" t="s">
        <v>192</v>
      </c>
      <c r="M123" t="s">
        <v>193</v>
      </c>
      <c r="T123" s="33" t="s">
        <v>206</v>
      </c>
    </row>
    <row r="124" ht="15.25" spans="4:27">
      <c r="D124" s="87" t="s">
        <v>78</v>
      </c>
      <c r="E124" s="87" t="s">
        <v>72</v>
      </c>
      <c r="F124" s="88" t="s">
        <v>25</v>
      </c>
      <c r="G124" s="59">
        <v>0.5</v>
      </c>
      <c r="H124" s="59">
        <v>0.5</v>
      </c>
      <c r="I124" s="59">
        <v>0.5</v>
      </c>
      <c r="J124" s="59">
        <v>0.5</v>
      </c>
      <c r="K124" s="59">
        <v>0.5</v>
      </c>
      <c r="L124" s="59">
        <v>0.5</v>
      </c>
      <c r="M124" s="59">
        <v>0.5</v>
      </c>
      <c r="R124" s="34" t="s">
        <v>11</v>
      </c>
      <c r="S124" s="34" t="s">
        <v>185</v>
      </c>
      <c r="T124" s="34" t="s">
        <v>186</v>
      </c>
      <c r="U124" t="s">
        <v>187</v>
      </c>
      <c r="V124" t="s">
        <v>188</v>
      </c>
      <c r="W124" t="s">
        <v>189</v>
      </c>
      <c r="X124" t="s">
        <v>190</v>
      </c>
      <c r="Y124" t="s">
        <v>191</v>
      </c>
      <c r="Z124" t="s">
        <v>192</v>
      </c>
      <c r="AA124" t="s">
        <v>193</v>
      </c>
    </row>
    <row r="125" ht="14.5" spans="4:27">
      <c r="D125" s="88"/>
      <c r="E125" s="87" t="s">
        <v>70</v>
      </c>
      <c r="F125" s="88"/>
      <c r="G125" s="59">
        <v>0.5</v>
      </c>
      <c r="H125" s="59">
        <v>0.5</v>
      </c>
      <c r="I125" s="59">
        <v>0.5</v>
      </c>
      <c r="J125" s="59">
        <v>0.5</v>
      </c>
      <c r="K125" s="59">
        <v>0.5</v>
      </c>
      <c r="L125" s="59">
        <v>0.5</v>
      </c>
      <c r="M125" s="59">
        <v>0.5</v>
      </c>
      <c r="R125" t="s">
        <v>52</v>
      </c>
      <c r="S125" t="s">
        <v>79</v>
      </c>
      <c r="T125" t="s">
        <v>25</v>
      </c>
      <c r="U125" s="51">
        <v>31.54</v>
      </c>
      <c r="V125" s="51">
        <v>31.54</v>
      </c>
      <c r="W125" s="51">
        <v>31.54</v>
      </c>
      <c r="X125" s="51">
        <v>31.54</v>
      </c>
      <c r="Y125" s="51">
        <v>31.54</v>
      </c>
      <c r="Z125" s="51">
        <v>31.54</v>
      </c>
      <c r="AA125" s="51">
        <v>31.54</v>
      </c>
    </row>
    <row r="126" ht="14.5" spans="4:27">
      <c r="D126" s="87" t="s">
        <v>81</v>
      </c>
      <c r="E126" s="87" t="s">
        <v>79</v>
      </c>
      <c r="F126" s="88" t="s">
        <v>25</v>
      </c>
      <c r="G126" s="59">
        <v>0.5</v>
      </c>
      <c r="H126" s="59">
        <v>0.5</v>
      </c>
      <c r="I126" s="59">
        <v>0.5</v>
      </c>
      <c r="J126" s="59">
        <v>0.5</v>
      </c>
      <c r="K126" s="59">
        <v>0.5</v>
      </c>
      <c r="L126" s="59">
        <v>0.5</v>
      </c>
      <c r="M126" s="59">
        <v>0.5</v>
      </c>
      <c r="R126" t="s">
        <v>54</v>
      </c>
      <c r="S126" t="s">
        <v>79</v>
      </c>
      <c r="T126" t="s">
        <v>25</v>
      </c>
      <c r="U126" s="51">
        <v>31.54</v>
      </c>
      <c r="V126" s="51">
        <v>31.54</v>
      </c>
      <c r="W126" s="51">
        <v>31.54</v>
      </c>
      <c r="X126" s="51">
        <v>31.54</v>
      </c>
      <c r="Y126" s="51">
        <v>31.54</v>
      </c>
      <c r="Z126" s="51">
        <v>31.54</v>
      </c>
      <c r="AA126" s="51">
        <v>31.54</v>
      </c>
    </row>
    <row r="127" ht="14.5" spans="4:27">
      <c r="D127" s="88"/>
      <c r="E127" s="87" t="s">
        <v>70</v>
      </c>
      <c r="F127" s="88"/>
      <c r="G127" s="59">
        <v>0.5</v>
      </c>
      <c r="H127" s="59">
        <v>0.5</v>
      </c>
      <c r="I127" s="59">
        <v>0.5</v>
      </c>
      <c r="J127" s="59">
        <v>0.5</v>
      </c>
      <c r="K127" s="59">
        <v>0.5</v>
      </c>
      <c r="L127" s="59">
        <v>0.5</v>
      </c>
      <c r="M127" s="59">
        <v>0.5</v>
      </c>
      <c r="R127" t="s">
        <v>56</v>
      </c>
      <c r="S127" t="s">
        <v>79</v>
      </c>
      <c r="T127" t="s">
        <v>25</v>
      </c>
      <c r="U127" s="51">
        <v>31.54</v>
      </c>
      <c r="V127" s="51">
        <v>31.54</v>
      </c>
      <c r="W127" s="51">
        <v>31.54</v>
      </c>
      <c r="X127" s="51">
        <v>31.54</v>
      </c>
      <c r="Y127" s="51">
        <v>31.54</v>
      </c>
      <c r="Z127" s="51">
        <v>31.54</v>
      </c>
      <c r="AA127" s="51">
        <v>31.54</v>
      </c>
    </row>
    <row r="128" ht="14.5" spans="4:27">
      <c r="D128" s="87" t="s">
        <v>83</v>
      </c>
      <c r="E128" s="87" t="s">
        <v>72</v>
      </c>
      <c r="F128" s="88" t="s">
        <v>25</v>
      </c>
      <c r="G128" s="59">
        <v>0.5</v>
      </c>
      <c r="H128" s="59">
        <v>0.5</v>
      </c>
      <c r="I128" s="59">
        <v>0.5</v>
      </c>
      <c r="J128" s="59">
        <v>0.5</v>
      </c>
      <c r="K128" s="59">
        <v>0.5</v>
      </c>
      <c r="L128" s="59">
        <v>0.5</v>
      </c>
      <c r="M128" s="59">
        <v>0.5</v>
      </c>
      <c r="R128" t="s">
        <v>58</v>
      </c>
      <c r="S128" t="s">
        <v>76</v>
      </c>
      <c r="T128" t="s">
        <v>25</v>
      </c>
      <c r="U128" s="51">
        <v>31.54</v>
      </c>
      <c r="V128" s="51">
        <v>31.54</v>
      </c>
      <c r="W128" s="51">
        <v>31.54</v>
      </c>
      <c r="X128" s="51">
        <v>31.54</v>
      </c>
      <c r="Y128" s="51">
        <v>31.54</v>
      </c>
      <c r="Z128" s="51">
        <v>31.54</v>
      </c>
      <c r="AA128" s="51">
        <v>31.54</v>
      </c>
    </row>
    <row r="129" ht="14.5" spans="4:27">
      <c r="D129" s="88"/>
      <c r="E129" s="87" t="s">
        <v>76</v>
      </c>
      <c r="F129" s="88"/>
      <c r="G129" s="59">
        <v>0.5</v>
      </c>
      <c r="H129" s="59">
        <v>0.5</v>
      </c>
      <c r="I129" s="59">
        <v>0.5</v>
      </c>
      <c r="J129" s="59">
        <v>0.5</v>
      </c>
      <c r="K129" s="59">
        <v>0.5</v>
      </c>
      <c r="L129" s="59">
        <v>0.5</v>
      </c>
      <c r="M129" s="59">
        <v>0.5</v>
      </c>
      <c r="R129" t="s">
        <v>60</v>
      </c>
      <c r="S129" t="s">
        <v>76</v>
      </c>
      <c r="T129" t="s">
        <v>25</v>
      </c>
      <c r="U129" s="51">
        <v>31.54</v>
      </c>
      <c r="V129" s="51">
        <v>31.54</v>
      </c>
      <c r="W129" s="51">
        <v>31.54</v>
      </c>
      <c r="X129" s="51">
        <v>31.54</v>
      </c>
      <c r="Y129" s="51">
        <v>31.54</v>
      </c>
      <c r="Z129" s="51">
        <v>31.54</v>
      </c>
      <c r="AA129" s="51">
        <v>31.54</v>
      </c>
    </row>
    <row r="130" ht="14.5" spans="4:27">
      <c r="D130" s="87" t="s">
        <v>88</v>
      </c>
      <c r="E130" s="87" t="s">
        <v>72</v>
      </c>
      <c r="F130" s="88" t="s">
        <v>25</v>
      </c>
      <c r="G130" s="59">
        <v>0.5</v>
      </c>
      <c r="H130" s="59">
        <v>0.5</v>
      </c>
      <c r="I130" s="59">
        <v>0.5</v>
      </c>
      <c r="J130" s="59">
        <v>0.5</v>
      </c>
      <c r="K130" s="59">
        <v>0.5</v>
      </c>
      <c r="L130" s="59">
        <v>0.5</v>
      </c>
      <c r="M130" s="59">
        <v>0.5</v>
      </c>
      <c r="R130" t="s">
        <v>62</v>
      </c>
      <c r="S130" t="s">
        <v>76</v>
      </c>
      <c r="T130" t="s">
        <v>25</v>
      </c>
      <c r="U130" s="51">
        <v>31.54</v>
      </c>
      <c r="V130" s="51">
        <v>31.54</v>
      </c>
      <c r="W130" s="51">
        <v>31.54</v>
      </c>
      <c r="X130" s="51">
        <v>31.54</v>
      </c>
      <c r="Y130" s="51">
        <v>31.54</v>
      </c>
      <c r="Z130" s="51">
        <v>31.54</v>
      </c>
      <c r="AA130" s="51">
        <v>31.54</v>
      </c>
    </row>
    <row r="131" ht="14.5" spans="4:27">
      <c r="D131" s="88"/>
      <c r="E131" s="87" t="s">
        <v>79</v>
      </c>
      <c r="F131" s="88"/>
      <c r="G131" s="59">
        <v>0.5</v>
      </c>
      <c r="H131" s="59">
        <v>0.5</v>
      </c>
      <c r="I131" s="59">
        <v>0.5</v>
      </c>
      <c r="J131" s="59">
        <v>0.5</v>
      </c>
      <c r="K131" s="59">
        <v>0.5</v>
      </c>
      <c r="L131" s="59">
        <v>0.5</v>
      </c>
      <c r="M131" s="59">
        <v>0.5</v>
      </c>
      <c r="R131" t="s">
        <v>66</v>
      </c>
      <c r="S131" t="s">
        <v>72</v>
      </c>
      <c r="T131" t="s">
        <v>25</v>
      </c>
      <c r="U131" s="51">
        <v>31.54</v>
      </c>
      <c r="V131" s="51">
        <v>31.54</v>
      </c>
      <c r="W131" s="51">
        <v>31.54</v>
      </c>
      <c r="X131" s="51">
        <v>31.54</v>
      </c>
      <c r="Y131" s="51">
        <v>31.54</v>
      </c>
      <c r="Z131" s="51">
        <v>31.54</v>
      </c>
      <c r="AA131" s="51">
        <v>31.54</v>
      </c>
    </row>
    <row r="132" ht="14.5" spans="4:27">
      <c r="D132" t="s">
        <v>52</v>
      </c>
      <c r="E132" t="s">
        <v>79</v>
      </c>
      <c r="F132" t="s">
        <v>25</v>
      </c>
      <c r="G132" s="89">
        <v>1</v>
      </c>
      <c r="H132" s="89">
        <v>1</v>
      </c>
      <c r="I132" s="89">
        <v>1</v>
      </c>
      <c r="J132" s="89">
        <v>1</v>
      </c>
      <c r="K132" s="89">
        <v>1</v>
      </c>
      <c r="L132" s="89">
        <v>1</v>
      </c>
      <c r="M132" s="89">
        <v>1</v>
      </c>
      <c r="R132" t="s">
        <v>69</v>
      </c>
      <c r="S132" t="s">
        <v>64</v>
      </c>
      <c r="T132" t="s">
        <v>25</v>
      </c>
      <c r="U132" s="51">
        <v>31.54</v>
      </c>
      <c r="V132" s="51">
        <v>31.54</v>
      </c>
      <c r="W132" s="51">
        <v>31.54</v>
      </c>
      <c r="X132" s="51">
        <v>31.54</v>
      </c>
      <c r="Y132" s="51">
        <v>31.54</v>
      </c>
      <c r="Z132" s="51">
        <v>31.54</v>
      </c>
      <c r="AA132" s="51">
        <v>31.54</v>
      </c>
    </row>
    <row r="133" ht="14.5" spans="4:27">
      <c r="D133" t="s">
        <v>54</v>
      </c>
      <c r="E133" t="s">
        <v>79</v>
      </c>
      <c r="F133" t="s">
        <v>25</v>
      </c>
      <c r="G133" s="89">
        <v>1</v>
      </c>
      <c r="H133" s="89">
        <v>1</v>
      </c>
      <c r="I133" s="89">
        <v>1</v>
      </c>
      <c r="J133" s="89">
        <v>1</v>
      </c>
      <c r="K133" s="89">
        <v>1</v>
      </c>
      <c r="L133" s="89">
        <v>1</v>
      </c>
      <c r="M133" s="89">
        <v>1</v>
      </c>
      <c r="R133" t="s">
        <v>71</v>
      </c>
      <c r="S133" t="s">
        <v>67</v>
      </c>
      <c r="T133" t="s">
        <v>25</v>
      </c>
      <c r="U133" s="51">
        <v>31.54</v>
      </c>
      <c r="V133" s="51">
        <v>31.54</v>
      </c>
      <c r="W133" s="51">
        <v>31.54</v>
      </c>
      <c r="X133" s="51">
        <v>31.54</v>
      </c>
      <c r="Y133" s="51">
        <v>31.54</v>
      </c>
      <c r="Z133" s="51">
        <v>31.54</v>
      </c>
      <c r="AA133" s="51">
        <v>31.54</v>
      </c>
    </row>
    <row r="134" ht="14.5" spans="4:27">
      <c r="D134" t="s">
        <v>56</v>
      </c>
      <c r="E134" t="s">
        <v>79</v>
      </c>
      <c r="F134" t="s">
        <v>25</v>
      </c>
      <c r="G134" s="89">
        <v>1</v>
      </c>
      <c r="H134" s="89">
        <v>1</v>
      </c>
      <c r="I134" s="89">
        <v>1</v>
      </c>
      <c r="J134" s="89">
        <v>1</v>
      </c>
      <c r="K134" s="89">
        <v>1</v>
      </c>
      <c r="L134" s="89">
        <v>1</v>
      </c>
      <c r="M134" s="89">
        <v>1</v>
      </c>
      <c r="R134" t="s">
        <v>75</v>
      </c>
      <c r="S134" t="s">
        <v>70</v>
      </c>
      <c r="T134" t="s">
        <v>25</v>
      </c>
      <c r="U134" s="51">
        <v>31.54</v>
      </c>
      <c r="V134" s="51">
        <v>31.54</v>
      </c>
      <c r="W134" s="51">
        <v>31.54</v>
      </c>
      <c r="X134" s="51">
        <v>31.54</v>
      </c>
      <c r="Y134" s="51">
        <v>31.54</v>
      </c>
      <c r="Z134" s="51">
        <v>31.54</v>
      </c>
      <c r="AA134" s="51">
        <v>31.54</v>
      </c>
    </row>
    <row r="135" ht="14.5" spans="4:27">
      <c r="D135" t="s">
        <v>58</v>
      </c>
      <c r="E135" t="s">
        <v>76</v>
      </c>
      <c r="F135" t="s">
        <v>25</v>
      </c>
      <c r="G135" s="89">
        <v>1</v>
      </c>
      <c r="H135" s="89">
        <v>1</v>
      </c>
      <c r="I135" s="89">
        <v>1</v>
      </c>
      <c r="J135" s="89">
        <v>1</v>
      </c>
      <c r="K135" s="89">
        <v>1</v>
      </c>
      <c r="L135" s="89">
        <v>1</v>
      </c>
      <c r="M135" s="89">
        <v>1</v>
      </c>
      <c r="R135" s="35" t="s">
        <v>78</v>
      </c>
      <c r="S135" s="35" t="s">
        <v>72</v>
      </c>
      <c r="T135" t="s">
        <v>25</v>
      </c>
      <c r="U135" s="51">
        <v>31.54</v>
      </c>
      <c r="V135" s="51">
        <v>31.54</v>
      </c>
      <c r="W135" s="51">
        <v>31.54</v>
      </c>
      <c r="X135" s="51">
        <v>31.54</v>
      </c>
      <c r="Y135" s="51">
        <v>31.54</v>
      </c>
      <c r="Z135" s="51">
        <v>31.54</v>
      </c>
      <c r="AA135" s="51">
        <v>31.54</v>
      </c>
    </row>
    <row r="136" ht="14.5" spans="4:27">
      <c r="D136" t="s">
        <v>60</v>
      </c>
      <c r="E136" t="s">
        <v>76</v>
      </c>
      <c r="F136" t="s">
        <v>25</v>
      </c>
      <c r="G136" s="89">
        <v>1</v>
      </c>
      <c r="H136" s="89">
        <v>1</v>
      </c>
      <c r="I136" s="89">
        <v>1</v>
      </c>
      <c r="J136" s="89">
        <v>1</v>
      </c>
      <c r="K136" s="89">
        <v>1</v>
      </c>
      <c r="L136" s="89">
        <v>1</v>
      </c>
      <c r="M136" s="89">
        <v>1</v>
      </c>
      <c r="S136" s="35" t="s">
        <v>70</v>
      </c>
      <c r="U136" s="51"/>
      <c r="V136" s="51"/>
      <c r="W136" s="51"/>
      <c r="X136" s="51"/>
      <c r="Y136" s="51"/>
      <c r="Z136" s="51"/>
      <c r="AA136" s="51"/>
    </row>
    <row r="137" ht="14.5" spans="4:27">
      <c r="D137" t="s">
        <v>62</v>
      </c>
      <c r="E137" t="s">
        <v>76</v>
      </c>
      <c r="F137" t="s">
        <v>25</v>
      </c>
      <c r="G137" s="89">
        <v>1</v>
      </c>
      <c r="H137" s="89">
        <v>1</v>
      </c>
      <c r="I137" s="89">
        <v>1</v>
      </c>
      <c r="J137" s="89">
        <v>1</v>
      </c>
      <c r="K137" s="89">
        <v>1</v>
      </c>
      <c r="L137" s="89">
        <v>1</v>
      </c>
      <c r="M137" s="89">
        <v>1</v>
      </c>
      <c r="R137" s="35" t="s">
        <v>81</v>
      </c>
      <c r="S137" s="35" t="s">
        <v>79</v>
      </c>
      <c r="T137" t="s">
        <v>25</v>
      </c>
      <c r="U137" s="51">
        <v>31.54</v>
      </c>
      <c r="V137" s="51">
        <v>31.54</v>
      </c>
      <c r="W137" s="51">
        <v>31.54</v>
      </c>
      <c r="X137" s="51">
        <v>31.54</v>
      </c>
      <c r="Y137" s="51">
        <v>31.54</v>
      </c>
      <c r="Z137" s="51">
        <v>31.54</v>
      </c>
      <c r="AA137" s="51">
        <v>31.54</v>
      </c>
    </row>
    <row r="138" ht="14.5" spans="4:27">
      <c r="D138" t="s">
        <v>66</v>
      </c>
      <c r="E138" t="s">
        <v>72</v>
      </c>
      <c r="F138" t="s">
        <v>25</v>
      </c>
      <c r="G138" s="89">
        <v>1</v>
      </c>
      <c r="H138" s="89">
        <v>1</v>
      </c>
      <c r="I138" s="89">
        <v>1</v>
      </c>
      <c r="J138" s="89">
        <v>1</v>
      </c>
      <c r="K138" s="89">
        <v>1</v>
      </c>
      <c r="L138" s="89">
        <v>1</v>
      </c>
      <c r="M138" s="89">
        <v>1</v>
      </c>
      <c r="S138" s="35" t="s">
        <v>70</v>
      </c>
      <c r="U138" s="51"/>
      <c r="V138" s="51"/>
      <c r="W138" s="51"/>
      <c r="X138" s="51"/>
      <c r="Y138" s="51"/>
      <c r="Z138" s="51"/>
      <c r="AA138" s="51"/>
    </row>
    <row r="139" ht="14.5" spans="4:27">
      <c r="D139" t="s">
        <v>69</v>
      </c>
      <c r="E139" t="s">
        <v>64</v>
      </c>
      <c r="F139" t="s">
        <v>25</v>
      </c>
      <c r="G139" s="89">
        <v>1</v>
      </c>
      <c r="H139" s="89">
        <v>1</v>
      </c>
      <c r="I139" s="89">
        <v>1</v>
      </c>
      <c r="J139" s="89">
        <v>1</v>
      </c>
      <c r="K139" s="89">
        <v>1</v>
      </c>
      <c r="L139" s="89">
        <v>1</v>
      </c>
      <c r="M139" s="89">
        <v>1</v>
      </c>
      <c r="R139" s="35" t="s">
        <v>83</v>
      </c>
      <c r="S139" s="35" t="s">
        <v>72</v>
      </c>
      <c r="T139" t="s">
        <v>25</v>
      </c>
      <c r="U139" s="51">
        <v>31.54</v>
      </c>
      <c r="V139" s="51">
        <v>31.54</v>
      </c>
      <c r="W139" s="51">
        <v>31.54</v>
      </c>
      <c r="X139" s="51">
        <v>31.54</v>
      </c>
      <c r="Y139" s="51">
        <v>31.54</v>
      </c>
      <c r="Z139" s="51">
        <v>31.54</v>
      </c>
      <c r="AA139" s="51">
        <v>31.54</v>
      </c>
    </row>
    <row r="140" ht="14.5" spans="4:27">
      <c r="D140" t="s">
        <v>71</v>
      </c>
      <c r="E140" t="s">
        <v>67</v>
      </c>
      <c r="F140" t="s">
        <v>25</v>
      </c>
      <c r="G140" s="89">
        <v>1</v>
      </c>
      <c r="H140" s="89">
        <v>1</v>
      </c>
      <c r="I140" s="89">
        <v>1</v>
      </c>
      <c r="J140" s="89">
        <v>1</v>
      </c>
      <c r="K140" s="89">
        <v>1</v>
      </c>
      <c r="L140" s="89">
        <v>1</v>
      </c>
      <c r="M140" s="89">
        <v>1</v>
      </c>
      <c r="S140" s="35" t="s">
        <v>76</v>
      </c>
      <c r="U140" s="51"/>
      <c r="V140" s="51"/>
      <c r="W140" s="51"/>
      <c r="X140" s="51"/>
      <c r="Y140" s="51"/>
      <c r="Z140" s="51"/>
      <c r="AA140" s="51"/>
    </row>
    <row r="141" ht="14.5" spans="4:27">
      <c r="D141" t="s">
        <v>75</v>
      </c>
      <c r="E141" t="s">
        <v>70</v>
      </c>
      <c r="F141" t="s">
        <v>25</v>
      </c>
      <c r="G141" s="89">
        <v>1</v>
      </c>
      <c r="H141" s="89">
        <v>1</v>
      </c>
      <c r="I141" s="89">
        <v>1</v>
      </c>
      <c r="J141" s="89">
        <v>1</v>
      </c>
      <c r="K141" s="89">
        <v>1</v>
      </c>
      <c r="L141" s="89">
        <v>1</v>
      </c>
      <c r="M141" s="89">
        <v>1</v>
      </c>
      <c r="R141" s="35" t="s">
        <v>88</v>
      </c>
      <c r="S141" s="35" t="s">
        <v>72</v>
      </c>
      <c r="T141" t="s">
        <v>25</v>
      </c>
      <c r="U141" s="51">
        <v>31.54</v>
      </c>
      <c r="V141" s="51">
        <v>31.54</v>
      </c>
      <c r="W141" s="51">
        <v>31.54</v>
      </c>
      <c r="X141" s="51">
        <v>31.54</v>
      </c>
      <c r="Y141" s="51">
        <v>31.54</v>
      </c>
      <c r="Z141" s="51">
        <v>31.54</v>
      </c>
      <c r="AA141" s="51">
        <v>31.54</v>
      </c>
    </row>
    <row r="142" ht="14.5" spans="19:27">
      <c r="S142" s="35" t="s">
        <v>79</v>
      </c>
      <c r="U142" s="51"/>
      <c r="V142" s="51"/>
      <c r="W142" s="51"/>
      <c r="X142" s="51"/>
      <c r="Y142" s="51"/>
      <c r="Z142" s="51"/>
      <c r="AA142" s="51"/>
    </row>
  </sheetData>
  <mergeCells count="1">
    <mergeCell ref="B3:B20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K162"/>
  <sheetViews>
    <sheetView workbookViewId="0">
      <selection activeCell="B29" sqref="B29"/>
    </sheetView>
  </sheetViews>
  <sheetFormatPr defaultColWidth="9" defaultRowHeight="12.5"/>
  <cols>
    <col min="2" max="2" width="30.5454545454545" customWidth="1"/>
    <col min="4" max="22" width="9" hidden="1" customWidth="1"/>
    <col min="28" max="46" width="9" hidden="1" customWidth="1"/>
    <col min="52" max="70" width="9" hidden="1" customWidth="1"/>
    <col min="76" max="94" width="9" hidden="1" customWidth="1"/>
    <col min="100" max="118" width="9" hidden="1" customWidth="1"/>
    <col min="124" max="142" width="9" hidden="1" customWidth="1"/>
    <col min="148" max="166" width="9" hidden="1" customWidth="1"/>
  </cols>
  <sheetData>
    <row r="1" ht="14.5" spans="1:16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</row>
    <row r="2" ht="14.5" spans="1:16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</row>
    <row r="3" ht="14.5" spans="1:16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</row>
    <row r="4" ht="14.5" spans="1:16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</row>
    <row r="5" ht="18" spans="1:167">
      <c r="A5" s="2" t="s">
        <v>251</v>
      </c>
      <c r="B5" s="2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1"/>
      <c r="Q5" s="1"/>
      <c r="R5" s="1"/>
      <c r="S5" s="1"/>
      <c r="T5" s="1"/>
      <c r="U5" s="1"/>
      <c r="V5" s="1"/>
      <c r="W5" s="1"/>
      <c r="Y5" s="2" t="s">
        <v>251</v>
      </c>
      <c r="Z5" s="2"/>
      <c r="AA5" s="1"/>
      <c r="AB5" s="1"/>
      <c r="AC5" s="1"/>
      <c r="AD5" s="3"/>
      <c r="AE5" s="3"/>
      <c r="AF5" s="3"/>
      <c r="AG5" s="3"/>
      <c r="AH5" s="3"/>
      <c r="AI5" s="3"/>
      <c r="AJ5" s="3"/>
      <c r="AK5" s="3"/>
      <c r="AL5" s="3"/>
      <c r="AM5" s="3"/>
      <c r="AN5" s="1"/>
      <c r="AO5" s="1"/>
      <c r="AP5" s="1"/>
      <c r="AQ5" s="1"/>
      <c r="AR5" s="1"/>
      <c r="AS5" s="1"/>
      <c r="AT5" s="1"/>
      <c r="AU5" s="1"/>
      <c r="AW5" s="2" t="s">
        <v>251</v>
      </c>
      <c r="AX5" s="2"/>
      <c r="AY5" s="1"/>
      <c r="AZ5" s="1"/>
      <c r="BA5" s="1"/>
      <c r="BB5" s="3"/>
      <c r="BC5" s="3"/>
      <c r="BD5" s="3"/>
      <c r="BE5" s="3"/>
      <c r="BF5" s="3"/>
      <c r="BG5" s="3"/>
      <c r="BH5" s="3"/>
      <c r="BI5" s="3"/>
      <c r="BJ5" s="3"/>
      <c r="BK5" s="3"/>
      <c r="BL5" s="1"/>
      <c r="BM5" s="1"/>
      <c r="BN5" s="1"/>
      <c r="BO5" s="1"/>
      <c r="BP5" s="1"/>
      <c r="BQ5" s="1"/>
      <c r="BR5" s="1"/>
      <c r="BS5" s="1"/>
      <c r="BU5" s="2" t="s">
        <v>251</v>
      </c>
      <c r="BV5" s="2"/>
      <c r="BW5" s="1"/>
      <c r="BX5" s="1"/>
      <c r="BY5" s="1"/>
      <c r="BZ5" s="3"/>
      <c r="CA5" s="3"/>
      <c r="CB5" s="3"/>
      <c r="CC5" s="3"/>
      <c r="CD5" s="3"/>
      <c r="CE5" s="3"/>
      <c r="CF5" s="3"/>
      <c r="CG5" s="3"/>
      <c r="CH5" s="3"/>
      <c r="CI5" s="3"/>
      <c r="CJ5" s="1"/>
      <c r="CK5" s="1"/>
      <c r="CL5" s="1"/>
      <c r="CM5" s="1"/>
      <c r="CN5" s="1"/>
      <c r="CO5" s="1"/>
      <c r="CP5" s="1"/>
      <c r="CQ5" s="1"/>
      <c r="CS5" s="2" t="s">
        <v>251</v>
      </c>
      <c r="CT5" s="2"/>
      <c r="CU5" s="1"/>
      <c r="CV5" s="1"/>
      <c r="CW5" s="1"/>
      <c r="CX5" s="3"/>
      <c r="CY5" s="3"/>
      <c r="CZ5" s="3"/>
      <c r="DA5" s="3"/>
      <c r="DB5" s="3"/>
      <c r="DC5" s="3"/>
      <c r="DD5" s="3"/>
      <c r="DE5" s="3"/>
      <c r="DF5" s="3"/>
      <c r="DG5" s="3"/>
      <c r="DH5" s="1"/>
      <c r="DI5" s="1"/>
      <c r="DJ5" s="1"/>
      <c r="DK5" s="1"/>
      <c r="DL5" s="1"/>
      <c r="DM5" s="1"/>
      <c r="DN5" s="1"/>
      <c r="DO5" s="1"/>
      <c r="DQ5" s="2" t="s">
        <v>251</v>
      </c>
      <c r="DR5" s="2"/>
      <c r="DS5" s="1"/>
      <c r="DT5" s="1"/>
      <c r="DU5" s="1"/>
      <c r="DV5" s="3"/>
      <c r="DW5" s="3"/>
      <c r="DX5" s="3"/>
      <c r="DY5" s="3"/>
      <c r="DZ5" s="3"/>
      <c r="EA5" s="3"/>
      <c r="EB5" s="3"/>
      <c r="EC5" s="3"/>
      <c r="ED5" s="3"/>
      <c r="EE5" s="3"/>
      <c r="EF5" s="1"/>
      <c r="EG5" s="1"/>
      <c r="EH5" s="1"/>
      <c r="EI5" s="1"/>
      <c r="EJ5" s="1"/>
      <c r="EK5" s="1"/>
      <c r="EL5" s="1"/>
      <c r="EM5" s="1"/>
      <c r="EO5" s="2" t="s">
        <v>251</v>
      </c>
      <c r="EP5" s="2"/>
      <c r="EQ5" s="1"/>
      <c r="ER5" s="1"/>
      <c r="ES5" s="1"/>
      <c r="ET5" s="3"/>
      <c r="EU5" s="3"/>
      <c r="EV5" s="3"/>
      <c r="EW5" s="3"/>
      <c r="EX5" s="3"/>
      <c r="EY5" s="3"/>
      <c r="EZ5" s="3"/>
      <c r="FA5" s="3"/>
      <c r="FB5" s="3"/>
      <c r="FC5" s="3"/>
      <c r="FD5" s="1"/>
      <c r="FE5" s="1"/>
      <c r="FF5" s="1"/>
      <c r="FG5" s="1"/>
      <c r="FH5" s="1"/>
      <c r="FI5" s="1"/>
      <c r="FJ5" s="1"/>
      <c r="FK5" s="1"/>
    </row>
    <row r="6" ht="18" spans="1:16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Y6" s="2"/>
      <c r="Z6" s="2"/>
      <c r="AA6" s="1"/>
      <c r="AB6" s="1"/>
      <c r="AC6" s="1"/>
      <c r="AD6" s="3"/>
      <c r="AE6" s="3"/>
      <c r="AF6" s="3"/>
      <c r="AG6" s="3"/>
      <c r="AH6" s="3"/>
      <c r="AI6" s="3"/>
      <c r="AJ6" s="3"/>
      <c r="AK6" s="3"/>
      <c r="AL6" s="3"/>
      <c r="AM6" s="3"/>
      <c r="AN6" s="1"/>
      <c r="AO6" s="1"/>
      <c r="AP6" s="1"/>
      <c r="AQ6" s="1"/>
      <c r="AR6" s="1"/>
      <c r="AS6" s="1"/>
      <c r="AT6" s="1"/>
      <c r="AU6" s="1"/>
      <c r="AW6" s="2"/>
      <c r="AX6" s="2"/>
      <c r="AY6" s="1"/>
      <c r="AZ6" s="1"/>
      <c r="BA6" s="1"/>
      <c r="BB6" s="3"/>
      <c r="BC6" s="3"/>
      <c r="BD6" s="3"/>
      <c r="BE6" s="3"/>
      <c r="BF6" s="3"/>
      <c r="BG6" s="3"/>
      <c r="BH6" s="3"/>
      <c r="BI6" s="3"/>
      <c r="BJ6" s="3"/>
      <c r="BK6" s="3"/>
      <c r="BL6" s="1"/>
      <c r="BM6" s="1"/>
      <c r="BN6" s="1"/>
      <c r="BO6" s="1"/>
      <c r="BP6" s="1"/>
      <c r="BQ6" s="1"/>
      <c r="BR6" s="1"/>
      <c r="BS6" s="1"/>
      <c r="BU6" s="2"/>
      <c r="BV6" s="2"/>
      <c r="BW6" s="1"/>
      <c r="BX6" s="1"/>
      <c r="BY6" s="1"/>
      <c r="BZ6" s="3"/>
      <c r="CA6" s="3"/>
      <c r="CB6" s="3"/>
      <c r="CC6" s="3"/>
      <c r="CD6" s="3"/>
      <c r="CE6" s="3"/>
      <c r="CF6" s="3"/>
      <c r="CG6" s="3"/>
      <c r="CH6" s="3"/>
      <c r="CI6" s="3"/>
      <c r="CJ6" s="1"/>
      <c r="CK6" s="1"/>
      <c r="CL6" s="1"/>
      <c r="CM6" s="1"/>
      <c r="CN6" s="1"/>
      <c r="CO6" s="1"/>
      <c r="CP6" s="1"/>
      <c r="CQ6" s="1"/>
      <c r="CS6" s="2"/>
      <c r="CT6" s="2"/>
      <c r="CU6" s="1"/>
      <c r="CV6" s="1"/>
      <c r="CW6" s="1"/>
      <c r="CX6" s="3"/>
      <c r="CY6" s="3"/>
      <c r="CZ6" s="3"/>
      <c r="DA6" s="3"/>
      <c r="DB6" s="3"/>
      <c r="DC6" s="3"/>
      <c r="DD6" s="3"/>
      <c r="DE6" s="3"/>
      <c r="DF6" s="3"/>
      <c r="DG6" s="3"/>
      <c r="DH6" s="1"/>
      <c r="DI6" s="1"/>
      <c r="DJ6" s="1"/>
      <c r="DK6" s="1"/>
      <c r="DL6" s="1"/>
      <c r="DM6" s="1"/>
      <c r="DN6" s="1"/>
      <c r="DO6" s="1"/>
      <c r="DQ6" s="2"/>
      <c r="DR6" s="2"/>
      <c r="DS6" s="1"/>
      <c r="DT6" s="1"/>
      <c r="DU6" s="1"/>
      <c r="DV6" s="3"/>
      <c r="DW6" s="3"/>
      <c r="DX6" s="3"/>
      <c r="DY6" s="3"/>
      <c r="DZ6" s="3"/>
      <c r="EA6" s="3"/>
      <c r="EB6" s="3"/>
      <c r="EC6" s="3"/>
      <c r="ED6" s="3"/>
      <c r="EE6" s="3"/>
      <c r="EF6" s="1"/>
      <c r="EG6" s="1"/>
      <c r="EH6" s="1"/>
      <c r="EI6" s="1"/>
      <c r="EJ6" s="1"/>
      <c r="EK6" s="1"/>
      <c r="EL6" s="1"/>
      <c r="EM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</row>
    <row r="7" ht="17.5" spans="1:167">
      <c r="A7" s="4" t="s">
        <v>252</v>
      </c>
      <c r="B7" s="4"/>
      <c r="C7" s="3"/>
      <c r="D7" s="3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Y7" s="4" t="s">
        <v>253</v>
      </c>
      <c r="Z7" s="4"/>
      <c r="AA7" s="3"/>
      <c r="AB7" s="3"/>
      <c r="AC7" s="3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W7" s="4" t="s">
        <v>254</v>
      </c>
      <c r="AX7" s="4"/>
      <c r="AY7" s="3"/>
      <c r="AZ7" s="3"/>
      <c r="BA7" s="3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U7" s="4" t="s">
        <v>255</v>
      </c>
      <c r="BV7" s="4"/>
      <c r="BW7" s="3"/>
      <c r="BX7" s="3"/>
      <c r="BY7" s="3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S7" s="4" t="s">
        <v>256</v>
      </c>
      <c r="CT7" s="4"/>
      <c r="CU7" s="3"/>
      <c r="CV7" s="3"/>
      <c r="CW7" s="3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Q7" s="4" t="s">
        <v>257</v>
      </c>
      <c r="DR7" s="4"/>
      <c r="DS7" s="3"/>
      <c r="DT7" s="3"/>
      <c r="DU7" s="3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O7" s="4" t="s">
        <v>258</v>
      </c>
      <c r="EP7" s="4"/>
      <c r="EQ7" s="3"/>
      <c r="ER7" s="3"/>
      <c r="ES7" s="3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</row>
    <row r="8" ht="15.5" spans="1:167">
      <c r="A8" s="4" t="s">
        <v>314</v>
      </c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Y8" s="4" t="s">
        <v>314</v>
      </c>
      <c r="Z8" s="4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W8" s="4" t="s">
        <v>314</v>
      </c>
      <c r="AX8" s="4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4" t="s">
        <v>314</v>
      </c>
      <c r="BV8" s="4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S8" s="4" t="s">
        <v>314</v>
      </c>
      <c r="CT8" s="4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Q8" s="4" t="s">
        <v>314</v>
      </c>
      <c r="DR8" s="4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O8" s="4" t="s">
        <v>314</v>
      </c>
      <c r="EP8" s="4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</row>
    <row r="9" ht="15.5" spans="1:16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Y9" s="1"/>
      <c r="Z9" s="1"/>
      <c r="AA9" s="17"/>
      <c r="AB9" s="17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W9" s="1"/>
      <c r="AX9" s="1"/>
      <c r="AY9" s="17"/>
      <c r="AZ9" s="17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U9" s="1"/>
      <c r="BV9" s="1"/>
      <c r="BW9" s="17"/>
      <c r="BX9" s="17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S9" s="1"/>
      <c r="CT9" s="1"/>
      <c r="CU9" s="17"/>
      <c r="CV9" s="17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Q9" s="1"/>
      <c r="DR9" s="1"/>
      <c r="DS9" s="17"/>
      <c r="DT9" s="17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</row>
    <row r="10" ht="14.5" spans="1:16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</row>
    <row r="11" ht="15.25" spans="1:167">
      <c r="A11" s="1"/>
      <c r="B11" s="1"/>
      <c r="C11" s="6">
        <v>2000</v>
      </c>
      <c r="D11" s="6">
        <v>2001</v>
      </c>
      <c r="E11" s="6">
        <v>2002</v>
      </c>
      <c r="F11" s="6">
        <v>2003</v>
      </c>
      <c r="G11" s="6">
        <v>2004</v>
      </c>
      <c r="H11" s="6">
        <v>2005</v>
      </c>
      <c r="I11" s="6">
        <v>2006</v>
      </c>
      <c r="J11" s="6">
        <v>2007</v>
      </c>
      <c r="K11" s="6">
        <v>2008</v>
      </c>
      <c r="L11" s="6">
        <v>2009</v>
      </c>
      <c r="M11" s="6">
        <v>2010</v>
      </c>
      <c r="N11" s="6">
        <v>2011</v>
      </c>
      <c r="O11" s="6">
        <v>2012</v>
      </c>
      <c r="P11" s="6">
        <v>2013</v>
      </c>
      <c r="Q11" s="6">
        <v>2014</v>
      </c>
      <c r="R11" s="6">
        <v>2015</v>
      </c>
      <c r="S11" s="6">
        <v>2016</v>
      </c>
      <c r="T11" s="6">
        <v>2017</v>
      </c>
      <c r="U11" s="6">
        <v>2018</v>
      </c>
      <c r="V11" s="6">
        <v>2019</v>
      </c>
      <c r="W11" s="6">
        <v>2020</v>
      </c>
      <c r="Y11" s="1"/>
      <c r="Z11" s="1"/>
      <c r="AA11" s="6">
        <v>2000</v>
      </c>
      <c r="AB11" s="6">
        <v>2001</v>
      </c>
      <c r="AC11" s="6">
        <v>2002</v>
      </c>
      <c r="AD11" s="6">
        <v>2003</v>
      </c>
      <c r="AE11" s="6">
        <v>2004</v>
      </c>
      <c r="AF11" s="6">
        <v>2005</v>
      </c>
      <c r="AG11" s="6">
        <v>2006</v>
      </c>
      <c r="AH11" s="6">
        <v>2007</v>
      </c>
      <c r="AI11" s="6">
        <v>2008</v>
      </c>
      <c r="AJ11" s="6">
        <v>2009</v>
      </c>
      <c r="AK11" s="6">
        <v>2010</v>
      </c>
      <c r="AL11" s="6">
        <v>2011</v>
      </c>
      <c r="AM11" s="6">
        <v>2012</v>
      </c>
      <c r="AN11" s="6">
        <v>2013</v>
      </c>
      <c r="AO11" s="6">
        <v>2014</v>
      </c>
      <c r="AP11" s="6">
        <v>2015</v>
      </c>
      <c r="AQ11" s="6">
        <v>2016</v>
      </c>
      <c r="AR11" s="6">
        <v>2017</v>
      </c>
      <c r="AS11" s="6">
        <v>2018</v>
      </c>
      <c r="AT11" s="6">
        <v>2019</v>
      </c>
      <c r="AU11" s="6">
        <v>2020</v>
      </c>
      <c r="AW11" s="1"/>
      <c r="AX11" s="1"/>
      <c r="AY11" s="6">
        <v>2000</v>
      </c>
      <c r="AZ11" s="6">
        <v>2001</v>
      </c>
      <c r="BA11" s="6">
        <v>2002</v>
      </c>
      <c r="BB11" s="6">
        <v>2003</v>
      </c>
      <c r="BC11" s="6">
        <v>2004</v>
      </c>
      <c r="BD11" s="6">
        <v>2005</v>
      </c>
      <c r="BE11" s="6">
        <v>2006</v>
      </c>
      <c r="BF11" s="6">
        <v>2007</v>
      </c>
      <c r="BG11" s="6">
        <v>2008</v>
      </c>
      <c r="BH11" s="6">
        <v>2009</v>
      </c>
      <c r="BI11" s="6">
        <v>2010</v>
      </c>
      <c r="BJ11" s="6">
        <v>2011</v>
      </c>
      <c r="BK11" s="6">
        <v>2012</v>
      </c>
      <c r="BL11" s="6">
        <v>2013</v>
      </c>
      <c r="BM11" s="6">
        <v>2014</v>
      </c>
      <c r="BN11" s="6">
        <v>2015</v>
      </c>
      <c r="BO11" s="6">
        <v>2016</v>
      </c>
      <c r="BP11" s="6">
        <v>2017</v>
      </c>
      <c r="BQ11" s="6">
        <v>2018</v>
      </c>
      <c r="BR11" s="6">
        <v>2019</v>
      </c>
      <c r="BS11" s="6">
        <v>2020</v>
      </c>
      <c r="BU11" s="1"/>
      <c r="BV11" s="1"/>
      <c r="BW11" s="6">
        <v>2000</v>
      </c>
      <c r="BX11" s="6">
        <v>2001</v>
      </c>
      <c r="BY11" s="6">
        <v>2002</v>
      </c>
      <c r="BZ11" s="6">
        <v>2003</v>
      </c>
      <c r="CA11" s="6">
        <v>2004</v>
      </c>
      <c r="CB11" s="6">
        <v>2005</v>
      </c>
      <c r="CC11" s="6">
        <v>2006</v>
      </c>
      <c r="CD11" s="6">
        <v>2007</v>
      </c>
      <c r="CE11" s="6">
        <v>2008</v>
      </c>
      <c r="CF11" s="6">
        <v>2009</v>
      </c>
      <c r="CG11" s="6">
        <v>2010</v>
      </c>
      <c r="CH11" s="6">
        <v>2011</v>
      </c>
      <c r="CI11" s="6">
        <v>2012</v>
      </c>
      <c r="CJ11" s="6">
        <v>2013</v>
      </c>
      <c r="CK11" s="6">
        <v>2014</v>
      </c>
      <c r="CL11" s="6">
        <v>2015</v>
      </c>
      <c r="CM11" s="6">
        <v>2016</v>
      </c>
      <c r="CN11" s="6">
        <v>2017</v>
      </c>
      <c r="CO11" s="6">
        <v>2018</v>
      </c>
      <c r="CP11" s="6">
        <v>2019</v>
      </c>
      <c r="CQ11" s="6">
        <v>2020</v>
      </c>
      <c r="CS11" s="1"/>
      <c r="CT11" s="1"/>
      <c r="CU11" s="6">
        <v>2000</v>
      </c>
      <c r="CV11" s="6">
        <v>2001</v>
      </c>
      <c r="CW11" s="6">
        <v>2002</v>
      </c>
      <c r="CX11" s="6">
        <v>2003</v>
      </c>
      <c r="CY11" s="6">
        <v>2004</v>
      </c>
      <c r="CZ11" s="6">
        <v>2005</v>
      </c>
      <c r="DA11" s="6">
        <v>2006</v>
      </c>
      <c r="DB11" s="6">
        <v>2007</v>
      </c>
      <c r="DC11" s="6">
        <v>2008</v>
      </c>
      <c r="DD11" s="6">
        <v>2009</v>
      </c>
      <c r="DE11" s="6">
        <v>2010</v>
      </c>
      <c r="DF11" s="6">
        <v>2011</v>
      </c>
      <c r="DG11" s="6">
        <v>2012</v>
      </c>
      <c r="DH11" s="6">
        <v>2013</v>
      </c>
      <c r="DI11" s="6">
        <v>2014</v>
      </c>
      <c r="DJ11" s="6">
        <v>2015</v>
      </c>
      <c r="DK11" s="6">
        <v>2016</v>
      </c>
      <c r="DL11" s="6">
        <v>2017</v>
      </c>
      <c r="DM11" s="6">
        <v>2018</v>
      </c>
      <c r="DN11" s="6">
        <v>2019</v>
      </c>
      <c r="DO11" s="6">
        <v>2020</v>
      </c>
      <c r="DQ11" s="1"/>
      <c r="DR11" s="1"/>
      <c r="DS11" s="6">
        <v>2000</v>
      </c>
      <c r="DT11" s="6">
        <v>2001</v>
      </c>
      <c r="DU11" s="6">
        <v>2002</v>
      </c>
      <c r="DV11" s="6">
        <v>2003</v>
      </c>
      <c r="DW11" s="6">
        <v>2004</v>
      </c>
      <c r="DX11" s="6">
        <v>2005</v>
      </c>
      <c r="DY11" s="6">
        <v>2006</v>
      </c>
      <c r="DZ11" s="6">
        <v>2007</v>
      </c>
      <c r="EA11" s="6">
        <v>2008</v>
      </c>
      <c r="EB11" s="6">
        <v>2009</v>
      </c>
      <c r="EC11" s="6">
        <v>2010</v>
      </c>
      <c r="ED11" s="6">
        <v>2011</v>
      </c>
      <c r="EE11" s="6">
        <v>2012</v>
      </c>
      <c r="EF11" s="6">
        <v>2013</v>
      </c>
      <c r="EG11" s="6">
        <v>2014</v>
      </c>
      <c r="EH11" s="6">
        <v>2015</v>
      </c>
      <c r="EI11" s="6">
        <v>2016</v>
      </c>
      <c r="EJ11" s="6">
        <v>2017</v>
      </c>
      <c r="EK11" s="6">
        <v>2018</v>
      </c>
      <c r="EL11" s="6">
        <v>2019</v>
      </c>
      <c r="EM11" s="6">
        <v>2020</v>
      </c>
      <c r="EO11" s="1"/>
      <c r="EP11" s="1"/>
      <c r="EQ11" s="6">
        <v>2000</v>
      </c>
      <c r="ER11" s="6">
        <v>2001</v>
      </c>
      <c r="ES11" s="6">
        <v>2002</v>
      </c>
      <c r="ET11" s="6">
        <v>2003</v>
      </c>
      <c r="EU11" s="6">
        <v>2004</v>
      </c>
      <c r="EV11" s="6">
        <v>2005</v>
      </c>
      <c r="EW11" s="6">
        <v>2006</v>
      </c>
      <c r="EX11" s="6">
        <v>2007</v>
      </c>
      <c r="EY11" s="6">
        <v>2008</v>
      </c>
      <c r="EZ11" s="6">
        <v>2009</v>
      </c>
      <c r="FA11" s="6">
        <v>2010</v>
      </c>
      <c r="FB11" s="6">
        <v>2011</v>
      </c>
      <c r="FC11" s="6">
        <v>2012</v>
      </c>
      <c r="FD11" s="6">
        <v>2013</v>
      </c>
      <c r="FE11" s="6">
        <v>2014</v>
      </c>
      <c r="FF11" s="6">
        <v>2015</v>
      </c>
      <c r="FG11" s="6">
        <v>2016</v>
      </c>
      <c r="FH11" s="6">
        <v>2017</v>
      </c>
      <c r="FI11" s="6">
        <v>2018</v>
      </c>
      <c r="FJ11" s="6">
        <v>2019</v>
      </c>
      <c r="FK11" s="6">
        <v>2020</v>
      </c>
    </row>
    <row r="12" ht="14.5" spans="1:16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</row>
    <row r="13" ht="104" spans="1:167">
      <c r="A13" s="7"/>
      <c r="B13" s="13" t="s">
        <v>315</v>
      </c>
      <c r="C13" s="7">
        <v>62.2</v>
      </c>
      <c r="D13" s="7">
        <v>62.7</v>
      </c>
      <c r="E13" s="7">
        <v>63.4</v>
      </c>
      <c r="F13" s="7">
        <v>64.3</v>
      </c>
      <c r="G13" s="7">
        <v>65.9</v>
      </c>
      <c r="H13" s="7">
        <v>67.3</v>
      </c>
      <c r="I13" s="7">
        <v>68.8</v>
      </c>
      <c r="J13" s="7">
        <v>70.3</v>
      </c>
      <c r="K13" s="7">
        <v>72</v>
      </c>
      <c r="L13" s="7">
        <v>73.5</v>
      </c>
      <c r="M13" s="7">
        <v>75</v>
      </c>
      <c r="N13" s="7">
        <v>76.6</v>
      </c>
      <c r="O13" s="7">
        <v>78.4</v>
      </c>
      <c r="P13" s="7">
        <v>79.8</v>
      </c>
      <c r="Q13" s="7">
        <v>80.9</v>
      </c>
      <c r="R13" s="7">
        <v>81.8</v>
      </c>
      <c r="S13" s="7">
        <v>82.8</v>
      </c>
      <c r="T13" s="7">
        <v>83.9</v>
      </c>
      <c r="U13" s="7">
        <v>85.3</v>
      </c>
      <c r="V13" s="7">
        <v>86.7</v>
      </c>
      <c r="W13" s="7">
        <v>88.1</v>
      </c>
      <c r="Y13" s="7"/>
      <c r="Z13" s="13" t="s">
        <v>315</v>
      </c>
      <c r="AA13" s="7">
        <v>236.3</v>
      </c>
      <c r="AB13" s="7">
        <v>238.4</v>
      </c>
      <c r="AC13" s="7">
        <v>240.9</v>
      </c>
      <c r="AD13" s="7">
        <v>244</v>
      </c>
      <c r="AE13" s="7">
        <v>247.7</v>
      </c>
      <c r="AF13" s="7">
        <v>253.8</v>
      </c>
      <c r="AG13" s="7">
        <v>260.4</v>
      </c>
      <c r="AH13" s="7">
        <v>266.4</v>
      </c>
      <c r="AI13" s="7">
        <v>272.7</v>
      </c>
      <c r="AJ13" s="7">
        <v>279.4</v>
      </c>
      <c r="AK13" s="7">
        <v>285.4</v>
      </c>
      <c r="AL13" s="7">
        <v>291.2</v>
      </c>
      <c r="AM13" s="7">
        <v>296.6</v>
      </c>
      <c r="AN13" s="7">
        <v>301.1</v>
      </c>
      <c r="AO13" s="7">
        <v>305.2</v>
      </c>
      <c r="AP13" s="7">
        <v>309.2</v>
      </c>
      <c r="AQ13" s="7">
        <v>313.3</v>
      </c>
      <c r="AR13" s="7">
        <v>318.1</v>
      </c>
      <c r="AS13" s="7">
        <v>322.9</v>
      </c>
      <c r="AT13" s="7">
        <v>327.6</v>
      </c>
      <c r="AU13" s="7">
        <v>332.4</v>
      </c>
      <c r="AW13" s="7"/>
      <c r="AX13" s="13" t="s">
        <v>315</v>
      </c>
      <c r="AY13" s="7">
        <v>625.4</v>
      </c>
      <c r="AZ13" s="7">
        <v>645.1</v>
      </c>
      <c r="BA13" s="7">
        <v>663.3</v>
      </c>
      <c r="BB13" s="7">
        <v>679.8</v>
      </c>
      <c r="BC13" s="7">
        <v>698.3</v>
      </c>
      <c r="BD13" s="7">
        <v>714.9</v>
      </c>
      <c r="BE13" s="7">
        <v>731.1</v>
      </c>
      <c r="BF13" s="7">
        <v>745.7</v>
      </c>
      <c r="BG13" s="7">
        <v>759.6</v>
      </c>
      <c r="BH13" s="7">
        <v>772</v>
      </c>
      <c r="BI13" s="7">
        <v>784.1</v>
      </c>
      <c r="BJ13" s="7">
        <v>796.1</v>
      </c>
      <c r="BK13" s="7">
        <v>808.2</v>
      </c>
      <c r="BL13" s="7">
        <v>821.4</v>
      </c>
      <c r="BM13" s="7">
        <v>833.8</v>
      </c>
      <c r="BN13" s="7">
        <v>844.3</v>
      </c>
      <c r="BO13" s="7">
        <v>856.2</v>
      </c>
      <c r="BP13" s="7">
        <v>870.6</v>
      </c>
      <c r="BQ13" s="7">
        <v>887.8</v>
      </c>
      <c r="BR13" s="7">
        <v>901</v>
      </c>
      <c r="BS13" s="7">
        <v>916.2</v>
      </c>
      <c r="BU13" s="7"/>
      <c r="BV13" s="13" t="s">
        <v>315</v>
      </c>
      <c r="BW13" s="7">
        <v>28.6</v>
      </c>
      <c r="BX13" s="7">
        <v>28.7</v>
      </c>
      <c r="BY13" s="7">
        <v>28.8</v>
      </c>
      <c r="BZ13" s="7">
        <v>29</v>
      </c>
      <c r="CA13" s="7">
        <v>29.1</v>
      </c>
      <c r="CB13" s="7">
        <v>29.4</v>
      </c>
      <c r="CC13" s="7">
        <v>29.7</v>
      </c>
      <c r="CD13" s="7">
        <v>30.1</v>
      </c>
      <c r="CE13" s="7">
        <v>30.6</v>
      </c>
      <c r="CF13" s="7">
        <v>31.1</v>
      </c>
      <c r="CG13" s="7">
        <v>31.6</v>
      </c>
      <c r="CH13" s="7">
        <v>32.5</v>
      </c>
      <c r="CI13" s="7">
        <v>33.2</v>
      </c>
      <c r="CJ13" s="7">
        <v>34</v>
      </c>
      <c r="CK13" s="7">
        <v>35.2</v>
      </c>
      <c r="CL13" s="7">
        <v>36</v>
      </c>
      <c r="CM13" s="7">
        <v>36.9</v>
      </c>
      <c r="CN13" s="7">
        <v>37.8</v>
      </c>
      <c r="CO13" s="7">
        <v>39</v>
      </c>
      <c r="CP13" s="7">
        <v>40.1</v>
      </c>
      <c r="CQ13" s="7">
        <v>41.2</v>
      </c>
      <c r="CS13" s="7"/>
      <c r="CT13" s="13" t="s">
        <v>315</v>
      </c>
      <c r="CU13" s="7">
        <v>21.8</v>
      </c>
      <c r="CV13" s="7">
        <v>22.2</v>
      </c>
      <c r="CW13" s="7">
        <v>22.6</v>
      </c>
      <c r="CX13" s="7">
        <v>23.3</v>
      </c>
      <c r="CY13" s="7">
        <v>23.9</v>
      </c>
      <c r="CZ13" s="7">
        <v>24.6</v>
      </c>
      <c r="DA13" s="7">
        <v>25.2</v>
      </c>
      <c r="DB13" s="7">
        <v>25.9</v>
      </c>
      <c r="DC13" s="7">
        <v>26.8</v>
      </c>
      <c r="DD13" s="7">
        <v>27.4</v>
      </c>
      <c r="DE13" s="7">
        <v>28</v>
      </c>
      <c r="DF13" s="7">
        <v>28.7</v>
      </c>
      <c r="DG13" s="7">
        <v>29.8</v>
      </c>
      <c r="DH13" s="7">
        <v>31.2</v>
      </c>
      <c r="DI13" s="7">
        <v>32.8</v>
      </c>
      <c r="DJ13" s="7">
        <v>34</v>
      </c>
      <c r="DK13" s="7">
        <v>34.9</v>
      </c>
      <c r="DL13" s="7">
        <v>35.9</v>
      </c>
      <c r="DM13" s="7">
        <v>36.7</v>
      </c>
      <c r="DN13" s="7">
        <v>37.1</v>
      </c>
      <c r="DO13" s="7">
        <v>37.5</v>
      </c>
      <c r="DQ13" s="7"/>
      <c r="DR13" s="13" t="s">
        <v>315</v>
      </c>
      <c r="DS13" s="7">
        <v>134.5</v>
      </c>
      <c r="DT13" s="7">
        <v>138</v>
      </c>
      <c r="DU13" s="7">
        <v>142.4</v>
      </c>
      <c r="DV13" s="7">
        <v>147.3</v>
      </c>
      <c r="DW13" s="7">
        <v>152.7</v>
      </c>
      <c r="DX13" s="7">
        <v>157.9</v>
      </c>
      <c r="DY13" s="7">
        <v>163.2</v>
      </c>
      <c r="DZ13" s="7">
        <v>169.5</v>
      </c>
      <c r="EA13" s="7">
        <v>176.3</v>
      </c>
      <c r="EB13" s="7">
        <v>180.9</v>
      </c>
      <c r="EC13" s="7">
        <v>186.1</v>
      </c>
      <c r="ED13" s="7">
        <v>191.1</v>
      </c>
      <c r="EE13" s="7">
        <v>196.8</v>
      </c>
      <c r="EF13" s="7">
        <v>204.3</v>
      </c>
      <c r="EG13" s="7">
        <v>212.4</v>
      </c>
      <c r="EH13" s="7">
        <v>222.2</v>
      </c>
      <c r="EI13" s="7">
        <v>229.8</v>
      </c>
      <c r="EJ13" s="7">
        <v>236.2</v>
      </c>
      <c r="EK13" s="7">
        <v>243.1</v>
      </c>
      <c r="EL13" s="7">
        <v>249.9</v>
      </c>
      <c r="EM13" s="7">
        <v>256.2</v>
      </c>
      <c r="EO13" s="7"/>
      <c r="EP13" s="13" t="s">
        <v>315</v>
      </c>
      <c r="EQ13" s="7">
        <v>173.1</v>
      </c>
      <c r="ER13" s="7">
        <v>175.5</v>
      </c>
      <c r="ES13" s="7">
        <v>178.5</v>
      </c>
      <c r="ET13" s="7">
        <v>182.9</v>
      </c>
      <c r="EU13" s="7">
        <v>188.2</v>
      </c>
      <c r="EV13" s="7">
        <v>194.1</v>
      </c>
      <c r="EW13" s="7">
        <v>200.4</v>
      </c>
      <c r="EX13" s="7">
        <v>207.3</v>
      </c>
      <c r="EY13" s="7">
        <v>212.8</v>
      </c>
      <c r="EZ13" s="7">
        <v>219</v>
      </c>
      <c r="FA13" s="7">
        <v>223.6</v>
      </c>
      <c r="FB13" s="7">
        <v>228.6</v>
      </c>
      <c r="FC13" s="7">
        <v>233.5</v>
      </c>
      <c r="FD13" s="7">
        <v>237.8</v>
      </c>
      <c r="FE13" s="7">
        <v>242.4</v>
      </c>
      <c r="FF13" s="7">
        <v>246.7</v>
      </c>
      <c r="FG13" s="7">
        <v>252.1</v>
      </c>
      <c r="FH13" s="7">
        <v>257.3</v>
      </c>
      <c r="FI13" s="7">
        <v>262.4</v>
      </c>
      <c r="FJ13" s="7">
        <v>267.6</v>
      </c>
      <c r="FK13" s="7">
        <v>273</v>
      </c>
    </row>
    <row r="14" ht="169" spans="1:167">
      <c r="A14" s="1"/>
      <c r="B14" s="68" t="s">
        <v>261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Y14" s="1"/>
      <c r="Z14" s="68" t="s">
        <v>261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W14" s="1"/>
      <c r="AX14" s="68" t="s">
        <v>261</v>
      </c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U14" s="1"/>
      <c r="BV14" s="68" t="s">
        <v>261</v>
      </c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S14" s="1"/>
      <c r="CT14" s="68" t="s">
        <v>261</v>
      </c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Q14" s="1"/>
      <c r="DR14" s="68" t="s">
        <v>261</v>
      </c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O14" s="1"/>
      <c r="EP14" s="68" t="s">
        <v>261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</row>
    <row r="15" ht="14.5" spans="1:167">
      <c r="A15" s="1"/>
      <c r="B15" s="16" t="s">
        <v>262</v>
      </c>
      <c r="C15" s="1">
        <v>11.9</v>
      </c>
      <c r="D15" s="1">
        <v>10.9</v>
      </c>
      <c r="E15" s="1">
        <v>9.8</v>
      </c>
      <c r="F15" s="1">
        <v>8.7</v>
      </c>
      <c r="G15" s="1">
        <v>7.8</v>
      </c>
      <c r="H15" s="1">
        <v>6.7</v>
      </c>
      <c r="I15" s="1">
        <v>5.7</v>
      </c>
      <c r="J15" s="1">
        <v>4.8</v>
      </c>
      <c r="K15" s="1">
        <v>3.9</v>
      </c>
      <c r="L15" s="1">
        <v>2.9</v>
      </c>
      <c r="M15" s="1">
        <v>2.1</v>
      </c>
      <c r="N15" s="1">
        <v>1.4</v>
      </c>
      <c r="O15" s="1">
        <v>1</v>
      </c>
      <c r="P15" s="1">
        <v>0.6</v>
      </c>
      <c r="Q15" s="1">
        <v>0.3</v>
      </c>
      <c r="R15" s="1">
        <v>0.2</v>
      </c>
      <c r="S15" s="1">
        <v>0.2</v>
      </c>
      <c r="T15" s="1">
        <v>0.1</v>
      </c>
      <c r="U15" s="1">
        <v>0.1</v>
      </c>
      <c r="V15" s="1">
        <v>0.1</v>
      </c>
      <c r="W15" s="1">
        <v>0</v>
      </c>
      <c r="Y15" s="1"/>
      <c r="Z15" s="16" t="s">
        <v>262</v>
      </c>
      <c r="AA15" s="1">
        <v>4.8</v>
      </c>
      <c r="AB15" s="1">
        <v>2.9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W15" s="1"/>
      <c r="AX15" s="16" t="s">
        <v>262</v>
      </c>
      <c r="AY15" s="1">
        <v>31.4</v>
      </c>
      <c r="AZ15" s="1">
        <v>27.1</v>
      </c>
      <c r="BA15" s="1">
        <v>22.7</v>
      </c>
      <c r="BB15" s="1">
        <v>19</v>
      </c>
      <c r="BC15" s="1">
        <v>15.4</v>
      </c>
      <c r="BD15" s="1">
        <v>12.3</v>
      </c>
      <c r="BE15" s="1">
        <v>8.6</v>
      </c>
      <c r="BF15" s="1">
        <v>4.6</v>
      </c>
      <c r="BG15" s="1">
        <v>2.3</v>
      </c>
      <c r="BH15" s="1">
        <v>0.7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U15" s="1"/>
      <c r="BV15" s="16" t="s">
        <v>262</v>
      </c>
      <c r="BW15" s="1">
        <v>0.3</v>
      </c>
      <c r="BX15" s="1">
        <v>0.2</v>
      </c>
      <c r="BY15" s="1">
        <v>0.2</v>
      </c>
      <c r="BZ15" s="1">
        <v>0.1</v>
      </c>
      <c r="CA15" s="1">
        <v>0.1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S15" s="1"/>
      <c r="CT15" s="16" t="s">
        <v>262</v>
      </c>
      <c r="CU15" s="1">
        <v>0.7</v>
      </c>
      <c r="CV15" s="1">
        <v>0.6</v>
      </c>
      <c r="CW15" s="1">
        <v>0.5</v>
      </c>
      <c r="CX15" s="1">
        <v>0.4</v>
      </c>
      <c r="CY15" s="1">
        <v>0.3</v>
      </c>
      <c r="CZ15" s="1">
        <v>0.2</v>
      </c>
      <c r="DA15" s="1">
        <v>0.1</v>
      </c>
      <c r="DB15" s="1">
        <v>0.1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Q15" s="1"/>
      <c r="DR15" s="16" t="s">
        <v>262</v>
      </c>
      <c r="DS15" s="1">
        <v>0.9</v>
      </c>
      <c r="DT15" s="1">
        <v>0.8</v>
      </c>
      <c r="DU15" s="1">
        <v>0.7</v>
      </c>
      <c r="DV15" s="1">
        <v>0.6</v>
      </c>
      <c r="DW15" s="1">
        <v>0.5</v>
      </c>
      <c r="DX15" s="1">
        <v>0.4</v>
      </c>
      <c r="DY15" s="1">
        <v>0.4</v>
      </c>
      <c r="DZ15" s="1">
        <v>0.3</v>
      </c>
      <c r="EA15" s="1">
        <v>0.2</v>
      </c>
      <c r="EB15" s="1">
        <v>0.2</v>
      </c>
      <c r="EC15" s="1">
        <v>0.1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O15" s="1"/>
      <c r="EP15" s="16" t="s">
        <v>262</v>
      </c>
      <c r="EQ15" s="1">
        <v>8.9</v>
      </c>
      <c r="ER15" s="1">
        <v>7.9</v>
      </c>
      <c r="ES15" s="1">
        <v>6.8</v>
      </c>
      <c r="ET15" s="1">
        <v>5.7</v>
      </c>
      <c r="EU15" s="1">
        <v>4.7</v>
      </c>
      <c r="EV15" s="1">
        <v>3.7</v>
      </c>
      <c r="EW15" s="1">
        <v>2.9</v>
      </c>
      <c r="EX15" s="1">
        <v>2.1</v>
      </c>
      <c r="EY15" s="1">
        <v>1.3</v>
      </c>
      <c r="EZ15" s="1">
        <v>1.1</v>
      </c>
      <c r="FA15" s="1">
        <v>1</v>
      </c>
      <c r="FB15" s="1">
        <v>0.7</v>
      </c>
      <c r="FC15" s="1">
        <v>0.8</v>
      </c>
      <c r="FD15" s="1">
        <v>0.6</v>
      </c>
      <c r="FE15" s="1">
        <v>0.6</v>
      </c>
      <c r="FF15" s="1">
        <v>0.6</v>
      </c>
      <c r="FG15" s="1">
        <v>0.5</v>
      </c>
      <c r="FH15" s="1">
        <v>0.4</v>
      </c>
      <c r="FI15" s="1">
        <v>0.4</v>
      </c>
      <c r="FJ15" s="1">
        <v>0.2</v>
      </c>
      <c r="FK15" s="1">
        <v>0.4</v>
      </c>
    </row>
    <row r="16" ht="14.5" spans="1:167">
      <c r="A16" s="1"/>
      <c r="B16" s="16" t="s">
        <v>263</v>
      </c>
      <c r="C16" s="1">
        <v>13.1</v>
      </c>
      <c r="D16" s="1">
        <v>14.2</v>
      </c>
      <c r="E16" s="1">
        <v>15.6</v>
      </c>
      <c r="F16" s="1">
        <v>16.8</v>
      </c>
      <c r="G16" s="1">
        <v>17.8</v>
      </c>
      <c r="H16" s="1">
        <v>18.8</v>
      </c>
      <c r="I16" s="1">
        <v>19.6</v>
      </c>
      <c r="J16" s="1">
        <v>20.2</v>
      </c>
      <c r="K16" s="1">
        <v>20.5</v>
      </c>
      <c r="L16" s="1">
        <v>20.7</v>
      </c>
      <c r="M16" s="1">
        <v>20.9</v>
      </c>
      <c r="N16" s="1">
        <v>20.9</v>
      </c>
      <c r="O16" s="1">
        <v>20.8</v>
      </c>
      <c r="P16" s="1">
        <v>20.7</v>
      </c>
      <c r="Q16" s="1">
        <v>20.3</v>
      </c>
      <c r="R16" s="1">
        <v>19.7</v>
      </c>
      <c r="S16" s="1">
        <v>19</v>
      </c>
      <c r="T16" s="1">
        <v>18.1</v>
      </c>
      <c r="U16" s="1">
        <v>17.8</v>
      </c>
      <c r="V16" s="1">
        <v>17.5</v>
      </c>
      <c r="W16" s="1">
        <v>17.1</v>
      </c>
      <c r="Y16" s="1"/>
      <c r="Z16" s="16" t="s">
        <v>263</v>
      </c>
      <c r="AA16" s="1">
        <v>22.6</v>
      </c>
      <c r="AB16" s="1">
        <v>23.1</v>
      </c>
      <c r="AC16" s="1">
        <v>24.4</v>
      </c>
      <c r="AD16" s="1">
        <v>24.3</v>
      </c>
      <c r="AE16" s="1">
        <v>24.2</v>
      </c>
      <c r="AF16" s="1">
        <v>24</v>
      </c>
      <c r="AG16" s="1">
        <v>23.8</v>
      </c>
      <c r="AH16" s="1">
        <v>23.5</v>
      </c>
      <c r="AI16" s="1">
        <v>23.4</v>
      </c>
      <c r="AJ16" s="1">
        <v>23.2</v>
      </c>
      <c r="AK16" s="1">
        <v>23</v>
      </c>
      <c r="AL16" s="1">
        <v>22.9</v>
      </c>
      <c r="AM16" s="1">
        <v>22.6</v>
      </c>
      <c r="AN16" s="1">
        <v>22.3</v>
      </c>
      <c r="AO16" s="1">
        <v>21.7</v>
      </c>
      <c r="AP16" s="1">
        <v>21</v>
      </c>
      <c r="AQ16" s="1">
        <v>20</v>
      </c>
      <c r="AR16" s="1">
        <v>18.8</v>
      </c>
      <c r="AS16" s="1">
        <v>17.3</v>
      </c>
      <c r="AT16" s="1">
        <v>15.6</v>
      </c>
      <c r="AU16" s="1">
        <v>13.6</v>
      </c>
      <c r="AW16" s="1"/>
      <c r="AX16" s="16" t="s">
        <v>263</v>
      </c>
      <c r="AY16" s="1">
        <v>29.3</v>
      </c>
      <c r="AZ16" s="1">
        <v>33</v>
      </c>
      <c r="BA16" s="1">
        <v>33.8</v>
      </c>
      <c r="BB16" s="1">
        <v>35.5</v>
      </c>
      <c r="BC16" s="1">
        <v>37.8</v>
      </c>
      <c r="BD16" s="1">
        <v>39</v>
      </c>
      <c r="BE16" s="1">
        <v>39.1</v>
      </c>
      <c r="BF16" s="1">
        <v>39.1</v>
      </c>
      <c r="BG16" s="1">
        <v>39</v>
      </c>
      <c r="BH16" s="1">
        <v>38.9</v>
      </c>
      <c r="BI16" s="1">
        <v>38.6</v>
      </c>
      <c r="BJ16" s="1">
        <v>38.2</v>
      </c>
      <c r="BK16" s="1">
        <v>37.6</v>
      </c>
      <c r="BL16" s="1">
        <v>36.8</v>
      </c>
      <c r="BM16" s="1">
        <v>35.8</v>
      </c>
      <c r="BN16" s="1">
        <v>34.5</v>
      </c>
      <c r="BO16" s="1">
        <v>32.8</v>
      </c>
      <c r="BP16" s="1">
        <v>30.9</v>
      </c>
      <c r="BQ16" s="1">
        <v>28.8</v>
      </c>
      <c r="BR16" s="1">
        <v>26.4</v>
      </c>
      <c r="BS16" s="1">
        <v>23.9</v>
      </c>
      <c r="BU16" s="1"/>
      <c r="BV16" s="16" t="s">
        <v>263</v>
      </c>
      <c r="BW16" s="1">
        <v>0.4</v>
      </c>
      <c r="BX16" s="1">
        <v>0.4</v>
      </c>
      <c r="BY16" s="1">
        <v>0.4</v>
      </c>
      <c r="BZ16" s="1">
        <v>0.4</v>
      </c>
      <c r="CA16" s="1">
        <v>0.4</v>
      </c>
      <c r="CB16" s="1">
        <v>0.4</v>
      </c>
      <c r="CC16" s="1">
        <v>0.4</v>
      </c>
      <c r="CD16" s="1">
        <v>0.4</v>
      </c>
      <c r="CE16" s="1">
        <v>0.4</v>
      </c>
      <c r="CF16" s="1">
        <v>0.4</v>
      </c>
      <c r="CG16" s="1">
        <v>0.4</v>
      </c>
      <c r="CH16" s="1">
        <v>0.4</v>
      </c>
      <c r="CI16" s="1">
        <v>0.4</v>
      </c>
      <c r="CJ16" s="1">
        <v>0.4</v>
      </c>
      <c r="CK16" s="1">
        <v>0.4</v>
      </c>
      <c r="CL16" s="1">
        <v>0.4</v>
      </c>
      <c r="CM16" s="1">
        <v>0.4</v>
      </c>
      <c r="CN16" s="1">
        <v>0.4</v>
      </c>
      <c r="CO16" s="1">
        <v>0.3</v>
      </c>
      <c r="CP16" s="1">
        <v>0.3</v>
      </c>
      <c r="CQ16" s="1">
        <v>0.3</v>
      </c>
      <c r="CS16" s="1"/>
      <c r="CT16" s="16" t="s">
        <v>263</v>
      </c>
      <c r="CU16" s="1">
        <v>0.4</v>
      </c>
      <c r="CV16" s="1">
        <v>0.6</v>
      </c>
      <c r="CW16" s="1">
        <v>0.6</v>
      </c>
      <c r="CX16" s="1">
        <v>0.6</v>
      </c>
      <c r="CY16" s="1">
        <v>0.7</v>
      </c>
      <c r="CZ16" s="1">
        <v>0.7</v>
      </c>
      <c r="DA16" s="1">
        <v>0.7</v>
      </c>
      <c r="DB16" s="1">
        <v>0.7</v>
      </c>
      <c r="DC16" s="1">
        <v>0.7</v>
      </c>
      <c r="DD16" s="1">
        <v>0.7</v>
      </c>
      <c r="DE16" s="1">
        <v>0.7</v>
      </c>
      <c r="DF16" s="1">
        <v>0.6</v>
      </c>
      <c r="DG16" s="1">
        <v>0.6</v>
      </c>
      <c r="DH16" s="1">
        <v>0.6</v>
      </c>
      <c r="DI16" s="1">
        <v>0.6</v>
      </c>
      <c r="DJ16" s="1">
        <v>0.6</v>
      </c>
      <c r="DK16" s="1">
        <v>0.6</v>
      </c>
      <c r="DL16" s="1">
        <v>0.6</v>
      </c>
      <c r="DM16" s="1">
        <v>0.6</v>
      </c>
      <c r="DN16" s="1">
        <v>0.6</v>
      </c>
      <c r="DO16" s="1">
        <v>0.5</v>
      </c>
      <c r="DQ16" s="1"/>
      <c r="DR16" s="16" t="s">
        <v>263</v>
      </c>
      <c r="DS16" s="1">
        <v>0.3</v>
      </c>
      <c r="DT16" s="1">
        <v>0.5</v>
      </c>
      <c r="DU16" s="1">
        <v>0.6</v>
      </c>
      <c r="DV16" s="1">
        <v>0.7</v>
      </c>
      <c r="DW16" s="1">
        <v>0.8</v>
      </c>
      <c r="DX16" s="1">
        <v>0.8</v>
      </c>
      <c r="DY16" s="1">
        <v>0.8</v>
      </c>
      <c r="DZ16" s="1">
        <v>0.8</v>
      </c>
      <c r="EA16" s="1">
        <v>0.8</v>
      </c>
      <c r="EB16" s="1">
        <v>0.8</v>
      </c>
      <c r="EC16" s="1">
        <v>0.8</v>
      </c>
      <c r="ED16" s="1">
        <v>0.8</v>
      </c>
      <c r="EE16" s="1">
        <v>0.8</v>
      </c>
      <c r="EF16" s="1">
        <v>0.8</v>
      </c>
      <c r="EG16" s="1">
        <v>0.8</v>
      </c>
      <c r="EH16" s="1">
        <v>0.8</v>
      </c>
      <c r="EI16" s="1">
        <v>0.7</v>
      </c>
      <c r="EJ16" s="1">
        <v>0.7</v>
      </c>
      <c r="EK16" s="1">
        <v>0.7</v>
      </c>
      <c r="EL16" s="1">
        <v>0.7</v>
      </c>
      <c r="EM16" s="1">
        <v>0.7</v>
      </c>
      <c r="EO16" s="1"/>
      <c r="EP16" s="16" t="s">
        <v>263</v>
      </c>
      <c r="EQ16" s="1">
        <v>4.6</v>
      </c>
      <c r="ER16" s="1">
        <v>5.6</v>
      </c>
      <c r="ES16" s="1">
        <v>6.4</v>
      </c>
      <c r="ET16" s="1">
        <v>7.1</v>
      </c>
      <c r="EU16" s="1">
        <v>7.8</v>
      </c>
      <c r="EV16" s="1">
        <v>8.5</v>
      </c>
      <c r="EW16" s="1">
        <v>9.1</v>
      </c>
      <c r="EX16" s="1">
        <v>9.8</v>
      </c>
      <c r="EY16" s="1">
        <v>9.8</v>
      </c>
      <c r="EZ16" s="1">
        <v>10</v>
      </c>
      <c r="FA16" s="1">
        <v>10.1</v>
      </c>
      <c r="FB16" s="1">
        <v>10.7</v>
      </c>
      <c r="FC16" s="1">
        <v>10.7</v>
      </c>
      <c r="FD16" s="1">
        <v>11</v>
      </c>
      <c r="FE16" s="1">
        <v>11</v>
      </c>
      <c r="FF16" s="1">
        <v>11</v>
      </c>
      <c r="FG16" s="1">
        <v>11</v>
      </c>
      <c r="FH16" s="1">
        <v>11</v>
      </c>
      <c r="FI16" s="1">
        <v>10.8</v>
      </c>
      <c r="FJ16" s="1">
        <v>10.9</v>
      </c>
      <c r="FK16" s="1">
        <v>10.6</v>
      </c>
    </row>
    <row r="17" ht="14.5" spans="1:167">
      <c r="A17" s="1"/>
      <c r="B17" s="16" t="s">
        <v>264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Y17" s="1"/>
      <c r="Z17" s="16" t="s">
        <v>264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W17" s="1"/>
      <c r="AX17" s="16" t="s">
        <v>264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U17" s="1"/>
      <c r="BV17" s="16" t="s">
        <v>264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S17" s="1"/>
      <c r="CT17" s="16" t="s">
        <v>264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Q17" s="1"/>
      <c r="DR17" s="16" t="s">
        <v>264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O17" s="1"/>
      <c r="EP17" s="16" t="s">
        <v>264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</row>
    <row r="18" ht="14.5" spans="1:167">
      <c r="A18" s="1"/>
      <c r="B18" s="16" t="s">
        <v>265</v>
      </c>
      <c r="C18" s="1">
        <v>0.1</v>
      </c>
      <c r="D18" s="1">
        <v>0.1</v>
      </c>
      <c r="E18" s="1">
        <v>0.1</v>
      </c>
      <c r="F18" s="1">
        <v>0.1</v>
      </c>
      <c r="G18" s="1">
        <v>0.1</v>
      </c>
      <c r="H18" s="1">
        <v>0.1</v>
      </c>
      <c r="I18" s="1">
        <v>0.1</v>
      </c>
      <c r="J18" s="1">
        <v>0.1</v>
      </c>
      <c r="K18" s="1">
        <v>0.1</v>
      </c>
      <c r="L18" s="1">
        <v>0.1</v>
      </c>
      <c r="M18" s="1">
        <v>0.1</v>
      </c>
      <c r="N18" s="1">
        <v>0.1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Y18" s="1"/>
      <c r="Z18" s="16" t="s">
        <v>265</v>
      </c>
      <c r="AA18" s="1">
        <v>9.4</v>
      </c>
      <c r="AB18" s="1">
        <v>9.2</v>
      </c>
      <c r="AC18" s="1">
        <v>8.6</v>
      </c>
      <c r="AD18" s="1">
        <v>8</v>
      </c>
      <c r="AE18" s="1">
        <v>7.3</v>
      </c>
      <c r="AF18" s="1">
        <v>6.4</v>
      </c>
      <c r="AG18" s="1">
        <v>5.4</v>
      </c>
      <c r="AH18" s="1">
        <v>4.5</v>
      </c>
      <c r="AI18" s="1">
        <v>3.5</v>
      </c>
      <c r="AJ18" s="1">
        <v>2.7</v>
      </c>
      <c r="AK18" s="1">
        <v>1.9</v>
      </c>
      <c r="AL18" s="1">
        <v>1.2</v>
      </c>
      <c r="AM18" s="1">
        <v>0.6</v>
      </c>
      <c r="AN18" s="1">
        <v>0.1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W18" s="1"/>
      <c r="AX18" s="16" t="s">
        <v>265</v>
      </c>
      <c r="AY18" s="1">
        <v>189.2</v>
      </c>
      <c r="AZ18" s="1">
        <v>180.3</v>
      </c>
      <c r="BA18" s="1">
        <v>169.8</v>
      </c>
      <c r="BB18" s="1">
        <v>157.9</v>
      </c>
      <c r="BC18" s="1">
        <v>144.8</v>
      </c>
      <c r="BD18" s="1">
        <v>130.6</v>
      </c>
      <c r="BE18" s="1">
        <v>116</v>
      </c>
      <c r="BF18" s="1">
        <v>101</v>
      </c>
      <c r="BG18" s="1">
        <v>86.3</v>
      </c>
      <c r="BH18" s="1">
        <v>71.6</v>
      </c>
      <c r="BI18" s="1">
        <v>57.8</v>
      </c>
      <c r="BJ18" s="1">
        <v>44.6</v>
      </c>
      <c r="BK18" s="1">
        <v>32.3</v>
      </c>
      <c r="BL18" s="1">
        <v>21</v>
      </c>
      <c r="BM18" s="1">
        <v>11</v>
      </c>
      <c r="BN18" s="1">
        <v>2.3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U18" s="1"/>
      <c r="BV18" s="16" t="s">
        <v>265</v>
      </c>
      <c r="BW18" s="1">
        <v>8</v>
      </c>
      <c r="BX18" s="1">
        <v>7.4</v>
      </c>
      <c r="BY18" s="1">
        <v>6.8</v>
      </c>
      <c r="BZ18" s="1">
        <v>6.1</v>
      </c>
      <c r="CA18" s="1">
        <v>5.5</v>
      </c>
      <c r="CB18" s="1">
        <v>4.9</v>
      </c>
      <c r="CC18" s="1">
        <v>4.2</v>
      </c>
      <c r="CD18" s="1">
        <v>3.6</v>
      </c>
      <c r="CE18" s="1">
        <v>3.1</v>
      </c>
      <c r="CF18" s="1">
        <v>2.5</v>
      </c>
      <c r="CG18" s="1">
        <v>2</v>
      </c>
      <c r="CH18" s="1">
        <v>1.5</v>
      </c>
      <c r="CI18" s="1">
        <v>1</v>
      </c>
      <c r="CJ18" s="1">
        <v>0.5</v>
      </c>
      <c r="CK18" s="1">
        <v>0.1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S18" s="1"/>
      <c r="CT18" s="16" t="s">
        <v>265</v>
      </c>
      <c r="CU18" s="1">
        <v>10.1</v>
      </c>
      <c r="CV18" s="1">
        <v>9.5</v>
      </c>
      <c r="CW18" s="1">
        <v>8.9</v>
      </c>
      <c r="CX18" s="1">
        <v>8.3</v>
      </c>
      <c r="CY18" s="1">
        <v>7.6</v>
      </c>
      <c r="CZ18" s="1">
        <v>6.9</v>
      </c>
      <c r="DA18" s="1">
        <v>6.2</v>
      </c>
      <c r="DB18" s="1">
        <v>5.4</v>
      </c>
      <c r="DC18" s="1">
        <v>4.7</v>
      </c>
      <c r="DD18" s="1">
        <v>4</v>
      </c>
      <c r="DE18" s="1">
        <v>3.4</v>
      </c>
      <c r="DF18" s="1">
        <v>2.8</v>
      </c>
      <c r="DG18" s="1">
        <v>2.2</v>
      </c>
      <c r="DH18" s="1">
        <v>1.7</v>
      </c>
      <c r="DI18" s="1">
        <v>1.3</v>
      </c>
      <c r="DJ18" s="1">
        <v>0.9</v>
      </c>
      <c r="DK18" s="1">
        <v>0.6</v>
      </c>
      <c r="DL18" s="1">
        <v>0.4</v>
      </c>
      <c r="DM18" s="1">
        <v>0.3</v>
      </c>
      <c r="DN18" s="1">
        <v>0.1</v>
      </c>
      <c r="DO18" s="1">
        <v>0</v>
      </c>
      <c r="DQ18" s="1"/>
      <c r="DR18" s="16" t="s">
        <v>265</v>
      </c>
      <c r="DS18" s="1">
        <v>62.9</v>
      </c>
      <c r="DT18" s="1">
        <v>58.5</v>
      </c>
      <c r="DU18" s="1">
        <v>53.7</v>
      </c>
      <c r="DV18" s="1">
        <v>49</v>
      </c>
      <c r="DW18" s="1">
        <v>42.8</v>
      </c>
      <c r="DX18" s="1">
        <v>37.3</v>
      </c>
      <c r="DY18" s="1">
        <v>32</v>
      </c>
      <c r="DZ18" s="1">
        <v>27.3</v>
      </c>
      <c r="EA18" s="1">
        <v>23.3</v>
      </c>
      <c r="EB18" s="1">
        <v>19.5</v>
      </c>
      <c r="EC18" s="1">
        <v>16.5</v>
      </c>
      <c r="ED18" s="1">
        <v>13.4</v>
      </c>
      <c r="EE18" s="1">
        <v>10.5</v>
      </c>
      <c r="EF18" s="1">
        <v>7.9</v>
      </c>
      <c r="EG18" s="1">
        <v>5.6</v>
      </c>
      <c r="EH18" s="1">
        <v>3.8</v>
      </c>
      <c r="EI18" s="1">
        <v>2.2</v>
      </c>
      <c r="EJ18" s="1">
        <v>0.9</v>
      </c>
      <c r="EK18" s="1">
        <v>0.1</v>
      </c>
      <c r="EL18" s="1">
        <v>0</v>
      </c>
      <c r="EM18" s="1">
        <v>0</v>
      </c>
      <c r="EO18" s="1"/>
      <c r="EP18" s="16" t="s">
        <v>265</v>
      </c>
      <c r="EQ18" s="1">
        <v>41.7</v>
      </c>
      <c r="ER18" s="1">
        <v>39.7</v>
      </c>
      <c r="ES18" s="1">
        <v>37.5</v>
      </c>
      <c r="ET18" s="1">
        <v>34.9</v>
      </c>
      <c r="EU18" s="1">
        <v>31.8</v>
      </c>
      <c r="EV18" s="1">
        <v>28.5</v>
      </c>
      <c r="EW18" s="1">
        <v>25</v>
      </c>
      <c r="EX18" s="1">
        <v>21.7</v>
      </c>
      <c r="EY18" s="1">
        <v>18.5</v>
      </c>
      <c r="EZ18" s="1">
        <v>15</v>
      </c>
      <c r="FA18" s="1">
        <v>12.2</v>
      </c>
      <c r="FB18" s="1">
        <v>9.6</v>
      </c>
      <c r="FC18" s="1">
        <v>7</v>
      </c>
      <c r="FD18" s="1">
        <v>4.6</v>
      </c>
      <c r="FE18" s="1">
        <v>2.3</v>
      </c>
      <c r="FF18" s="1">
        <v>0.1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</row>
    <row r="19" ht="14.5" spans="1:167">
      <c r="A19" s="1"/>
      <c r="B19" s="16" t="s">
        <v>266</v>
      </c>
      <c r="C19" s="1">
        <v>0.3</v>
      </c>
      <c r="D19" s="1">
        <v>0.3</v>
      </c>
      <c r="E19" s="1">
        <v>0.3</v>
      </c>
      <c r="F19" s="1">
        <v>0.3</v>
      </c>
      <c r="G19" s="1">
        <v>0.3</v>
      </c>
      <c r="H19" s="1">
        <v>0.3</v>
      </c>
      <c r="I19" s="1">
        <v>0.3</v>
      </c>
      <c r="J19" s="1">
        <v>0.3</v>
      </c>
      <c r="K19" s="1">
        <v>0.3</v>
      </c>
      <c r="L19" s="1">
        <v>0.3</v>
      </c>
      <c r="M19" s="1">
        <v>0.3</v>
      </c>
      <c r="N19" s="1">
        <v>0.3</v>
      </c>
      <c r="O19" s="1">
        <v>0.3</v>
      </c>
      <c r="P19" s="1">
        <v>0.3</v>
      </c>
      <c r="Q19" s="1">
        <v>0.3</v>
      </c>
      <c r="R19" s="1">
        <v>0.3</v>
      </c>
      <c r="S19" s="1">
        <v>0.3</v>
      </c>
      <c r="T19" s="1">
        <v>0.3</v>
      </c>
      <c r="U19" s="1">
        <v>0.3</v>
      </c>
      <c r="V19" s="1">
        <v>0.3</v>
      </c>
      <c r="W19" s="1">
        <v>0.2</v>
      </c>
      <c r="Y19" s="1"/>
      <c r="Z19" s="16" t="s">
        <v>266</v>
      </c>
      <c r="AA19" s="1">
        <v>1.8</v>
      </c>
      <c r="AB19" s="1">
        <v>1.8</v>
      </c>
      <c r="AC19" s="1">
        <v>1.9</v>
      </c>
      <c r="AD19" s="1">
        <v>1.9</v>
      </c>
      <c r="AE19" s="1">
        <v>2.1</v>
      </c>
      <c r="AF19" s="1">
        <v>2.2</v>
      </c>
      <c r="AG19" s="1">
        <v>2.4</v>
      </c>
      <c r="AH19" s="1">
        <v>2.4</v>
      </c>
      <c r="AI19" s="1">
        <v>2.5</v>
      </c>
      <c r="AJ19" s="1">
        <v>2.5</v>
      </c>
      <c r="AK19" s="1">
        <v>2.4</v>
      </c>
      <c r="AL19" s="1">
        <v>2.3</v>
      </c>
      <c r="AM19" s="1">
        <v>2.2</v>
      </c>
      <c r="AN19" s="1">
        <v>2.1</v>
      </c>
      <c r="AO19" s="1">
        <v>2</v>
      </c>
      <c r="AP19" s="1">
        <v>1.8</v>
      </c>
      <c r="AQ19" s="1">
        <v>1.7</v>
      </c>
      <c r="AR19" s="1">
        <v>1.6</v>
      </c>
      <c r="AS19" s="1">
        <v>1.4</v>
      </c>
      <c r="AT19" s="1">
        <v>1.3</v>
      </c>
      <c r="AU19" s="1">
        <v>1.3</v>
      </c>
      <c r="AW19" s="1"/>
      <c r="AX19" s="16" t="s">
        <v>266</v>
      </c>
      <c r="AY19" s="1">
        <v>126.3</v>
      </c>
      <c r="AZ19" s="1">
        <v>137.1</v>
      </c>
      <c r="BA19" s="1">
        <v>147.9</v>
      </c>
      <c r="BB19" s="1">
        <v>156.8</v>
      </c>
      <c r="BC19" s="1">
        <v>165.6</v>
      </c>
      <c r="BD19" s="1">
        <v>173</v>
      </c>
      <c r="BE19" s="1">
        <v>180</v>
      </c>
      <c r="BF19" s="1">
        <v>186</v>
      </c>
      <c r="BG19" s="1">
        <v>189.2</v>
      </c>
      <c r="BH19" s="1">
        <v>190.8</v>
      </c>
      <c r="BI19" s="1">
        <v>189.4</v>
      </c>
      <c r="BJ19" s="1">
        <v>187.3</v>
      </c>
      <c r="BK19" s="1">
        <v>184.5</v>
      </c>
      <c r="BL19" s="1">
        <v>180.5</v>
      </c>
      <c r="BM19" s="1">
        <v>175.1</v>
      </c>
      <c r="BN19" s="1">
        <v>168.2</v>
      </c>
      <c r="BO19" s="1">
        <v>158.9</v>
      </c>
      <c r="BP19" s="1">
        <v>148.4</v>
      </c>
      <c r="BQ19" s="1">
        <v>137.6</v>
      </c>
      <c r="BR19" s="1">
        <v>126.8</v>
      </c>
      <c r="BS19" s="1">
        <v>116.2</v>
      </c>
      <c r="BU19" s="1"/>
      <c r="BV19" s="16" t="s">
        <v>266</v>
      </c>
      <c r="BW19" s="1">
        <v>4.7</v>
      </c>
      <c r="BX19" s="1">
        <v>5</v>
      </c>
      <c r="BY19" s="1">
        <v>5.2</v>
      </c>
      <c r="BZ19" s="1">
        <v>5.5</v>
      </c>
      <c r="CA19" s="1">
        <v>5.7</v>
      </c>
      <c r="CB19" s="1">
        <v>5.8</v>
      </c>
      <c r="CC19" s="1">
        <v>6</v>
      </c>
      <c r="CD19" s="1">
        <v>6.2</v>
      </c>
      <c r="CE19" s="1">
        <v>6.3</v>
      </c>
      <c r="CF19" s="1">
        <v>6.3</v>
      </c>
      <c r="CG19" s="1">
        <v>6.3</v>
      </c>
      <c r="CH19" s="1">
        <v>6.2</v>
      </c>
      <c r="CI19" s="1">
        <v>6.1</v>
      </c>
      <c r="CJ19" s="1">
        <v>5.9</v>
      </c>
      <c r="CK19" s="1">
        <v>5.7</v>
      </c>
      <c r="CL19" s="1">
        <v>5.4</v>
      </c>
      <c r="CM19" s="1">
        <v>5.1</v>
      </c>
      <c r="CN19" s="1">
        <v>4.7</v>
      </c>
      <c r="CO19" s="1">
        <v>4.3</v>
      </c>
      <c r="CP19" s="1">
        <v>3.9</v>
      </c>
      <c r="CQ19" s="1">
        <v>3.5</v>
      </c>
      <c r="CS19" s="1"/>
      <c r="CT19" s="16" t="s">
        <v>266</v>
      </c>
      <c r="CU19" s="1">
        <v>5.1</v>
      </c>
      <c r="CV19" s="1">
        <v>5.6</v>
      </c>
      <c r="CW19" s="1">
        <v>6.1</v>
      </c>
      <c r="CX19" s="1">
        <v>6.7</v>
      </c>
      <c r="CY19" s="1">
        <v>7.3</v>
      </c>
      <c r="CZ19" s="1">
        <v>7.9</v>
      </c>
      <c r="DA19" s="1">
        <v>8.4</v>
      </c>
      <c r="DB19" s="1">
        <v>8.7</v>
      </c>
      <c r="DC19" s="1">
        <v>9</v>
      </c>
      <c r="DD19" s="1">
        <v>9.1</v>
      </c>
      <c r="DE19" s="1">
        <v>9</v>
      </c>
      <c r="DF19" s="1">
        <v>8.9</v>
      </c>
      <c r="DG19" s="1">
        <v>8.8</v>
      </c>
      <c r="DH19" s="1">
        <v>8.7</v>
      </c>
      <c r="DI19" s="1">
        <v>8.5</v>
      </c>
      <c r="DJ19" s="1">
        <v>8.3</v>
      </c>
      <c r="DK19" s="1">
        <v>7.9</v>
      </c>
      <c r="DL19" s="1">
        <v>7.6</v>
      </c>
      <c r="DM19" s="1">
        <v>7.2</v>
      </c>
      <c r="DN19" s="1">
        <v>6.8</v>
      </c>
      <c r="DO19" s="1">
        <v>6.3</v>
      </c>
      <c r="DQ19" s="1"/>
      <c r="DR19" s="16" t="s">
        <v>266</v>
      </c>
      <c r="DS19" s="1">
        <v>58.1</v>
      </c>
      <c r="DT19" s="1">
        <v>63.7</v>
      </c>
      <c r="DU19" s="1">
        <v>70.3</v>
      </c>
      <c r="DV19" s="1">
        <v>76.4</v>
      </c>
      <c r="DW19" s="1">
        <v>83.7</v>
      </c>
      <c r="DX19" s="1">
        <v>90.1</v>
      </c>
      <c r="DY19" s="1">
        <v>95.9</v>
      </c>
      <c r="DZ19" s="1">
        <v>101.2</v>
      </c>
      <c r="EA19" s="1">
        <v>104.5</v>
      </c>
      <c r="EB19" s="1">
        <v>106.6</v>
      </c>
      <c r="EC19" s="1">
        <v>106.2</v>
      </c>
      <c r="ED19" s="1">
        <v>105.5</v>
      </c>
      <c r="EE19" s="1">
        <v>104.4</v>
      </c>
      <c r="EF19" s="1">
        <v>102.9</v>
      </c>
      <c r="EG19" s="1">
        <v>101</v>
      </c>
      <c r="EH19" s="1">
        <v>98.5</v>
      </c>
      <c r="EI19" s="1">
        <v>95.3</v>
      </c>
      <c r="EJ19" s="1">
        <v>91.6</v>
      </c>
      <c r="EK19" s="1">
        <v>87.4</v>
      </c>
      <c r="EL19" s="1">
        <v>82.6</v>
      </c>
      <c r="EM19" s="1">
        <v>77.8</v>
      </c>
      <c r="EO19" s="1"/>
      <c r="EP19" s="16" t="s">
        <v>266</v>
      </c>
      <c r="EQ19" s="1">
        <v>34.2</v>
      </c>
      <c r="ER19" s="1">
        <v>36</v>
      </c>
      <c r="ES19" s="1">
        <v>38.6</v>
      </c>
      <c r="ET19" s="1">
        <v>42</v>
      </c>
      <c r="EU19" s="1">
        <v>45.6</v>
      </c>
      <c r="EV19" s="1">
        <v>49.4</v>
      </c>
      <c r="EW19" s="1">
        <v>52.8</v>
      </c>
      <c r="EX19" s="1">
        <v>56.2</v>
      </c>
      <c r="EY19" s="1">
        <v>58.5</v>
      </c>
      <c r="EZ19" s="1">
        <v>60.5</v>
      </c>
      <c r="FA19" s="1">
        <v>60.5</v>
      </c>
      <c r="FB19" s="1">
        <v>60.2</v>
      </c>
      <c r="FC19" s="1">
        <v>59.8</v>
      </c>
      <c r="FD19" s="1">
        <v>59</v>
      </c>
      <c r="FE19" s="1">
        <v>57.9</v>
      </c>
      <c r="FF19" s="1">
        <v>56.3</v>
      </c>
      <c r="FG19" s="1">
        <v>54</v>
      </c>
      <c r="FH19" s="1">
        <v>51.3</v>
      </c>
      <c r="FI19" s="1">
        <v>48.5</v>
      </c>
      <c r="FJ19" s="1">
        <v>45.6</v>
      </c>
      <c r="FK19" s="1">
        <v>42.6</v>
      </c>
    </row>
    <row r="20" ht="14.5" spans="1:167">
      <c r="A20" s="1"/>
      <c r="B20" s="16" t="s">
        <v>267</v>
      </c>
      <c r="C20" s="1">
        <v>0.4</v>
      </c>
      <c r="D20" s="1">
        <v>0.4</v>
      </c>
      <c r="E20" s="1">
        <v>0.4</v>
      </c>
      <c r="F20" s="1">
        <v>0.4</v>
      </c>
      <c r="G20" s="1">
        <v>0.4</v>
      </c>
      <c r="H20" s="1">
        <v>0.5</v>
      </c>
      <c r="I20" s="1">
        <v>0.6</v>
      </c>
      <c r="J20" s="1">
        <v>0.7</v>
      </c>
      <c r="K20" s="1">
        <v>0.7</v>
      </c>
      <c r="L20" s="1">
        <v>0.8</v>
      </c>
      <c r="M20" s="1">
        <v>0.8</v>
      </c>
      <c r="N20" s="1">
        <v>0.9</v>
      </c>
      <c r="O20" s="1">
        <v>0.9</v>
      </c>
      <c r="P20" s="1">
        <v>1</v>
      </c>
      <c r="Q20" s="1">
        <v>1</v>
      </c>
      <c r="R20" s="1">
        <v>1.2</v>
      </c>
      <c r="S20" s="1">
        <v>1.5</v>
      </c>
      <c r="T20" s="1">
        <v>1.7</v>
      </c>
      <c r="U20" s="1">
        <v>1.9</v>
      </c>
      <c r="V20" s="1">
        <v>2</v>
      </c>
      <c r="W20" s="1">
        <v>2.2</v>
      </c>
      <c r="Y20" s="1"/>
      <c r="Z20" s="16" t="s">
        <v>267</v>
      </c>
      <c r="AA20" s="1">
        <v>2.1</v>
      </c>
      <c r="AB20" s="1">
        <v>2.2</v>
      </c>
      <c r="AC20" s="1">
        <v>2.3</v>
      </c>
      <c r="AD20" s="1">
        <v>2.5</v>
      </c>
      <c r="AE20" s="1">
        <v>3.1</v>
      </c>
      <c r="AF20" s="1">
        <v>3.8</v>
      </c>
      <c r="AG20" s="1">
        <v>4.7</v>
      </c>
      <c r="AH20" s="1">
        <v>6</v>
      </c>
      <c r="AI20" s="1">
        <v>6.9</v>
      </c>
      <c r="AJ20" s="1">
        <v>8</v>
      </c>
      <c r="AK20" s="1">
        <v>9.2</v>
      </c>
      <c r="AL20" s="1">
        <v>10.3</v>
      </c>
      <c r="AM20" s="1">
        <v>11.2</v>
      </c>
      <c r="AN20" s="1">
        <v>12</v>
      </c>
      <c r="AO20" s="1">
        <v>12.8</v>
      </c>
      <c r="AP20" s="1">
        <v>13.3</v>
      </c>
      <c r="AQ20" s="1">
        <v>14</v>
      </c>
      <c r="AR20" s="1">
        <v>14.5</v>
      </c>
      <c r="AS20" s="1">
        <v>15.1</v>
      </c>
      <c r="AT20" s="1">
        <v>15.5</v>
      </c>
      <c r="AU20" s="1">
        <v>15.9</v>
      </c>
      <c r="AW20" s="1"/>
      <c r="AX20" s="16" t="s">
        <v>267</v>
      </c>
      <c r="AY20" s="1">
        <v>102.4</v>
      </c>
      <c r="AZ20" s="1">
        <v>117.3</v>
      </c>
      <c r="BA20" s="1">
        <v>134.4</v>
      </c>
      <c r="BB20" s="1">
        <v>151.1</v>
      </c>
      <c r="BC20" s="1">
        <v>170.6</v>
      </c>
      <c r="BD20" s="1">
        <v>190.1</v>
      </c>
      <c r="BE20" s="1">
        <v>212.6</v>
      </c>
      <c r="BF20" s="1">
        <v>233.5</v>
      </c>
      <c r="BG20" s="1">
        <v>255.1</v>
      </c>
      <c r="BH20" s="1">
        <v>276.1</v>
      </c>
      <c r="BI20" s="1">
        <v>298.7</v>
      </c>
      <c r="BJ20" s="1">
        <v>320.6</v>
      </c>
      <c r="BK20" s="1">
        <v>342.3</v>
      </c>
      <c r="BL20" s="1">
        <v>364.8</v>
      </c>
      <c r="BM20" s="1">
        <v>386.6</v>
      </c>
      <c r="BN20" s="1">
        <v>407.4</v>
      </c>
      <c r="BO20" s="1">
        <v>426.2</v>
      </c>
      <c r="BP20" s="1">
        <v>445.9</v>
      </c>
      <c r="BQ20" s="1">
        <v>469.2</v>
      </c>
      <c r="BR20" s="1">
        <v>489.5</v>
      </c>
      <c r="BS20" s="1">
        <v>510.8</v>
      </c>
      <c r="BU20" s="1"/>
      <c r="BV20" s="16" t="s">
        <v>267</v>
      </c>
      <c r="BW20" s="1">
        <v>3.8</v>
      </c>
      <c r="BX20" s="1">
        <v>4.3</v>
      </c>
      <c r="BY20" s="1">
        <v>4.7</v>
      </c>
      <c r="BZ20" s="1">
        <v>5.2</v>
      </c>
      <c r="CA20" s="1">
        <v>5.7</v>
      </c>
      <c r="CB20" s="1">
        <v>6.2</v>
      </c>
      <c r="CC20" s="1">
        <v>6.8</v>
      </c>
      <c r="CD20" s="1">
        <v>7.3</v>
      </c>
      <c r="CE20" s="1">
        <v>7.9</v>
      </c>
      <c r="CF20" s="1">
        <v>8.7</v>
      </c>
      <c r="CG20" s="1">
        <v>9.4</v>
      </c>
      <c r="CH20" s="1">
        <v>10.3</v>
      </c>
      <c r="CI20" s="1">
        <v>11.2</v>
      </c>
      <c r="CJ20" s="1">
        <v>12.1</v>
      </c>
      <c r="CK20" s="1">
        <v>13.2</v>
      </c>
      <c r="CL20" s="1">
        <v>14.1</v>
      </c>
      <c r="CM20" s="1">
        <v>14.9</v>
      </c>
      <c r="CN20" s="1">
        <v>15.7</v>
      </c>
      <c r="CO20" s="1">
        <v>16.7</v>
      </c>
      <c r="CP20" s="1">
        <v>17.7</v>
      </c>
      <c r="CQ20" s="1">
        <v>18.7</v>
      </c>
      <c r="CS20" s="1"/>
      <c r="CT20" s="16" t="s">
        <v>267</v>
      </c>
      <c r="CU20" s="1">
        <v>3.9</v>
      </c>
      <c r="CV20" s="1">
        <v>4.3</v>
      </c>
      <c r="CW20" s="1">
        <v>4.9</v>
      </c>
      <c r="CX20" s="1">
        <v>5.6</v>
      </c>
      <c r="CY20" s="1">
        <v>6.4</v>
      </c>
      <c r="CZ20" s="1">
        <v>7.2</v>
      </c>
      <c r="DA20" s="1">
        <v>8.1</v>
      </c>
      <c r="DB20" s="1">
        <v>9.1</v>
      </c>
      <c r="DC20" s="1">
        <v>10.4</v>
      </c>
      <c r="DD20" s="1">
        <v>11.5</v>
      </c>
      <c r="DE20" s="1">
        <v>12.7</v>
      </c>
      <c r="DF20" s="1">
        <v>14</v>
      </c>
      <c r="DG20" s="1">
        <v>15.5</v>
      </c>
      <c r="DH20" s="1">
        <v>17.2</v>
      </c>
      <c r="DI20" s="1">
        <v>19</v>
      </c>
      <c r="DJ20" s="1">
        <v>20.4</v>
      </c>
      <c r="DK20" s="1">
        <v>21.4</v>
      </c>
      <c r="DL20" s="1">
        <v>22.5</v>
      </c>
      <c r="DM20" s="1">
        <v>23.5</v>
      </c>
      <c r="DN20" s="1">
        <v>24.4</v>
      </c>
      <c r="DO20" s="1">
        <v>25.1</v>
      </c>
      <c r="DQ20" s="1"/>
      <c r="DR20" s="16" t="s">
        <v>267</v>
      </c>
      <c r="DS20" s="1">
        <v>7</v>
      </c>
      <c r="DT20" s="1">
        <v>8.8</v>
      </c>
      <c r="DU20" s="1">
        <v>11.3</v>
      </c>
      <c r="DV20" s="1">
        <v>14</v>
      </c>
      <c r="DW20" s="1">
        <v>17.5</v>
      </c>
      <c r="DX20" s="1">
        <v>21</v>
      </c>
      <c r="DY20" s="1">
        <v>24.6</v>
      </c>
      <c r="DZ20" s="1">
        <v>29.1</v>
      </c>
      <c r="EA20" s="1">
        <v>35.4</v>
      </c>
      <c r="EB20" s="1">
        <v>40.3</v>
      </c>
      <c r="EC20" s="1">
        <v>47.8</v>
      </c>
      <c r="ED20" s="1">
        <v>55.2</v>
      </c>
      <c r="EE20" s="1">
        <v>63.4</v>
      </c>
      <c r="EF20" s="1">
        <v>73</v>
      </c>
      <c r="EG20" s="1">
        <v>83.2</v>
      </c>
      <c r="EH20" s="1">
        <v>94.7</v>
      </c>
      <c r="EI20" s="1">
        <v>104.5</v>
      </c>
      <c r="EJ20" s="1">
        <v>113.2</v>
      </c>
      <c r="EK20" s="1">
        <v>123.2</v>
      </c>
      <c r="EL20" s="1">
        <v>133</v>
      </c>
      <c r="EM20" s="1">
        <v>142.2</v>
      </c>
      <c r="EO20" s="1"/>
      <c r="EP20" s="16" t="s">
        <v>267</v>
      </c>
      <c r="EQ20" s="1">
        <v>19.6</v>
      </c>
      <c r="ER20" s="1">
        <v>20.7</v>
      </c>
      <c r="ES20" s="1">
        <v>22.5</v>
      </c>
      <c r="ET20" s="1">
        <v>24.9</v>
      </c>
      <c r="EU20" s="1">
        <v>27.6</v>
      </c>
      <c r="EV20" s="1">
        <v>30.7</v>
      </c>
      <c r="EW20" s="1">
        <v>33.6</v>
      </c>
      <c r="EX20" s="1">
        <v>36.5</v>
      </c>
      <c r="EY20" s="1">
        <v>40.5</v>
      </c>
      <c r="EZ20" s="1">
        <v>43.8</v>
      </c>
      <c r="FA20" s="1">
        <v>47.1</v>
      </c>
      <c r="FB20" s="1">
        <v>50.2</v>
      </c>
      <c r="FC20" s="1">
        <v>53.5</v>
      </c>
      <c r="FD20" s="1">
        <v>56.4</v>
      </c>
      <c r="FE20" s="1">
        <v>59.6</v>
      </c>
      <c r="FF20" s="1">
        <v>63.1</v>
      </c>
      <c r="FG20" s="1">
        <v>66.1</v>
      </c>
      <c r="FH20" s="1">
        <v>69.2</v>
      </c>
      <c r="FI20" s="1">
        <v>73.5</v>
      </c>
      <c r="FJ20" s="1">
        <v>77.8</v>
      </c>
      <c r="FK20" s="1">
        <v>82.1</v>
      </c>
    </row>
    <row r="21" ht="14.5" spans="1:167">
      <c r="A21" s="1"/>
      <c r="B21" s="16" t="s">
        <v>268</v>
      </c>
      <c r="C21" s="1">
        <v>23.8</v>
      </c>
      <c r="D21" s="1">
        <v>24.1</v>
      </c>
      <c r="E21" s="1">
        <v>24.4</v>
      </c>
      <c r="F21" s="1">
        <v>25</v>
      </c>
      <c r="G21" s="1">
        <v>26.1</v>
      </c>
      <c r="H21" s="1">
        <v>27.3</v>
      </c>
      <c r="I21" s="1">
        <v>28.8</v>
      </c>
      <c r="J21" s="1">
        <v>30.3</v>
      </c>
      <c r="K21" s="1">
        <v>32.2</v>
      </c>
      <c r="L21" s="1">
        <v>34.3</v>
      </c>
      <c r="M21" s="1">
        <v>36.5</v>
      </c>
      <c r="N21" s="1">
        <v>38.7</v>
      </c>
      <c r="O21" s="1">
        <v>41</v>
      </c>
      <c r="P21" s="1">
        <v>43.1</v>
      </c>
      <c r="Q21" s="1">
        <v>45</v>
      </c>
      <c r="R21" s="1">
        <v>46.7</v>
      </c>
      <c r="S21" s="1">
        <v>48.5</v>
      </c>
      <c r="T21" s="1">
        <v>50.5</v>
      </c>
      <c r="U21" s="1">
        <v>52.2</v>
      </c>
      <c r="V21" s="1">
        <v>53.6</v>
      </c>
      <c r="W21" s="1">
        <v>55.2</v>
      </c>
      <c r="Y21" s="1"/>
      <c r="Z21" s="16" t="s">
        <v>269</v>
      </c>
      <c r="AA21" s="1">
        <v>149.6</v>
      </c>
      <c r="AB21" s="1">
        <v>152.4</v>
      </c>
      <c r="AC21" s="1">
        <v>156.2</v>
      </c>
      <c r="AD21" s="1">
        <v>159.2</v>
      </c>
      <c r="AE21" s="1">
        <v>162.2</v>
      </c>
      <c r="AF21" s="1">
        <v>167.5</v>
      </c>
      <c r="AG21" s="1">
        <v>174.2</v>
      </c>
      <c r="AH21" s="1">
        <v>179.7</v>
      </c>
      <c r="AI21" s="1">
        <v>185.4</v>
      </c>
      <c r="AJ21" s="1">
        <v>191</v>
      </c>
      <c r="AK21" s="1">
        <v>196.5</v>
      </c>
      <c r="AL21" s="1">
        <v>201.7</v>
      </c>
      <c r="AM21" s="1">
        <v>206.6</v>
      </c>
      <c r="AN21" s="1">
        <v>210.8</v>
      </c>
      <c r="AO21" s="1">
        <v>214.6</v>
      </c>
      <c r="AP21" s="1">
        <v>218.4</v>
      </c>
      <c r="AQ21" s="1">
        <v>222.4</v>
      </c>
      <c r="AR21" s="1">
        <v>227.2</v>
      </c>
      <c r="AS21" s="1">
        <v>231.8</v>
      </c>
      <c r="AT21" s="1">
        <v>236.6</v>
      </c>
      <c r="AU21" s="1">
        <v>241.7</v>
      </c>
      <c r="AW21" s="1"/>
      <c r="AX21" s="16" t="s">
        <v>269</v>
      </c>
      <c r="AY21" s="1">
        <v>105</v>
      </c>
      <c r="AZ21" s="1">
        <v>107.1</v>
      </c>
      <c r="BA21" s="1">
        <v>109.4</v>
      </c>
      <c r="BB21" s="1">
        <v>111.5</v>
      </c>
      <c r="BC21" s="1">
        <v>114.2</v>
      </c>
      <c r="BD21" s="1">
        <v>117.1</v>
      </c>
      <c r="BE21" s="1">
        <v>120.7</v>
      </c>
      <c r="BF21" s="1">
        <v>124.4</v>
      </c>
      <c r="BG21" s="1">
        <v>128.6</v>
      </c>
      <c r="BH21" s="1">
        <v>133</v>
      </c>
      <c r="BI21" s="1">
        <v>137.5</v>
      </c>
      <c r="BJ21" s="1">
        <v>141.8</v>
      </c>
      <c r="BK21" s="1">
        <v>146.2</v>
      </c>
      <c r="BL21" s="1">
        <v>150.9</v>
      </c>
      <c r="BM21" s="1">
        <v>155.6</v>
      </c>
      <c r="BN21" s="1">
        <v>160</v>
      </c>
      <c r="BO21" s="1">
        <v>163.9</v>
      </c>
      <c r="BP21" s="1">
        <v>168.3</v>
      </c>
      <c r="BQ21" s="1">
        <v>172.3</v>
      </c>
      <c r="BR21" s="1">
        <v>175.8</v>
      </c>
      <c r="BS21" s="1">
        <v>179.8</v>
      </c>
      <c r="BU21" s="1"/>
      <c r="BV21" s="16" t="s">
        <v>269</v>
      </c>
      <c r="BW21" s="1">
        <v>9.5</v>
      </c>
      <c r="BX21" s="1">
        <v>9.5</v>
      </c>
      <c r="BY21" s="1">
        <v>9.6</v>
      </c>
      <c r="BZ21" s="1">
        <v>9.6</v>
      </c>
      <c r="CA21" s="1">
        <v>9.8</v>
      </c>
      <c r="CB21" s="1">
        <v>10.1</v>
      </c>
      <c r="CC21" s="1">
        <v>10.3</v>
      </c>
      <c r="CD21" s="1">
        <v>10.6</v>
      </c>
      <c r="CE21" s="1">
        <v>11</v>
      </c>
      <c r="CF21" s="1">
        <v>11.3</v>
      </c>
      <c r="CG21" s="1">
        <v>11.7</v>
      </c>
      <c r="CH21" s="1">
        <v>12.2</v>
      </c>
      <c r="CI21" s="1">
        <v>12.6</v>
      </c>
      <c r="CJ21" s="1">
        <v>13.1</v>
      </c>
      <c r="CK21" s="1">
        <v>13.7</v>
      </c>
      <c r="CL21" s="1">
        <v>14.2</v>
      </c>
      <c r="CM21" s="1">
        <v>14.6</v>
      </c>
      <c r="CN21" s="1">
        <v>15.1</v>
      </c>
      <c r="CO21" s="1">
        <v>15.6</v>
      </c>
      <c r="CP21" s="1">
        <v>16.1</v>
      </c>
      <c r="CQ21" s="1">
        <v>16.7</v>
      </c>
      <c r="CS21" s="1"/>
      <c r="CT21" s="16" t="s">
        <v>269</v>
      </c>
      <c r="CU21" s="1">
        <v>0.7</v>
      </c>
      <c r="CV21" s="1">
        <v>0.7</v>
      </c>
      <c r="CW21" s="1">
        <v>0.7</v>
      </c>
      <c r="CX21" s="1">
        <v>0.7</v>
      </c>
      <c r="CY21" s="1">
        <v>0.7</v>
      </c>
      <c r="CZ21" s="1">
        <v>0.7</v>
      </c>
      <c r="DA21" s="1">
        <v>0.8</v>
      </c>
      <c r="DB21" s="1">
        <v>0.9</v>
      </c>
      <c r="DC21" s="1">
        <v>1</v>
      </c>
      <c r="DD21" s="1">
        <v>1.1</v>
      </c>
      <c r="DE21" s="1">
        <v>1.3</v>
      </c>
      <c r="DF21" s="1">
        <v>1.5</v>
      </c>
      <c r="DG21" s="1">
        <v>1.8</v>
      </c>
      <c r="DH21" s="1">
        <v>2.1</v>
      </c>
      <c r="DI21" s="1">
        <v>2.5</v>
      </c>
      <c r="DJ21" s="1">
        <v>3</v>
      </c>
      <c r="DK21" s="1">
        <v>3.4</v>
      </c>
      <c r="DL21" s="1">
        <v>4</v>
      </c>
      <c r="DM21" s="1">
        <v>4.3</v>
      </c>
      <c r="DN21" s="1">
        <v>4.6</v>
      </c>
      <c r="DO21" s="1">
        <v>4.9</v>
      </c>
      <c r="DQ21" s="1"/>
      <c r="DR21" s="16" t="s">
        <v>269</v>
      </c>
      <c r="DS21" s="1">
        <v>2.3</v>
      </c>
      <c r="DT21" s="1">
        <v>2.6</v>
      </c>
      <c r="DU21" s="1">
        <v>2.8</v>
      </c>
      <c r="DV21" s="1">
        <v>3.4</v>
      </c>
      <c r="DW21" s="1">
        <v>4.2</v>
      </c>
      <c r="DX21" s="1">
        <v>5</v>
      </c>
      <c r="DY21" s="1">
        <v>6</v>
      </c>
      <c r="DZ21" s="1">
        <v>7.2</v>
      </c>
      <c r="EA21" s="1">
        <v>8.3</v>
      </c>
      <c r="EB21" s="1">
        <v>9.8</v>
      </c>
      <c r="EC21" s="1">
        <v>11.1</v>
      </c>
      <c r="ED21" s="1">
        <v>12.4</v>
      </c>
      <c r="EE21" s="1">
        <v>14</v>
      </c>
      <c r="EF21" s="1">
        <v>15.8</v>
      </c>
      <c r="EG21" s="1">
        <v>17.9</v>
      </c>
      <c r="EH21" s="1">
        <v>20.5</v>
      </c>
      <c r="EI21" s="1">
        <v>23.1</v>
      </c>
      <c r="EJ21" s="1">
        <v>25.8</v>
      </c>
      <c r="EK21" s="1">
        <v>27.5</v>
      </c>
      <c r="EL21" s="1">
        <v>29.3</v>
      </c>
      <c r="EM21" s="1">
        <v>31.2</v>
      </c>
      <c r="EO21" s="1"/>
      <c r="EP21" s="16" t="s">
        <v>268</v>
      </c>
      <c r="EQ21" s="1">
        <v>50.2</v>
      </c>
      <c r="ER21" s="1">
        <v>50.8</v>
      </c>
      <c r="ES21" s="1">
        <v>51.2</v>
      </c>
      <c r="ET21" s="1">
        <v>52.2</v>
      </c>
      <c r="EU21" s="1">
        <v>54</v>
      </c>
      <c r="EV21" s="1">
        <v>56.5</v>
      </c>
      <c r="EW21" s="1">
        <v>59.4</v>
      </c>
      <c r="EX21" s="1">
        <v>62.8</v>
      </c>
      <c r="EY21" s="1">
        <v>66.3</v>
      </c>
      <c r="EZ21" s="1">
        <v>70.5</v>
      </c>
      <c r="FA21" s="1">
        <v>74.5</v>
      </c>
      <c r="FB21" s="1">
        <v>78.7</v>
      </c>
      <c r="FC21" s="1">
        <v>83.2</v>
      </c>
      <c r="FD21" s="1">
        <v>87.5</v>
      </c>
      <c r="FE21" s="1">
        <v>92</v>
      </c>
      <c r="FF21" s="1">
        <v>96.7</v>
      </c>
      <c r="FG21" s="1">
        <v>101.4</v>
      </c>
      <c r="FH21" s="1">
        <v>106.2</v>
      </c>
      <c r="FI21" s="1">
        <v>109.7</v>
      </c>
      <c r="FJ21" s="1">
        <v>113.2</v>
      </c>
      <c r="FK21" s="1">
        <v>117</v>
      </c>
    </row>
    <row r="22" ht="14.5" spans="1:167">
      <c r="A22" s="1"/>
      <c r="B22" s="16" t="s">
        <v>270</v>
      </c>
      <c r="C22" s="1">
        <v>1.3</v>
      </c>
      <c r="D22" s="1">
        <v>1.4</v>
      </c>
      <c r="E22" s="1">
        <v>1.4</v>
      </c>
      <c r="F22" s="1">
        <v>1.5</v>
      </c>
      <c r="G22" s="1">
        <v>1.6</v>
      </c>
      <c r="H22" s="1">
        <v>1.7</v>
      </c>
      <c r="I22" s="1">
        <v>1.9</v>
      </c>
      <c r="J22" s="1">
        <v>2</v>
      </c>
      <c r="K22" s="1">
        <v>2.1</v>
      </c>
      <c r="L22" s="1">
        <v>2.2</v>
      </c>
      <c r="M22" s="1">
        <v>2.3</v>
      </c>
      <c r="N22" s="1">
        <v>2.5</v>
      </c>
      <c r="O22" s="1">
        <v>2.6</v>
      </c>
      <c r="P22" s="1">
        <v>2.8</v>
      </c>
      <c r="Q22" s="1">
        <v>2.9</v>
      </c>
      <c r="R22" s="1">
        <v>3</v>
      </c>
      <c r="S22" s="1">
        <v>3.1</v>
      </c>
      <c r="T22" s="1">
        <v>3.2</v>
      </c>
      <c r="U22" s="1">
        <v>3.3</v>
      </c>
      <c r="V22" s="1">
        <v>3.5</v>
      </c>
      <c r="W22" s="1">
        <v>3.6</v>
      </c>
      <c r="Y22" s="1"/>
      <c r="Z22" s="16" t="s">
        <v>270</v>
      </c>
      <c r="AA22" s="1">
        <v>7.8</v>
      </c>
      <c r="AB22" s="1">
        <v>8.2</v>
      </c>
      <c r="AC22" s="1">
        <v>8.5</v>
      </c>
      <c r="AD22" s="1">
        <v>8.8</v>
      </c>
      <c r="AE22" s="1">
        <v>9.2</v>
      </c>
      <c r="AF22" s="1">
        <v>9.6</v>
      </c>
      <c r="AG22" s="1">
        <v>10</v>
      </c>
      <c r="AH22" s="1">
        <v>10.4</v>
      </c>
      <c r="AI22" s="1">
        <v>10.9</v>
      </c>
      <c r="AJ22" s="1">
        <v>11.4</v>
      </c>
      <c r="AK22" s="1">
        <v>11.9</v>
      </c>
      <c r="AL22" s="1">
        <v>12.4</v>
      </c>
      <c r="AM22" s="1">
        <v>12.9</v>
      </c>
      <c r="AN22" s="1">
        <v>13.4</v>
      </c>
      <c r="AO22" s="1">
        <v>13.9</v>
      </c>
      <c r="AP22" s="1">
        <v>14.3</v>
      </c>
      <c r="AQ22" s="1">
        <v>14.8</v>
      </c>
      <c r="AR22" s="1">
        <v>15.4</v>
      </c>
      <c r="AS22" s="1">
        <v>16.1</v>
      </c>
      <c r="AT22" s="1">
        <v>16.7</v>
      </c>
      <c r="AU22" s="1">
        <v>17.4</v>
      </c>
      <c r="AW22" s="1"/>
      <c r="AX22" s="16" t="s">
        <v>270</v>
      </c>
      <c r="AY22" s="1">
        <v>15.9</v>
      </c>
      <c r="AZ22" s="1">
        <v>17</v>
      </c>
      <c r="BA22" s="1">
        <v>18.2</v>
      </c>
      <c r="BB22" s="1">
        <v>19.2</v>
      </c>
      <c r="BC22" s="1">
        <v>20.5</v>
      </c>
      <c r="BD22" s="1">
        <v>21.6</v>
      </c>
      <c r="BE22" s="1">
        <v>22.8</v>
      </c>
      <c r="BF22" s="1">
        <v>24</v>
      </c>
      <c r="BG22" s="1">
        <v>25.1</v>
      </c>
      <c r="BH22" s="1">
        <v>26.3</v>
      </c>
      <c r="BI22" s="1">
        <v>27.3</v>
      </c>
      <c r="BJ22" s="1">
        <v>28.5</v>
      </c>
      <c r="BK22" s="1">
        <v>29.5</v>
      </c>
      <c r="BL22" s="1">
        <v>30.7</v>
      </c>
      <c r="BM22" s="1">
        <v>32</v>
      </c>
      <c r="BN22" s="1">
        <v>33.1</v>
      </c>
      <c r="BO22" s="1">
        <v>34.2</v>
      </c>
      <c r="BP22" s="1">
        <v>35.3</v>
      </c>
      <c r="BQ22" s="1">
        <v>36.8</v>
      </c>
      <c r="BR22" s="1">
        <v>38.1</v>
      </c>
      <c r="BS22" s="1">
        <v>39.6</v>
      </c>
      <c r="BU22" s="1"/>
      <c r="BV22" s="16" t="s">
        <v>270</v>
      </c>
      <c r="BW22" s="1">
        <v>0.6</v>
      </c>
      <c r="BX22" s="1">
        <v>0.6</v>
      </c>
      <c r="BY22" s="1">
        <v>0.7</v>
      </c>
      <c r="BZ22" s="1">
        <v>0.7</v>
      </c>
      <c r="CA22" s="1">
        <v>0.8</v>
      </c>
      <c r="CB22" s="1">
        <v>0.8</v>
      </c>
      <c r="CC22" s="1">
        <v>0.8</v>
      </c>
      <c r="CD22" s="1">
        <v>0.9</v>
      </c>
      <c r="CE22" s="1">
        <v>0.9</v>
      </c>
      <c r="CF22" s="1">
        <v>1</v>
      </c>
      <c r="CG22" s="1">
        <v>1</v>
      </c>
      <c r="CH22" s="1">
        <v>1.1</v>
      </c>
      <c r="CI22" s="1">
        <v>1.1</v>
      </c>
      <c r="CJ22" s="1">
        <v>1.2</v>
      </c>
      <c r="CK22" s="1">
        <v>1.3</v>
      </c>
      <c r="CL22" s="1">
        <v>1.3</v>
      </c>
      <c r="CM22" s="1">
        <v>1.4</v>
      </c>
      <c r="CN22" s="1">
        <v>1.5</v>
      </c>
      <c r="CO22" s="1">
        <v>1.6</v>
      </c>
      <c r="CP22" s="1">
        <v>1.6</v>
      </c>
      <c r="CQ22" s="1">
        <v>1.7</v>
      </c>
      <c r="CS22" s="1"/>
      <c r="CT22" s="16" t="s">
        <v>270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Q22" s="1"/>
      <c r="DR22" s="16" t="s">
        <v>270</v>
      </c>
      <c r="DS22" s="1">
        <v>0.5</v>
      </c>
      <c r="DT22" s="1">
        <v>0.5</v>
      </c>
      <c r="DU22" s="1">
        <v>0.6</v>
      </c>
      <c r="DV22" s="1">
        <v>0.6</v>
      </c>
      <c r="DW22" s="1">
        <v>0.6</v>
      </c>
      <c r="DX22" s="1">
        <v>0.7</v>
      </c>
      <c r="DY22" s="1">
        <v>0.8</v>
      </c>
      <c r="DZ22" s="1">
        <v>0.8</v>
      </c>
      <c r="EA22" s="1">
        <v>0.9</v>
      </c>
      <c r="EB22" s="1">
        <v>0.9</v>
      </c>
      <c r="EC22" s="1">
        <v>1</v>
      </c>
      <c r="ED22" s="1">
        <v>1</v>
      </c>
      <c r="EE22" s="1">
        <v>1.1</v>
      </c>
      <c r="EF22" s="1">
        <v>1.2</v>
      </c>
      <c r="EG22" s="1">
        <v>1.3</v>
      </c>
      <c r="EH22" s="1">
        <v>1.4</v>
      </c>
      <c r="EI22" s="1">
        <v>1.4</v>
      </c>
      <c r="EJ22" s="1">
        <v>1.5</v>
      </c>
      <c r="EK22" s="1">
        <v>1.6</v>
      </c>
      <c r="EL22" s="1">
        <v>1.7</v>
      </c>
      <c r="EM22" s="1">
        <v>1.8</v>
      </c>
      <c r="EO22" s="1"/>
      <c r="EP22" s="16" t="s">
        <v>270</v>
      </c>
      <c r="EQ22" s="1">
        <v>3.1</v>
      </c>
      <c r="ER22" s="1">
        <v>3.2</v>
      </c>
      <c r="ES22" s="1">
        <v>3.4</v>
      </c>
      <c r="ET22" s="1">
        <v>3.6</v>
      </c>
      <c r="EU22" s="1">
        <v>3.8</v>
      </c>
      <c r="EV22" s="1">
        <v>4.1</v>
      </c>
      <c r="EW22" s="1">
        <v>4.4</v>
      </c>
      <c r="EX22" s="1">
        <v>4.6</v>
      </c>
      <c r="EY22" s="1">
        <v>4.9</v>
      </c>
      <c r="EZ22" s="1">
        <v>5.2</v>
      </c>
      <c r="FA22" s="1">
        <v>5.5</v>
      </c>
      <c r="FB22" s="1">
        <v>5.7</v>
      </c>
      <c r="FC22" s="1">
        <v>6</v>
      </c>
      <c r="FD22" s="1">
        <v>6.2</v>
      </c>
      <c r="FE22" s="1">
        <v>6.5</v>
      </c>
      <c r="FF22" s="1">
        <v>6.8</v>
      </c>
      <c r="FG22" s="1">
        <v>7</v>
      </c>
      <c r="FH22" s="1">
        <v>7.3</v>
      </c>
      <c r="FI22" s="1">
        <v>7.6</v>
      </c>
      <c r="FJ22" s="1">
        <v>7.9</v>
      </c>
      <c r="FK22" s="1">
        <v>8.3</v>
      </c>
    </row>
    <row r="23" ht="14.5" spans="1:167">
      <c r="A23" s="1"/>
      <c r="B23" s="16" t="s">
        <v>316</v>
      </c>
      <c r="C23" s="1">
        <v>0.7</v>
      </c>
      <c r="D23" s="1">
        <v>0.7</v>
      </c>
      <c r="E23" s="1">
        <v>0.7</v>
      </c>
      <c r="F23" s="1">
        <v>0.7</v>
      </c>
      <c r="G23" s="1">
        <v>0.8</v>
      </c>
      <c r="H23" s="1">
        <v>0.9</v>
      </c>
      <c r="I23" s="1">
        <v>0.9</v>
      </c>
      <c r="J23" s="1">
        <v>1</v>
      </c>
      <c r="K23" s="1">
        <v>1.1</v>
      </c>
      <c r="L23" s="1">
        <v>1.2</v>
      </c>
      <c r="M23" s="1">
        <v>1.2</v>
      </c>
      <c r="N23" s="1">
        <v>1.2</v>
      </c>
      <c r="O23" s="1">
        <v>1.2</v>
      </c>
      <c r="P23" s="1">
        <v>1.2</v>
      </c>
      <c r="Q23" s="1">
        <v>1.2</v>
      </c>
      <c r="R23" s="1">
        <v>1.2</v>
      </c>
      <c r="S23" s="1">
        <v>1.2</v>
      </c>
      <c r="T23" s="1">
        <v>1.2</v>
      </c>
      <c r="U23" s="1">
        <v>1.2</v>
      </c>
      <c r="V23" s="1">
        <v>1.2</v>
      </c>
      <c r="W23" s="1">
        <v>1.2</v>
      </c>
      <c r="Y23" s="1"/>
      <c r="Z23" s="16" t="s">
        <v>316</v>
      </c>
      <c r="AA23" s="1">
        <v>0.3</v>
      </c>
      <c r="AB23" s="1">
        <v>0.3</v>
      </c>
      <c r="AC23" s="1">
        <v>0.3</v>
      </c>
      <c r="AD23" s="1">
        <v>0.3</v>
      </c>
      <c r="AE23" s="1">
        <v>0.3</v>
      </c>
      <c r="AF23" s="1">
        <v>0.3</v>
      </c>
      <c r="AG23" s="1">
        <v>0.3</v>
      </c>
      <c r="AH23" s="1">
        <v>0.4</v>
      </c>
      <c r="AI23" s="1">
        <v>0.4</v>
      </c>
      <c r="AJ23" s="1">
        <v>0.5</v>
      </c>
      <c r="AK23" s="1">
        <v>0.5</v>
      </c>
      <c r="AL23" s="1">
        <v>0.6</v>
      </c>
      <c r="AM23" s="1">
        <v>0.7</v>
      </c>
      <c r="AN23" s="1">
        <v>0.7</v>
      </c>
      <c r="AO23" s="1">
        <v>0.8</v>
      </c>
      <c r="AP23" s="1">
        <v>0.9</v>
      </c>
      <c r="AQ23" s="1">
        <v>1</v>
      </c>
      <c r="AR23" s="1">
        <v>1.1</v>
      </c>
      <c r="AS23" s="1">
        <v>1.2</v>
      </c>
      <c r="AT23" s="1">
        <v>1.3</v>
      </c>
      <c r="AU23" s="1">
        <v>1.4</v>
      </c>
      <c r="AW23" s="1"/>
      <c r="AX23" s="16" t="s">
        <v>316</v>
      </c>
      <c r="AY23" s="1">
        <v>8</v>
      </c>
      <c r="AZ23" s="1">
        <v>8.1</v>
      </c>
      <c r="BA23" s="1">
        <v>8.2</v>
      </c>
      <c r="BB23" s="1">
        <v>8.3</v>
      </c>
      <c r="BC23" s="1">
        <v>8.5</v>
      </c>
      <c r="BD23" s="1">
        <v>8.8</v>
      </c>
      <c r="BE23" s="1">
        <v>9.3</v>
      </c>
      <c r="BF23" s="1">
        <v>10</v>
      </c>
      <c r="BG23" s="1">
        <v>10.8</v>
      </c>
      <c r="BH23" s="1">
        <v>11.8</v>
      </c>
      <c r="BI23" s="1">
        <v>13</v>
      </c>
      <c r="BJ23" s="1">
        <v>14.3</v>
      </c>
      <c r="BK23" s="1">
        <v>15.7</v>
      </c>
      <c r="BL23" s="1">
        <v>17.3</v>
      </c>
      <c r="BM23" s="1">
        <v>19.1</v>
      </c>
      <c r="BN23" s="1">
        <v>21</v>
      </c>
      <c r="BO23" s="1">
        <v>23</v>
      </c>
      <c r="BP23" s="1">
        <v>25.2</v>
      </c>
      <c r="BQ23" s="1">
        <v>26.7</v>
      </c>
      <c r="BR23" s="1">
        <v>28.1</v>
      </c>
      <c r="BS23" s="1">
        <v>29.6</v>
      </c>
      <c r="BU23" s="1"/>
      <c r="BV23" s="16" t="s">
        <v>316</v>
      </c>
      <c r="BW23" s="1">
        <v>0.3</v>
      </c>
      <c r="BX23" s="1">
        <v>0.3</v>
      </c>
      <c r="BY23" s="1">
        <v>0.3</v>
      </c>
      <c r="BZ23" s="1">
        <v>0.3</v>
      </c>
      <c r="CA23" s="1">
        <v>0.3</v>
      </c>
      <c r="CB23" s="1">
        <v>0.3</v>
      </c>
      <c r="CC23" s="1">
        <v>0.3</v>
      </c>
      <c r="CD23" s="1">
        <v>0.3</v>
      </c>
      <c r="CE23" s="1">
        <v>0.2</v>
      </c>
      <c r="CF23" s="1">
        <v>0.2</v>
      </c>
      <c r="CG23" s="1">
        <v>0.2</v>
      </c>
      <c r="CH23" s="1">
        <v>0.2</v>
      </c>
      <c r="CI23" s="1">
        <v>0.2</v>
      </c>
      <c r="CJ23" s="1">
        <v>0.2</v>
      </c>
      <c r="CK23" s="1">
        <v>0.2</v>
      </c>
      <c r="CL23" s="1">
        <v>0.2</v>
      </c>
      <c r="CM23" s="1">
        <v>0.2</v>
      </c>
      <c r="CN23" s="1">
        <v>0.2</v>
      </c>
      <c r="CO23" s="1">
        <v>0.2</v>
      </c>
      <c r="CP23" s="1">
        <v>0.2</v>
      </c>
      <c r="CQ23" s="1">
        <v>0.2</v>
      </c>
      <c r="CS23" s="1"/>
      <c r="CT23" s="16" t="s">
        <v>316</v>
      </c>
      <c r="CU23" s="1">
        <v>0.4</v>
      </c>
      <c r="CV23" s="1">
        <v>0.4</v>
      </c>
      <c r="CW23" s="1">
        <v>0.4</v>
      </c>
      <c r="CX23" s="1">
        <v>0.4</v>
      </c>
      <c r="CY23" s="1">
        <v>0.4</v>
      </c>
      <c r="CZ23" s="1">
        <v>0.4</v>
      </c>
      <c r="DA23" s="1">
        <v>0.4</v>
      </c>
      <c r="DB23" s="1">
        <v>0.4</v>
      </c>
      <c r="DC23" s="1">
        <v>0.4</v>
      </c>
      <c r="DD23" s="1">
        <v>0.4</v>
      </c>
      <c r="DE23" s="1">
        <v>0.4</v>
      </c>
      <c r="DF23" s="1">
        <v>0.4</v>
      </c>
      <c r="DG23" s="1">
        <v>0.4</v>
      </c>
      <c r="DH23" s="1">
        <v>0.4</v>
      </c>
      <c r="DI23" s="1">
        <v>0.5</v>
      </c>
      <c r="DJ23" s="1">
        <v>0.5</v>
      </c>
      <c r="DK23" s="1">
        <v>0.5</v>
      </c>
      <c r="DL23" s="1">
        <v>0.5</v>
      </c>
      <c r="DM23" s="1">
        <v>0.5</v>
      </c>
      <c r="DN23" s="1">
        <v>0.5</v>
      </c>
      <c r="DO23" s="1">
        <v>0.5</v>
      </c>
      <c r="DQ23" s="1"/>
      <c r="DR23" s="16" t="s">
        <v>316</v>
      </c>
      <c r="DS23" s="1">
        <v>2</v>
      </c>
      <c r="DT23" s="1">
        <v>2</v>
      </c>
      <c r="DU23" s="1">
        <v>2</v>
      </c>
      <c r="DV23" s="1">
        <v>2</v>
      </c>
      <c r="DW23" s="1">
        <v>2</v>
      </c>
      <c r="DX23" s="1">
        <v>2</v>
      </c>
      <c r="DY23" s="1">
        <v>2.1</v>
      </c>
      <c r="DZ23" s="1">
        <v>2.1</v>
      </c>
      <c r="EA23" s="1">
        <v>2.1</v>
      </c>
      <c r="EB23" s="1">
        <v>2.1</v>
      </c>
      <c r="EC23" s="1">
        <v>2.1</v>
      </c>
      <c r="ED23" s="1">
        <v>2</v>
      </c>
      <c r="EE23" s="1">
        <v>2</v>
      </c>
      <c r="EF23" s="1">
        <v>2</v>
      </c>
      <c r="EG23" s="1">
        <v>2</v>
      </c>
      <c r="EH23" s="1">
        <v>2</v>
      </c>
      <c r="EI23" s="1">
        <v>2</v>
      </c>
      <c r="EJ23" s="1">
        <v>2</v>
      </c>
      <c r="EK23" s="1">
        <v>2</v>
      </c>
      <c r="EL23" s="1">
        <v>2</v>
      </c>
      <c r="EM23" s="1">
        <v>2</v>
      </c>
      <c r="EO23" s="1"/>
      <c r="EP23" s="16" t="s">
        <v>316</v>
      </c>
      <c r="EQ23" s="1">
        <v>3.5</v>
      </c>
      <c r="ER23" s="1">
        <v>3.6</v>
      </c>
      <c r="ES23" s="1">
        <v>3.7</v>
      </c>
      <c r="ET23" s="1">
        <v>3.8</v>
      </c>
      <c r="EU23" s="1">
        <v>3.8</v>
      </c>
      <c r="EV23" s="1">
        <v>3.8</v>
      </c>
      <c r="EW23" s="1">
        <v>3.8</v>
      </c>
      <c r="EX23" s="1">
        <v>3.8</v>
      </c>
      <c r="EY23" s="1">
        <v>3.7</v>
      </c>
      <c r="EZ23" s="1">
        <v>3.6</v>
      </c>
      <c r="FA23" s="1">
        <v>3.5</v>
      </c>
      <c r="FB23" s="1">
        <v>3.4</v>
      </c>
      <c r="FC23" s="1">
        <v>3.3</v>
      </c>
      <c r="FD23" s="1">
        <v>3.2</v>
      </c>
      <c r="FE23" s="1">
        <v>3.1</v>
      </c>
      <c r="FF23" s="1">
        <v>3</v>
      </c>
      <c r="FG23" s="1">
        <v>2.9</v>
      </c>
      <c r="FH23" s="1">
        <v>2.8</v>
      </c>
      <c r="FI23" s="1">
        <v>2.7</v>
      </c>
      <c r="FJ23" s="1">
        <v>2.7</v>
      </c>
      <c r="FK23" s="1">
        <v>2.7</v>
      </c>
    </row>
    <row r="24" ht="14.5" spans="1:167">
      <c r="A24" s="1"/>
      <c r="B24" s="16" t="s">
        <v>272</v>
      </c>
      <c r="C24" s="1">
        <v>8.4</v>
      </c>
      <c r="D24" s="1">
        <v>8.3</v>
      </c>
      <c r="E24" s="1">
        <v>8.4</v>
      </c>
      <c r="F24" s="1">
        <v>8.4</v>
      </c>
      <c r="G24" s="1">
        <v>8.6</v>
      </c>
      <c r="H24" s="1">
        <v>8.6</v>
      </c>
      <c r="I24" s="1">
        <v>8.6</v>
      </c>
      <c r="J24" s="1">
        <v>8.6</v>
      </c>
      <c r="K24" s="1">
        <v>8.6</v>
      </c>
      <c r="L24" s="1">
        <v>8.5</v>
      </c>
      <c r="M24" s="1">
        <v>8.3</v>
      </c>
      <c r="N24" s="1">
        <v>8.1</v>
      </c>
      <c r="O24" s="1">
        <v>7.9</v>
      </c>
      <c r="P24" s="1">
        <v>7.6</v>
      </c>
      <c r="Q24" s="1">
        <v>7.2</v>
      </c>
      <c r="R24" s="1">
        <v>6.8</v>
      </c>
      <c r="S24" s="1">
        <v>6.5</v>
      </c>
      <c r="T24" s="1">
        <v>6.1</v>
      </c>
      <c r="U24" s="1">
        <v>6</v>
      </c>
      <c r="V24" s="1">
        <v>5.9</v>
      </c>
      <c r="W24" s="1">
        <v>5.8</v>
      </c>
      <c r="Y24" s="1"/>
      <c r="Z24" s="16" t="s">
        <v>272</v>
      </c>
      <c r="AA24" s="1">
        <v>15.4</v>
      </c>
      <c r="AB24" s="1">
        <v>15.1</v>
      </c>
      <c r="AC24" s="1">
        <v>14.8</v>
      </c>
      <c r="AD24" s="1">
        <v>14.6</v>
      </c>
      <c r="AE24" s="1">
        <v>14.7</v>
      </c>
      <c r="AF24" s="1">
        <v>14.8</v>
      </c>
      <c r="AG24" s="1">
        <v>14.1</v>
      </c>
      <c r="AH24" s="1">
        <v>13.7</v>
      </c>
      <c r="AI24" s="1">
        <v>13.6</v>
      </c>
      <c r="AJ24" s="1">
        <v>13.5</v>
      </c>
      <c r="AK24" s="1">
        <v>13</v>
      </c>
      <c r="AL24" s="1">
        <v>12.4</v>
      </c>
      <c r="AM24" s="1">
        <v>11.9</v>
      </c>
      <c r="AN24" s="1">
        <v>11.3</v>
      </c>
      <c r="AO24" s="1">
        <v>10.7</v>
      </c>
      <c r="AP24" s="1">
        <v>10.1</v>
      </c>
      <c r="AQ24" s="1">
        <v>9.5</v>
      </c>
      <c r="AR24" s="1">
        <v>9</v>
      </c>
      <c r="AS24" s="1">
        <v>8.8</v>
      </c>
      <c r="AT24" s="1">
        <v>8.6</v>
      </c>
      <c r="AU24" s="1">
        <v>8.5</v>
      </c>
      <c r="AW24" s="1"/>
      <c r="AX24" s="16" t="s">
        <v>272</v>
      </c>
      <c r="AY24" s="1">
        <v>13.3</v>
      </c>
      <c r="AZ24" s="1">
        <v>13.2</v>
      </c>
      <c r="BA24" s="1">
        <v>13.9</v>
      </c>
      <c r="BB24" s="1">
        <v>15.3</v>
      </c>
      <c r="BC24" s="1">
        <v>15.6</v>
      </c>
      <c r="BD24" s="1">
        <v>16.9</v>
      </c>
      <c r="BE24" s="1">
        <v>16.5</v>
      </c>
      <c r="BF24" s="1">
        <v>17.6</v>
      </c>
      <c r="BG24" s="1">
        <v>17.4</v>
      </c>
      <c r="BH24" s="1">
        <v>16.7</v>
      </c>
      <c r="BI24" s="1">
        <v>15.7</v>
      </c>
      <c r="BJ24" s="1">
        <v>14.7</v>
      </c>
      <c r="BK24" s="1">
        <v>13.8</v>
      </c>
      <c r="BL24" s="1">
        <v>13</v>
      </c>
      <c r="BM24" s="1">
        <v>12.1</v>
      </c>
      <c r="BN24" s="1">
        <v>11.3</v>
      </c>
      <c r="BO24" s="1">
        <v>10.5</v>
      </c>
      <c r="BP24" s="1">
        <v>9.8</v>
      </c>
      <c r="BQ24" s="1">
        <v>9.5</v>
      </c>
      <c r="BR24" s="1">
        <v>9.3</v>
      </c>
      <c r="BS24" s="1">
        <v>9</v>
      </c>
      <c r="BU24" s="1"/>
      <c r="BV24" s="16" t="s">
        <v>272</v>
      </c>
      <c r="BW24" s="1">
        <v>1</v>
      </c>
      <c r="BX24" s="1">
        <v>1</v>
      </c>
      <c r="BY24" s="1">
        <v>1</v>
      </c>
      <c r="BZ24" s="1">
        <v>1</v>
      </c>
      <c r="CA24" s="1">
        <v>0.9</v>
      </c>
      <c r="CB24" s="1">
        <v>0.9</v>
      </c>
      <c r="CC24" s="1">
        <v>0.8</v>
      </c>
      <c r="CD24" s="1">
        <v>0.8</v>
      </c>
      <c r="CE24" s="1">
        <v>0.7</v>
      </c>
      <c r="CF24" s="1">
        <v>0.7</v>
      </c>
      <c r="CG24" s="1">
        <v>0.6</v>
      </c>
      <c r="CH24" s="1">
        <v>0.6</v>
      </c>
      <c r="CI24" s="1">
        <v>0.5</v>
      </c>
      <c r="CJ24" s="1">
        <v>0.5</v>
      </c>
      <c r="CK24" s="1">
        <v>0.4</v>
      </c>
      <c r="CL24" s="1">
        <v>0.4</v>
      </c>
      <c r="CM24" s="1">
        <v>0.3</v>
      </c>
      <c r="CN24" s="1">
        <v>0.3</v>
      </c>
      <c r="CO24" s="1">
        <v>0.3</v>
      </c>
      <c r="CP24" s="1">
        <v>0.3</v>
      </c>
      <c r="CQ24" s="1">
        <v>0.3</v>
      </c>
      <c r="CS24" s="1"/>
      <c r="CT24" s="16" t="s">
        <v>272</v>
      </c>
      <c r="CU24" s="1">
        <v>0.4</v>
      </c>
      <c r="CV24" s="1">
        <v>0.4</v>
      </c>
      <c r="CW24" s="1">
        <v>0.5</v>
      </c>
      <c r="CX24" s="1">
        <v>0.5</v>
      </c>
      <c r="CY24" s="1">
        <v>0.5</v>
      </c>
      <c r="CZ24" s="1">
        <v>0.5</v>
      </c>
      <c r="DA24" s="1">
        <v>0.5</v>
      </c>
      <c r="DB24" s="1">
        <v>0.5</v>
      </c>
      <c r="DC24" s="1">
        <v>0.5</v>
      </c>
      <c r="DD24" s="1">
        <v>0.5</v>
      </c>
      <c r="DE24" s="1">
        <v>0.4</v>
      </c>
      <c r="DF24" s="1">
        <v>0.4</v>
      </c>
      <c r="DG24" s="1">
        <v>0.4</v>
      </c>
      <c r="DH24" s="1">
        <v>0.3</v>
      </c>
      <c r="DI24" s="1">
        <v>0.3</v>
      </c>
      <c r="DJ24" s="1">
        <v>0.3</v>
      </c>
      <c r="DK24" s="1">
        <v>0.2</v>
      </c>
      <c r="DL24" s="1">
        <v>0.2</v>
      </c>
      <c r="DM24" s="1">
        <v>0.2</v>
      </c>
      <c r="DN24" s="1">
        <v>0.2</v>
      </c>
      <c r="DO24" s="1">
        <v>0.2</v>
      </c>
      <c r="DQ24" s="1"/>
      <c r="DR24" s="16" t="s">
        <v>272</v>
      </c>
      <c r="DS24" s="1">
        <v>0.4</v>
      </c>
      <c r="DT24" s="1">
        <v>0.4</v>
      </c>
      <c r="DU24" s="1">
        <v>0.5</v>
      </c>
      <c r="DV24" s="1">
        <v>0.5</v>
      </c>
      <c r="DW24" s="1">
        <v>0.5</v>
      </c>
      <c r="DX24" s="1">
        <v>0.5</v>
      </c>
      <c r="DY24" s="1">
        <v>0.5</v>
      </c>
      <c r="DZ24" s="1">
        <v>0.5</v>
      </c>
      <c r="EA24" s="1">
        <v>0.4</v>
      </c>
      <c r="EB24" s="1">
        <v>0.4</v>
      </c>
      <c r="EC24" s="1">
        <v>0.4</v>
      </c>
      <c r="ED24" s="1">
        <v>0.4</v>
      </c>
      <c r="EE24" s="1">
        <v>0.4</v>
      </c>
      <c r="EF24" s="1">
        <v>0.4</v>
      </c>
      <c r="EG24" s="1">
        <v>0.4</v>
      </c>
      <c r="EH24" s="1">
        <v>0.3</v>
      </c>
      <c r="EI24" s="1">
        <v>0.3</v>
      </c>
      <c r="EJ24" s="1">
        <v>0.3</v>
      </c>
      <c r="EK24" s="1">
        <v>0.3</v>
      </c>
      <c r="EL24" s="1">
        <v>0.3</v>
      </c>
      <c r="EM24" s="1">
        <v>0.3</v>
      </c>
      <c r="EO24" s="1"/>
      <c r="EP24" s="16" t="s">
        <v>272</v>
      </c>
      <c r="EQ24" s="1">
        <v>5.8</v>
      </c>
      <c r="ER24" s="1">
        <v>6.4</v>
      </c>
      <c r="ES24" s="1">
        <v>6.7</v>
      </c>
      <c r="ET24" s="1">
        <v>6.9</v>
      </c>
      <c r="EU24" s="1">
        <v>7.2</v>
      </c>
      <c r="EV24" s="1">
        <v>7.2</v>
      </c>
      <c r="EW24" s="1">
        <v>7.6</v>
      </c>
      <c r="EX24" s="1">
        <v>7.8</v>
      </c>
      <c r="EY24" s="1">
        <v>7.4</v>
      </c>
      <c r="EZ24" s="1">
        <v>7.2</v>
      </c>
      <c r="FA24" s="1">
        <v>7.2</v>
      </c>
      <c r="FB24" s="1">
        <v>7.2</v>
      </c>
      <c r="FC24" s="1">
        <v>7.1</v>
      </c>
      <c r="FD24" s="1">
        <v>7</v>
      </c>
      <c r="FE24" s="1">
        <v>7</v>
      </c>
      <c r="FF24" s="1">
        <v>6.9</v>
      </c>
      <c r="FG24" s="1">
        <v>6.8</v>
      </c>
      <c r="FH24" s="1">
        <v>6.7</v>
      </c>
      <c r="FI24" s="1">
        <v>6.7</v>
      </c>
      <c r="FJ24" s="1">
        <v>6.7</v>
      </c>
      <c r="FK24" s="1">
        <v>6.7</v>
      </c>
    </row>
    <row r="25" ht="14.5" spans="1:167">
      <c r="A25" s="1"/>
      <c r="B25" s="9" t="s">
        <v>273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Y25" s="1"/>
      <c r="Z25" s="9" t="s">
        <v>273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W25" s="1"/>
      <c r="AX25" s="9" t="s">
        <v>273</v>
      </c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U25" s="1"/>
      <c r="BV25" s="9" t="s">
        <v>273</v>
      </c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S25" s="1"/>
      <c r="CT25" s="9" t="s">
        <v>273</v>
      </c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Q25" s="1"/>
      <c r="DR25" s="9" t="s">
        <v>273</v>
      </c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O25" s="1"/>
      <c r="EP25" s="9" t="s">
        <v>273</v>
      </c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</row>
    <row r="26" ht="14.5" spans="1:167">
      <c r="A26" s="1"/>
      <c r="B26" s="10" t="s">
        <v>237</v>
      </c>
      <c r="C26" s="1">
        <v>1</v>
      </c>
      <c r="D26" s="1">
        <v>1</v>
      </c>
      <c r="E26" s="1">
        <v>1.1</v>
      </c>
      <c r="F26" s="1">
        <v>1.1</v>
      </c>
      <c r="G26" s="1">
        <v>1.1</v>
      </c>
      <c r="H26" s="1">
        <v>1.1</v>
      </c>
      <c r="I26" s="1">
        <v>1.1</v>
      </c>
      <c r="J26" s="1">
        <v>1.1</v>
      </c>
      <c r="K26" s="1">
        <v>1.1</v>
      </c>
      <c r="L26" s="1">
        <v>1.1</v>
      </c>
      <c r="M26" s="1">
        <v>1.1</v>
      </c>
      <c r="N26" s="1">
        <v>1.2</v>
      </c>
      <c r="O26" s="1">
        <v>1.2</v>
      </c>
      <c r="P26" s="1">
        <v>1.2</v>
      </c>
      <c r="Q26" s="1">
        <v>1.2</v>
      </c>
      <c r="R26" s="1">
        <v>1.2</v>
      </c>
      <c r="S26" s="1">
        <v>1.2</v>
      </c>
      <c r="T26" s="1">
        <v>1.2</v>
      </c>
      <c r="U26" s="1">
        <v>1.2</v>
      </c>
      <c r="V26" s="1">
        <v>1.2</v>
      </c>
      <c r="W26" s="1">
        <v>1.2</v>
      </c>
      <c r="Y26" s="1"/>
      <c r="Z26" s="10" t="s">
        <v>237</v>
      </c>
      <c r="AA26" s="1">
        <v>8.4</v>
      </c>
      <c r="AB26" s="1">
        <v>8.6</v>
      </c>
      <c r="AC26" s="1">
        <v>8.8</v>
      </c>
      <c r="AD26" s="1">
        <v>8.8</v>
      </c>
      <c r="AE26" s="1">
        <v>8.9</v>
      </c>
      <c r="AF26" s="1">
        <v>9</v>
      </c>
      <c r="AG26" s="1">
        <v>9</v>
      </c>
      <c r="AH26" s="1">
        <v>9.1</v>
      </c>
      <c r="AI26" s="1">
        <v>9.2</v>
      </c>
      <c r="AJ26" s="1">
        <v>9.3</v>
      </c>
      <c r="AK26" s="1">
        <v>9.3</v>
      </c>
      <c r="AL26" s="1">
        <v>9.4</v>
      </c>
      <c r="AM26" s="1">
        <v>9.5</v>
      </c>
      <c r="AN26" s="1">
        <v>9.7</v>
      </c>
      <c r="AO26" s="1">
        <v>9.8</v>
      </c>
      <c r="AP26" s="1">
        <v>9.9</v>
      </c>
      <c r="AQ26" s="1">
        <v>10</v>
      </c>
      <c r="AR26" s="1">
        <v>10.2</v>
      </c>
      <c r="AS26" s="1">
        <v>10.3</v>
      </c>
      <c r="AT26" s="1">
        <v>10.5</v>
      </c>
      <c r="AU26" s="1">
        <v>10.7</v>
      </c>
      <c r="AW26" s="1"/>
      <c r="AX26" s="10" t="s">
        <v>237</v>
      </c>
      <c r="AY26" s="1">
        <v>1.2</v>
      </c>
      <c r="AZ26" s="1">
        <v>1.3</v>
      </c>
      <c r="BA26" s="1">
        <v>1.3</v>
      </c>
      <c r="BB26" s="1">
        <v>1.3</v>
      </c>
      <c r="BC26" s="1">
        <v>1.3</v>
      </c>
      <c r="BD26" s="1">
        <v>1.4</v>
      </c>
      <c r="BE26" s="1">
        <v>1.4</v>
      </c>
      <c r="BF26" s="1">
        <v>1.4</v>
      </c>
      <c r="BG26" s="1">
        <v>1.4</v>
      </c>
      <c r="BH26" s="1">
        <v>1.5</v>
      </c>
      <c r="BI26" s="1">
        <v>1.5</v>
      </c>
      <c r="BJ26" s="1">
        <v>1.5</v>
      </c>
      <c r="BK26" s="1">
        <v>1.5</v>
      </c>
      <c r="BL26" s="1">
        <v>1.5</v>
      </c>
      <c r="BM26" s="1">
        <v>1.6</v>
      </c>
      <c r="BN26" s="1">
        <v>1.6</v>
      </c>
      <c r="BO26" s="1">
        <v>1.6</v>
      </c>
      <c r="BP26" s="1">
        <v>1.6</v>
      </c>
      <c r="BQ26" s="1">
        <v>1.6</v>
      </c>
      <c r="BR26" s="1">
        <v>1.6</v>
      </c>
      <c r="BS26" s="1">
        <v>1.7</v>
      </c>
      <c r="BU26" s="1"/>
      <c r="BV26" s="10" t="s">
        <v>237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S26" s="1"/>
      <c r="CT26" s="10" t="s">
        <v>237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Q26" s="1"/>
      <c r="DR26" s="10" t="s">
        <v>237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O26" s="1"/>
      <c r="EP26" s="10" t="s">
        <v>237</v>
      </c>
      <c r="EQ26" s="1">
        <v>1.1</v>
      </c>
      <c r="ER26" s="1">
        <v>1.1</v>
      </c>
      <c r="ES26" s="1">
        <v>1.1</v>
      </c>
      <c r="ET26" s="1">
        <v>1.2</v>
      </c>
      <c r="EU26" s="1">
        <v>1.2</v>
      </c>
      <c r="EV26" s="1">
        <v>1.2</v>
      </c>
      <c r="EW26" s="1">
        <v>1.2</v>
      </c>
      <c r="EX26" s="1">
        <v>1.3</v>
      </c>
      <c r="EY26" s="1">
        <v>1.3</v>
      </c>
      <c r="EZ26" s="1">
        <v>1.3</v>
      </c>
      <c r="FA26" s="1">
        <v>1.3</v>
      </c>
      <c r="FB26" s="1">
        <v>1.4</v>
      </c>
      <c r="FC26" s="1">
        <v>1.4</v>
      </c>
      <c r="FD26" s="1">
        <v>1.4</v>
      </c>
      <c r="FE26" s="1">
        <v>1.5</v>
      </c>
      <c r="FF26" s="1">
        <v>1.5</v>
      </c>
      <c r="FG26" s="1">
        <v>1.5</v>
      </c>
      <c r="FH26" s="1">
        <v>1.5</v>
      </c>
      <c r="FI26" s="1">
        <v>1.5</v>
      </c>
      <c r="FJ26" s="1">
        <v>1.6</v>
      </c>
      <c r="FK26" s="1">
        <v>1.6</v>
      </c>
    </row>
    <row r="27" ht="14.5" spans="1:167">
      <c r="A27" s="1"/>
      <c r="B27" s="10" t="s">
        <v>238</v>
      </c>
      <c r="C27" s="1">
        <v>0.7</v>
      </c>
      <c r="D27" s="1">
        <v>0.7</v>
      </c>
      <c r="E27" s="1">
        <v>0.7</v>
      </c>
      <c r="F27" s="1">
        <v>0.7</v>
      </c>
      <c r="G27" s="1">
        <v>0.7</v>
      </c>
      <c r="H27" s="1">
        <v>0.7</v>
      </c>
      <c r="I27" s="1">
        <v>0.7</v>
      </c>
      <c r="J27" s="1">
        <v>0.7</v>
      </c>
      <c r="K27" s="1">
        <v>0.7</v>
      </c>
      <c r="L27" s="1">
        <v>0.7</v>
      </c>
      <c r="M27" s="1">
        <v>0.7</v>
      </c>
      <c r="N27" s="1">
        <v>0.7</v>
      </c>
      <c r="O27" s="1">
        <v>0.7</v>
      </c>
      <c r="P27" s="1">
        <v>0.7</v>
      </c>
      <c r="Q27" s="1">
        <v>0.7</v>
      </c>
      <c r="R27" s="1">
        <v>0.7</v>
      </c>
      <c r="S27" s="1">
        <v>0.7</v>
      </c>
      <c r="T27" s="1">
        <v>0.7</v>
      </c>
      <c r="U27" s="1">
        <v>0.7</v>
      </c>
      <c r="V27" s="1">
        <v>0.8</v>
      </c>
      <c r="W27" s="1">
        <v>0.8</v>
      </c>
      <c r="Y27" s="1"/>
      <c r="Z27" s="10" t="s">
        <v>238</v>
      </c>
      <c r="AA27" s="1">
        <v>3.3</v>
      </c>
      <c r="AB27" s="1">
        <v>3.4</v>
      </c>
      <c r="AC27" s="1">
        <v>3.4</v>
      </c>
      <c r="AD27" s="1">
        <v>3.5</v>
      </c>
      <c r="AE27" s="1">
        <v>3.5</v>
      </c>
      <c r="AF27" s="1">
        <v>3.5</v>
      </c>
      <c r="AG27" s="1">
        <v>3.5</v>
      </c>
      <c r="AH27" s="1">
        <v>3.6</v>
      </c>
      <c r="AI27" s="1">
        <v>3.6</v>
      </c>
      <c r="AJ27" s="1">
        <v>3.6</v>
      </c>
      <c r="AK27" s="1">
        <v>3.7</v>
      </c>
      <c r="AL27" s="1">
        <v>3.7</v>
      </c>
      <c r="AM27" s="1">
        <v>3.7</v>
      </c>
      <c r="AN27" s="1">
        <v>3.8</v>
      </c>
      <c r="AO27" s="1">
        <v>3.8</v>
      </c>
      <c r="AP27" s="1">
        <v>3.9</v>
      </c>
      <c r="AQ27" s="1">
        <v>3.9</v>
      </c>
      <c r="AR27" s="1">
        <v>4</v>
      </c>
      <c r="AS27" s="1">
        <v>4</v>
      </c>
      <c r="AT27" s="1">
        <v>4.1</v>
      </c>
      <c r="AU27" s="1">
        <v>4.2</v>
      </c>
      <c r="AW27" s="1"/>
      <c r="AX27" s="10" t="s">
        <v>238</v>
      </c>
      <c r="AY27" s="1">
        <v>1.3</v>
      </c>
      <c r="AZ27" s="1">
        <v>1.3</v>
      </c>
      <c r="BA27" s="1">
        <v>1.3</v>
      </c>
      <c r="BB27" s="1">
        <v>1.3</v>
      </c>
      <c r="BC27" s="1">
        <v>1.4</v>
      </c>
      <c r="BD27" s="1">
        <v>1.4</v>
      </c>
      <c r="BE27" s="1">
        <v>1.4</v>
      </c>
      <c r="BF27" s="1">
        <v>1.4</v>
      </c>
      <c r="BG27" s="1">
        <v>1.4</v>
      </c>
      <c r="BH27" s="1">
        <v>1.5</v>
      </c>
      <c r="BI27" s="1">
        <v>1.5</v>
      </c>
      <c r="BJ27" s="1">
        <v>1.5</v>
      </c>
      <c r="BK27" s="1">
        <v>1.5</v>
      </c>
      <c r="BL27" s="1">
        <v>1.5</v>
      </c>
      <c r="BM27" s="1">
        <v>1.6</v>
      </c>
      <c r="BN27" s="1">
        <v>1.6</v>
      </c>
      <c r="BO27" s="1">
        <v>1.6</v>
      </c>
      <c r="BP27" s="1">
        <v>1.6</v>
      </c>
      <c r="BQ27" s="1">
        <v>1.6</v>
      </c>
      <c r="BR27" s="1">
        <v>1.7</v>
      </c>
      <c r="BS27" s="1">
        <v>1.7</v>
      </c>
      <c r="BU27" s="1"/>
      <c r="BV27" s="10" t="s">
        <v>238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S27" s="1"/>
      <c r="CT27" s="10" t="s">
        <v>238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Q27" s="1"/>
      <c r="DR27" s="10" t="s">
        <v>238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O27" s="1"/>
      <c r="EP27" s="10" t="s">
        <v>238</v>
      </c>
      <c r="EQ27" s="1">
        <v>0.1</v>
      </c>
      <c r="ER27" s="1">
        <v>0.1</v>
      </c>
      <c r="ES27" s="1">
        <v>0.1</v>
      </c>
      <c r="ET27" s="1">
        <v>0.2</v>
      </c>
      <c r="EU27" s="1">
        <v>0.2</v>
      </c>
      <c r="EV27" s="1">
        <v>0.2</v>
      </c>
      <c r="EW27" s="1">
        <v>0.2</v>
      </c>
      <c r="EX27" s="1">
        <v>0.2</v>
      </c>
      <c r="EY27" s="1">
        <v>0.2</v>
      </c>
      <c r="EZ27" s="1">
        <v>0.2</v>
      </c>
      <c r="FA27" s="1">
        <v>0.2</v>
      </c>
      <c r="FB27" s="1">
        <v>0.2</v>
      </c>
      <c r="FC27" s="1">
        <v>0.2</v>
      </c>
      <c r="FD27" s="1">
        <v>0.2</v>
      </c>
      <c r="FE27" s="1">
        <v>0.2</v>
      </c>
      <c r="FF27" s="1">
        <v>0.2</v>
      </c>
      <c r="FG27" s="1">
        <v>0.2</v>
      </c>
      <c r="FH27" s="1">
        <v>0.2</v>
      </c>
      <c r="FI27" s="1">
        <v>0.2</v>
      </c>
      <c r="FJ27" s="1">
        <v>0.2</v>
      </c>
      <c r="FK27" s="1">
        <v>0.2</v>
      </c>
    </row>
    <row r="28" ht="14.5" spans="1:167">
      <c r="A28" s="1"/>
      <c r="B28" s="10" t="s">
        <v>239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Y28" s="1"/>
      <c r="Z28" s="10" t="s">
        <v>239</v>
      </c>
      <c r="AA28" s="1">
        <v>0.4</v>
      </c>
      <c r="AB28" s="1">
        <v>0.4</v>
      </c>
      <c r="AC28" s="1">
        <v>0.4</v>
      </c>
      <c r="AD28" s="1">
        <v>0.5</v>
      </c>
      <c r="AE28" s="1">
        <v>0.5</v>
      </c>
      <c r="AF28" s="1">
        <v>0.5</v>
      </c>
      <c r="AG28" s="1">
        <v>0.5</v>
      </c>
      <c r="AH28" s="1">
        <v>0.5</v>
      </c>
      <c r="AI28" s="1">
        <v>0.5</v>
      </c>
      <c r="AJ28" s="1">
        <v>0.5</v>
      </c>
      <c r="AK28" s="1">
        <v>0.6</v>
      </c>
      <c r="AL28" s="1">
        <v>0.6</v>
      </c>
      <c r="AM28" s="1">
        <v>0.6</v>
      </c>
      <c r="AN28" s="1">
        <v>0.6</v>
      </c>
      <c r="AO28" s="1">
        <v>0.6</v>
      </c>
      <c r="AP28" s="1">
        <v>0.6</v>
      </c>
      <c r="AQ28" s="1">
        <v>0.7</v>
      </c>
      <c r="AR28" s="1">
        <v>0.7</v>
      </c>
      <c r="AS28" s="1">
        <v>0.7</v>
      </c>
      <c r="AT28" s="1">
        <v>0.7</v>
      </c>
      <c r="AU28" s="1">
        <v>0.7</v>
      </c>
      <c r="AW28" s="1"/>
      <c r="AX28" s="10" t="s">
        <v>239</v>
      </c>
      <c r="AY28" s="1">
        <v>1.6</v>
      </c>
      <c r="AZ28" s="1">
        <v>1.7</v>
      </c>
      <c r="BA28" s="1">
        <v>1.8</v>
      </c>
      <c r="BB28" s="1">
        <v>1.8</v>
      </c>
      <c r="BC28" s="1">
        <v>1.9</v>
      </c>
      <c r="BD28" s="1">
        <v>2</v>
      </c>
      <c r="BE28" s="1">
        <v>2.1</v>
      </c>
      <c r="BF28" s="1">
        <v>2.1</v>
      </c>
      <c r="BG28" s="1">
        <v>2.2</v>
      </c>
      <c r="BH28" s="1">
        <v>2.3</v>
      </c>
      <c r="BI28" s="1">
        <v>2.3</v>
      </c>
      <c r="BJ28" s="1">
        <v>2.4</v>
      </c>
      <c r="BK28" s="1">
        <v>2.4</v>
      </c>
      <c r="BL28" s="1">
        <v>2.5</v>
      </c>
      <c r="BM28" s="1">
        <v>2.6</v>
      </c>
      <c r="BN28" s="1">
        <v>2.6</v>
      </c>
      <c r="BO28" s="1">
        <v>2.7</v>
      </c>
      <c r="BP28" s="1">
        <v>2.7</v>
      </c>
      <c r="BQ28" s="1">
        <v>2.8</v>
      </c>
      <c r="BR28" s="1">
        <v>2.9</v>
      </c>
      <c r="BS28" s="1">
        <v>2.9</v>
      </c>
      <c r="BU28" s="1"/>
      <c r="BV28" s="10" t="s">
        <v>239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S28" s="1"/>
      <c r="CT28" s="10" t="s">
        <v>239</v>
      </c>
      <c r="CU28" s="1">
        <v>0.1</v>
      </c>
      <c r="CV28" s="1">
        <v>0.1</v>
      </c>
      <c r="CW28" s="1">
        <v>0.1</v>
      </c>
      <c r="CX28" s="1">
        <v>0.1</v>
      </c>
      <c r="CY28" s="1">
        <v>0.1</v>
      </c>
      <c r="CZ28" s="1">
        <v>0.1</v>
      </c>
      <c r="DA28" s="1">
        <v>0.1</v>
      </c>
      <c r="DB28" s="1">
        <v>0.1</v>
      </c>
      <c r="DC28" s="1">
        <v>0.1</v>
      </c>
      <c r="DD28" s="1">
        <v>0.1</v>
      </c>
      <c r="DE28" s="1">
        <v>0.1</v>
      </c>
      <c r="DF28" s="1">
        <v>0.1</v>
      </c>
      <c r="DG28" s="1">
        <v>0.1</v>
      </c>
      <c r="DH28" s="1">
        <v>0.1</v>
      </c>
      <c r="DI28" s="1">
        <v>0.1</v>
      </c>
      <c r="DJ28" s="1">
        <v>0.1</v>
      </c>
      <c r="DK28" s="1">
        <v>0.1</v>
      </c>
      <c r="DL28" s="1">
        <v>0.1</v>
      </c>
      <c r="DM28" s="1">
        <v>0.1</v>
      </c>
      <c r="DN28" s="1">
        <v>0.1</v>
      </c>
      <c r="DO28" s="1">
        <v>0.1</v>
      </c>
      <c r="DQ28" s="1"/>
      <c r="DR28" s="10" t="s">
        <v>239</v>
      </c>
      <c r="DS28" s="1">
        <v>0.1</v>
      </c>
      <c r="DT28" s="1">
        <v>0.1</v>
      </c>
      <c r="DU28" s="1">
        <v>0.2</v>
      </c>
      <c r="DV28" s="1">
        <v>0.2</v>
      </c>
      <c r="DW28" s="1">
        <v>0.2</v>
      </c>
      <c r="DX28" s="1">
        <v>0.2</v>
      </c>
      <c r="DY28" s="1">
        <v>0.2</v>
      </c>
      <c r="DZ28" s="1">
        <v>0.2</v>
      </c>
      <c r="EA28" s="1">
        <v>0.2</v>
      </c>
      <c r="EB28" s="1">
        <v>0.2</v>
      </c>
      <c r="EC28" s="1">
        <v>0.2</v>
      </c>
      <c r="ED28" s="1">
        <v>0.2</v>
      </c>
      <c r="EE28" s="1">
        <v>0.2</v>
      </c>
      <c r="EF28" s="1">
        <v>0.2</v>
      </c>
      <c r="EG28" s="1">
        <v>0.2</v>
      </c>
      <c r="EH28" s="1">
        <v>0.2</v>
      </c>
      <c r="EI28" s="1">
        <v>0.2</v>
      </c>
      <c r="EJ28" s="1">
        <v>0.3</v>
      </c>
      <c r="EK28" s="1">
        <v>0.3</v>
      </c>
      <c r="EL28" s="1">
        <v>0.3</v>
      </c>
      <c r="EM28" s="1">
        <v>0.3</v>
      </c>
      <c r="EO28" s="1"/>
      <c r="EP28" s="10" t="s">
        <v>239</v>
      </c>
      <c r="EQ28" s="1">
        <v>0.4</v>
      </c>
      <c r="ER28" s="1">
        <v>0.4</v>
      </c>
      <c r="ES28" s="1">
        <v>0.4</v>
      </c>
      <c r="ET28" s="1">
        <v>0.4</v>
      </c>
      <c r="EU28" s="1">
        <v>0.5</v>
      </c>
      <c r="EV28" s="1">
        <v>0.5</v>
      </c>
      <c r="EW28" s="1">
        <v>0.5</v>
      </c>
      <c r="EX28" s="1">
        <v>0.5</v>
      </c>
      <c r="EY28" s="1">
        <v>0.5</v>
      </c>
      <c r="EZ28" s="1">
        <v>0.6</v>
      </c>
      <c r="FA28" s="1">
        <v>0.6</v>
      </c>
      <c r="FB28" s="1">
        <v>0.6</v>
      </c>
      <c r="FC28" s="1">
        <v>0.6</v>
      </c>
      <c r="FD28" s="1">
        <v>0.6</v>
      </c>
      <c r="FE28" s="1">
        <v>0.7</v>
      </c>
      <c r="FF28" s="1">
        <v>0.7</v>
      </c>
      <c r="FG28" s="1">
        <v>0.7</v>
      </c>
      <c r="FH28" s="1">
        <v>0.7</v>
      </c>
      <c r="FI28" s="1">
        <v>0.7</v>
      </c>
      <c r="FJ28" s="1">
        <v>0.7</v>
      </c>
      <c r="FK28" s="1">
        <v>0.8</v>
      </c>
    </row>
    <row r="29" ht="14.5" spans="1:167">
      <c r="A29" s="1"/>
      <c r="B29" s="10" t="s">
        <v>240</v>
      </c>
      <c r="C29" s="1">
        <v>0.4</v>
      </c>
      <c r="D29" s="1">
        <v>0.4</v>
      </c>
      <c r="E29" s="1">
        <v>0.4</v>
      </c>
      <c r="F29" s="1">
        <v>0.5</v>
      </c>
      <c r="G29" s="1">
        <v>0.5</v>
      </c>
      <c r="H29" s="1">
        <v>0.5</v>
      </c>
      <c r="I29" s="1">
        <v>0.5</v>
      </c>
      <c r="J29" s="1">
        <v>0.5</v>
      </c>
      <c r="K29" s="1">
        <v>0.5</v>
      </c>
      <c r="L29" s="1">
        <v>0.6</v>
      </c>
      <c r="M29" s="1">
        <v>0.6</v>
      </c>
      <c r="N29" s="1">
        <v>0.6</v>
      </c>
      <c r="O29" s="1">
        <v>0.6</v>
      </c>
      <c r="P29" s="1">
        <v>0.6</v>
      </c>
      <c r="Q29" s="1">
        <v>0.6</v>
      </c>
      <c r="R29" s="1">
        <v>0.6</v>
      </c>
      <c r="S29" s="1">
        <v>0.7</v>
      </c>
      <c r="T29" s="1">
        <v>0.7</v>
      </c>
      <c r="U29" s="1">
        <v>0.7</v>
      </c>
      <c r="V29" s="1">
        <v>0.7</v>
      </c>
      <c r="W29" s="1">
        <v>0.7</v>
      </c>
      <c r="Y29" s="1"/>
      <c r="Z29" s="10" t="s">
        <v>240</v>
      </c>
      <c r="AA29" s="1">
        <v>10.5</v>
      </c>
      <c r="AB29" s="1">
        <v>10.9</v>
      </c>
      <c r="AC29" s="1">
        <v>11.3</v>
      </c>
      <c r="AD29" s="1">
        <v>11.6</v>
      </c>
      <c r="AE29" s="1">
        <v>11.8</v>
      </c>
      <c r="AF29" s="1">
        <v>12.1</v>
      </c>
      <c r="AG29" s="1">
        <v>12.4</v>
      </c>
      <c r="AH29" s="1">
        <v>12.6</v>
      </c>
      <c r="AI29" s="1">
        <v>12.9</v>
      </c>
      <c r="AJ29" s="1">
        <v>13.2</v>
      </c>
      <c r="AK29" s="1">
        <v>13.5</v>
      </c>
      <c r="AL29" s="1">
        <v>13.8</v>
      </c>
      <c r="AM29" s="1">
        <v>14.1</v>
      </c>
      <c r="AN29" s="1">
        <v>14.4</v>
      </c>
      <c r="AO29" s="1">
        <v>14.7</v>
      </c>
      <c r="AP29" s="1">
        <v>15</v>
      </c>
      <c r="AQ29" s="1">
        <v>15.3</v>
      </c>
      <c r="AR29" s="1">
        <v>15.7</v>
      </c>
      <c r="AS29" s="1">
        <v>16.1</v>
      </c>
      <c r="AT29" s="1">
        <v>16.5</v>
      </c>
      <c r="AU29" s="1">
        <v>17</v>
      </c>
      <c r="AW29" s="1"/>
      <c r="AX29" s="10" t="s">
        <v>240</v>
      </c>
      <c r="AY29" s="1">
        <v>0.5</v>
      </c>
      <c r="AZ29" s="1">
        <v>0.6</v>
      </c>
      <c r="BA29" s="1">
        <v>0.6</v>
      </c>
      <c r="BB29" s="1">
        <v>0.6</v>
      </c>
      <c r="BC29" s="1">
        <v>0.6</v>
      </c>
      <c r="BD29" s="1">
        <v>0.6</v>
      </c>
      <c r="BE29" s="1">
        <v>0.7</v>
      </c>
      <c r="BF29" s="1">
        <v>0.7</v>
      </c>
      <c r="BG29" s="1">
        <v>0.7</v>
      </c>
      <c r="BH29" s="1">
        <v>0.7</v>
      </c>
      <c r="BI29" s="1">
        <v>0.7</v>
      </c>
      <c r="BJ29" s="1">
        <v>0.7</v>
      </c>
      <c r="BK29" s="1">
        <v>0.8</v>
      </c>
      <c r="BL29" s="1">
        <v>0.8</v>
      </c>
      <c r="BM29" s="1">
        <v>0.8</v>
      </c>
      <c r="BN29" s="1">
        <v>0.8</v>
      </c>
      <c r="BO29" s="1">
        <v>0.8</v>
      </c>
      <c r="BP29" s="1">
        <v>0.8</v>
      </c>
      <c r="BQ29" s="1">
        <v>0.9</v>
      </c>
      <c r="BR29" s="1">
        <v>0.9</v>
      </c>
      <c r="BS29" s="1">
        <v>0.9</v>
      </c>
      <c r="BU29" s="1"/>
      <c r="BV29" s="10" t="s">
        <v>240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S29" s="1"/>
      <c r="CT29" s="10" t="s">
        <v>240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Q29" s="1"/>
      <c r="DR29" s="10" t="s">
        <v>240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O29" s="1"/>
      <c r="EP29" s="10" t="s">
        <v>240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</row>
    <row r="30" ht="14.5" spans="1:16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</row>
    <row r="31" ht="14.5" spans="1:167">
      <c r="A31" s="1"/>
      <c r="B31" s="9" t="s">
        <v>274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Y31" s="1"/>
      <c r="Z31" s="9" t="s">
        <v>274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1"/>
      <c r="AX31" s="9" t="s">
        <v>274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U31" s="1"/>
      <c r="BV31" s="9" t="s">
        <v>274</v>
      </c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S31" s="1"/>
      <c r="CT31" s="9" t="s">
        <v>274</v>
      </c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Q31" s="1"/>
      <c r="DR31" s="9" t="s">
        <v>274</v>
      </c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O31" s="1"/>
      <c r="EP31" s="9" t="s">
        <v>274</v>
      </c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</row>
    <row r="32" ht="14.5" spans="1:167">
      <c r="A32" s="1"/>
      <c r="B32" s="16" t="s">
        <v>262</v>
      </c>
      <c r="C32" s="1">
        <v>19.2</v>
      </c>
      <c r="D32" s="1">
        <v>17.4</v>
      </c>
      <c r="E32" s="1">
        <v>15.4</v>
      </c>
      <c r="F32" s="1">
        <v>13.5</v>
      </c>
      <c r="G32" s="1">
        <v>11.8</v>
      </c>
      <c r="H32" s="1">
        <v>10</v>
      </c>
      <c r="I32" s="1">
        <v>8.3</v>
      </c>
      <c r="J32" s="1">
        <v>6.8</v>
      </c>
      <c r="K32" s="1">
        <v>5.4</v>
      </c>
      <c r="L32" s="1">
        <v>4</v>
      </c>
      <c r="M32" s="1">
        <v>2.8</v>
      </c>
      <c r="N32" s="1">
        <v>1.9</v>
      </c>
      <c r="O32" s="1">
        <v>1.3</v>
      </c>
      <c r="P32" s="1">
        <v>0.8</v>
      </c>
      <c r="Q32" s="1">
        <v>0.4</v>
      </c>
      <c r="R32" s="1">
        <v>0.3</v>
      </c>
      <c r="S32" s="1">
        <v>0.2</v>
      </c>
      <c r="T32" s="1">
        <v>0.1</v>
      </c>
      <c r="U32" s="1">
        <v>0.1</v>
      </c>
      <c r="V32" s="1">
        <v>0.1</v>
      </c>
      <c r="W32" s="1">
        <v>0</v>
      </c>
      <c r="Y32" s="1"/>
      <c r="Z32" s="10" t="s">
        <v>262</v>
      </c>
      <c r="AA32" s="1">
        <v>2</v>
      </c>
      <c r="AB32" s="1">
        <v>1.2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W32" s="1"/>
      <c r="AX32" s="10" t="s">
        <v>262</v>
      </c>
      <c r="AY32" s="1">
        <v>5</v>
      </c>
      <c r="AZ32" s="1">
        <v>4.2</v>
      </c>
      <c r="BA32" s="1">
        <v>3.4</v>
      </c>
      <c r="BB32" s="1">
        <v>2.8</v>
      </c>
      <c r="BC32" s="1">
        <v>2.2</v>
      </c>
      <c r="BD32" s="1">
        <v>1.7</v>
      </c>
      <c r="BE32" s="1">
        <v>1.2</v>
      </c>
      <c r="BF32" s="1">
        <v>0.6</v>
      </c>
      <c r="BG32" s="1">
        <v>0.3</v>
      </c>
      <c r="BH32" s="1">
        <v>0.1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U32" s="1"/>
      <c r="BV32" s="10" t="s">
        <v>262</v>
      </c>
      <c r="BW32" s="1">
        <v>1.1</v>
      </c>
      <c r="BX32" s="1">
        <v>0.8</v>
      </c>
      <c r="BY32" s="1">
        <v>0.6</v>
      </c>
      <c r="BZ32" s="1">
        <v>0.5</v>
      </c>
      <c r="CA32" s="1">
        <v>0.2</v>
      </c>
      <c r="CB32" s="1">
        <v>0.1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S32" s="1"/>
      <c r="CT32" s="10" t="s">
        <v>262</v>
      </c>
      <c r="CU32" s="1">
        <v>3.3</v>
      </c>
      <c r="CV32" s="1">
        <v>2.7</v>
      </c>
      <c r="CW32" s="1">
        <v>2.1</v>
      </c>
      <c r="CX32" s="1">
        <v>1.6</v>
      </c>
      <c r="CY32" s="1">
        <v>1.2</v>
      </c>
      <c r="CZ32" s="1">
        <v>0.7</v>
      </c>
      <c r="DA32" s="1">
        <v>0.4</v>
      </c>
      <c r="DB32" s="1">
        <v>0.2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Q32" s="1"/>
      <c r="DR32" s="10" t="s">
        <v>262</v>
      </c>
      <c r="DS32" s="1">
        <v>0.6</v>
      </c>
      <c r="DT32" s="1">
        <v>0.6</v>
      </c>
      <c r="DU32" s="1">
        <v>0.5</v>
      </c>
      <c r="DV32" s="1">
        <v>0.4</v>
      </c>
      <c r="DW32" s="1">
        <v>0.3</v>
      </c>
      <c r="DX32" s="1">
        <v>0.3</v>
      </c>
      <c r="DY32" s="1">
        <v>0.2</v>
      </c>
      <c r="DZ32" s="1">
        <v>0.2</v>
      </c>
      <c r="EA32" s="1">
        <v>0.1</v>
      </c>
      <c r="EB32" s="1">
        <v>0.1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O32" s="1"/>
      <c r="EP32" s="16" t="s">
        <v>262</v>
      </c>
      <c r="EQ32" s="1">
        <v>5.1</v>
      </c>
      <c r="ER32" s="1">
        <v>4.5</v>
      </c>
      <c r="ES32" s="1">
        <v>3.8</v>
      </c>
      <c r="ET32" s="1">
        <v>3.1</v>
      </c>
      <c r="EU32" s="1">
        <v>2.5</v>
      </c>
      <c r="EV32" s="1">
        <v>1.9</v>
      </c>
      <c r="EW32" s="1">
        <v>1.4</v>
      </c>
      <c r="EX32" s="1">
        <v>1</v>
      </c>
      <c r="EY32" s="1">
        <v>0.6</v>
      </c>
      <c r="EZ32" s="1">
        <v>0.5</v>
      </c>
      <c r="FA32" s="1">
        <v>0.4</v>
      </c>
      <c r="FB32" s="1">
        <v>0.3</v>
      </c>
      <c r="FC32" s="1">
        <v>0.3</v>
      </c>
      <c r="FD32" s="1">
        <v>0.2</v>
      </c>
      <c r="FE32" s="1">
        <v>0.3</v>
      </c>
      <c r="FF32" s="1">
        <v>0.2</v>
      </c>
      <c r="FG32" s="1">
        <v>0.2</v>
      </c>
      <c r="FH32" s="1">
        <v>0.1</v>
      </c>
      <c r="FI32" s="1">
        <v>0.1</v>
      </c>
      <c r="FJ32" s="1">
        <v>0.1</v>
      </c>
      <c r="FK32" s="1">
        <v>0.2</v>
      </c>
    </row>
    <row r="33" ht="14.5" spans="1:167">
      <c r="A33" s="1"/>
      <c r="B33" s="16" t="s">
        <v>263</v>
      </c>
      <c r="C33" s="1">
        <v>21.1</v>
      </c>
      <c r="D33" s="1">
        <v>22.7</v>
      </c>
      <c r="E33" s="1">
        <v>24.7</v>
      </c>
      <c r="F33" s="1">
        <v>26.1</v>
      </c>
      <c r="G33" s="1">
        <v>27</v>
      </c>
      <c r="H33" s="1">
        <v>27.9</v>
      </c>
      <c r="I33" s="1">
        <v>28.5</v>
      </c>
      <c r="J33" s="1">
        <v>28.7</v>
      </c>
      <c r="K33" s="1">
        <v>28.5</v>
      </c>
      <c r="L33" s="1">
        <v>28.2</v>
      </c>
      <c r="M33" s="1">
        <v>27.9</v>
      </c>
      <c r="N33" s="1">
        <v>27.3</v>
      </c>
      <c r="O33" s="1">
        <v>26.6</v>
      </c>
      <c r="P33" s="1">
        <v>25.9</v>
      </c>
      <c r="Q33" s="1">
        <v>25.1</v>
      </c>
      <c r="R33" s="1">
        <v>24.1</v>
      </c>
      <c r="S33" s="1">
        <v>22.9</v>
      </c>
      <c r="T33" s="1">
        <v>21.6</v>
      </c>
      <c r="U33" s="1">
        <v>20.8</v>
      </c>
      <c r="V33" s="1">
        <v>20.1</v>
      </c>
      <c r="W33" s="1">
        <v>19.4</v>
      </c>
      <c r="Y33" s="1"/>
      <c r="Z33" s="10" t="s">
        <v>263</v>
      </c>
      <c r="AA33" s="1">
        <v>9.6</v>
      </c>
      <c r="AB33" s="1">
        <v>9.7</v>
      </c>
      <c r="AC33" s="1">
        <v>10.1</v>
      </c>
      <c r="AD33" s="1">
        <v>10</v>
      </c>
      <c r="AE33" s="1">
        <v>9.8</v>
      </c>
      <c r="AF33" s="1">
        <v>9.5</v>
      </c>
      <c r="AG33" s="1">
        <v>9.1</v>
      </c>
      <c r="AH33" s="1">
        <v>8.8</v>
      </c>
      <c r="AI33" s="1">
        <v>8.6</v>
      </c>
      <c r="AJ33" s="1">
        <v>8.3</v>
      </c>
      <c r="AK33" s="1">
        <v>8.1</v>
      </c>
      <c r="AL33" s="1">
        <v>7.8</v>
      </c>
      <c r="AM33" s="1">
        <v>7.6</v>
      </c>
      <c r="AN33" s="1">
        <v>7.4</v>
      </c>
      <c r="AO33" s="1">
        <v>7.1</v>
      </c>
      <c r="AP33" s="1">
        <v>6.8</v>
      </c>
      <c r="AQ33" s="1">
        <v>6.4</v>
      </c>
      <c r="AR33" s="1">
        <v>5.9</v>
      </c>
      <c r="AS33" s="1">
        <v>5.4</v>
      </c>
      <c r="AT33" s="1">
        <v>4.8</v>
      </c>
      <c r="AU33" s="1">
        <v>4.1</v>
      </c>
      <c r="AW33" s="1"/>
      <c r="AX33" s="10" t="s">
        <v>263</v>
      </c>
      <c r="AY33" s="1">
        <v>4.7</v>
      </c>
      <c r="AZ33" s="1">
        <v>5.1</v>
      </c>
      <c r="BA33" s="1">
        <v>5.1</v>
      </c>
      <c r="BB33" s="1">
        <v>5.2</v>
      </c>
      <c r="BC33" s="1">
        <v>5.4</v>
      </c>
      <c r="BD33" s="1">
        <v>5.5</v>
      </c>
      <c r="BE33" s="1">
        <v>5.3</v>
      </c>
      <c r="BF33" s="1">
        <v>5.2</v>
      </c>
      <c r="BG33" s="1">
        <v>5.1</v>
      </c>
      <c r="BH33" s="1">
        <v>5</v>
      </c>
      <c r="BI33" s="1">
        <v>4.9</v>
      </c>
      <c r="BJ33" s="1">
        <v>4.8</v>
      </c>
      <c r="BK33" s="1">
        <v>4.7</v>
      </c>
      <c r="BL33" s="1">
        <v>4.5</v>
      </c>
      <c r="BM33" s="1">
        <v>4.3</v>
      </c>
      <c r="BN33" s="1">
        <v>4.1</v>
      </c>
      <c r="BO33" s="1">
        <v>3.8</v>
      </c>
      <c r="BP33" s="1">
        <v>3.5</v>
      </c>
      <c r="BQ33" s="1">
        <v>3.2</v>
      </c>
      <c r="BR33" s="1">
        <v>2.9</v>
      </c>
      <c r="BS33" s="1">
        <v>2.6</v>
      </c>
      <c r="BU33" s="1"/>
      <c r="BV33" s="10" t="s">
        <v>263</v>
      </c>
      <c r="BW33" s="1">
        <v>1.3</v>
      </c>
      <c r="BX33" s="1">
        <v>1.4</v>
      </c>
      <c r="BY33" s="1">
        <v>1.4</v>
      </c>
      <c r="BZ33" s="1">
        <v>1.5</v>
      </c>
      <c r="CA33" s="1">
        <v>1.5</v>
      </c>
      <c r="CB33" s="1">
        <v>1.5</v>
      </c>
      <c r="CC33" s="1">
        <v>1.5</v>
      </c>
      <c r="CD33" s="1">
        <v>1.5</v>
      </c>
      <c r="CE33" s="1">
        <v>1.4</v>
      </c>
      <c r="CF33" s="1">
        <v>1.4</v>
      </c>
      <c r="CG33" s="1">
        <v>1.4</v>
      </c>
      <c r="CH33" s="1">
        <v>1.3</v>
      </c>
      <c r="CI33" s="1">
        <v>1.3</v>
      </c>
      <c r="CJ33" s="1">
        <v>1.3</v>
      </c>
      <c r="CK33" s="1">
        <v>1.2</v>
      </c>
      <c r="CL33" s="1">
        <v>1.2</v>
      </c>
      <c r="CM33" s="1">
        <v>1.1</v>
      </c>
      <c r="CN33" s="1">
        <v>1</v>
      </c>
      <c r="CO33" s="1">
        <v>0.9</v>
      </c>
      <c r="CP33" s="1">
        <v>0.8</v>
      </c>
      <c r="CQ33" s="1">
        <v>0.6</v>
      </c>
      <c r="CS33" s="1"/>
      <c r="CT33" s="10" t="s">
        <v>263</v>
      </c>
      <c r="CU33" s="1">
        <v>2.1</v>
      </c>
      <c r="CV33" s="1">
        <v>2.6</v>
      </c>
      <c r="CW33" s="1">
        <v>2.6</v>
      </c>
      <c r="CX33" s="1">
        <v>2.7</v>
      </c>
      <c r="CY33" s="1">
        <v>2.7</v>
      </c>
      <c r="CZ33" s="1">
        <v>2.7</v>
      </c>
      <c r="DA33" s="1">
        <v>2.6</v>
      </c>
      <c r="DB33" s="1">
        <v>2.5</v>
      </c>
      <c r="DC33" s="1">
        <v>2.4</v>
      </c>
      <c r="DD33" s="1">
        <v>2.4</v>
      </c>
      <c r="DE33" s="1">
        <v>2.3</v>
      </c>
      <c r="DF33" s="1">
        <v>2.3</v>
      </c>
      <c r="DG33" s="1">
        <v>2.2</v>
      </c>
      <c r="DH33" s="1">
        <v>2.1</v>
      </c>
      <c r="DI33" s="1">
        <v>2</v>
      </c>
      <c r="DJ33" s="1">
        <v>1.9</v>
      </c>
      <c r="DK33" s="1">
        <v>1.8</v>
      </c>
      <c r="DL33" s="1">
        <v>1.7</v>
      </c>
      <c r="DM33" s="1">
        <v>1.6</v>
      </c>
      <c r="DN33" s="1">
        <v>1.5</v>
      </c>
      <c r="DO33" s="1">
        <v>1.4</v>
      </c>
      <c r="DQ33" s="1"/>
      <c r="DR33" s="10" t="s">
        <v>263</v>
      </c>
      <c r="DS33" s="1">
        <v>0.3</v>
      </c>
      <c r="DT33" s="1">
        <v>0.3</v>
      </c>
      <c r="DU33" s="1">
        <v>0.4</v>
      </c>
      <c r="DV33" s="1">
        <v>0.5</v>
      </c>
      <c r="DW33" s="1">
        <v>0.5</v>
      </c>
      <c r="DX33" s="1">
        <v>0.5</v>
      </c>
      <c r="DY33" s="1">
        <v>0.5</v>
      </c>
      <c r="DZ33" s="1">
        <v>0.5</v>
      </c>
      <c r="EA33" s="1">
        <v>0.5</v>
      </c>
      <c r="EB33" s="1">
        <v>0.5</v>
      </c>
      <c r="EC33" s="1">
        <v>0.4</v>
      </c>
      <c r="ED33" s="1">
        <v>0.4</v>
      </c>
      <c r="EE33" s="1">
        <v>0.4</v>
      </c>
      <c r="EF33" s="1">
        <v>0.4</v>
      </c>
      <c r="EG33" s="1">
        <v>0.4</v>
      </c>
      <c r="EH33" s="1">
        <v>0.3</v>
      </c>
      <c r="EI33" s="1">
        <v>0.3</v>
      </c>
      <c r="EJ33" s="1">
        <v>0.3</v>
      </c>
      <c r="EK33" s="1">
        <v>0.3</v>
      </c>
      <c r="EL33" s="1">
        <v>0.3</v>
      </c>
      <c r="EM33" s="1">
        <v>0.3</v>
      </c>
      <c r="EO33" s="1"/>
      <c r="EP33" s="16" t="s">
        <v>263</v>
      </c>
      <c r="EQ33" s="1">
        <v>2.7</v>
      </c>
      <c r="ER33" s="1">
        <v>3.2</v>
      </c>
      <c r="ES33" s="1">
        <v>3.6</v>
      </c>
      <c r="ET33" s="1">
        <v>3.9</v>
      </c>
      <c r="EU33" s="1">
        <v>4.1</v>
      </c>
      <c r="EV33" s="1">
        <v>4.4</v>
      </c>
      <c r="EW33" s="1">
        <v>4.6</v>
      </c>
      <c r="EX33" s="1">
        <v>4.7</v>
      </c>
      <c r="EY33" s="1">
        <v>4.6</v>
      </c>
      <c r="EZ33" s="1">
        <v>4.5</v>
      </c>
      <c r="FA33" s="1">
        <v>4.5</v>
      </c>
      <c r="FB33" s="1">
        <v>4.7</v>
      </c>
      <c r="FC33" s="1">
        <v>4.6</v>
      </c>
      <c r="FD33" s="1">
        <v>4.6</v>
      </c>
      <c r="FE33" s="1">
        <v>4.5</v>
      </c>
      <c r="FF33" s="1">
        <v>4.4</v>
      </c>
      <c r="FG33" s="1">
        <v>4.4</v>
      </c>
      <c r="FH33" s="1">
        <v>4.3</v>
      </c>
      <c r="FI33" s="1">
        <v>4.1</v>
      </c>
      <c r="FJ33" s="1">
        <v>4.1</v>
      </c>
      <c r="FK33" s="1">
        <v>3.9</v>
      </c>
    </row>
    <row r="34" ht="14.5" spans="1:167">
      <c r="A34" s="1"/>
      <c r="B34" s="16" t="s">
        <v>264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Y34" s="1"/>
      <c r="Z34" s="10" t="s">
        <v>264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W34" s="1"/>
      <c r="AX34" s="10" t="s">
        <v>264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U34" s="1"/>
      <c r="BV34" s="10" t="s">
        <v>264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S34" s="1"/>
      <c r="CT34" s="10" t="s">
        <v>264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Q34" s="1"/>
      <c r="DR34" s="10" t="s">
        <v>264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O34" s="1"/>
      <c r="EP34" s="16" t="s">
        <v>264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</row>
    <row r="35" ht="14.5" spans="1:167">
      <c r="A35" s="1"/>
      <c r="B35" s="16" t="s">
        <v>265</v>
      </c>
      <c r="C35" s="1">
        <v>0.2</v>
      </c>
      <c r="D35" s="1">
        <v>0.2</v>
      </c>
      <c r="E35" s="1">
        <v>0.2</v>
      </c>
      <c r="F35" s="1">
        <v>0.2</v>
      </c>
      <c r="G35" s="1">
        <v>0.2</v>
      </c>
      <c r="H35" s="1">
        <v>0.2</v>
      </c>
      <c r="I35" s="1">
        <v>0.2</v>
      </c>
      <c r="J35" s="1">
        <v>0.1</v>
      </c>
      <c r="K35" s="1">
        <v>0.1</v>
      </c>
      <c r="L35" s="1">
        <v>0.1</v>
      </c>
      <c r="M35" s="1">
        <v>0.1</v>
      </c>
      <c r="N35" s="1">
        <v>0.1</v>
      </c>
      <c r="O35" s="1">
        <v>0.1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Y35" s="1"/>
      <c r="Z35" s="10" t="s">
        <v>265</v>
      </c>
      <c r="AA35" s="1">
        <v>4</v>
      </c>
      <c r="AB35" s="1">
        <v>3.9</v>
      </c>
      <c r="AC35" s="1">
        <v>3.6</v>
      </c>
      <c r="AD35" s="1">
        <v>3.3</v>
      </c>
      <c r="AE35" s="1">
        <v>2.9</v>
      </c>
      <c r="AF35" s="1">
        <v>2.5</v>
      </c>
      <c r="AG35" s="1">
        <v>2.1</v>
      </c>
      <c r="AH35" s="1">
        <v>1.7</v>
      </c>
      <c r="AI35" s="1">
        <v>1.3</v>
      </c>
      <c r="AJ35" s="1">
        <v>1</v>
      </c>
      <c r="AK35" s="1">
        <v>0.7</v>
      </c>
      <c r="AL35" s="1">
        <v>0.4</v>
      </c>
      <c r="AM35" s="1">
        <v>0.2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W35" s="1"/>
      <c r="AX35" s="10" t="s">
        <v>265</v>
      </c>
      <c r="AY35" s="1">
        <v>30.3</v>
      </c>
      <c r="AZ35" s="1">
        <v>28</v>
      </c>
      <c r="BA35" s="1">
        <v>25.6</v>
      </c>
      <c r="BB35" s="1">
        <v>23.2</v>
      </c>
      <c r="BC35" s="1">
        <v>20.7</v>
      </c>
      <c r="BD35" s="1">
        <v>18.3</v>
      </c>
      <c r="BE35" s="1">
        <v>15.9</v>
      </c>
      <c r="BF35" s="1">
        <v>13.5</v>
      </c>
      <c r="BG35" s="1">
        <v>11.4</v>
      </c>
      <c r="BH35" s="1">
        <v>9.3</v>
      </c>
      <c r="BI35" s="1">
        <v>7.4</v>
      </c>
      <c r="BJ35" s="1">
        <v>5.6</v>
      </c>
      <c r="BK35" s="1">
        <v>4</v>
      </c>
      <c r="BL35" s="1">
        <v>2.6</v>
      </c>
      <c r="BM35" s="1">
        <v>1.3</v>
      </c>
      <c r="BN35" s="1">
        <v>0.3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U35" s="1"/>
      <c r="BV35" s="10" t="s">
        <v>265</v>
      </c>
      <c r="BW35" s="1">
        <v>28</v>
      </c>
      <c r="BX35" s="1">
        <v>25.7</v>
      </c>
      <c r="BY35" s="1">
        <v>23.4</v>
      </c>
      <c r="BZ35" s="1">
        <v>21.1</v>
      </c>
      <c r="CA35" s="1">
        <v>18.8</v>
      </c>
      <c r="CB35" s="1">
        <v>16.5</v>
      </c>
      <c r="CC35" s="1">
        <v>14.3</v>
      </c>
      <c r="CD35" s="1">
        <v>12.1</v>
      </c>
      <c r="CE35" s="1">
        <v>10</v>
      </c>
      <c r="CF35" s="1">
        <v>8</v>
      </c>
      <c r="CG35" s="1">
        <v>6.3</v>
      </c>
      <c r="CH35" s="1">
        <v>4.5</v>
      </c>
      <c r="CI35" s="1">
        <v>3</v>
      </c>
      <c r="CJ35" s="1">
        <v>1.6</v>
      </c>
      <c r="CK35" s="1">
        <v>0.3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S35" s="1"/>
      <c r="CT35" s="10" t="s">
        <v>265</v>
      </c>
      <c r="CU35" s="1">
        <v>46.2</v>
      </c>
      <c r="CV35" s="1">
        <v>42.9</v>
      </c>
      <c r="CW35" s="1">
        <v>39.6</v>
      </c>
      <c r="CX35" s="1">
        <v>35.6</v>
      </c>
      <c r="CY35" s="1">
        <v>31.9</v>
      </c>
      <c r="CZ35" s="1">
        <v>28</v>
      </c>
      <c r="DA35" s="1">
        <v>24.5</v>
      </c>
      <c r="DB35" s="1">
        <v>21</v>
      </c>
      <c r="DC35" s="1">
        <v>17.6</v>
      </c>
      <c r="DD35" s="1">
        <v>14.7</v>
      </c>
      <c r="DE35" s="1">
        <v>12.1</v>
      </c>
      <c r="DF35" s="1">
        <v>9.6</v>
      </c>
      <c r="DG35" s="1">
        <v>7.4</v>
      </c>
      <c r="DH35" s="1">
        <v>5.4</v>
      </c>
      <c r="DI35" s="1">
        <v>3.8</v>
      </c>
      <c r="DJ35" s="1">
        <v>2.7</v>
      </c>
      <c r="DK35" s="1">
        <v>1.8</v>
      </c>
      <c r="DL35" s="1">
        <v>1.2</v>
      </c>
      <c r="DM35" s="1">
        <v>0.8</v>
      </c>
      <c r="DN35" s="1">
        <v>0.3</v>
      </c>
      <c r="DO35" s="1">
        <v>0</v>
      </c>
      <c r="DQ35" s="1"/>
      <c r="DR35" s="10" t="s">
        <v>265</v>
      </c>
      <c r="DS35" s="1">
        <v>46.8</v>
      </c>
      <c r="DT35" s="1">
        <v>42.4</v>
      </c>
      <c r="DU35" s="1">
        <v>37.7</v>
      </c>
      <c r="DV35" s="1">
        <v>33.3</v>
      </c>
      <c r="DW35" s="1">
        <v>28</v>
      </c>
      <c r="DX35" s="1">
        <v>23.6</v>
      </c>
      <c r="DY35" s="1">
        <v>19.6</v>
      </c>
      <c r="DZ35" s="1">
        <v>16.1</v>
      </c>
      <c r="EA35" s="1">
        <v>13.2</v>
      </c>
      <c r="EB35" s="1">
        <v>10.8</v>
      </c>
      <c r="EC35" s="1">
        <v>8.9</v>
      </c>
      <c r="ED35" s="1">
        <v>7</v>
      </c>
      <c r="EE35" s="1">
        <v>5.4</v>
      </c>
      <c r="EF35" s="1">
        <v>3.9</v>
      </c>
      <c r="EG35" s="1">
        <v>2.7</v>
      </c>
      <c r="EH35" s="1">
        <v>1.7</v>
      </c>
      <c r="EI35" s="1">
        <v>1</v>
      </c>
      <c r="EJ35" s="1">
        <v>0.4</v>
      </c>
      <c r="EK35" s="1">
        <v>0</v>
      </c>
      <c r="EL35" s="1">
        <v>0</v>
      </c>
      <c r="EM35" s="1">
        <v>0</v>
      </c>
      <c r="EO35" s="1"/>
      <c r="EP35" s="16" t="s">
        <v>265</v>
      </c>
      <c r="EQ35" s="1">
        <v>24.1</v>
      </c>
      <c r="ER35" s="1">
        <v>22.6</v>
      </c>
      <c r="ES35" s="1">
        <v>21</v>
      </c>
      <c r="ET35" s="1">
        <v>19.1</v>
      </c>
      <c r="EU35" s="1">
        <v>16.9</v>
      </c>
      <c r="EV35" s="1">
        <v>14.7</v>
      </c>
      <c r="EW35" s="1">
        <v>12.5</v>
      </c>
      <c r="EX35" s="1">
        <v>10.5</v>
      </c>
      <c r="EY35" s="1">
        <v>8.7</v>
      </c>
      <c r="EZ35" s="1">
        <v>6.9</v>
      </c>
      <c r="FA35" s="1">
        <v>5.5</v>
      </c>
      <c r="FB35" s="1">
        <v>4.2</v>
      </c>
      <c r="FC35" s="1">
        <v>3</v>
      </c>
      <c r="FD35" s="1">
        <v>1.9</v>
      </c>
      <c r="FE35" s="1">
        <v>1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</row>
    <row r="36" ht="14.5" spans="1:167">
      <c r="A36" s="1"/>
      <c r="B36" s="16" t="s">
        <v>266</v>
      </c>
      <c r="C36" s="1">
        <v>0.5</v>
      </c>
      <c r="D36" s="1">
        <v>0.5</v>
      </c>
      <c r="E36" s="1">
        <v>0.5</v>
      </c>
      <c r="F36" s="1">
        <v>0.5</v>
      </c>
      <c r="G36" s="1">
        <v>0.5</v>
      </c>
      <c r="H36" s="1">
        <v>0.5</v>
      </c>
      <c r="I36" s="1">
        <v>0.5</v>
      </c>
      <c r="J36" s="1">
        <v>0.5</v>
      </c>
      <c r="K36" s="1">
        <v>0.5</v>
      </c>
      <c r="L36" s="1">
        <v>0.5</v>
      </c>
      <c r="M36" s="1">
        <v>0.5</v>
      </c>
      <c r="N36" s="1">
        <v>0.4</v>
      </c>
      <c r="O36" s="1">
        <v>0.4</v>
      </c>
      <c r="P36" s="1">
        <v>0.4</v>
      </c>
      <c r="Q36" s="1">
        <v>0.4</v>
      </c>
      <c r="R36" s="1">
        <v>0.4</v>
      </c>
      <c r="S36" s="1">
        <v>0.4</v>
      </c>
      <c r="T36" s="1">
        <v>0.4</v>
      </c>
      <c r="U36" s="1">
        <v>0.3</v>
      </c>
      <c r="V36" s="1">
        <v>0.3</v>
      </c>
      <c r="W36" s="1">
        <v>0.2</v>
      </c>
      <c r="Y36" s="1"/>
      <c r="Z36" s="10" t="s">
        <v>266</v>
      </c>
      <c r="AA36" s="1">
        <v>0.7</v>
      </c>
      <c r="AB36" s="1">
        <v>0.8</v>
      </c>
      <c r="AC36" s="1">
        <v>0.8</v>
      </c>
      <c r="AD36" s="1">
        <v>0.8</v>
      </c>
      <c r="AE36" s="1">
        <v>0.8</v>
      </c>
      <c r="AF36" s="1">
        <v>0.9</v>
      </c>
      <c r="AG36" s="1">
        <v>0.9</v>
      </c>
      <c r="AH36" s="1">
        <v>0.9</v>
      </c>
      <c r="AI36" s="1">
        <v>0.9</v>
      </c>
      <c r="AJ36" s="1">
        <v>0.9</v>
      </c>
      <c r="AK36" s="1">
        <v>0.8</v>
      </c>
      <c r="AL36" s="1">
        <v>0.8</v>
      </c>
      <c r="AM36" s="1">
        <v>0.7</v>
      </c>
      <c r="AN36" s="1">
        <v>0.7</v>
      </c>
      <c r="AO36" s="1">
        <v>0.6</v>
      </c>
      <c r="AP36" s="1">
        <v>0.6</v>
      </c>
      <c r="AQ36" s="1">
        <v>0.5</v>
      </c>
      <c r="AR36" s="1">
        <v>0.5</v>
      </c>
      <c r="AS36" s="1">
        <v>0.4</v>
      </c>
      <c r="AT36" s="1">
        <v>0.4</v>
      </c>
      <c r="AU36" s="1">
        <v>0.4</v>
      </c>
      <c r="AW36" s="1"/>
      <c r="AX36" s="10" t="s">
        <v>266</v>
      </c>
      <c r="AY36" s="1">
        <v>20.2</v>
      </c>
      <c r="AZ36" s="1">
        <v>21.3</v>
      </c>
      <c r="BA36" s="1">
        <v>22.3</v>
      </c>
      <c r="BB36" s="1">
        <v>23.1</v>
      </c>
      <c r="BC36" s="1">
        <v>23.7</v>
      </c>
      <c r="BD36" s="1">
        <v>24.2</v>
      </c>
      <c r="BE36" s="1">
        <v>24.6</v>
      </c>
      <c r="BF36" s="1">
        <v>24.9</v>
      </c>
      <c r="BG36" s="1">
        <v>24.9</v>
      </c>
      <c r="BH36" s="1">
        <v>24.7</v>
      </c>
      <c r="BI36" s="1">
        <v>24.2</v>
      </c>
      <c r="BJ36" s="1">
        <v>23.5</v>
      </c>
      <c r="BK36" s="1">
        <v>22.8</v>
      </c>
      <c r="BL36" s="1">
        <v>22</v>
      </c>
      <c r="BM36" s="1">
        <v>21</v>
      </c>
      <c r="BN36" s="1">
        <v>19.9</v>
      </c>
      <c r="BO36" s="1">
        <v>18.6</v>
      </c>
      <c r="BP36" s="1">
        <v>17</v>
      </c>
      <c r="BQ36" s="1">
        <v>15.5</v>
      </c>
      <c r="BR36" s="1">
        <v>14.1</v>
      </c>
      <c r="BS36" s="1">
        <v>12.7</v>
      </c>
      <c r="BU36" s="1"/>
      <c r="BV36" s="10" t="s">
        <v>266</v>
      </c>
      <c r="BW36" s="1">
        <v>16.4</v>
      </c>
      <c r="BX36" s="1">
        <v>17.4</v>
      </c>
      <c r="BY36" s="1">
        <v>18.2</v>
      </c>
      <c r="BZ36" s="1">
        <v>18.9</v>
      </c>
      <c r="CA36" s="1">
        <v>19.5</v>
      </c>
      <c r="CB36" s="1">
        <v>19.9</v>
      </c>
      <c r="CC36" s="1">
        <v>20.3</v>
      </c>
      <c r="CD36" s="1">
        <v>20.6</v>
      </c>
      <c r="CE36" s="1">
        <v>20.5</v>
      </c>
      <c r="CF36" s="1">
        <v>20.3</v>
      </c>
      <c r="CG36" s="1">
        <v>19.8</v>
      </c>
      <c r="CH36" s="1">
        <v>19.1</v>
      </c>
      <c r="CI36" s="1">
        <v>18.3</v>
      </c>
      <c r="CJ36" s="1">
        <v>17.5</v>
      </c>
      <c r="CK36" s="1">
        <v>16.3</v>
      </c>
      <c r="CL36" s="1">
        <v>15.1</v>
      </c>
      <c r="CM36" s="1">
        <v>13.8</v>
      </c>
      <c r="CN36" s="1">
        <v>12.4</v>
      </c>
      <c r="CO36" s="1">
        <v>11</v>
      </c>
      <c r="CP36" s="1">
        <v>9.7</v>
      </c>
      <c r="CQ36" s="1">
        <v>8.5</v>
      </c>
      <c r="CS36" s="1"/>
      <c r="CT36" s="10" t="s">
        <v>266</v>
      </c>
      <c r="CU36" s="1">
        <v>23.3</v>
      </c>
      <c r="CV36" s="1">
        <v>25</v>
      </c>
      <c r="CW36" s="1">
        <v>26.9</v>
      </c>
      <c r="CX36" s="1">
        <v>28.7</v>
      </c>
      <c r="CY36" s="1">
        <v>30.4</v>
      </c>
      <c r="CZ36" s="1">
        <v>32</v>
      </c>
      <c r="DA36" s="1">
        <v>33.2</v>
      </c>
      <c r="DB36" s="1">
        <v>33.6</v>
      </c>
      <c r="DC36" s="1">
        <v>33.6</v>
      </c>
      <c r="DD36" s="1">
        <v>33</v>
      </c>
      <c r="DE36" s="1">
        <v>32.2</v>
      </c>
      <c r="DF36" s="1">
        <v>31.1</v>
      </c>
      <c r="DG36" s="1">
        <v>29.6</v>
      </c>
      <c r="DH36" s="1">
        <v>27.9</v>
      </c>
      <c r="DI36" s="1">
        <v>25.9</v>
      </c>
      <c r="DJ36" s="1">
        <v>24.3</v>
      </c>
      <c r="DK36" s="1">
        <v>22.8</v>
      </c>
      <c r="DL36" s="1">
        <v>21.1</v>
      </c>
      <c r="DM36" s="1">
        <v>19.6</v>
      </c>
      <c r="DN36" s="1">
        <v>18.2</v>
      </c>
      <c r="DO36" s="1">
        <v>16.9</v>
      </c>
      <c r="DQ36" s="1"/>
      <c r="DR36" s="10" t="s">
        <v>266</v>
      </c>
      <c r="DS36" s="1">
        <v>43.2</v>
      </c>
      <c r="DT36" s="1">
        <v>46.2</v>
      </c>
      <c r="DU36" s="1">
        <v>49.3</v>
      </c>
      <c r="DV36" s="1">
        <v>51.9</v>
      </c>
      <c r="DW36" s="1">
        <v>54.8</v>
      </c>
      <c r="DX36" s="1">
        <v>57</v>
      </c>
      <c r="DY36" s="1">
        <v>58.8</v>
      </c>
      <c r="DZ36" s="1">
        <v>59.7</v>
      </c>
      <c r="EA36" s="1">
        <v>59.3</v>
      </c>
      <c r="EB36" s="1">
        <v>59</v>
      </c>
      <c r="EC36" s="1">
        <v>57.1</v>
      </c>
      <c r="ED36" s="1">
        <v>55.2</v>
      </c>
      <c r="EE36" s="1">
        <v>53</v>
      </c>
      <c r="EF36" s="1">
        <v>50.4</v>
      </c>
      <c r="EG36" s="1">
        <v>47.6</v>
      </c>
      <c r="EH36" s="1">
        <v>44.3</v>
      </c>
      <c r="EI36" s="1">
        <v>41.5</v>
      </c>
      <c r="EJ36" s="1">
        <v>38.8</v>
      </c>
      <c r="EK36" s="1">
        <v>35.9</v>
      </c>
      <c r="EL36" s="1">
        <v>33.1</v>
      </c>
      <c r="EM36" s="1">
        <v>30.4</v>
      </c>
      <c r="EO36" s="1"/>
      <c r="EP36" s="16" t="s">
        <v>266</v>
      </c>
      <c r="EQ36" s="1">
        <v>19.7</v>
      </c>
      <c r="ER36" s="1">
        <v>20.5</v>
      </c>
      <c r="ES36" s="1">
        <v>21.6</v>
      </c>
      <c r="ET36" s="1">
        <v>23</v>
      </c>
      <c r="EU36" s="1">
        <v>24.2</v>
      </c>
      <c r="EV36" s="1">
        <v>25.4</v>
      </c>
      <c r="EW36" s="1">
        <v>26.4</v>
      </c>
      <c r="EX36" s="1">
        <v>27.1</v>
      </c>
      <c r="EY36" s="1">
        <v>27.5</v>
      </c>
      <c r="EZ36" s="1">
        <v>27.6</v>
      </c>
      <c r="FA36" s="1">
        <v>27</v>
      </c>
      <c r="FB36" s="1">
        <v>26.4</v>
      </c>
      <c r="FC36" s="1">
        <v>25.6</v>
      </c>
      <c r="FD36" s="1">
        <v>24.8</v>
      </c>
      <c r="FE36" s="1">
        <v>23.9</v>
      </c>
      <c r="FF36" s="1">
        <v>22.8</v>
      </c>
      <c r="FG36" s="1">
        <v>21.4</v>
      </c>
      <c r="FH36" s="1">
        <v>19.9</v>
      </c>
      <c r="FI36" s="1">
        <v>18.5</v>
      </c>
      <c r="FJ36" s="1">
        <v>17</v>
      </c>
      <c r="FK36" s="1">
        <v>15.6</v>
      </c>
    </row>
    <row r="37" ht="14.5" spans="1:167">
      <c r="A37" s="1"/>
      <c r="B37" s="16" t="s">
        <v>267</v>
      </c>
      <c r="C37" s="1">
        <v>0.6</v>
      </c>
      <c r="D37" s="1">
        <v>0.6</v>
      </c>
      <c r="E37" s="1">
        <v>0.6</v>
      </c>
      <c r="F37" s="1">
        <v>0.7</v>
      </c>
      <c r="G37" s="1">
        <v>0.7</v>
      </c>
      <c r="H37" s="1">
        <v>0.7</v>
      </c>
      <c r="I37" s="1">
        <v>0.8</v>
      </c>
      <c r="J37" s="1">
        <v>1</v>
      </c>
      <c r="K37" s="1">
        <v>1</v>
      </c>
      <c r="L37" s="1">
        <v>1.1</v>
      </c>
      <c r="M37" s="1">
        <v>1.1</v>
      </c>
      <c r="N37" s="1">
        <v>1.2</v>
      </c>
      <c r="O37" s="1">
        <v>1.2</v>
      </c>
      <c r="P37" s="1">
        <v>1.2</v>
      </c>
      <c r="Q37" s="1">
        <v>1.3</v>
      </c>
      <c r="R37" s="1">
        <v>1.5</v>
      </c>
      <c r="S37" s="1">
        <v>1.8</v>
      </c>
      <c r="T37" s="1">
        <v>2.1</v>
      </c>
      <c r="U37" s="1">
        <v>2.2</v>
      </c>
      <c r="V37" s="1">
        <v>2.3</v>
      </c>
      <c r="W37" s="1">
        <v>2.5</v>
      </c>
      <c r="Y37" s="1"/>
      <c r="Z37" s="10" t="s">
        <v>267</v>
      </c>
      <c r="AA37" s="1">
        <v>0.9</v>
      </c>
      <c r="AB37" s="1">
        <v>0.9</v>
      </c>
      <c r="AC37" s="1">
        <v>0.9</v>
      </c>
      <c r="AD37" s="1">
        <v>1</v>
      </c>
      <c r="AE37" s="1">
        <v>1.2</v>
      </c>
      <c r="AF37" s="1">
        <v>1.5</v>
      </c>
      <c r="AG37" s="1">
        <v>1.8</v>
      </c>
      <c r="AH37" s="1">
        <v>2.2</v>
      </c>
      <c r="AI37" s="1">
        <v>2.5</v>
      </c>
      <c r="AJ37" s="1">
        <v>2.9</v>
      </c>
      <c r="AK37" s="1">
        <v>3.2</v>
      </c>
      <c r="AL37" s="1">
        <v>3.5</v>
      </c>
      <c r="AM37" s="1">
        <v>3.8</v>
      </c>
      <c r="AN37" s="1">
        <v>4</v>
      </c>
      <c r="AO37" s="1">
        <v>4.2</v>
      </c>
      <c r="AP37" s="1">
        <v>4.3</v>
      </c>
      <c r="AQ37" s="1">
        <v>4.5</v>
      </c>
      <c r="AR37" s="1">
        <v>4.6</v>
      </c>
      <c r="AS37" s="1">
        <v>4.7</v>
      </c>
      <c r="AT37" s="1">
        <v>4.7</v>
      </c>
      <c r="AU37" s="1">
        <v>4.8</v>
      </c>
      <c r="AW37" s="1"/>
      <c r="AX37" s="10" t="s">
        <v>267</v>
      </c>
      <c r="AY37" s="1">
        <v>16.4</v>
      </c>
      <c r="AZ37" s="1">
        <v>18.2</v>
      </c>
      <c r="BA37" s="1">
        <v>20.3</v>
      </c>
      <c r="BB37" s="1">
        <v>22.2</v>
      </c>
      <c r="BC37" s="1">
        <v>24.4</v>
      </c>
      <c r="BD37" s="1">
        <v>26.6</v>
      </c>
      <c r="BE37" s="1">
        <v>29.1</v>
      </c>
      <c r="BF37" s="1">
        <v>31.3</v>
      </c>
      <c r="BG37" s="1">
        <v>33.6</v>
      </c>
      <c r="BH37" s="1">
        <v>35.8</v>
      </c>
      <c r="BI37" s="1">
        <v>38.1</v>
      </c>
      <c r="BJ37" s="1">
        <v>40.3</v>
      </c>
      <c r="BK37" s="1">
        <v>42.3</v>
      </c>
      <c r="BL37" s="1">
        <v>44.4</v>
      </c>
      <c r="BM37" s="1">
        <v>46.4</v>
      </c>
      <c r="BN37" s="1">
        <v>48.3</v>
      </c>
      <c r="BO37" s="1">
        <v>49.8</v>
      </c>
      <c r="BP37" s="1">
        <v>51.2</v>
      </c>
      <c r="BQ37" s="1">
        <v>52.8</v>
      </c>
      <c r="BR37" s="1">
        <v>54.3</v>
      </c>
      <c r="BS37" s="1">
        <v>55.8</v>
      </c>
      <c r="BU37" s="1"/>
      <c r="BV37" s="10" t="s">
        <v>267</v>
      </c>
      <c r="BW37" s="1">
        <v>13.4</v>
      </c>
      <c r="BX37" s="1">
        <v>14.9</v>
      </c>
      <c r="BY37" s="1">
        <v>16.4</v>
      </c>
      <c r="BZ37" s="1">
        <v>18</v>
      </c>
      <c r="CA37" s="1">
        <v>19.5</v>
      </c>
      <c r="CB37" s="1">
        <v>21</v>
      </c>
      <c r="CC37" s="1">
        <v>23</v>
      </c>
      <c r="CD37" s="1">
        <v>24.3</v>
      </c>
      <c r="CE37" s="1">
        <v>25.9</v>
      </c>
      <c r="CF37" s="1">
        <v>27.8</v>
      </c>
      <c r="CG37" s="1">
        <v>29.7</v>
      </c>
      <c r="CH37" s="1">
        <v>31.9</v>
      </c>
      <c r="CI37" s="1">
        <v>33.8</v>
      </c>
      <c r="CJ37" s="1">
        <v>35.7</v>
      </c>
      <c r="CK37" s="1">
        <v>37.6</v>
      </c>
      <c r="CL37" s="1">
        <v>39.1</v>
      </c>
      <c r="CM37" s="1">
        <v>40.3</v>
      </c>
      <c r="CN37" s="1">
        <v>41.5</v>
      </c>
      <c r="CO37" s="1">
        <v>42.9</v>
      </c>
      <c r="CP37" s="1">
        <v>44.2</v>
      </c>
      <c r="CQ37" s="1">
        <v>45.3</v>
      </c>
      <c r="CS37" s="1"/>
      <c r="CT37" s="10" t="s">
        <v>267</v>
      </c>
      <c r="CU37" s="1">
        <v>17.7</v>
      </c>
      <c r="CV37" s="1">
        <v>19.4</v>
      </c>
      <c r="CW37" s="1">
        <v>21.5</v>
      </c>
      <c r="CX37" s="1">
        <v>24.1</v>
      </c>
      <c r="CY37" s="1">
        <v>26.6</v>
      </c>
      <c r="CZ37" s="1">
        <v>29.4</v>
      </c>
      <c r="DA37" s="1">
        <v>32</v>
      </c>
      <c r="DB37" s="1">
        <v>35.3</v>
      </c>
      <c r="DC37" s="1">
        <v>38.8</v>
      </c>
      <c r="DD37" s="1">
        <v>42.1</v>
      </c>
      <c r="DE37" s="1">
        <v>45.3</v>
      </c>
      <c r="DF37" s="1">
        <v>48.6</v>
      </c>
      <c r="DG37" s="1">
        <v>51.9</v>
      </c>
      <c r="DH37" s="1">
        <v>55.1</v>
      </c>
      <c r="DI37" s="1">
        <v>57.9</v>
      </c>
      <c r="DJ37" s="1">
        <v>60</v>
      </c>
      <c r="DK37" s="1">
        <v>61.5</v>
      </c>
      <c r="DL37" s="1">
        <v>62.7</v>
      </c>
      <c r="DM37" s="1">
        <v>64.2</v>
      </c>
      <c r="DN37" s="1">
        <v>65.7</v>
      </c>
      <c r="DO37" s="1">
        <v>66.8</v>
      </c>
      <c r="DQ37" s="1"/>
      <c r="DR37" s="10" t="s">
        <v>267</v>
      </c>
      <c r="DS37" s="1">
        <v>5.2</v>
      </c>
      <c r="DT37" s="1">
        <v>6.4</v>
      </c>
      <c r="DU37" s="1">
        <v>7.9</v>
      </c>
      <c r="DV37" s="1">
        <v>9.5</v>
      </c>
      <c r="DW37" s="1">
        <v>11.4</v>
      </c>
      <c r="DX37" s="1">
        <v>13.3</v>
      </c>
      <c r="DY37" s="1">
        <v>15.1</v>
      </c>
      <c r="DZ37" s="1">
        <v>17.2</v>
      </c>
      <c r="EA37" s="1">
        <v>20.1</v>
      </c>
      <c r="EB37" s="1">
        <v>22.3</v>
      </c>
      <c r="EC37" s="1">
        <v>25.7</v>
      </c>
      <c r="ED37" s="1">
        <v>28.9</v>
      </c>
      <c r="EE37" s="1">
        <v>32.2</v>
      </c>
      <c r="EF37" s="1">
        <v>35.7</v>
      </c>
      <c r="EG37" s="1">
        <v>39.2</v>
      </c>
      <c r="EH37" s="1">
        <v>42.6</v>
      </c>
      <c r="EI37" s="1">
        <v>45.5</v>
      </c>
      <c r="EJ37" s="1">
        <v>47.9</v>
      </c>
      <c r="EK37" s="1">
        <v>50.7</v>
      </c>
      <c r="EL37" s="1">
        <v>53.2</v>
      </c>
      <c r="EM37" s="1">
        <v>55.5</v>
      </c>
      <c r="EO37" s="1"/>
      <c r="EP37" s="16" t="s">
        <v>267</v>
      </c>
      <c r="EQ37" s="1">
        <v>11.3</v>
      </c>
      <c r="ER37" s="1">
        <v>11.8</v>
      </c>
      <c r="ES37" s="1">
        <v>12.6</v>
      </c>
      <c r="ET37" s="1">
        <v>13.6</v>
      </c>
      <c r="EU37" s="1">
        <v>14.7</v>
      </c>
      <c r="EV37" s="1">
        <v>15.8</v>
      </c>
      <c r="EW37" s="1">
        <v>16.8</v>
      </c>
      <c r="EX37" s="1">
        <v>17.6</v>
      </c>
      <c r="EY37" s="1">
        <v>19</v>
      </c>
      <c r="EZ37" s="1">
        <v>20</v>
      </c>
      <c r="FA37" s="1">
        <v>21.1</v>
      </c>
      <c r="FB37" s="1">
        <v>21.9</v>
      </c>
      <c r="FC37" s="1">
        <v>22.9</v>
      </c>
      <c r="FD37" s="1">
        <v>23.7</v>
      </c>
      <c r="FE37" s="1">
        <v>24.6</v>
      </c>
      <c r="FF37" s="1">
        <v>25.6</v>
      </c>
      <c r="FG37" s="1">
        <v>26.2</v>
      </c>
      <c r="FH37" s="1">
        <v>26.9</v>
      </c>
      <c r="FI37" s="1">
        <v>28</v>
      </c>
      <c r="FJ37" s="1">
        <v>29.1</v>
      </c>
      <c r="FK37" s="1">
        <v>30.1</v>
      </c>
    </row>
    <row r="38" ht="14.5" spans="1:167">
      <c r="A38" s="1"/>
      <c r="B38" s="16" t="s">
        <v>268</v>
      </c>
      <c r="C38" s="1">
        <v>38.3</v>
      </c>
      <c r="D38" s="1">
        <v>38.5</v>
      </c>
      <c r="E38" s="1">
        <v>38.6</v>
      </c>
      <c r="F38" s="1">
        <v>38.9</v>
      </c>
      <c r="G38" s="1">
        <v>39.6</v>
      </c>
      <c r="H38" s="1">
        <v>40.6</v>
      </c>
      <c r="I38" s="1">
        <v>41.8</v>
      </c>
      <c r="J38" s="1">
        <v>43.1</v>
      </c>
      <c r="K38" s="1">
        <v>44.7</v>
      </c>
      <c r="L38" s="1">
        <v>46.7</v>
      </c>
      <c r="M38" s="1">
        <v>48.6</v>
      </c>
      <c r="N38" s="1">
        <v>50.6</v>
      </c>
      <c r="O38" s="1">
        <v>52.3</v>
      </c>
      <c r="P38" s="1">
        <v>54</v>
      </c>
      <c r="Q38" s="1">
        <v>55.6</v>
      </c>
      <c r="R38" s="1">
        <v>57.1</v>
      </c>
      <c r="S38" s="1">
        <v>58.6</v>
      </c>
      <c r="T38" s="1">
        <v>60.2</v>
      </c>
      <c r="U38" s="1">
        <v>61.1</v>
      </c>
      <c r="V38" s="1">
        <v>61.9</v>
      </c>
      <c r="W38" s="1">
        <v>62.7</v>
      </c>
      <c r="Y38" s="1"/>
      <c r="Z38" s="10" t="s">
        <v>269</v>
      </c>
      <c r="AA38" s="1">
        <v>63.3</v>
      </c>
      <c r="AB38" s="1">
        <v>63.9</v>
      </c>
      <c r="AC38" s="1">
        <v>64.8</v>
      </c>
      <c r="AD38" s="1">
        <v>65.2</v>
      </c>
      <c r="AE38" s="1">
        <v>65.5</v>
      </c>
      <c r="AF38" s="1">
        <v>66</v>
      </c>
      <c r="AG38" s="1">
        <v>66.9</v>
      </c>
      <c r="AH38" s="1">
        <v>67.5</v>
      </c>
      <c r="AI38" s="1">
        <v>68</v>
      </c>
      <c r="AJ38" s="1">
        <v>68.4</v>
      </c>
      <c r="AK38" s="1">
        <v>68.8</v>
      </c>
      <c r="AL38" s="1">
        <v>69.3</v>
      </c>
      <c r="AM38" s="1">
        <v>69.7</v>
      </c>
      <c r="AN38" s="1">
        <v>70</v>
      </c>
      <c r="AO38" s="1">
        <v>70.3</v>
      </c>
      <c r="AP38" s="1">
        <v>70.6</v>
      </c>
      <c r="AQ38" s="1">
        <v>71</v>
      </c>
      <c r="AR38" s="1">
        <v>71.4</v>
      </c>
      <c r="AS38" s="1">
        <v>71.8</v>
      </c>
      <c r="AT38" s="1">
        <v>72.2</v>
      </c>
      <c r="AU38" s="1">
        <v>72.7</v>
      </c>
      <c r="AW38" s="1"/>
      <c r="AX38" s="10" t="s">
        <v>269</v>
      </c>
      <c r="AY38" s="1">
        <v>16.8</v>
      </c>
      <c r="AZ38" s="1">
        <v>16.6</v>
      </c>
      <c r="BA38" s="1">
        <v>16.5</v>
      </c>
      <c r="BB38" s="1">
        <v>16.4</v>
      </c>
      <c r="BC38" s="1">
        <v>16.3</v>
      </c>
      <c r="BD38" s="1">
        <v>16.4</v>
      </c>
      <c r="BE38" s="1">
        <v>16.5</v>
      </c>
      <c r="BF38" s="1">
        <v>16.7</v>
      </c>
      <c r="BG38" s="1">
        <v>16.9</v>
      </c>
      <c r="BH38" s="1">
        <v>17.2</v>
      </c>
      <c r="BI38" s="1">
        <v>17.5</v>
      </c>
      <c r="BJ38" s="1">
        <v>17.8</v>
      </c>
      <c r="BK38" s="1">
        <v>18.1</v>
      </c>
      <c r="BL38" s="1">
        <v>18.4</v>
      </c>
      <c r="BM38" s="1">
        <v>18.7</v>
      </c>
      <c r="BN38" s="1">
        <v>18.9</v>
      </c>
      <c r="BO38" s="1">
        <v>19.1</v>
      </c>
      <c r="BP38" s="1">
        <v>19.3</v>
      </c>
      <c r="BQ38" s="1">
        <v>19.4</v>
      </c>
      <c r="BR38" s="1">
        <v>19.5</v>
      </c>
      <c r="BS38" s="1">
        <v>19.6</v>
      </c>
      <c r="BU38" s="1"/>
      <c r="BV38" s="10" t="s">
        <v>269</v>
      </c>
      <c r="BW38" s="1">
        <v>33.1</v>
      </c>
      <c r="BX38" s="1">
        <v>33</v>
      </c>
      <c r="BY38" s="1">
        <v>33.3</v>
      </c>
      <c r="BZ38" s="1">
        <v>33.1</v>
      </c>
      <c r="CA38" s="1">
        <v>33.7</v>
      </c>
      <c r="CB38" s="1">
        <v>34.3</v>
      </c>
      <c r="CC38" s="1">
        <v>34.5</v>
      </c>
      <c r="CD38" s="1">
        <v>35.2</v>
      </c>
      <c r="CE38" s="1">
        <v>35.9</v>
      </c>
      <c r="CF38" s="1">
        <v>36.4</v>
      </c>
      <c r="CG38" s="1">
        <v>36.9</v>
      </c>
      <c r="CH38" s="1">
        <v>37.5</v>
      </c>
      <c r="CI38" s="1">
        <v>38</v>
      </c>
      <c r="CJ38" s="1">
        <v>38.6</v>
      </c>
      <c r="CK38" s="1">
        <v>39.1</v>
      </c>
      <c r="CL38" s="1">
        <v>39.4</v>
      </c>
      <c r="CM38" s="1">
        <v>39.6</v>
      </c>
      <c r="CN38" s="1">
        <v>39.9</v>
      </c>
      <c r="CO38" s="1">
        <v>40</v>
      </c>
      <c r="CP38" s="1">
        <v>40.2</v>
      </c>
      <c r="CQ38" s="1">
        <v>40.4</v>
      </c>
      <c r="CS38" s="1"/>
      <c r="CT38" s="10" t="s">
        <v>269</v>
      </c>
      <c r="CU38" s="1">
        <v>3.3</v>
      </c>
      <c r="CV38" s="1">
        <v>3.2</v>
      </c>
      <c r="CW38" s="1">
        <v>3.1</v>
      </c>
      <c r="CX38" s="1">
        <v>3</v>
      </c>
      <c r="CY38" s="1">
        <v>2.9</v>
      </c>
      <c r="CZ38" s="1">
        <v>3</v>
      </c>
      <c r="DA38" s="1">
        <v>3.1</v>
      </c>
      <c r="DB38" s="1">
        <v>3.3</v>
      </c>
      <c r="DC38" s="1">
        <v>3.6</v>
      </c>
      <c r="DD38" s="1">
        <v>4.1</v>
      </c>
      <c r="DE38" s="1">
        <v>4.6</v>
      </c>
      <c r="DF38" s="1">
        <v>5.3</v>
      </c>
      <c r="DG38" s="1">
        <v>6</v>
      </c>
      <c r="DH38" s="1">
        <v>6.8</v>
      </c>
      <c r="DI38" s="1">
        <v>7.7</v>
      </c>
      <c r="DJ38" s="1">
        <v>8.7</v>
      </c>
      <c r="DK38" s="1">
        <v>9.8</v>
      </c>
      <c r="DL38" s="1">
        <v>11.1</v>
      </c>
      <c r="DM38" s="1">
        <v>11.7</v>
      </c>
      <c r="DN38" s="1">
        <v>12.3</v>
      </c>
      <c r="DO38" s="1">
        <v>12.9</v>
      </c>
      <c r="DQ38" s="1"/>
      <c r="DR38" s="10" t="s">
        <v>269</v>
      </c>
      <c r="DS38" s="1">
        <v>1.7</v>
      </c>
      <c r="DT38" s="1">
        <v>1.9</v>
      </c>
      <c r="DU38" s="1">
        <v>2</v>
      </c>
      <c r="DV38" s="1">
        <v>2.3</v>
      </c>
      <c r="DW38" s="1">
        <v>2.8</v>
      </c>
      <c r="DX38" s="1">
        <v>3.2</v>
      </c>
      <c r="DY38" s="1">
        <v>3.7</v>
      </c>
      <c r="DZ38" s="1">
        <v>4.2</v>
      </c>
      <c r="EA38" s="1">
        <v>4.7</v>
      </c>
      <c r="EB38" s="1">
        <v>5.4</v>
      </c>
      <c r="EC38" s="1">
        <v>6</v>
      </c>
      <c r="ED38" s="1">
        <v>6.5</v>
      </c>
      <c r="EE38" s="1">
        <v>7.1</v>
      </c>
      <c r="EF38" s="1">
        <v>7.7</v>
      </c>
      <c r="EG38" s="1">
        <v>8.5</v>
      </c>
      <c r="EH38" s="1">
        <v>9.2</v>
      </c>
      <c r="EI38" s="1">
        <v>10</v>
      </c>
      <c r="EJ38" s="1">
        <v>10.9</v>
      </c>
      <c r="EK38" s="1">
        <v>11.3</v>
      </c>
      <c r="EL38" s="1">
        <v>11.7</v>
      </c>
      <c r="EM38" s="1">
        <v>12.2</v>
      </c>
      <c r="EO38" s="1"/>
      <c r="EP38" s="16" t="s">
        <v>268</v>
      </c>
      <c r="EQ38" s="1">
        <v>29</v>
      </c>
      <c r="ER38" s="1">
        <v>28.9</v>
      </c>
      <c r="ES38" s="1">
        <v>28.7</v>
      </c>
      <c r="ET38" s="1">
        <v>28.5</v>
      </c>
      <c r="EU38" s="1">
        <v>28.7</v>
      </c>
      <c r="EV38" s="1">
        <v>29.1</v>
      </c>
      <c r="EW38" s="1">
        <v>29.6</v>
      </c>
      <c r="EX38" s="1">
        <v>30.3</v>
      </c>
      <c r="EY38" s="1">
        <v>31.1</v>
      </c>
      <c r="EZ38" s="1">
        <v>32.2</v>
      </c>
      <c r="FA38" s="1">
        <v>33.3</v>
      </c>
      <c r="FB38" s="1">
        <v>34.4</v>
      </c>
      <c r="FC38" s="1">
        <v>35.6</v>
      </c>
      <c r="FD38" s="1">
        <v>36.8</v>
      </c>
      <c r="FE38" s="1">
        <v>38</v>
      </c>
      <c r="FF38" s="1">
        <v>39.2</v>
      </c>
      <c r="FG38" s="1">
        <v>40.2</v>
      </c>
      <c r="FH38" s="1">
        <v>41.3</v>
      </c>
      <c r="FI38" s="1">
        <v>41.8</v>
      </c>
      <c r="FJ38" s="1">
        <v>42.3</v>
      </c>
      <c r="FK38" s="1">
        <v>42.9</v>
      </c>
    </row>
    <row r="39" ht="14.5" spans="1:167">
      <c r="A39" s="1"/>
      <c r="B39" s="16" t="s">
        <v>270</v>
      </c>
      <c r="C39" s="1">
        <v>2.1</v>
      </c>
      <c r="D39" s="1">
        <v>2.2</v>
      </c>
      <c r="E39" s="1">
        <v>2.3</v>
      </c>
      <c r="F39" s="1">
        <v>2.4</v>
      </c>
      <c r="G39" s="1">
        <v>2.5</v>
      </c>
      <c r="H39" s="1">
        <v>2.6</v>
      </c>
      <c r="I39" s="1">
        <v>2.7</v>
      </c>
      <c r="J39" s="1">
        <v>2.8</v>
      </c>
      <c r="K39" s="1">
        <v>2.9</v>
      </c>
      <c r="L39" s="1">
        <v>3</v>
      </c>
      <c r="M39" s="1">
        <v>3.1</v>
      </c>
      <c r="N39" s="1">
        <v>3.2</v>
      </c>
      <c r="O39" s="1">
        <v>3.4</v>
      </c>
      <c r="P39" s="1">
        <v>3.5</v>
      </c>
      <c r="Q39" s="1">
        <v>3.6</v>
      </c>
      <c r="R39" s="1">
        <v>3.7</v>
      </c>
      <c r="S39" s="1">
        <v>3.7</v>
      </c>
      <c r="T39" s="1">
        <v>3.8</v>
      </c>
      <c r="U39" s="1">
        <v>3.9</v>
      </c>
      <c r="V39" s="1">
        <v>4</v>
      </c>
      <c r="W39" s="1">
        <v>4.1</v>
      </c>
      <c r="Y39" s="1"/>
      <c r="Z39" s="10" t="s">
        <v>270</v>
      </c>
      <c r="AA39" s="1">
        <v>3.3</v>
      </c>
      <c r="AB39" s="1">
        <v>3.4</v>
      </c>
      <c r="AC39" s="1">
        <v>3.5</v>
      </c>
      <c r="AD39" s="1">
        <v>3.6</v>
      </c>
      <c r="AE39" s="1">
        <v>3.7</v>
      </c>
      <c r="AF39" s="1">
        <v>3.8</v>
      </c>
      <c r="AG39" s="1">
        <v>3.9</v>
      </c>
      <c r="AH39" s="1">
        <v>3.9</v>
      </c>
      <c r="AI39" s="1">
        <v>4</v>
      </c>
      <c r="AJ39" s="1">
        <v>4.1</v>
      </c>
      <c r="AK39" s="1">
        <v>4.2</v>
      </c>
      <c r="AL39" s="1">
        <v>4.3</v>
      </c>
      <c r="AM39" s="1">
        <v>4.4</v>
      </c>
      <c r="AN39" s="1">
        <v>4.4</v>
      </c>
      <c r="AO39" s="1">
        <v>4.5</v>
      </c>
      <c r="AP39" s="1">
        <v>4.6</v>
      </c>
      <c r="AQ39" s="1">
        <v>4.7</v>
      </c>
      <c r="AR39" s="1">
        <v>4.9</v>
      </c>
      <c r="AS39" s="1">
        <v>5</v>
      </c>
      <c r="AT39" s="1">
        <v>5.1</v>
      </c>
      <c r="AU39" s="1">
        <v>5.2</v>
      </c>
      <c r="AW39" s="1"/>
      <c r="AX39" s="10" t="s">
        <v>270</v>
      </c>
      <c r="AY39" s="1">
        <v>2.5</v>
      </c>
      <c r="AZ39" s="1">
        <v>2.6</v>
      </c>
      <c r="BA39" s="1">
        <v>2.7</v>
      </c>
      <c r="BB39" s="1">
        <v>2.8</v>
      </c>
      <c r="BC39" s="1">
        <v>2.9</v>
      </c>
      <c r="BD39" s="1">
        <v>3</v>
      </c>
      <c r="BE39" s="1">
        <v>3.1</v>
      </c>
      <c r="BF39" s="1">
        <v>3.2</v>
      </c>
      <c r="BG39" s="1">
        <v>3.3</v>
      </c>
      <c r="BH39" s="1">
        <v>3.4</v>
      </c>
      <c r="BI39" s="1">
        <v>3.5</v>
      </c>
      <c r="BJ39" s="1">
        <v>3.6</v>
      </c>
      <c r="BK39" s="1">
        <v>3.7</v>
      </c>
      <c r="BL39" s="1">
        <v>3.7</v>
      </c>
      <c r="BM39" s="1">
        <v>3.8</v>
      </c>
      <c r="BN39" s="1">
        <v>3.9</v>
      </c>
      <c r="BO39" s="1">
        <v>4</v>
      </c>
      <c r="BP39" s="1">
        <v>4.1</v>
      </c>
      <c r="BQ39" s="1">
        <v>4.1</v>
      </c>
      <c r="BR39" s="1">
        <v>4.2</v>
      </c>
      <c r="BS39" s="1">
        <v>4.3</v>
      </c>
      <c r="BU39" s="1"/>
      <c r="BV39" s="10" t="s">
        <v>270</v>
      </c>
      <c r="BW39" s="1">
        <v>2.1</v>
      </c>
      <c r="BX39" s="1">
        <v>2.3</v>
      </c>
      <c r="BY39" s="1">
        <v>2.4</v>
      </c>
      <c r="BZ39" s="1">
        <v>2.5</v>
      </c>
      <c r="CA39" s="1">
        <v>2.6</v>
      </c>
      <c r="CB39" s="1">
        <v>2.7</v>
      </c>
      <c r="CC39" s="1">
        <v>2.8</v>
      </c>
      <c r="CD39" s="1">
        <v>2.9</v>
      </c>
      <c r="CE39" s="1">
        <v>3</v>
      </c>
      <c r="CF39" s="1">
        <v>3.1</v>
      </c>
      <c r="CG39" s="1">
        <v>3.2</v>
      </c>
      <c r="CH39" s="1">
        <v>3.3</v>
      </c>
      <c r="CI39" s="1">
        <v>3.4</v>
      </c>
      <c r="CJ39" s="1">
        <v>3.5</v>
      </c>
      <c r="CK39" s="1">
        <v>3.6</v>
      </c>
      <c r="CL39" s="1">
        <v>3.7</v>
      </c>
      <c r="CM39" s="1">
        <v>3.8</v>
      </c>
      <c r="CN39" s="1">
        <v>3.9</v>
      </c>
      <c r="CO39" s="1">
        <v>4</v>
      </c>
      <c r="CP39" s="1">
        <v>4.1</v>
      </c>
      <c r="CQ39" s="1">
        <v>4.2</v>
      </c>
      <c r="CS39" s="1"/>
      <c r="CT39" s="10" t="s">
        <v>270</v>
      </c>
      <c r="CU39" s="1">
        <v>0.1</v>
      </c>
      <c r="CV39" s="1">
        <v>0.1</v>
      </c>
      <c r="CW39" s="1">
        <v>0.1</v>
      </c>
      <c r="CX39" s="1">
        <v>0.1</v>
      </c>
      <c r="CY39" s="1">
        <v>0.1</v>
      </c>
      <c r="CZ39" s="1">
        <v>0.1</v>
      </c>
      <c r="DA39" s="1">
        <v>0.1</v>
      </c>
      <c r="DB39" s="1">
        <v>0.1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Q39" s="1"/>
      <c r="DR39" s="10" t="s">
        <v>270</v>
      </c>
      <c r="DS39" s="1">
        <v>0.4</v>
      </c>
      <c r="DT39" s="1">
        <v>0.4</v>
      </c>
      <c r="DU39" s="1">
        <v>0.4</v>
      </c>
      <c r="DV39" s="1">
        <v>0.4</v>
      </c>
      <c r="DW39" s="1">
        <v>0.4</v>
      </c>
      <c r="DX39" s="1">
        <v>0.4</v>
      </c>
      <c r="DY39" s="1">
        <v>0.5</v>
      </c>
      <c r="DZ39" s="1">
        <v>0.5</v>
      </c>
      <c r="EA39" s="1">
        <v>0.5</v>
      </c>
      <c r="EB39" s="1">
        <v>0.5</v>
      </c>
      <c r="EC39" s="1">
        <v>0.5</v>
      </c>
      <c r="ED39" s="1">
        <v>0.5</v>
      </c>
      <c r="EE39" s="1">
        <v>0.6</v>
      </c>
      <c r="EF39" s="1">
        <v>0.6</v>
      </c>
      <c r="EG39" s="1">
        <v>0.6</v>
      </c>
      <c r="EH39" s="1">
        <v>0.6</v>
      </c>
      <c r="EI39" s="1">
        <v>0.6</v>
      </c>
      <c r="EJ39" s="1">
        <v>0.6</v>
      </c>
      <c r="EK39" s="1">
        <v>0.7</v>
      </c>
      <c r="EL39" s="1">
        <v>0.7</v>
      </c>
      <c r="EM39" s="1">
        <v>0.7</v>
      </c>
      <c r="EO39" s="1"/>
      <c r="EP39" s="16" t="s">
        <v>270</v>
      </c>
      <c r="EQ39" s="1">
        <v>1.8</v>
      </c>
      <c r="ER39" s="1">
        <v>1.8</v>
      </c>
      <c r="ES39" s="1">
        <v>1.9</v>
      </c>
      <c r="ET39" s="1">
        <v>2</v>
      </c>
      <c r="EU39" s="1">
        <v>2</v>
      </c>
      <c r="EV39" s="1">
        <v>2.1</v>
      </c>
      <c r="EW39" s="1">
        <v>2.2</v>
      </c>
      <c r="EX39" s="1">
        <v>2.2</v>
      </c>
      <c r="EY39" s="1">
        <v>2.3</v>
      </c>
      <c r="EZ39" s="1">
        <v>2.4</v>
      </c>
      <c r="FA39" s="1">
        <v>2.4</v>
      </c>
      <c r="FB39" s="1">
        <v>2.5</v>
      </c>
      <c r="FC39" s="1">
        <v>2.6</v>
      </c>
      <c r="FD39" s="1">
        <v>2.6</v>
      </c>
      <c r="FE39" s="1">
        <v>2.7</v>
      </c>
      <c r="FF39" s="1">
        <v>2.7</v>
      </c>
      <c r="FG39" s="1">
        <v>2.8</v>
      </c>
      <c r="FH39" s="1">
        <v>2.8</v>
      </c>
      <c r="FI39" s="1">
        <v>2.9</v>
      </c>
      <c r="FJ39" s="1">
        <v>3</v>
      </c>
      <c r="FK39" s="1">
        <v>3</v>
      </c>
    </row>
    <row r="40" ht="14.5" spans="1:167">
      <c r="A40" s="1"/>
      <c r="B40" s="16" t="s">
        <v>316</v>
      </c>
      <c r="C40" s="1">
        <v>1.1</v>
      </c>
      <c r="D40" s="1">
        <v>1.1</v>
      </c>
      <c r="E40" s="1">
        <v>1.1</v>
      </c>
      <c r="F40" s="1">
        <v>1.1</v>
      </c>
      <c r="G40" s="1">
        <v>1.2</v>
      </c>
      <c r="H40" s="1">
        <v>1.3</v>
      </c>
      <c r="I40" s="1">
        <v>1.4</v>
      </c>
      <c r="J40" s="1">
        <v>1.4</v>
      </c>
      <c r="K40" s="1">
        <v>1.5</v>
      </c>
      <c r="L40" s="1">
        <v>1.6</v>
      </c>
      <c r="M40" s="1">
        <v>1.6</v>
      </c>
      <c r="N40" s="1">
        <v>1.6</v>
      </c>
      <c r="O40" s="1">
        <v>1.5</v>
      </c>
      <c r="P40" s="1">
        <v>1.5</v>
      </c>
      <c r="Q40" s="1">
        <v>1.5</v>
      </c>
      <c r="R40" s="1">
        <v>1.5</v>
      </c>
      <c r="S40" s="1">
        <v>1.4</v>
      </c>
      <c r="T40" s="1">
        <v>1.4</v>
      </c>
      <c r="U40" s="1">
        <v>1.4</v>
      </c>
      <c r="V40" s="1">
        <v>1.4</v>
      </c>
      <c r="W40" s="1">
        <v>1.3</v>
      </c>
      <c r="Y40" s="1"/>
      <c r="Z40" s="10" t="s">
        <v>271</v>
      </c>
      <c r="AA40" s="1">
        <v>0.1</v>
      </c>
      <c r="AB40" s="1">
        <v>0.1</v>
      </c>
      <c r="AC40" s="1">
        <v>0.1</v>
      </c>
      <c r="AD40" s="1">
        <v>0.1</v>
      </c>
      <c r="AE40" s="1">
        <v>0.1</v>
      </c>
      <c r="AF40" s="1">
        <v>0.1</v>
      </c>
      <c r="AG40" s="1">
        <v>0.1</v>
      </c>
      <c r="AH40" s="1">
        <v>0.1</v>
      </c>
      <c r="AI40" s="1">
        <v>0.2</v>
      </c>
      <c r="AJ40" s="1">
        <v>0.2</v>
      </c>
      <c r="AK40" s="1">
        <v>0.2</v>
      </c>
      <c r="AL40" s="1">
        <v>0.2</v>
      </c>
      <c r="AM40" s="1">
        <v>0.2</v>
      </c>
      <c r="AN40" s="1">
        <v>0.2</v>
      </c>
      <c r="AO40" s="1">
        <v>0.3</v>
      </c>
      <c r="AP40" s="1">
        <v>0.3</v>
      </c>
      <c r="AQ40" s="1">
        <v>0.3</v>
      </c>
      <c r="AR40" s="1">
        <v>0.4</v>
      </c>
      <c r="AS40" s="1">
        <v>0.4</v>
      </c>
      <c r="AT40" s="1">
        <v>0.4</v>
      </c>
      <c r="AU40" s="1">
        <v>0.4</v>
      </c>
      <c r="AW40" s="1"/>
      <c r="AX40" s="10" t="s">
        <v>271</v>
      </c>
      <c r="AY40" s="1">
        <v>1.3</v>
      </c>
      <c r="AZ40" s="1">
        <v>1.3</v>
      </c>
      <c r="BA40" s="1">
        <v>1.2</v>
      </c>
      <c r="BB40" s="1">
        <v>1.2</v>
      </c>
      <c r="BC40" s="1">
        <v>1.2</v>
      </c>
      <c r="BD40" s="1">
        <v>1.2</v>
      </c>
      <c r="BE40" s="1">
        <v>1.3</v>
      </c>
      <c r="BF40" s="1">
        <v>1.3</v>
      </c>
      <c r="BG40" s="1">
        <v>1.4</v>
      </c>
      <c r="BH40" s="1">
        <v>1.5</v>
      </c>
      <c r="BI40" s="1">
        <v>1.7</v>
      </c>
      <c r="BJ40" s="1">
        <v>1.8</v>
      </c>
      <c r="BK40" s="1">
        <v>1.9</v>
      </c>
      <c r="BL40" s="1">
        <v>2.1</v>
      </c>
      <c r="BM40" s="1">
        <v>2.3</v>
      </c>
      <c r="BN40" s="1">
        <v>2.5</v>
      </c>
      <c r="BO40" s="1">
        <v>2.7</v>
      </c>
      <c r="BP40" s="1">
        <v>2.9</v>
      </c>
      <c r="BQ40" s="1">
        <v>3</v>
      </c>
      <c r="BR40" s="1">
        <v>3.1</v>
      </c>
      <c r="BS40" s="1">
        <v>3.2</v>
      </c>
      <c r="BU40" s="1"/>
      <c r="BV40" s="10" t="s">
        <v>271</v>
      </c>
      <c r="BW40" s="1">
        <v>1</v>
      </c>
      <c r="BX40" s="1">
        <v>1</v>
      </c>
      <c r="BY40" s="1">
        <v>1</v>
      </c>
      <c r="BZ40" s="1">
        <v>0.9</v>
      </c>
      <c r="CA40" s="1">
        <v>0.9</v>
      </c>
      <c r="CB40" s="1">
        <v>0.9</v>
      </c>
      <c r="CC40" s="1">
        <v>0.9</v>
      </c>
      <c r="CD40" s="1">
        <v>0.8</v>
      </c>
      <c r="CE40" s="1">
        <v>0.8</v>
      </c>
      <c r="CF40" s="1">
        <v>0.8</v>
      </c>
      <c r="CG40" s="1">
        <v>0.7</v>
      </c>
      <c r="CH40" s="1">
        <v>0.7</v>
      </c>
      <c r="CI40" s="1">
        <v>0.6</v>
      </c>
      <c r="CJ40" s="1">
        <v>0.6</v>
      </c>
      <c r="CK40" s="1">
        <v>0.5</v>
      </c>
      <c r="CL40" s="1">
        <v>0.5</v>
      </c>
      <c r="CM40" s="1">
        <v>0.5</v>
      </c>
      <c r="CN40" s="1">
        <v>0.4</v>
      </c>
      <c r="CO40" s="1">
        <v>0.4</v>
      </c>
      <c r="CP40" s="1">
        <v>0.4</v>
      </c>
      <c r="CQ40" s="1">
        <v>0.4</v>
      </c>
      <c r="CS40" s="1"/>
      <c r="CT40" s="10" t="s">
        <v>271</v>
      </c>
      <c r="CU40" s="1">
        <v>1.7</v>
      </c>
      <c r="CV40" s="1">
        <v>1.7</v>
      </c>
      <c r="CW40" s="1">
        <v>1.7</v>
      </c>
      <c r="CX40" s="1">
        <v>1.7</v>
      </c>
      <c r="CY40" s="1">
        <v>1.7</v>
      </c>
      <c r="CZ40" s="1">
        <v>1.7</v>
      </c>
      <c r="DA40" s="1">
        <v>1.7</v>
      </c>
      <c r="DB40" s="1">
        <v>1.7</v>
      </c>
      <c r="DC40" s="1">
        <v>1.6</v>
      </c>
      <c r="DD40" s="1">
        <v>1.6</v>
      </c>
      <c r="DE40" s="1">
        <v>1.6</v>
      </c>
      <c r="DF40" s="1">
        <v>1.5</v>
      </c>
      <c r="DG40" s="1">
        <v>1.5</v>
      </c>
      <c r="DH40" s="1">
        <v>1.4</v>
      </c>
      <c r="DI40" s="1">
        <v>1.4</v>
      </c>
      <c r="DJ40" s="1">
        <v>1.4</v>
      </c>
      <c r="DK40" s="1">
        <v>1.3</v>
      </c>
      <c r="DL40" s="1">
        <v>1.3</v>
      </c>
      <c r="DM40" s="1">
        <v>1.3</v>
      </c>
      <c r="DN40" s="1">
        <v>1.2</v>
      </c>
      <c r="DO40" s="1">
        <v>1.2</v>
      </c>
      <c r="DQ40" s="1"/>
      <c r="DR40" s="10" t="s">
        <v>271</v>
      </c>
      <c r="DS40" s="1">
        <v>1.4</v>
      </c>
      <c r="DT40" s="1">
        <v>1.4</v>
      </c>
      <c r="DU40" s="1">
        <v>1.4</v>
      </c>
      <c r="DV40" s="1">
        <v>1.4</v>
      </c>
      <c r="DW40" s="1">
        <v>1.3</v>
      </c>
      <c r="DX40" s="1">
        <v>1.3</v>
      </c>
      <c r="DY40" s="1">
        <v>1.3</v>
      </c>
      <c r="DZ40" s="1">
        <v>1.2</v>
      </c>
      <c r="EA40" s="1">
        <v>1.2</v>
      </c>
      <c r="EB40" s="1">
        <v>1.1</v>
      </c>
      <c r="EC40" s="1">
        <v>1.1</v>
      </c>
      <c r="ED40" s="1">
        <v>1.1</v>
      </c>
      <c r="EE40" s="1">
        <v>1</v>
      </c>
      <c r="EF40" s="1">
        <v>1</v>
      </c>
      <c r="EG40" s="1">
        <v>0.9</v>
      </c>
      <c r="EH40" s="1">
        <v>0.9</v>
      </c>
      <c r="EI40" s="1">
        <v>0.9</v>
      </c>
      <c r="EJ40" s="1">
        <v>0.8</v>
      </c>
      <c r="EK40" s="1">
        <v>0.8</v>
      </c>
      <c r="EL40" s="1">
        <v>0.8</v>
      </c>
      <c r="EM40" s="1">
        <v>0.8</v>
      </c>
      <c r="EO40" s="1"/>
      <c r="EP40" s="16" t="s">
        <v>316</v>
      </c>
      <c r="EQ40" s="1">
        <v>2</v>
      </c>
      <c r="ER40" s="1">
        <v>2</v>
      </c>
      <c r="ES40" s="1">
        <v>2.1</v>
      </c>
      <c r="ET40" s="1">
        <v>2.1</v>
      </c>
      <c r="EU40" s="1">
        <v>2</v>
      </c>
      <c r="EV40" s="1">
        <v>2</v>
      </c>
      <c r="EW40" s="1">
        <v>1.9</v>
      </c>
      <c r="EX40" s="1">
        <v>1.8</v>
      </c>
      <c r="EY40" s="1">
        <v>1.7</v>
      </c>
      <c r="EZ40" s="1">
        <v>1.7</v>
      </c>
      <c r="FA40" s="1">
        <v>1.6</v>
      </c>
      <c r="FB40" s="1">
        <v>1.5</v>
      </c>
      <c r="FC40" s="1">
        <v>1.4</v>
      </c>
      <c r="FD40" s="1">
        <v>1.3</v>
      </c>
      <c r="FE40" s="1">
        <v>1.3</v>
      </c>
      <c r="FF40" s="1">
        <v>1.2</v>
      </c>
      <c r="FG40" s="1">
        <v>1.1</v>
      </c>
      <c r="FH40" s="1">
        <v>1.1</v>
      </c>
      <c r="FI40" s="1">
        <v>1</v>
      </c>
      <c r="FJ40" s="1">
        <v>1</v>
      </c>
      <c r="FK40" s="1">
        <v>1</v>
      </c>
    </row>
    <row r="41" ht="14.5" spans="1:167">
      <c r="A41" s="1"/>
      <c r="B41" s="16" t="s">
        <v>272</v>
      </c>
      <c r="C41" s="1">
        <v>13.6</v>
      </c>
      <c r="D41" s="1">
        <v>13.3</v>
      </c>
      <c r="E41" s="1">
        <v>13.2</v>
      </c>
      <c r="F41" s="1">
        <v>13.1</v>
      </c>
      <c r="G41" s="1">
        <v>13</v>
      </c>
      <c r="H41" s="1">
        <v>12.8</v>
      </c>
      <c r="I41" s="1">
        <v>12.5</v>
      </c>
      <c r="J41" s="1">
        <v>12.2</v>
      </c>
      <c r="K41" s="1">
        <v>12</v>
      </c>
      <c r="L41" s="1">
        <v>11.6</v>
      </c>
      <c r="M41" s="1">
        <v>11.1</v>
      </c>
      <c r="N41" s="1">
        <v>10.6</v>
      </c>
      <c r="O41" s="1">
        <v>10</v>
      </c>
      <c r="P41" s="1">
        <v>9.5</v>
      </c>
      <c r="Q41" s="1">
        <v>8.9</v>
      </c>
      <c r="R41" s="1">
        <v>8.4</v>
      </c>
      <c r="S41" s="1">
        <v>7.8</v>
      </c>
      <c r="T41" s="1">
        <v>7.3</v>
      </c>
      <c r="U41" s="1">
        <v>7.1</v>
      </c>
      <c r="V41" s="1">
        <v>6.8</v>
      </c>
      <c r="W41" s="1">
        <v>6.6</v>
      </c>
      <c r="Y41" s="1"/>
      <c r="Z41" s="10" t="s">
        <v>272</v>
      </c>
      <c r="AA41" s="1">
        <v>6.5</v>
      </c>
      <c r="AB41" s="1">
        <v>6.3</v>
      </c>
      <c r="AC41" s="1">
        <v>6.2</v>
      </c>
      <c r="AD41" s="1">
        <v>6</v>
      </c>
      <c r="AE41" s="1">
        <v>5.9</v>
      </c>
      <c r="AF41" s="1">
        <v>5.8</v>
      </c>
      <c r="AG41" s="1">
        <v>5.4</v>
      </c>
      <c r="AH41" s="1">
        <v>5.2</v>
      </c>
      <c r="AI41" s="1">
        <v>5</v>
      </c>
      <c r="AJ41" s="1">
        <v>4.8</v>
      </c>
      <c r="AK41" s="1">
        <v>4.5</v>
      </c>
      <c r="AL41" s="1">
        <v>4.3</v>
      </c>
      <c r="AM41" s="1">
        <v>4</v>
      </c>
      <c r="AN41" s="1">
        <v>3.7</v>
      </c>
      <c r="AO41" s="1">
        <v>3.5</v>
      </c>
      <c r="AP41" s="1">
        <v>3.3</v>
      </c>
      <c r="AQ41" s="1">
        <v>3</v>
      </c>
      <c r="AR41" s="1">
        <v>2.8</v>
      </c>
      <c r="AS41" s="1">
        <v>2.7</v>
      </c>
      <c r="AT41" s="1">
        <v>2.6</v>
      </c>
      <c r="AU41" s="1">
        <v>2.6</v>
      </c>
      <c r="AW41" s="1"/>
      <c r="AX41" s="10" t="s">
        <v>272</v>
      </c>
      <c r="AY41" s="1">
        <v>2.1</v>
      </c>
      <c r="AZ41" s="1">
        <v>2</v>
      </c>
      <c r="BA41" s="1">
        <v>2.1</v>
      </c>
      <c r="BB41" s="1">
        <v>2.3</v>
      </c>
      <c r="BC41" s="1">
        <v>2.2</v>
      </c>
      <c r="BD41" s="1">
        <v>2.4</v>
      </c>
      <c r="BE41" s="1">
        <v>2.3</v>
      </c>
      <c r="BF41" s="1">
        <v>2.4</v>
      </c>
      <c r="BG41" s="1">
        <v>2.3</v>
      </c>
      <c r="BH41" s="1">
        <v>2.2</v>
      </c>
      <c r="BI41" s="1">
        <v>2</v>
      </c>
      <c r="BJ41" s="1">
        <v>1.9</v>
      </c>
      <c r="BK41" s="1">
        <v>1.7</v>
      </c>
      <c r="BL41" s="1">
        <v>1.6</v>
      </c>
      <c r="BM41" s="1">
        <v>1.5</v>
      </c>
      <c r="BN41" s="1">
        <v>1.3</v>
      </c>
      <c r="BO41" s="1">
        <v>1.2</v>
      </c>
      <c r="BP41" s="1">
        <v>1.1</v>
      </c>
      <c r="BQ41" s="1">
        <v>1.1</v>
      </c>
      <c r="BR41" s="1">
        <v>1</v>
      </c>
      <c r="BS41" s="1">
        <v>1</v>
      </c>
      <c r="BU41" s="1"/>
      <c r="BV41" s="10" t="s">
        <v>272</v>
      </c>
      <c r="BW41" s="1">
        <v>3.6</v>
      </c>
      <c r="BX41" s="1">
        <v>3.5</v>
      </c>
      <c r="BY41" s="1">
        <v>3.3</v>
      </c>
      <c r="BZ41" s="1">
        <v>3.4</v>
      </c>
      <c r="CA41" s="1">
        <v>3.3</v>
      </c>
      <c r="CB41" s="1">
        <v>3.1</v>
      </c>
      <c r="CC41" s="1">
        <v>2.8</v>
      </c>
      <c r="CD41" s="1">
        <v>2.6</v>
      </c>
      <c r="CE41" s="1">
        <v>2.4</v>
      </c>
      <c r="CF41" s="1">
        <v>2.2</v>
      </c>
      <c r="CG41" s="1">
        <v>2</v>
      </c>
      <c r="CH41" s="1">
        <v>1.7</v>
      </c>
      <c r="CI41" s="1">
        <v>1.5</v>
      </c>
      <c r="CJ41" s="1">
        <v>1.3</v>
      </c>
      <c r="CK41" s="1">
        <v>1.2</v>
      </c>
      <c r="CL41" s="1">
        <v>1</v>
      </c>
      <c r="CM41" s="1">
        <v>0.9</v>
      </c>
      <c r="CN41" s="1">
        <v>0.8</v>
      </c>
      <c r="CO41" s="1">
        <v>0.7</v>
      </c>
      <c r="CP41" s="1">
        <v>0.7</v>
      </c>
      <c r="CQ41" s="1">
        <v>0.6</v>
      </c>
      <c r="CS41" s="1"/>
      <c r="CT41" s="10" t="s">
        <v>272</v>
      </c>
      <c r="CU41" s="1">
        <v>2</v>
      </c>
      <c r="CV41" s="1">
        <v>2</v>
      </c>
      <c r="CW41" s="1">
        <v>2</v>
      </c>
      <c r="CX41" s="1">
        <v>2.1</v>
      </c>
      <c r="CY41" s="1">
        <v>2.1</v>
      </c>
      <c r="CZ41" s="1">
        <v>2.1</v>
      </c>
      <c r="DA41" s="1">
        <v>2</v>
      </c>
      <c r="DB41" s="1">
        <v>2</v>
      </c>
      <c r="DC41" s="1">
        <v>1.9</v>
      </c>
      <c r="DD41" s="1">
        <v>1.7</v>
      </c>
      <c r="DE41" s="1">
        <v>1.5</v>
      </c>
      <c r="DF41" s="1">
        <v>1.3</v>
      </c>
      <c r="DG41" s="1">
        <v>1.2</v>
      </c>
      <c r="DH41" s="1">
        <v>1</v>
      </c>
      <c r="DI41" s="1">
        <v>0.9</v>
      </c>
      <c r="DJ41" s="1">
        <v>0.8</v>
      </c>
      <c r="DK41" s="1">
        <v>0.7</v>
      </c>
      <c r="DL41" s="1">
        <v>0.6</v>
      </c>
      <c r="DM41" s="1">
        <v>0.6</v>
      </c>
      <c r="DN41" s="1">
        <v>0.5</v>
      </c>
      <c r="DO41" s="1">
        <v>0.5</v>
      </c>
      <c r="DQ41" s="1"/>
      <c r="DR41" s="10" t="s">
        <v>272</v>
      </c>
      <c r="DS41" s="1">
        <v>0.3</v>
      </c>
      <c r="DT41" s="1">
        <v>0.3</v>
      </c>
      <c r="DU41" s="1">
        <v>0.3</v>
      </c>
      <c r="DV41" s="1">
        <v>0.3</v>
      </c>
      <c r="DW41" s="1">
        <v>0.3</v>
      </c>
      <c r="DX41" s="1">
        <v>0.3</v>
      </c>
      <c r="DY41" s="1">
        <v>0.3</v>
      </c>
      <c r="DZ41" s="1">
        <v>0.3</v>
      </c>
      <c r="EA41" s="1">
        <v>0.3</v>
      </c>
      <c r="EB41" s="1">
        <v>0.2</v>
      </c>
      <c r="EC41" s="1">
        <v>0.2</v>
      </c>
      <c r="ED41" s="1">
        <v>0.2</v>
      </c>
      <c r="EE41" s="1">
        <v>0.2</v>
      </c>
      <c r="EF41" s="1">
        <v>0.2</v>
      </c>
      <c r="EG41" s="1">
        <v>0.2</v>
      </c>
      <c r="EH41" s="1">
        <v>0.2</v>
      </c>
      <c r="EI41" s="1">
        <v>0.1</v>
      </c>
      <c r="EJ41" s="1">
        <v>0.1</v>
      </c>
      <c r="EK41" s="1">
        <v>0.1</v>
      </c>
      <c r="EL41" s="1">
        <v>0.1</v>
      </c>
      <c r="EM41" s="1">
        <v>0.1</v>
      </c>
      <c r="EO41" s="1"/>
      <c r="EP41" s="16" t="s">
        <v>272</v>
      </c>
      <c r="EQ41" s="1">
        <v>3.4</v>
      </c>
      <c r="ER41" s="1">
        <v>3.7</v>
      </c>
      <c r="ES41" s="1">
        <v>3.8</v>
      </c>
      <c r="ET41" s="1">
        <v>3.8</v>
      </c>
      <c r="EU41" s="1">
        <v>3.8</v>
      </c>
      <c r="EV41" s="1">
        <v>3.7</v>
      </c>
      <c r="EW41" s="1">
        <v>3.8</v>
      </c>
      <c r="EX41" s="1">
        <v>3.8</v>
      </c>
      <c r="EY41" s="1">
        <v>3.5</v>
      </c>
      <c r="EZ41" s="1">
        <v>3.3</v>
      </c>
      <c r="FA41" s="1">
        <v>3.2</v>
      </c>
      <c r="FB41" s="1">
        <v>3.1</v>
      </c>
      <c r="FC41" s="1">
        <v>3</v>
      </c>
      <c r="FD41" s="1">
        <v>3</v>
      </c>
      <c r="FE41" s="1">
        <v>2.9</v>
      </c>
      <c r="FF41" s="1">
        <v>2.8</v>
      </c>
      <c r="FG41" s="1">
        <v>2.7</v>
      </c>
      <c r="FH41" s="1">
        <v>2.6</v>
      </c>
      <c r="FI41" s="1">
        <v>2.5</v>
      </c>
      <c r="FJ41" s="1">
        <v>2.5</v>
      </c>
      <c r="FK41" s="1">
        <v>2.5</v>
      </c>
    </row>
    <row r="42" ht="14.5" spans="1:167">
      <c r="A42" s="1"/>
      <c r="B42" s="9" t="s">
        <v>273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Y42" s="1"/>
      <c r="Z42" s="9" t="s">
        <v>273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1"/>
      <c r="AX42" s="9" t="s">
        <v>273</v>
      </c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U42" s="1"/>
      <c r="BV42" s="9" t="s">
        <v>273</v>
      </c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S42" s="1"/>
      <c r="CT42" s="9" t="s">
        <v>273</v>
      </c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Q42" s="1"/>
      <c r="DR42" s="9" t="s">
        <v>273</v>
      </c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O42" s="1"/>
      <c r="EP42" s="9" t="s">
        <v>273</v>
      </c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</row>
    <row r="43" ht="14.5" spans="1:167">
      <c r="A43" s="1"/>
      <c r="B43" s="10" t="s">
        <v>237</v>
      </c>
      <c r="C43" s="1">
        <v>1.7</v>
      </c>
      <c r="D43" s="1">
        <v>1.7</v>
      </c>
      <c r="E43" s="1">
        <v>1.7</v>
      </c>
      <c r="F43" s="1">
        <v>1.7</v>
      </c>
      <c r="G43" s="1">
        <v>1.6</v>
      </c>
      <c r="H43" s="1">
        <v>1.6</v>
      </c>
      <c r="I43" s="1">
        <v>1.6</v>
      </c>
      <c r="J43" s="1">
        <v>1.6</v>
      </c>
      <c r="K43" s="1">
        <v>1.6</v>
      </c>
      <c r="L43" s="1">
        <v>1.5</v>
      </c>
      <c r="M43" s="1">
        <v>1.5</v>
      </c>
      <c r="N43" s="1">
        <v>1.5</v>
      </c>
      <c r="O43" s="1">
        <v>1.5</v>
      </c>
      <c r="P43" s="1">
        <v>1.5</v>
      </c>
      <c r="Q43" s="1">
        <v>1.5</v>
      </c>
      <c r="R43" s="1">
        <v>1.4</v>
      </c>
      <c r="S43" s="1">
        <v>1.4</v>
      </c>
      <c r="T43" s="1">
        <v>1.4</v>
      </c>
      <c r="U43" s="1">
        <v>1.4</v>
      </c>
      <c r="V43" s="1">
        <v>1.4</v>
      </c>
      <c r="W43" s="1">
        <v>1.4</v>
      </c>
      <c r="Y43" s="1"/>
      <c r="Z43" s="10" t="s">
        <v>237</v>
      </c>
      <c r="AA43" s="1">
        <v>3.6</v>
      </c>
      <c r="AB43" s="1">
        <v>3.6</v>
      </c>
      <c r="AC43" s="1">
        <v>3.6</v>
      </c>
      <c r="AD43" s="1">
        <v>3.6</v>
      </c>
      <c r="AE43" s="1">
        <v>3.6</v>
      </c>
      <c r="AF43" s="1">
        <v>3.5</v>
      </c>
      <c r="AG43" s="1">
        <v>3.5</v>
      </c>
      <c r="AH43" s="1">
        <v>3.4</v>
      </c>
      <c r="AI43" s="1">
        <v>3.4</v>
      </c>
      <c r="AJ43" s="1">
        <v>3.3</v>
      </c>
      <c r="AK43" s="1">
        <v>3.3</v>
      </c>
      <c r="AL43" s="1">
        <v>3.2</v>
      </c>
      <c r="AM43" s="1">
        <v>3.2</v>
      </c>
      <c r="AN43" s="1">
        <v>3.2</v>
      </c>
      <c r="AO43" s="1">
        <v>3.2</v>
      </c>
      <c r="AP43" s="1">
        <v>3.2</v>
      </c>
      <c r="AQ43" s="1">
        <v>3.2</v>
      </c>
      <c r="AR43" s="1">
        <v>3.2</v>
      </c>
      <c r="AS43" s="1">
        <v>3.2</v>
      </c>
      <c r="AT43" s="1">
        <v>3.2</v>
      </c>
      <c r="AU43" s="1">
        <v>3.2</v>
      </c>
      <c r="AW43" s="1"/>
      <c r="AX43" s="10" t="s">
        <v>237</v>
      </c>
      <c r="AY43" s="1">
        <v>0.2</v>
      </c>
      <c r="AZ43" s="1">
        <v>0.2</v>
      </c>
      <c r="BA43" s="1">
        <v>0.2</v>
      </c>
      <c r="BB43" s="1">
        <v>0.2</v>
      </c>
      <c r="BC43" s="1">
        <v>0.2</v>
      </c>
      <c r="BD43" s="1">
        <v>0.2</v>
      </c>
      <c r="BE43" s="1">
        <v>0.2</v>
      </c>
      <c r="BF43" s="1">
        <v>0.2</v>
      </c>
      <c r="BG43" s="1">
        <v>0.2</v>
      </c>
      <c r="BH43" s="1">
        <v>0.2</v>
      </c>
      <c r="BI43" s="1">
        <v>0.2</v>
      </c>
      <c r="BJ43" s="1">
        <v>0.2</v>
      </c>
      <c r="BK43" s="1">
        <v>0.2</v>
      </c>
      <c r="BL43" s="1">
        <v>0.2</v>
      </c>
      <c r="BM43" s="1">
        <v>0.2</v>
      </c>
      <c r="BN43" s="1">
        <v>0.2</v>
      </c>
      <c r="BO43" s="1">
        <v>0.2</v>
      </c>
      <c r="BP43" s="1">
        <v>0.2</v>
      </c>
      <c r="BQ43" s="1">
        <v>0.2</v>
      </c>
      <c r="BR43" s="1">
        <v>0.2</v>
      </c>
      <c r="BS43" s="1">
        <v>0.2</v>
      </c>
      <c r="BU43" s="1"/>
      <c r="BV43" s="10" t="s">
        <v>237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S43" s="1"/>
      <c r="CT43" s="10" t="s">
        <v>237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Q43" s="1"/>
      <c r="DR43" s="10" t="s">
        <v>237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O43" s="1"/>
      <c r="EP43" s="10" t="s">
        <v>237</v>
      </c>
      <c r="EQ43" s="1">
        <v>0.6</v>
      </c>
      <c r="ER43" s="1">
        <v>0.6</v>
      </c>
      <c r="ES43" s="1">
        <v>0.6</v>
      </c>
      <c r="ET43" s="1">
        <v>0.6</v>
      </c>
      <c r="EU43" s="1">
        <v>0.6</v>
      </c>
      <c r="EV43" s="1">
        <v>0.6</v>
      </c>
      <c r="EW43" s="1">
        <v>0.6</v>
      </c>
      <c r="EX43" s="1">
        <v>0.6</v>
      </c>
      <c r="EY43" s="1">
        <v>0.6</v>
      </c>
      <c r="EZ43" s="1">
        <v>0.6</v>
      </c>
      <c r="FA43" s="1">
        <v>0.6</v>
      </c>
      <c r="FB43" s="1">
        <v>0.6</v>
      </c>
      <c r="FC43" s="1">
        <v>0.6</v>
      </c>
      <c r="FD43" s="1">
        <v>0.6</v>
      </c>
      <c r="FE43" s="1">
        <v>0.6</v>
      </c>
      <c r="FF43" s="1">
        <v>0.6</v>
      </c>
      <c r="FG43" s="1">
        <v>0.6</v>
      </c>
      <c r="FH43" s="1">
        <v>0.6</v>
      </c>
      <c r="FI43" s="1">
        <v>0.6</v>
      </c>
      <c r="FJ43" s="1">
        <v>0.6</v>
      </c>
      <c r="FK43" s="1">
        <v>0.6</v>
      </c>
    </row>
    <row r="44" ht="14.5" spans="1:167">
      <c r="A44" s="1"/>
      <c r="B44" s="10" t="s">
        <v>238</v>
      </c>
      <c r="C44" s="1">
        <v>1.1</v>
      </c>
      <c r="D44" s="1">
        <v>1.1</v>
      </c>
      <c r="E44" s="1">
        <v>1.1</v>
      </c>
      <c r="F44" s="1">
        <v>1.1</v>
      </c>
      <c r="G44" s="1">
        <v>1.1</v>
      </c>
      <c r="H44" s="1">
        <v>1.1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0.9</v>
      </c>
      <c r="P44" s="1">
        <v>0.9</v>
      </c>
      <c r="Q44" s="1">
        <v>0.9</v>
      </c>
      <c r="R44" s="1">
        <v>0.9</v>
      </c>
      <c r="S44" s="1">
        <v>0.9</v>
      </c>
      <c r="T44" s="1">
        <v>0.9</v>
      </c>
      <c r="U44" s="1">
        <v>0.9</v>
      </c>
      <c r="V44" s="1">
        <v>0.9</v>
      </c>
      <c r="W44" s="1">
        <v>0.9</v>
      </c>
      <c r="Y44" s="1"/>
      <c r="Z44" s="10" t="s">
        <v>238</v>
      </c>
      <c r="AA44" s="1">
        <v>1.4</v>
      </c>
      <c r="AB44" s="1">
        <v>1.4</v>
      </c>
      <c r="AC44" s="1">
        <v>1.4</v>
      </c>
      <c r="AD44" s="1">
        <v>1.4</v>
      </c>
      <c r="AE44" s="1">
        <v>1.4</v>
      </c>
      <c r="AF44" s="1">
        <v>1.4</v>
      </c>
      <c r="AG44" s="1">
        <v>1.4</v>
      </c>
      <c r="AH44" s="1">
        <v>1.3</v>
      </c>
      <c r="AI44" s="1">
        <v>1.3</v>
      </c>
      <c r="AJ44" s="1">
        <v>1.3</v>
      </c>
      <c r="AK44" s="1">
        <v>1.3</v>
      </c>
      <c r="AL44" s="1">
        <v>1.3</v>
      </c>
      <c r="AM44" s="1">
        <v>1.3</v>
      </c>
      <c r="AN44" s="1">
        <v>1.3</v>
      </c>
      <c r="AO44" s="1">
        <v>1.3</v>
      </c>
      <c r="AP44" s="1">
        <v>1.3</v>
      </c>
      <c r="AQ44" s="1">
        <v>1.2</v>
      </c>
      <c r="AR44" s="1">
        <v>1.2</v>
      </c>
      <c r="AS44" s="1">
        <v>1.3</v>
      </c>
      <c r="AT44" s="1">
        <v>1.3</v>
      </c>
      <c r="AU44" s="1">
        <v>1.3</v>
      </c>
      <c r="AW44" s="1"/>
      <c r="AX44" s="10" t="s">
        <v>238</v>
      </c>
      <c r="AY44" s="1">
        <v>0.2</v>
      </c>
      <c r="AZ44" s="1">
        <v>0.2</v>
      </c>
      <c r="BA44" s="1">
        <v>0.2</v>
      </c>
      <c r="BB44" s="1">
        <v>0.2</v>
      </c>
      <c r="BC44" s="1">
        <v>0.2</v>
      </c>
      <c r="BD44" s="1">
        <v>0.2</v>
      </c>
      <c r="BE44" s="1">
        <v>0.2</v>
      </c>
      <c r="BF44" s="1">
        <v>0.2</v>
      </c>
      <c r="BG44" s="1">
        <v>0.2</v>
      </c>
      <c r="BH44" s="1">
        <v>0.2</v>
      </c>
      <c r="BI44" s="1">
        <v>0.2</v>
      </c>
      <c r="BJ44" s="1">
        <v>0.2</v>
      </c>
      <c r="BK44" s="1">
        <v>0.2</v>
      </c>
      <c r="BL44" s="1">
        <v>0.2</v>
      </c>
      <c r="BM44" s="1">
        <v>0.2</v>
      </c>
      <c r="BN44" s="1">
        <v>0.2</v>
      </c>
      <c r="BO44" s="1">
        <v>0.2</v>
      </c>
      <c r="BP44" s="1">
        <v>0.2</v>
      </c>
      <c r="BQ44" s="1">
        <v>0.2</v>
      </c>
      <c r="BR44" s="1">
        <v>0.2</v>
      </c>
      <c r="BS44" s="1">
        <v>0.2</v>
      </c>
      <c r="BU44" s="1"/>
      <c r="BV44" s="10" t="s">
        <v>238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S44" s="1"/>
      <c r="CT44" s="10" t="s">
        <v>238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Q44" s="1"/>
      <c r="DR44" s="10" t="s">
        <v>238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O44" s="1"/>
      <c r="EP44" s="10" t="s">
        <v>238</v>
      </c>
      <c r="EQ44" s="1">
        <v>0.1</v>
      </c>
      <c r="ER44" s="1">
        <v>0.1</v>
      </c>
      <c r="ES44" s="1">
        <v>0.1</v>
      </c>
      <c r="ET44" s="1">
        <v>0.1</v>
      </c>
      <c r="EU44" s="1">
        <v>0.1</v>
      </c>
      <c r="EV44" s="1">
        <v>0.1</v>
      </c>
      <c r="EW44" s="1">
        <v>0.1</v>
      </c>
      <c r="EX44" s="1">
        <v>0.1</v>
      </c>
      <c r="EY44" s="1">
        <v>0.1</v>
      </c>
      <c r="EZ44" s="1">
        <v>0.1</v>
      </c>
      <c r="FA44" s="1">
        <v>0.1</v>
      </c>
      <c r="FB44" s="1">
        <v>0.1</v>
      </c>
      <c r="FC44" s="1">
        <v>0.1</v>
      </c>
      <c r="FD44" s="1">
        <v>0.1</v>
      </c>
      <c r="FE44" s="1">
        <v>0.1</v>
      </c>
      <c r="FF44" s="1">
        <v>0.1</v>
      </c>
      <c r="FG44" s="1">
        <v>0.1</v>
      </c>
      <c r="FH44" s="1">
        <v>0.1</v>
      </c>
      <c r="FI44" s="1">
        <v>0.1</v>
      </c>
      <c r="FJ44" s="1">
        <v>0.1</v>
      </c>
      <c r="FK44" s="1">
        <v>0.1</v>
      </c>
    </row>
    <row r="45" ht="14.5" spans="1:167">
      <c r="A45" s="1"/>
      <c r="B45" s="10" t="s">
        <v>239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Y45" s="1"/>
      <c r="Z45" s="10" t="s">
        <v>239</v>
      </c>
      <c r="AA45" s="1">
        <v>0.2</v>
      </c>
      <c r="AB45" s="1">
        <v>0.2</v>
      </c>
      <c r="AC45" s="1">
        <v>0.2</v>
      </c>
      <c r="AD45" s="1">
        <v>0.2</v>
      </c>
      <c r="AE45" s="1">
        <v>0.2</v>
      </c>
      <c r="AF45" s="1">
        <v>0.2</v>
      </c>
      <c r="AG45" s="1">
        <v>0.2</v>
      </c>
      <c r="AH45" s="1">
        <v>0.2</v>
      </c>
      <c r="AI45" s="1">
        <v>0.2</v>
      </c>
      <c r="AJ45" s="1">
        <v>0.2</v>
      </c>
      <c r="AK45" s="1">
        <v>0.2</v>
      </c>
      <c r="AL45" s="1">
        <v>0.2</v>
      </c>
      <c r="AM45" s="1">
        <v>0.2</v>
      </c>
      <c r="AN45" s="1">
        <v>0.2</v>
      </c>
      <c r="AO45" s="1">
        <v>0.2</v>
      </c>
      <c r="AP45" s="1">
        <v>0.2</v>
      </c>
      <c r="AQ45" s="1">
        <v>0.2</v>
      </c>
      <c r="AR45" s="1">
        <v>0.2</v>
      </c>
      <c r="AS45" s="1">
        <v>0.2</v>
      </c>
      <c r="AT45" s="1">
        <v>0.2</v>
      </c>
      <c r="AU45" s="1">
        <v>0.2</v>
      </c>
      <c r="AW45" s="1"/>
      <c r="AX45" s="10" t="s">
        <v>239</v>
      </c>
      <c r="AY45" s="1">
        <v>0.3</v>
      </c>
      <c r="AZ45" s="1">
        <v>0.3</v>
      </c>
      <c r="BA45" s="1">
        <v>0.3</v>
      </c>
      <c r="BB45" s="1">
        <v>0.3</v>
      </c>
      <c r="BC45" s="1">
        <v>0.3</v>
      </c>
      <c r="BD45" s="1">
        <v>0.3</v>
      </c>
      <c r="BE45" s="1">
        <v>0.3</v>
      </c>
      <c r="BF45" s="1">
        <v>0.3</v>
      </c>
      <c r="BG45" s="1">
        <v>0.3</v>
      </c>
      <c r="BH45" s="1">
        <v>0.3</v>
      </c>
      <c r="BI45" s="1">
        <v>0.3</v>
      </c>
      <c r="BJ45" s="1">
        <v>0.3</v>
      </c>
      <c r="BK45" s="1">
        <v>0.3</v>
      </c>
      <c r="BL45" s="1">
        <v>0.3</v>
      </c>
      <c r="BM45" s="1">
        <v>0.3</v>
      </c>
      <c r="BN45" s="1">
        <v>0.3</v>
      </c>
      <c r="BO45" s="1">
        <v>0.3</v>
      </c>
      <c r="BP45" s="1">
        <v>0.3</v>
      </c>
      <c r="BQ45" s="1">
        <v>0.3</v>
      </c>
      <c r="BR45" s="1">
        <v>0.3</v>
      </c>
      <c r="BS45" s="1">
        <v>0.3</v>
      </c>
      <c r="BU45" s="1"/>
      <c r="BV45" s="10" t="s">
        <v>239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S45" s="1"/>
      <c r="CT45" s="10" t="s">
        <v>239</v>
      </c>
      <c r="CU45" s="1">
        <v>0.5</v>
      </c>
      <c r="CV45" s="1">
        <v>0.5</v>
      </c>
      <c r="CW45" s="1">
        <v>0.4</v>
      </c>
      <c r="CX45" s="1">
        <v>0.4</v>
      </c>
      <c r="CY45" s="1">
        <v>0.4</v>
      </c>
      <c r="CZ45" s="1">
        <v>0.4</v>
      </c>
      <c r="DA45" s="1">
        <v>0.4</v>
      </c>
      <c r="DB45" s="1">
        <v>0.4</v>
      </c>
      <c r="DC45" s="1">
        <v>0.4</v>
      </c>
      <c r="DD45" s="1">
        <v>0.4</v>
      </c>
      <c r="DE45" s="1">
        <v>0.3</v>
      </c>
      <c r="DF45" s="1">
        <v>0.3</v>
      </c>
      <c r="DG45" s="1">
        <v>0.3</v>
      </c>
      <c r="DH45" s="1">
        <v>0.3</v>
      </c>
      <c r="DI45" s="1">
        <v>0.3</v>
      </c>
      <c r="DJ45" s="1">
        <v>0.3</v>
      </c>
      <c r="DK45" s="1">
        <v>0.3</v>
      </c>
      <c r="DL45" s="1">
        <v>0.3</v>
      </c>
      <c r="DM45" s="1">
        <v>0.3</v>
      </c>
      <c r="DN45" s="1">
        <v>0.2</v>
      </c>
      <c r="DO45" s="1">
        <v>0.2</v>
      </c>
      <c r="DQ45" s="1"/>
      <c r="DR45" s="10" t="s">
        <v>239</v>
      </c>
      <c r="DS45" s="1">
        <v>0.1</v>
      </c>
      <c r="DT45" s="1">
        <v>0.1</v>
      </c>
      <c r="DU45" s="1">
        <v>0.1</v>
      </c>
      <c r="DV45" s="1">
        <v>0.1</v>
      </c>
      <c r="DW45" s="1">
        <v>0.1</v>
      </c>
      <c r="DX45" s="1">
        <v>0.1</v>
      </c>
      <c r="DY45" s="1">
        <v>0.1</v>
      </c>
      <c r="DZ45" s="1">
        <v>0.1</v>
      </c>
      <c r="EA45" s="1">
        <v>0.1</v>
      </c>
      <c r="EB45" s="1">
        <v>0.1</v>
      </c>
      <c r="EC45" s="1">
        <v>0.1</v>
      </c>
      <c r="ED45" s="1">
        <v>0.1</v>
      </c>
      <c r="EE45" s="1">
        <v>0.1</v>
      </c>
      <c r="EF45" s="1">
        <v>0.1</v>
      </c>
      <c r="EG45" s="1">
        <v>0.1</v>
      </c>
      <c r="EH45" s="1">
        <v>0.1</v>
      </c>
      <c r="EI45" s="1">
        <v>0.1</v>
      </c>
      <c r="EJ45" s="1">
        <v>0.1</v>
      </c>
      <c r="EK45" s="1">
        <v>0.1</v>
      </c>
      <c r="EL45" s="1">
        <v>0.1</v>
      </c>
      <c r="EM45" s="1">
        <v>0.1</v>
      </c>
      <c r="EO45" s="1"/>
      <c r="EP45" s="10" t="s">
        <v>239</v>
      </c>
      <c r="EQ45" s="1">
        <v>0.2</v>
      </c>
      <c r="ER45" s="1">
        <v>0.2</v>
      </c>
      <c r="ES45" s="1">
        <v>0.2</v>
      </c>
      <c r="ET45" s="1">
        <v>0.2</v>
      </c>
      <c r="EU45" s="1">
        <v>0.2</v>
      </c>
      <c r="EV45" s="1">
        <v>0.2</v>
      </c>
      <c r="EW45" s="1">
        <v>0.2</v>
      </c>
      <c r="EX45" s="1">
        <v>0.2</v>
      </c>
      <c r="EY45" s="1">
        <v>0.3</v>
      </c>
      <c r="EZ45" s="1">
        <v>0.3</v>
      </c>
      <c r="FA45" s="1">
        <v>0.3</v>
      </c>
      <c r="FB45" s="1">
        <v>0.3</v>
      </c>
      <c r="FC45" s="1">
        <v>0.3</v>
      </c>
      <c r="FD45" s="1">
        <v>0.3</v>
      </c>
      <c r="FE45" s="1">
        <v>0.3</v>
      </c>
      <c r="FF45" s="1">
        <v>0.3</v>
      </c>
      <c r="FG45" s="1">
        <v>0.3</v>
      </c>
      <c r="FH45" s="1">
        <v>0.3</v>
      </c>
      <c r="FI45" s="1">
        <v>0.3</v>
      </c>
      <c r="FJ45" s="1">
        <v>0.3</v>
      </c>
      <c r="FK45" s="1">
        <v>0.3</v>
      </c>
    </row>
    <row r="46" ht="14.5" spans="1:167">
      <c r="A46" s="1"/>
      <c r="B46" s="10" t="s">
        <v>240</v>
      </c>
      <c r="C46" s="1">
        <v>0.7</v>
      </c>
      <c r="D46" s="1">
        <v>0.7</v>
      </c>
      <c r="E46" s="1">
        <v>0.7</v>
      </c>
      <c r="F46" s="1">
        <v>0.7</v>
      </c>
      <c r="G46" s="1">
        <v>0.7</v>
      </c>
      <c r="H46" s="1">
        <v>0.7</v>
      </c>
      <c r="I46" s="1">
        <v>0.7</v>
      </c>
      <c r="J46" s="1">
        <v>0.8</v>
      </c>
      <c r="K46" s="1">
        <v>0.8</v>
      </c>
      <c r="L46" s="1">
        <v>0.8</v>
      </c>
      <c r="M46" s="1">
        <v>0.8</v>
      </c>
      <c r="N46" s="1">
        <v>0.8</v>
      </c>
      <c r="O46" s="1">
        <v>0.8</v>
      </c>
      <c r="P46" s="1">
        <v>0.8</v>
      </c>
      <c r="Q46" s="1">
        <v>0.8</v>
      </c>
      <c r="R46" s="1">
        <v>0.8</v>
      </c>
      <c r="S46" s="1">
        <v>0.8</v>
      </c>
      <c r="T46" s="1">
        <v>0.8</v>
      </c>
      <c r="U46" s="1">
        <v>0.8</v>
      </c>
      <c r="V46" s="1">
        <v>0.8</v>
      </c>
      <c r="W46" s="1">
        <v>0.8</v>
      </c>
      <c r="Y46" s="1"/>
      <c r="Z46" s="10" t="s">
        <v>240</v>
      </c>
      <c r="AA46" s="1">
        <v>4.4</v>
      </c>
      <c r="AB46" s="1">
        <v>4.6</v>
      </c>
      <c r="AC46" s="1">
        <v>4.7</v>
      </c>
      <c r="AD46" s="1">
        <v>4.7</v>
      </c>
      <c r="AE46" s="1">
        <v>4.8</v>
      </c>
      <c r="AF46" s="1">
        <v>4.8</v>
      </c>
      <c r="AG46" s="1">
        <v>4.7</v>
      </c>
      <c r="AH46" s="1">
        <v>4.7</v>
      </c>
      <c r="AI46" s="1">
        <v>4.7</v>
      </c>
      <c r="AJ46" s="1">
        <v>4.7</v>
      </c>
      <c r="AK46" s="1">
        <v>4.7</v>
      </c>
      <c r="AL46" s="1">
        <v>4.7</v>
      </c>
      <c r="AM46" s="1">
        <v>4.7</v>
      </c>
      <c r="AN46" s="1">
        <v>4.8</v>
      </c>
      <c r="AO46" s="1">
        <v>4.8</v>
      </c>
      <c r="AP46" s="1">
        <v>4.8</v>
      </c>
      <c r="AQ46" s="1">
        <v>4.9</v>
      </c>
      <c r="AR46" s="1">
        <v>4.9</v>
      </c>
      <c r="AS46" s="1">
        <v>5</v>
      </c>
      <c r="AT46" s="1">
        <v>5</v>
      </c>
      <c r="AU46" s="1">
        <v>5.1</v>
      </c>
      <c r="AW46" s="1"/>
      <c r="AX46" s="10" t="s">
        <v>240</v>
      </c>
      <c r="AY46" s="1">
        <v>0.1</v>
      </c>
      <c r="AZ46" s="1">
        <v>0.1</v>
      </c>
      <c r="BA46" s="1">
        <v>0.1</v>
      </c>
      <c r="BB46" s="1">
        <v>0.1</v>
      </c>
      <c r="BC46" s="1">
        <v>0.1</v>
      </c>
      <c r="BD46" s="1">
        <v>0.1</v>
      </c>
      <c r="BE46" s="1">
        <v>0.1</v>
      </c>
      <c r="BF46" s="1">
        <v>0.1</v>
      </c>
      <c r="BG46" s="1">
        <v>0.1</v>
      </c>
      <c r="BH46" s="1">
        <v>0.1</v>
      </c>
      <c r="BI46" s="1">
        <v>0.1</v>
      </c>
      <c r="BJ46" s="1">
        <v>0.1</v>
      </c>
      <c r="BK46" s="1">
        <v>0.1</v>
      </c>
      <c r="BL46" s="1">
        <v>0.1</v>
      </c>
      <c r="BM46" s="1">
        <v>0.1</v>
      </c>
      <c r="BN46" s="1">
        <v>0.1</v>
      </c>
      <c r="BO46" s="1">
        <v>0.1</v>
      </c>
      <c r="BP46" s="1">
        <v>0.1</v>
      </c>
      <c r="BQ46" s="1">
        <v>0.1</v>
      </c>
      <c r="BR46" s="1">
        <v>0.1</v>
      </c>
      <c r="BS46" s="1">
        <v>0.1</v>
      </c>
      <c r="BU46" s="1"/>
      <c r="BV46" s="10" t="s">
        <v>240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S46" s="1"/>
      <c r="CT46" s="10" t="s">
        <v>240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Q46" s="1"/>
      <c r="DR46" s="10" t="s">
        <v>240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O46" s="1"/>
      <c r="EP46" s="10" t="s">
        <v>240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</row>
    <row r="47" ht="14.5" spans="1:16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</row>
    <row r="48" ht="14.5" spans="1:167">
      <c r="A48" s="15" t="s">
        <v>275</v>
      </c>
      <c r="B48" s="1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Y48" s="15" t="s">
        <v>275</v>
      </c>
      <c r="Z48" s="15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15" t="s">
        <v>275</v>
      </c>
      <c r="AX48" s="15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U48" s="15" t="s">
        <v>275</v>
      </c>
      <c r="BV48" s="15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S48" s="15" t="s">
        <v>275</v>
      </c>
      <c r="CT48" s="15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Q48" s="15" t="s">
        <v>275</v>
      </c>
      <c r="DR48" s="15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O48" s="15" t="s">
        <v>275</v>
      </c>
      <c r="EP48" s="15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</row>
    <row r="49" ht="14.5" spans="1:16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</row>
    <row r="50" ht="14.5" spans="1:16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</row>
    <row r="51" ht="14.5" spans="1:16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</row>
    <row r="52" ht="14.5" spans="1:16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</row>
    <row r="53" ht="14.5" spans="1:16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</row>
    <row r="54" ht="14.5" spans="1:16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</row>
    <row r="55" ht="14.5" spans="1:16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</row>
    <row r="56" ht="14.5" spans="1:16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</row>
    <row r="57" ht="14.5" spans="1:16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</row>
    <row r="58" ht="14.5" spans="1:16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</row>
    <row r="59" ht="14.5" spans="1:16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</row>
    <row r="60" ht="14.5" spans="1:16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</row>
    <row r="61" ht="14.5" spans="1:16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</row>
    <row r="62" ht="14.5" spans="1:16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</row>
    <row r="63" ht="14.5" spans="1:16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</row>
    <row r="64" ht="14.5" spans="1:16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</row>
    <row r="65" ht="14.5" spans="1:16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</row>
    <row r="66" ht="14.5" spans="1:16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</row>
    <row r="67" ht="14.5" spans="1:1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</row>
    <row r="68" ht="14.5" spans="1:16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</row>
    <row r="69" ht="14.5" spans="1:16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</row>
    <row r="70" ht="14.5" spans="1:16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</row>
    <row r="71" ht="14.5" spans="1:16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</row>
    <row r="72" ht="14.5" spans="1:16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</row>
    <row r="73" ht="14.5" spans="1:16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</row>
    <row r="74" ht="14.5" spans="1:16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</row>
    <row r="75" ht="14.5" spans="1:16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</row>
    <row r="76" ht="14.5" spans="1:16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</row>
    <row r="77" ht="14.5" spans="1:16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</row>
    <row r="78" ht="14.5" spans="1:16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</row>
    <row r="79" ht="14.5" spans="1:16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</row>
    <row r="80" ht="14.5" spans="1:16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</row>
    <row r="81" ht="14.5" spans="1:16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</row>
    <row r="82" ht="14.5" spans="1:16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</row>
    <row r="83" ht="14.5" spans="1:16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</row>
    <row r="84" ht="14.5" spans="1:16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</row>
    <row r="85" ht="14.5" spans="1:16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</row>
    <row r="86" ht="14.5" spans="1:16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</row>
    <row r="87" ht="14.5" spans="1:16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</row>
    <row r="88" ht="14.5" spans="1:16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</row>
    <row r="89" ht="14.5" spans="1:16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</row>
    <row r="90" ht="14.5" spans="1:16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</row>
    <row r="91" ht="14.5" spans="1:16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</row>
    <row r="92" ht="14.5" spans="1:16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</row>
    <row r="93" ht="14.5" spans="1:16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</row>
    <row r="94" ht="14.5" spans="1:16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</row>
    <row r="95" ht="14.5" spans="1:16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</row>
    <row r="96" ht="14.5" spans="1:16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</row>
    <row r="97" ht="14.5" spans="1:16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</row>
    <row r="98" ht="14.5" spans="1:16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</row>
    <row r="99" ht="14.5" spans="1:16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</row>
    <row r="100" ht="14.5" spans="1:16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</row>
    <row r="101" ht="14.5" spans="1:16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</row>
    <row r="102" ht="14.5" spans="1:16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</row>
    <row r="103" ht="14.5" spans="1:16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</row>
    <row r="104" ht="14.5" spans="1:16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</row>
    <row r="105" ht="14.5" spans="1:2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4.5" spans="1:2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4.5" spans="1:2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4.5" spans="1:2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4.5" spans="1:2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4.5" spans="1:2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4.5" spans="1: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4.5" spans="1: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4.5" spans="1: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4.5" spans="1: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4.5" spans="1: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4.5" spans="1: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4.5" spans="1: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4.5" spans="1: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4.5" spans="1: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4.5" spans="1: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4.5" spans="1:2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4.5" spans="1:2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4.5" spans="1: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4.5" spans="1:2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4.5" spans="1:2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4.5" spans="1:2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4.5" spans="1:2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4.5" spans="1:2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4.5" spans="1:2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4.5" spans="1: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4.5" spans="1:2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4.5" spans="1:2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4.5" spans="1:2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4.5" spans="1: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4.5" spans="1:2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4.5" spans="1:2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4.5" spans="1:2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4.5" spans="1:2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4.5" spans="1:2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4.5" spans="1: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4.5" spans="1: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4.5" spans="1: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4.5" spans="1: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4.5" spans="1: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4.5" spans="1: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4.5" spans="1: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4.5" spans="1:2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4.5" spans="1:2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4.5" spans="1:2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4.5" spans="1:2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4.5" spans="1:2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4.5" spans="1:2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4.5" spans="1:2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4.5" spans="1:2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4.5" spans="1:2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4.5" spans="1:2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4.5" spans="1:2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4.5" spans="1:2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4.5" spans="1:2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4.5" spans="1:2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4.5" spans="1:2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4.5" spans="1:2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</sheetData>
  <mergeCells count="405">
    <mergeCell ref="A1:B1"/>
    <mergeCell ref="Y1:Z1"/>
    <mergeCell ref="AW1:AX1"/>
    <mergeCell ref="BU1:BV1"/>
    <mergeCell ref="CS1:CT1"/>
    <mergeCell ref="DQ1:DR1"/>
    <mergeCell ref="EO1:EP1"/>
    <mergeCell ref="A2:B2"/>
    <mergeCell ref="Y2:Z2"/>
    <mergeCell ref="AW2:AX2"/>
    <mergeCell ref="BU2:BV2"/>
    <mergeCell ref="CS2:CT2"/>
    <mergeCell ref="DQ2:DR2"/>
    <mergeCell ref="EO2:EP2"/>
    <mergeCell ref="A3:B3"/>
    <mergeCell ref="Y3:Z3"/>
    <mergeCell ref="AW3:AX3"/>
    <mergeCell ref="BU3:BV3"/>
    <mergeCell ref="CS3:CT3"/>
    <mergeCell ref="DQ3:DR3"/>
    <mergeCell ref="EO3:EP3"/>
    <mergeCell ref="A4:B4"/>
    <mergeCell ref="Y4:Z4"/>
    <mergeCell ref="AW4:AX4"/>
    <mergeCell ref="BU4:BV4"/>
    <mergeCell ref="CS4:CT4"/>
    <mergeCell ref="DQ4:DR4"/>
    <mergeCell ref="EO4:EP4"/>
    <mergeCell ref="A5:B5"/>
    <mergeCell ref="Y5:Z5"/>
    <mergeCell ref="AW5:AX5"/>
    <mergeCell ref="BU5:BV5"/>
    <mergeCell ref="CS5:CT5"/>
    <mergeCell ref="DQ5:DR5"/>
    <mergeCell ref="EO5:EP5"/>
    <mergeCell ref="A6:B6"/>
    <mergeCell ref="Y6:Z6"/>
    <mergeCell ref="AW6:AX6"/>
    <mergeCell ref="BU6:BV6"/>
    <mergeCell ref="CS6:CT6"/>
    <mergeCell ref="DQ6:DR6"/>
    <mergeCell ref="EO6:EP6"/>
    <mergeCell ref="A7:B7"/>
    <mergeCell ref="Y7:Z7"/>
    <mergeCell ref="AW7:AX7"/>
    <mergeCell ref="BU7:BV7"/>
    <mergeCell ref="CS7:CT7"/>
    <mergeCell ref="DQ7:DR7"/>
    <mergeCell ref="EO7:EP7"/>
    <mergeCell ref="A8:B8"/>
    <mergeCell ref="Y8:Z8"/>
    <mergeCell ref="AW8:AX8"/>
    <mergeCell ref="BU8:BV8"/>
    <mergeCell ref="CS8:CT8"/>
    <mergeCell ref="DQ8:DR8"/>
    <mergeCell ref="EO8:EP8"/>
    <mergeCell ref="A9:B9"/>
    <mergeCell ref="Y9:Z9"/>
    <mergeCell ref="AW9:AX9"/>
    <mergeCell ref="BU9:BV9"/>
    <mergeCell ref="CS9:CT9"/>
    <mergeCell ref="DQ9:DR9"/>
    <mergeCell ref="EO9:EP9"/>
    <mergeCell ref="A10:B10"/>
    <mergeCell ref="Y10:Z10"/>
    <mergeCell ref="AW10:AX10"/>
    <mergeCell ref="BU10:BV10"/>
    <mergeCell ref="CS10:CT10"/>
    <mergeCell ref="DQ10:DR10"/>
    <mergeCell ref="EO10:EP10"/>
    <mergeCell ref="A11:B11"/>
    <mergeCell ref="Y11:Z11"/>
    <mergeCell ref="AW11:AX11"/>
    <mergeCell ref="BU11:BV11"/>
    <mergeCell ref="CS11:CT11"/>
    <mergeCell ref="DQ11:DR11"/>
    <mergeCell ref="EO11:EP11"/>
    <mergeCell ref="A12:B12"/>
    <mergeCell ref="Y12:Z12"/>
    <mergeCell ref="AW12:AX12"/>
    <mergeCell ref="BU12:BV12"/>
    <mergeCell ref="CS12:CT12"/>
    <mergeCell ref="DQ12:DR12"/>
    <mergeCell ref="EO12:EP12"/>
    <mergeCell ref="A30:B30"/>
    <mergeCell ref="Y30:Z30"/>
    <mergeCell ref="AW30:AX30"/>
    <mergeCell ref="BU30:BV30"/>
    <mergeCell ref="CS30:CT30"/>
    <mergeCell ref="DQ30:DR30"/>
    <mergeCell ref="EO30:EP30"/>
    <mergeCell ref="A47:B47"/>
    <mergeCell ref="Y47:Z47"/>
    <mergeCell ref="AW47:AX47"/>
    <mergeCell ref="BU47:BV47"/>
    <mergeCell ref="CS47:CT47"/>
    <mergeCell ref="DQ47:DR47"/>
    <mergeCell ref="EO47:EP47"/>
    <mergeCell ref="A48:B48"/>
    <mergeCell ref="Y48:Z48"/>
    <mergeCell ref="AW48:AX48"/>
    <mergeCell ref="BU48:BV48"/>
    <mergeCell ref="CS48:CT48"/>
    <mergeCell ref="DQ48:DR48"/>
    <mergeCell ref="EO48:EP48"/>
    <mergeCell ref="A49:B49"/>
    <mergeCell ref="Y49:Z49"/>
    <mergeCell ref="AW49:AX49"/>
    <mergeCell ref="BU49:BV49"/>
    <mergeCell ref="CS49:CT49"/>
    <mergeCell ref="DQ49:DR49"/>
    <mergeCell ref="EO49:EP49"/>
    <mergeCell ref="A50:B50"/>
    <mergeCell ref="Y50:Z50"/>
    <mergeCell ref="AW50:AX50"/>
    <mergeCell ref="BU50:BV50"/>
    <mergeCell ref="CS50:CT50"/>
    <mergeCell ref="DQ50:DR50"/>
    <mergeCell ref="EO50:EP50"/>
    <mergeCell ref="A51:B51"/>
    <mergeCell ref="Y51:Z51"/>
    <mergeCell ref="AW51:AX51"/>
    <mergeCell ref="BU51:BV51"/>
    <mergeCell ref="CS51:CT51"/>
    <mergeCell ref="DQ51:DR51"/>
    <mergeCell ref="EO51:EP51"/>
    <mergeCell ref="A52:B52"/>
    <mergeCell ref="Y52:Z52"/>
    <mergeCell ref="AW52:AX52"/>
    <mergeCell ref="BU52:BV52"/>
    <mergeCell ref="CS52:CT52"/>
    <mergeCell ref="DQ52:DR52"/>
    <mergeCell ref="EO52:EP52"/>
    <mergeCell ref="A53:B53"/>
    <mergeCell ref="Y53:Z53"/>
    <mergeCell ref="AW53:AX53"/>
    <mergeCell ref="BU53:BV53"/>
    <mergeCell ref="CS53:CT53"/>
    <mergeCell ref="DQ53:DR53"/>
    <mergeCell ref="EO53:EP53"/>
    <mergeCell ref="A54:B54"/>
    <mergeCell ref="Y54:Z54"/>
    <mergeCell ref="AW54:AX54"/>
    <mergeCell ref="BU54:BV54"/>
    <mergeCell ref="CS54:CT54"/>
    <mergeCell ref="DQ54:DR54"/>
    <mergeCell ref="EO54:EP54"/>
    <mergeCell ref="A55:B55"/>
    <mergeCell ref="Y55:Z55"/>
    <mergeCell ref="AW55:AX55"/>
    <mergeCell ref="BU55:BV55"/>
    <mergeCell ref="CS55:CT55"/>
    <mergeCell ref="DQ55:DR55"/>
    <mergeCell ref="EO55:EP55"/>
    <mergeCell ref="A56:B56"/>
    <mergeCell ref="Y56:Z56"/>
    <mergeCell ref="AW56:AX56"/>
    <mergeCell ref="BU56:BV56"/>
    <mergeCell ref="CS56:CT56"/>
    <mergeCell ref="DQ56:DR56"/>
    <mergeCell ref="EO56:EP56"/>
    <mergeCell ref="A57:B57"/>
    <mergeCell ref="Y57:Z57"/>
    <mergeCell ref="AW57:AX57"/>
    <mergeCell ref="BU57:BV57"/>
    <mergeCell ref="CS57:CT57"/>
    <mergeCell ref="DQ57:DR57"/>
    <mergeCell ref="EO57:EP57"/>
    <mergeCell ref="A58:B58"/>
    <mergeCell ref="Y58:Z58"/>
    <mergeCell ref="AW58:AX58"/>
    <mergeCell ref="BU58:BV58"/>
    <mergeCell ref="CS58:CT58"/>
    <mergeCell ref="DQ58:DR58"/>
    <mergeCell ref="EO58:EP58"/>
    <mergeCell ref="A59:B59"/>
    <mergeCell ref="Y59:Z59"/>
    <mergeCell ref="AW59:AX59"/>
    <mergeCell ref="BU59:BV59"/>
    <mergeCell ref="CS59:CT59"/>
    <mergeCell ref="DQ59:DR59"/>
    <mergeCell ref="EO59:EP59"/>
    <mergeCell ref="A60:B60"/>
    <mergeCell ref="Y60:Z60"/>
    <mergeCell ref="AW60:AX60"/>
    <mergeCell ref="BU60:BV60"/>
    <mergeCell ref="CS60:CT60"/>
    <mergeCell ref="DQ60:DR60"/>
    <mergeCell ref="EO60:EP60"/>
    <mergeCell ref="A61:B61"/>
    <mergeCell ref="Y61:Z61"/>
    <mergeCell ref="AW61:AX61"/>
    <mergeCell ref="BU61:BV61"/>
    <mergeCell ref="CS61:CT61"/>
    <mergeCell ref="DQ61:DR61"/>
    <mergeCell ref="EO61:EP61"/>
    <mergeCell ref="A62:B62"/>
    <mergeCell ref="Y62:Z62"/>
    <mergeCell ref="AW62:AX62"/>
    <mergeCell ref="BU62:BV62"/>
    <mergeCell ref="CS62:CT62"/>
    <mergeCell ref="DQ62:DR62"/>
    <mergeCell ref="EO62:EP62"/>
    <mergeCell ref="A63:B63"/>
    <mergeCell ref="Y63:Z63"/>
    <mergeCell ref="AW63:AX63"/>
    <mergeCell ref="BU63:BV63"/>
    <mergeCell ref="CS63:CT63"/>
    <mergeCell ref="DQ63:DR63"/>
    <mergeCell ref="EO63:EP63"/>
    <mergeCell ref="A64:B64"/>
    <mergeCell ref="Y64:Z64"/>
    <mergeCell ref="AW64:AX64"/>
    <mergeCell ref="BU64:BV64"/>
    <mergeCell ref="CS64:CT64"/>
    <mergeCell ref="DQ64:DR64"/>
    <mergeCell ref="EO64:EP64"/>
    <mergeCell ref="A65:B65"/>
    <mergeCell ref="Y65:Z65"/>
    <mergeCell ref="AW65:AX65"/>
    <mergeCell ref="BU65:BV65"/>
    <mergeCell ref="CS65:CT65"/>
    <mergeCell ref="DQ65:DR65"/>
    <mergeCell ref="EO65:EP65"/>
    <mergeCell ref="A66:B66"/>
    <mergeCell ref="Y66:Z66"/>
    <mergeCell ref="AW66:AX66"/>
    <mergeCell ref="BU66:BV66"/>
    <mergeCell ref="CS66:CT66"/>
    <mergeCell ref="DQ66:DR66"/>
    <mergeCell ref="EO66:EP66"/>
    <mergeCell ref="A67:B67"/>
    <mergeCell ref="Y67:Z67"/>
    <mergeCell ref="AW67:AX67"/>
    <mergeCell ref="BU67:BV67"/>
    <mergeCell ref="CS67:CT67"/>
    <mergeCell ref="DQ67:DR67"/>
    <mergeCell ref="EO67:EP67"/>
    <mergeCell ref="A68:B68"/>
    <mergeCell ref="Y68:Z68"/>
    <mergeCell ref="AW68:AX68"/>
    <mergeCell ref="BU68:BV68"/>
    <mergeCell ref="CS68:CT68"/>
    <mergeCell ref="DQ68:DR68"/>
    <mergeCell ref="EO68:EP68"/>
    <mergeCell ref="A69:B69"/>
    <mergeCell ref="Y69:Z69"/>
    <mergeCell ref="AW69:AX69"/>
    <mergeCell ref="BU69:BV69"/>
    <mergeCell ref="CS69:CT69"/>
    <mergeCell ref="DQ69:DR69"/>
    <mergeCell ref="EO69:EP69"/>
    <mergeCell ref="A70:B70"/>
    <mergeCell ref="Y70:Z70"/>
    <mergeCell ref="AW70:AX70"/>
    <mergeCell ref="BU70:BV70"/>
    <mergeCell ref="CS70:CT70"/>
    <mergeCell ref="DQ70:DR70"/>
    <mergeCell ref="EO70:EP70"/>
    <mergeCell ref="A71:B71"/>
    <mergeCell ref="Y71:Z71"/>
    <mergeCell ref="AW71:AX71"/>
    <mergeCell ref="BU71:BV71"/>
    <mergeCell ref="CS71:CT71"/>
    <mergeCell ref="DQ71:DR71"/>
    <mergeCell ref="EO71:EP71"/>
    <mergeCell ref="A72:B72"/>
    <mergeCell ref="Y72:Z72"/>
    <mergeCell ref="AW72:AX72"/>
    <mergeCell ref="BU72:BV72"/>
    <mergeCell ref="CS72:CT72"/>
    <mergeCell ref="DQ72:DR72"/>
    <mergeCell ref="EO72:EP72"/>
    <mergeCell ref="A73:B73"/>
    <mergeCell ref="Y73:Z73"/>
    <mergeCell ref="AW73:AX73"/>
    <mergeCell ref="BU73:BV73"/>
    <mergeCell ref="CS73:CT73"/>
    <mergeCell ref="DQ73:DR73"/>
    <mergeCell ref="EO73:EP73"/>
    <mergeCell ref="A74:B74"/>
    <mergeCell ref="Y74:Z74"/>
    <mergeCell ref="AW74:AX74"/>
    <mergeCell ref="BU74:BV74"/>
    <mergeCell ref="CS74:CT74"/>
    <mergeCell ref="DQ74:DR74"/>
    <mergeCell ref="EO74:EP74"/>
    <mergeCell ref="A75:B75"/>
    <mergeCell ref="EO75:EP75"/>
    <mergeCell ref="A76:B76"/>
    <mergeCell ref="EO76:EP76"/>
    <mergeCell ref="A77:B77"/>
    <mergeCell ref="EO77:EP77"/>
    <mergeCell ref="A78:B78"/>
    <mergeCell ref="EO78:EP78"/>
    <mergeCell ref="A79:B79"/>
    <mergeCell ref="EO79:EP79"/>
    <mergeCell ref="A80:B80"/>
    <mergeCell ref="EO80:EP80"/>
    <mergeCell ref="A81:B81"/>
    <mergeCell ref="EO81:EP81"/>
    <mergeCell ref="A82:B82"/>
    <mergeCell ref="EO82:EP82"/>
    <mergeCell ref="A83:B83"/>
    <mergeCell ref="EO83:EP83"/>
    <mergeCell ref="A84:B84"/>
    <mergeCell ref="EO84:EP84"/>
    <mergeCell ref="A85:B85"/>
    <mergeCell ref="EO85:EP85"/>
    <mergeCell ref="A86:B86"/>
    <mergeCell ref="EO86:EP86"/>
    <mergeCell ref="A87:B87"/>
    <mergeCell ref="EO87:EP87"/>
    <mergeCell ref="A88:B88"/>
    <mergeCell ref="EO88:EP88"/>
    <mergeCell ref="A89:B89"/>
    <mergeCell ref="EO89:EP89"/>
    <mergeCell ref="A90:B90"/>
    <mergeCell ref="EO90:EP90"/>
    <mergeCell ref="A91:B91"/>
    <mergeCell ref="EO91:EP91"/>
    <mergeCell ref="A92:B92"/>
    <mergeCell ref="EO92:EP92"/>
    <mergeCell ref="A93:B93"/>
    <mergeCell ref="EO93:EP93"/>
    <mergeCell ref="A94:B94"/>
    <mergeCell ref="EO94:EP94"/>
    <mergeCell ref="A95:B95"/>
    <mergeCell ref="EO95:EP95"/>
    <mergeCell ref="A96:B96"/>
    <mergeCell ref="EO96:EP96"/>
    <mergeCell ref="A97:B97"/>
    <mergeCell ref="EO97:EP97"/>
    <mergeCell ref="A98:B98"/>
    <mergeCell ref="EO98:EP98"/>
    <mergeCell ref="A99:B99"/>
    <mergeCell ref="EO99:EP99"/>
    <mergeCell ref="A100:B100"/>
    <mergeCell ref="EO100:EP100"/>
    <mergeCell ref="A101:B101"/>
    <mergeCell ref="EO101:EP101"/>
    <mergeCell ref="A102:B102"/>
    <mergeCell ref="EO102:EP102"/>
    <mergeCell ref="A103:B103"/>
    <mergeCell ref="EO103:EP103"/>
    <mergeCell ref="A104:B104"/>
    <mergeCell ref="EO104:EP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45"/>
  <sheetViews>
    <sheetView zoomScale="58" zoomScaleNormal="58" topLeftCell="J96" workbookViewId="0">
      <selection activeCell="H111" sqref="H111"/>
    </sheetView>
  </sheetViews>
  <sheetFormatPr defaultColWidth="8.72727272727273" defaultRowHeight="12.5"/>
  <cols>
    <col min="1" max="1" width="13.8181818181818" customWidth="1"/>
    <col min="2" max="2" width="27.2727272727273" customWidth="1"/>
    <col min="4" max="4" width="22.7272727272727" customWidth="1"/>
    <col min="5" max="5" width="17.4545454545455" customWidth="1"/>
    <col min="6" max="6" width="19.1818181818182" customWidth="1"/>
    <col min="7" max="7" width="27.2727272727273" customWidth="1"/>
    <col min="8" max="8" width="17" customWidth="1"/>
    <col min="9" max="9" width="11" customWidth="1"/>
    <col min="10" max="13" width="12" customWidth="1"/>
    <col min="18" max="18" width="53.5454545454545" customWidth="1"/>
  </cols>
  <sheetData>
    <row r="1" ht="14.5" spans="4:13">
      <c r="D1" s="32"/>
      <c r="E1" s="32"/>
      <c r="F1" s="33" t="s">
        <v>233</v>
      </c>
      <c r="G1" s="32"/>
      <c r="H1" s="32"/>
      <c r="I1" s="32"/>
      <c r="J1" s="32"/>
      <c r="K1" s="32"/>
      <c r="L1" s="32"/>
      <c r="M1" s="32"/>
    </row>
    <row r="2" ht="15.25" spans="4:18">
      <c r="D2" s="34" t="s">
        <v>11</v>
      </c>
      <c r="E2" s="34" t="s">
        <v>185</v>
      </c>
      <c r="F2" s="34" t="s">
        <v>186</v>
      </c>
      <c r="G2" s="115" t="s">
        <v>187</v>
      </c>
      <c r="H2" t="s">
        <v>188</v>
      </c>
      <c r="I2" t="s">
        <v>189</v>
      </c>
      <c r="J2" t="s">
        <v>190</v>
      </c>
      <c r="K2" t="s">
        <v>191</v>
      </c>
      <c r="L2" t="s">
        <v>192</v>
      </c>
      <c r="M2" t="s">
        <v>193</v>
      </c>
      <c r="O2" s="120" t="s">
        <v>234</v>
      </c>
      <c r="R2" s="35" t="s">
        <v>235</v>
      </c>
    </row>
    <row r="3" spans="1:15">
      <c r="A3" s="116" t="s">
        <v>236</v>
      </c>
      <c r="B3" s="56" t="str">
        <f>attached_heating_EFF!B14</f>
        <v>Heating Oil – Normal Efficiency</v>
      </c>
      <c r="D3" t="s">
        <v>91</v>
      </c>
      <c r="E3" t="s">
        <v>79</v>
      </c>
      <c r="F3" t="s">
        <v>27</v>
      </c>
      <c r="G3">
        <f>attached_ApartmentHeatingStock!W15*'TechHeat-RES-AP'!O3</f>
        <v>0.0001</v>
      </c>
      <c r="H3">
        <f>attached_ApartmentHeatingStock!AU15*'TechHeat-RES-AP'!O3</f>
        <v>0</v>
      </c>
      <c r="I3">
        <f>attached_ApartmentHeatingStock!BS15*'TechHeat-RES-AP'!O3</f>
        <v>0</v>
      </c>
      <c r="J3">
        <f>attached_ApartmentHeatingStock!CQ15*'TechHeat-RES-AP'!O3</f>
        <v>0</v>
      </c>
      <c r="K3">
        <f>attached_ApartmentHeatingStock!DO15*'TechHeat-RES-AP'!O3</f>
        <v>0</v>
      </c>
      <c r="L3">
        <f>attached_ApartmentHeatingStock!EM15*'TechHeat-RES-AP'!O3</f>
        <v>0</v>
      </c>
      <c r="M3">
        <f>attached_ApartmentHeatingStock!FK15*'TechHeat-RES-AP'!O3</f>
        <v>0.0004</v>
      </c>
      <c r="O3">
        <v>0.001</v>
      </c>
    </row>
    <row r="4" spans="1:15">
      <c r="A4" s="116"/>
      <c r="B4" s="56" t="str">
        <f>attached_heating_EFF!B15</f>
        <v>Heating Oil – Medium Efficiency</v>
      </c>
      <c r="D4" t="s">
        <v>94</v>
      </c>
      <c r="E4" t="s">
        <v>79</v>
      </c>
      <c r="F4" t="s">
        <v>27</v>
      </c>
      <c r="G4">
        <f>attached_ApartmentHeatingStock!W16*'TechHeat-RES-AP'!O4</f>
        <v>0.0482</v>
      </c>
      <c r="H4">
        <f>attached_ApartmentHeatingStock!AU16*'TechHeat-RES-AP'!O4</f>
        <v>0.095</v>
      </c>
      <c r="I4">
        <f>attached_ApartmentHeatingStock!BS16*'TechHeat-RES-AP'!O4</f>
        <v>0.0414</v>
      </c>
      <c r="J4">
        <f>attached_ApartmentHeatingStock!CQ16*'TechHeat-RES-AP'!O4</f>
        <v>0.0011</v>
      </c>
      <c r="K4">
        <f>attached_ApartmentHeatingStock!DO16*'TechHeat-RES-AP'!O4</f>
        <v>0.0015</v>
      </c>
      <c r="L4">
        <f>attached_ApartmentHeatingStock!EM16*'TechHeat-RES-AP'!O4</f>
        <v>0.0009</v>
      </c>
      <c r="M4">
        <f>attached_ApartmentHeatingStock!FK16*'TechHeat-RES-AP'!O4</f>
        <v>0.0185</v>
      </c>
      <c r="O4">
        <v>0.001</v>
      </c>
    </row>
    <row r="5" spans="1:15">
      <c r="A5" s="116"/>
      <c r="B5" s="56" t="str">
        <f>attached_heating_EFF!B16</f>
        <v>Heating Oil – High Efficiency</v>
      </c>
      <c r="D5" t="s">
        <v>97</v>
      </c>
      <c r="E5" t="s">
        <v>79</v>
      </c>
      <c r="F5" t="s">
        <v>27</v>
      </c>
      <c r="G5">
        <f>attached_ApartmentHeatingStock!W17*'TechHeat-RES-AP'!O5</f>
        <v>0</v>
      </c>
      <c r="H5">
        <f>attached_ApartmentHeatingStock!AU17*'TechHeat-RES-AP'!O5</f>
        <v>0</v>
      </c>
      <c r="I5">
        <f>attached_ApartmentHeatingStock!BS17*'TechHeat-RES-AP'!O5</f>
        <v>0</v>
      </c>
      <c r="J5">
        <f>attached_ApartmentHeatingStock!CQ17*'TechHeat-RES-AP'!O5</f>
        <v>0</v>
      </c>
      <c r="K5">
        <f>attached_ApartmentHeatingStock!DO17*'TechHeat-RES-AP'!O5</f>
        <v>0</v>
      </c>
      <c r="L5">
        <f>attached_ApartmentHeatingStock!EM17*'TechHeat-RES-AP'!O5</f>
        <v>0</v>
      </c>
      <c r="M5">
        <f>attached_ApartmentHeatingStock!FK17*'TechHeat-RES-AP'!O5</f>
        <v>0</v>
      </c>
      <c r="O5">
        <v>0.001</v>
      </c>
    </row>
    <row r="6" spans="1:15">
      <c r="A6" s="116"/>
      <c r="B6" s="56" t="str">
        <f>attached_heating_EFF!B17</f>
        <v>Natural Gas – Normal Efficiency</v>
      </c>
      <c r="D6" t="s">
        <v>100</v>
      </c>
      <c r="E6" t="s">
        <v>76</v>
      </c>
      <c r="F6" t="s">
        <v>27</v>
      </c>
      <c r="G6">
        <f>attached_ApartmentHeatingStock!W18*'TechHeat-RES-AP'!O6</f>
        <v>0</v>
      </c>
      <c r="H6">
        <f>attached_ApartmentHeatingStock!AU18*'TechHeat-RES-AP'!O6</f>
        <v>0</v>
      </c>
      <c r="I6">
        <f>attached_ApartmentHeatingStock!BS18*'TechHeat-RES-AP'!O6</f>
        <v>0</v>
      </c>
      <c r="J6">
        <f>attached_ApartmentHeatingStock!CQ18*'TechHeat-RES-AP'!O6</f>
        <v>0</v>
      </c>
      <c r="K6">
        <f>attached_ApartmentHeatingStock!DO18*'TechHeat-RES-AP'!O6</f>
        <v>0.0003</v>
      </c>
      <c r="L6">
        <f>attached_ApartmentHeatingStock!EM18*'TechHeat-RES-AP'!O6</f>
        <v>0</v>
      </c>
      <c r="M6">
        <f>attached_ApartmentHeatingStock!FK18*'TechHeat-RES-AP'!O6</f>
        <v>0</v>
      </c>
      <c r="O6">
        <v>0.001</v>
      </c>
    </row>
    <row r="7" spans="1:15">
      <c r="A7" s="116"/>
      <c r="B7" s="56" t="str">
        <f>attached_heating_EFF!B18</f>
        <v>Natural Gas – Medium Efficiency</v>
      </c>
      <c r="D7" t="s">
        <v>103</v>
      </c>
      <c r="E7" t="s">
        <v>76</v>
      </c>
      <c r="F7" t="s">
        <v>27</v>
      </c>
      <c r="G7">
        <f>attached_ApartmentHeatingStock!W19*'TechHeat-RES-AP'!O7</f>
        <v>0.0007</v>
      </c>
      <c r="H7">
        <f>attached_ApartmentHeatingStock!AU19*'TechHeat-RES-AP'!O7</f>
        <v>0.0079</v>
      </c>
      <c r="I7">
        <f>attached_ApartmentHeatingStock!BS19*'TechHeat-RES-AP'!O7</f>
        <v>0.2102</v>
      </c>
      <c r="J7">
        <f>attached_ApartmentHeatingStock!CQ19*'TechHeat-RES-AP'!O7</f>
        <v>0.0134</v>
      </c>
      <c r="K7">
        <f>attached_ApartmentHeatingStock!DO19*'TechHeat-RES-AP'!O7</f>
        <v>0.017</v>
      </c>
      <c r="L7">
        <f>attached_ApartmentHeatingStock!EM19*'TechHeat-RES-AP'!O7</f>
        <v>0.1333</v>
      </c>
      <c r="M7">
        <f>attached_ApartmentHeatingStock!FK19*'TechHeat-RES-AP'!O7</f>
        <v>0.123</v>
      </c>
      <c r="O7">
        <v>0.001</v>
      </c>
    </row>
    <row r="8" spans="1:15">
      <c r="A8" s="116"/>
      <c r="B8" s="56" t="str">
        <f>attached_heating_EFF!B19</f>
        <v>Natural Gas – High Efficiency</v>
      </c>
      <c r="D8" t="s">
        <v>106</v>
      </c>
      <c r="E8" t="s">
        <v>76</v>
      </c>
      <c r="F8" t="s">
        <v>27</v>
      </c>
      <c r="G8">
        <f>attached_ApartmentHeatingStock!W20*'TechHeat-RES-AP'!O8</f>
        <v>0.0062</v>
      </c>
      <c r="H8">
        <f>attached_ApartmentHeatingStock!AU20*'TechHeat-RES-AP'!O8</f>
        <v>0.0917</v>
      </c>
      <c r="I8">
        <f>attached_ApartmentHeatingStock!BS20*'TechHeat-RES-AP'!O8</f>
        <v>0.9884</v>
      </c>
      <c r="J8">
        <f>attached_ApartmentHeatingStock!CQ20*'TechHeat-RES-AP'!O8</f>
        <v>0.0614</v>
      </c>
      <c r="K8">
        <f>attached_ApartmentHeatingStock!DO20*'TechHeat-RES-AP'!O8</f>
        <v>0.0647</v>
      </c>
      <c r="L8">
        <f>attached_ApartmentHeatingStock!EM20*'TechHeat-RES-AP'!O8</f>
        <v>0.2062</v>
      </c>
      <c r="M8">
        <f>attached_ApartmentHeatingStock!FK20*'TechHeat-RES-AP'!O8</f>
        <v>0.2514</v>
      </c>
      <c r="O8">
        <v>0.001</v>
      </c>
    </row>
    <row r="9" spans="1:15">
      <c r="A9" s="116"/>
      <c r="B9" s="56" t="str">
        <f>attached_heating_EFF!B20</f>
        <v>Electric</v>
      </c>
      <c r="D9" t="s">
        <v>109</v>
      </c>
      <c r="E9" t="s">
        <v>72</v>
      </c>
      <c r="F9" t="s">
        <v>27</v>
      </c>
      <c r="G9">
        <f>attached_ApartmentHeatingStock!W21*'TechHeat-RES-AP'!O9</f>
        <v>0.1417</v>
      </c>
      <c r="H9">
        <f>attached_ApartmentHeatingStock!AU21*'TechHeat-RES-AP'!O9</f>
        <v>1.5065</v>
      </c>
      <c r="I9">
        <f>attached_ApartmentHeatingStock!BS21*'TechHeat-RES-AP'!O9</f>
        <v>0.3661</v>
      </c>
      <c r="J9">
        <f>attached_ApartmentHeatingStock!CQ21*'TechHeat-RES-AP'!O9</f>
        <v>0.0568</v>
      </c>
      <c r="K9">
        <f>attached_ApartmentHeatingStock!DO21*'TechHeat-RES-AP'!O9</f>
        <v>0.0126</v>
      </c>
      <c r="L9">
        <f>attached_ApartmentHeatingStock!EM21*'TechHeat-RES-AP'!O9</f>
        <v>0.0481</v>
      </c>
      <c r="M9">
        <f>attached_ApartmentHeatingStock!FK21*'TechHeat-RES-AP'!O9</f>
        <v>0.361</v>
      </c>
      <c r="O9">
        <v>0.001</v>
      </c>
    </row>
    <row r="10" spans="1:15">
      <c r="A10" s="116"/>
      <c r="B10" s="56" t="str">
        <f>attached_heating_EFF!B21</f>
        <v>Heat Pump</v>
      </c>
      <c r="D10" t="s">
        <v>112</v>
      </c>
      <c r="E10" t="s">
        <v>64</v>
      </c>
      <c r="F10" t="s">
        <v>27</v>
      </c>
      <c r="G10">
        <f>attached_ApartmentHeatingStock!W22*'TechHeat-RES-AP'!O10</f>
        <v>0.0037</v>
      </c>
      <c r="H10">
        <f>attached_ApartmentHeatingStock!AU22*'TechHeat-RES-AP'!O10</f>
        <v>0.0181</v>
      </c>
      <c r="I10">
        <f>attached_ApartmentHeatingStock!BS22*'TechHeat-RES-AP'!O10</f>
        <v>0.025</v>
      </c>
      <c r="J10">
        <f>attached_ApartmentHeatingStock!CQ22*'TechHeat-RES-AP'!O10</f>
        <v>0.0032</v>
      </c>
      <c r="K10">
        <f>attached_ApartmentHeatingStock!DO22*'TechHeat-RES-AP'!O10</f>
        <v>0</v>
      </c>
      <c r="L10">
        <f>attached_ApartmentHeatingStock!EM22*'TechHeat-RES-AP'!O10</f>
        <v>0.0023</v>
      </c>
      <c r="M10">
        <f>attached_ApartmentHeatingStock!FK22*'TechHeat-RES-AP'!O10</f>
        <v>0.0162</v>
      </c>
      <c r="O10">
        <v>0.001</v>
      </c>
    </row>
    <row r="11" spans="1:15">
      <c r="A11" s="116"/>
      <c r="B11" s="56" t="str">
        <f>attached_heating_EFF!B22</f>
        <v>Other1</v>
      </c>
      <c r="D11" t="s">
        <v>116</v>
      </c>
      <c r="E11" t="s">
        <v>67</v>
      </c>
      <c r="F11" t="s">
        <v>27</v>
      </c>
      <c r="G11">
        <f>attached_ApartmentHeatingStock!W23*'TechHeat-RES-AP'!O11</f>
        <v>0.0035</v>
      </c>
      <c r="H11">
        <f>attached_ApartmentHeatingStock!AU23*'TechHeat-RES-AP'!O11</f>
        <v>0.008</v>
      </c>
      <c r="I11">
        <f>attached_ApartmentHeatingStock!BS23*'TechHeat-RES-AP'!O11</f>
        <v>0.0567</v>
      </c>
      <c r="J11">
        <f>attached_ApartmentHeatingStock!CQ23*'TechHeat-RES-AP'!O11</f>
        <v>0.0006</v>
      </c>
      <c r="K11">
        <f>attached_ApartmentHeatingStock!DO23*'TechHeat-RES-AP'!O11</f>
        <v>0.0012</v>
      </c>
      <c r="L11">
        <f>attached_ApartmentHeatingStock!EM23*'TechHeat-RES-AP'!O11</f>
        <v>0.0031</v>
      </c>
      <c r="M11">
        <f>attached_ApartmentHeatingStock!FK23*'TechHeat-RES-AP'!O11</f>
        <v>0.0066</v>
      </c>
      <c r="O11">
        <v>0.001</v>
      </c>
    </row>
    <row r="12" spans="1:15">
      <c r="A12" s="116"/>
      <c r="B12" s="56" t="str">
        <f>attached_heating_EFF!B23</f>
        <v>Wood</v>
      </c>
      <c r="D12" t="s">
        <v>119</v>
      </c>
      <c r="E12" t="s">
        <v>70</v>
      </c>
      <c r="F12" t="s">
        <v>27</v>
      </c>
      <c r="G12">
        <f>attached_ApartmentHeatingStock!W24*'TechHeat-RES-AP'!O12</f>
        <v>0.0173</v>
      </c>
      <c r="H12">
        <f>attached_ApartmentHeatingStock!AU24*'TechHeat-RES-AP'!O12</f>
        <v>0.0489</v>
      </c>
      <c r="I12">
        <f>attached_ApartmentHeatingStock!BS24*'TechHeat-RES-AP'!O12</f>
        <v>0.0184</v>
      </c>
      <c r="J12">
        <f>attached_ApartmentHeatingStock!CQ24*'TechHeat-RES-AP'!O12</f>
        <v>0.0009</v>
      </c>
      <c r="K12">
        <f>attached_ApartmentHeatingStock!DO24*'TechHeat-RES-AP'!O12</f>
        <v>0.0005</v>
      </c>
      <c r="L12">
        <f>attached_ApartmentHeatingStock!EM24*'TechHeat-RES-AP'!O12</f>
        <v>0.0005</v>
      </c>
      <c r="M12">
        <f>attached_ApartmentHeatingStock!FK24*'TechHeat-RES-AP'!O12</f>
        <v>0.0174</v>
      </c>
      <c r="O12">
        <v>0.001</v>
      </c>
    </row>
    <row r="13" ht="14.5" spans="1:15">
      <c r="A13" s="116"/>
      <c r="B13" s="10" t="s">
        <v>237</v>
      </c>
      <c r="D13" s="35" t="s">
        <v>120</v>
      </c>
      <c r="E13" s="35" t="s">
        <v>72</v>
      </c>
      <c r="F13" t="s">
        <v>27</v>
      </c>
      <c r="G13">
        <f>attached_ApartmentHeatingStock!W26*'TechHeat-RES-AP'!O13</f>
        <v>0.0015</v>
      </c>
      <c r="H13">
        <f>attached_ApartmentHeatingStock!AU26*'TechHeat-RES-AP'!O13</f>
        <v>0.0212</v>
      </c>
      <c r="I13">
        <f>attached_ApartmentHeatingStock!BS26*'TechHeat-RES-AP'!O13</f>
        <v>0.0011</v>
      </c>
      <c r="J13">
        <f>attached_ApartmentHeatingStock!CQ26*'TechHeat-RES-AP'!O13</f>
        <v>0</v>
      </c>
      <c r="K13">
        <f>attached_ApartmentHeatingStock!DO26*'TechHeat-RES-AP'!O13</f>
        <v>0</v>
      </c>
      <c r="L13">
        <f>attached_ApartmentHeatingStock!EM26*'TechHeat-RES-AP'!O13</f>
        <v>0</v>
      </c>
      <c r="M13">
        <f>attached_ApartmentHeatingStock!FK26*'TechHeat-RES-AP'!O13</f>
        <v>0.0028</v>
      </c>
      <c r="O13">
        <v>0.001</v>
      </c>
    </row>
    <row r="14" spans="1:15">
      <c r="A14" s="116"/>
      <c r="E14" s="35" t="s">
        <v>70</v>
      </c>
      <c r="O14">
        <v>0.001</v>
      </c>
    </row>
    <row r="15" ht="14.5" spans="1:15">
      <c r="A15" s="116"/>
      <c r="B15" s="10" t="s">
        <v>238</v>
      </c>
      <c r="D15" s="35" t="s">
        <v>121</v>
      </c>
      <c r="E15" s="35" t="s">
        <v>79</v>
      </c>
      <c r="F15" t="s">
        <v>27</v>
      </c>
      <c r="G15">
        <f>attached_ApartmentHeatingStock!W27*'TechHeat-RES-AP'!O15</f>
        <v>0.0009</v>
      </c>
      <c r="H15">
        <f>attached_ApartmentHeatingStock!AU27*'TechHeat-RES-AP'!O15</f>
        <v>0.0087</v>
      </c>
      <c r="I15">
        <f>attached_ApartmentHeatingStock!BS27*'TechHeat-RES-AP'!O15</f>
        <v>0.0013</v>
      </c>
      <c r="J15">
        <f>attached_ApartmentHeatingStock!CQ27*'TechHeat-RES-AP'!O15</f>
        <v>0</v>
      </c>
      <c r="K15">
        <f>attached_ApartmentHeatingStock!DO27*'TechHeat-RES-AP'!O15</f>
        <v>0</v>
      </c>
      <c r="L15">
        <f>attached_ApartmentHeatingStock!EM27*'TechHeat-RES-AP'!O15</f>
        <v>0</v>
      </c>
      <c r="M15">
        <f>attached_ApartmentHeatingStock!FK27*'TechHeat-RES-AP'!O15</f>
        <v>0.0003</v>
      </c>
      <c r="O15">
        <v>0.001</v>
      </c>
    </row>
    <row r="16" spans="1:15">
      <c r="A16" s="116"/>
      <c r="E16" s="35" t="s">
        <v>70</v>
      </c>
      <c r="O16">
        <v>0.001</v>
      </c>
    </row>
    <row r="17" ht="14.5" spans="1:15">
      <c r="A17" s="116"/>
      <c r="B17" s="10" t="s">
        <v>239</v>
      </c>
      <c r="D17" s="35" t="s">
        <v>122</v>
      </c>
      <c r="E17" s="35" t="s">
        <v>72</v>
      </c>
      <c r="F17" t="s">
        <v>27</v>
      </c>
      <c r="G17">
        <f>attached_ApartmentHeatingStock!W28*'TechHeat-RES-AP'!O17</f>
        <v>0</v>
      </c>
      <c r="H17">
        <f>attached_ApartmentHeatingStock!AU28*'TechHeat-RES-AP'!O17</f>
        <v>0.0106</v>
      </c>
      <c r="I17">
        <f>attached_ApartmentHeatingStock!BS28*'TechHeat-RES-AP'!O17</f>
        <v>0.0048</v>
      </c>
      <c r="J17">
        <f>attached_ApartmentHeatingStock!CQ28*'TechHeat-RES-AP'!O17</f>
        <v>0</v>
      </c>
      <c r="K17">
        <f>attached_ApartmentHeatingStock!DO28*'TechHeat-RES-AP'!O17</f>
        <v>0</v>
      </c>
      <c r="L17">
        <f>attached_ApartmentHeatingStock!EM28*'TechHeat-RES-AP'!O17</f>
        <v>0.0036</v>
      </c>
      <c r="M17">
        <f>attached_ApartmentHeatingStock!FK28*'TechHeat-RES-AP'!O17</f>
        <v>0.0013</v>
      </c>
      <c r="O17">
        <v>0.001</v>
      </c>
    </row>
    <row r="18" spans="1:15">
      <c r="A18" s="116"/>
      <c r="E18" s="35" t="s">
        <v>76</v>
      </c>
      <c r="O18">
        <v>0.001</v>
      </c>
    </row>
    <row r="19" ht="14.5" spans="1:15">
      <c r="A19" s="116"/>
      <c r="B19" s="10" t="s">
        <v>240</v>
      </c>
      <c r="D19" s="35" t="s">
        <v>123</v>
      </c>
      <c r="E19" s="35" t="s">
        <v>72</v>
      </c>
      <c r="F19" t="s">
        <v>27</v>
      </c>
      <c r="G19">
        <f>attached_ApartmentHeatingStock!W29*'TechHeat-RES-AP'!O19</f>
        <v>0.0003</v>
      </c>
      <c r="H19">
        <f>attached_ApartmentHeatingStock!AU29*'TechHeat-RES-AP'!O19</f>
        <v>0.042</v>
      </c>
      <c r="I19">
        <f>attached_ApartmentHeatingStock!BS29*'TechHeat-RES-AP'!O19</f>
        <v>0.0035</v>
      </c>
      <c r="J19">
        <f>attached_ApartmentHeatingStock!CQ29*'TechHeat-RES-AP'!O19</f>
        <v>0.0001</v>
      </c>
      <c r="K19">
        <f>attached_ApartmentHeatingStock!DO29*'TechHeat-RES-AP'!O19</f>
        <v>0</v>
      </c>
      <c r="L19">
        <f>attached_ApartmentHeatingStock!EM29*'TechHeat-RES-AP'!O19</f>
        <v>0</v>
      </c>
      <c r="M19">
        <f>attached_ApartmentHeatingStock!FK29*'TechHeat-RES-AP'!O19</f>
        <v>0</v>
      </c>
      <c r="O19">
        <v>0.001</v>
      </c>
    </row>
    <row r="20" spans="1:15">
      <c r="A20" s="116"/>
      <c r="E20" s="35" t="s">
        <v>79</v>
      </c>
      <c r="O20">
        <v>0.001</v>
      </c>
    </row>
    <row r="21" spans="15:15">
      <c r="O21">
        <v>0.001</v>
      </c>
    </row>
    <row r="25" ht="14.5" spans="4:33">
      <c r="D25" s="41"/>
      <c r="E25" s="41"/>
      <c r="F25" s="42" t="s">
        <v>209</v>
      </c>
      <c r="G25" s="43"/>
      <c r="H25" s="43"/>
      <c r="I25" s="43"/>
      <c r="J25" s="43"/>
      <c r="K25" s="43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</row>
    <row r="26" ht="15.25" spans="4:33">
      <c r="D26" s="44" t="s">
        <v>11</v>
      </c>
      <c r="E26" s="44" t="s">
        <v>185</v>
      </c>
      <c r="F26" s="44" t="s">
        <v>186</v>
      </c>
      <c r="G26" s="45" t="s">
        <v>187</v>
      </c>
      <c r="H26" s="45" t="s">
        <v>188</v>
      </c>
      <c r="I26" s="45" t="s">
        <v>189</v>
      </c>
      <c r="J26" s="45" t="s">
        <v>190</v>
      </c>
      <c r="K26" s="45" t="s">
        <v>191</v>
      </c>
      <c r="L26" t="s">
        <v>192</v>
      </c>
      <c r="M26" t="s">
        <v>193</v>
      </c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</row>
    <row r="27" spans="4:33">
      <c r="D27" s="45" t="s">
        <v>91</v>
      </c>
      <c r="E27" s="45" t="s">
        <v>79</v>
      </c>
      <c r="F27" s="45" t="s">
        <v>27</v>
      </c>
      <c r="G27" s="117">
        <f>attached_heating_EFF!W14*0.01</f>
        <v>0.6</v>
      </c>
      <c r="H27" s="117">
        <f>attached_heating_EFF!AU14*0.01</f>
        <v>0.6</v>
      </c>
      <c r="I27" s="117">
        <f>attached_heating_EFF!BS14*0.01</f>
        <v>0.6</v>
      </c>
      <c r="J27" s="117">
        <f>attached_heating_EFF!CQ14/100</f>
        <v>0.6</v>
      </c>
      <c r="K27" s="117">
        <f>attached_heating_EFF!DO14*0.01</f>
        <v>0.6</v>
      </c>
      <c r="L27" s="49">
        <f>attached_heating_EFF!EM14/100</f>
        <v>0.6</v>
      </c>
      <c r="M27" s="49">
        <f>attached_heating_EFF!FK14/100</f>
        <v>0.6</v>
      </c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</row>
    <row r="28" spans="4:33">
      <c r="D28" s="45" t="s">
        <v>94</v>
      </c>
      <c r="E28" s="45" t="s">
        <v>79</v>
      </c>
      <c r="F28" s="45" t="s">
        <v>27</v>
      </c>
      <c r="G28" s="117">
        <f>attached_heating_EFF!W15*0.01</f>
        <v>0.78</v>
      </c>
      <c r="H28" s="117">
        <f>attached_heating_EFF!AU15*0.01</f>
        <v>0.78</v>
      </c>
      <c r="I28" s="117">
        <f>attached_heating_EFF!BS15*0.01</f>
        <v>0.78</v>
      </c>
      <c r="J28" s="117">
        <f>attached_heating_EFF!CQ15/100</f>
        <v>0.78</v>
      </c>
      <c r="K28" s="117">
        <f>attached_heating_EFF!DO15*0.01</f>
        <v>0.78</v>
      </c>
      <c r="L28" s="49">
        <f>attached_heating_EFF!EM15/100</f>
        <v>0.78</v>
      </c>
      <c r="M28" s="49">
        <f>attached_heating_EFF!FK15/100</f>
        <v>0.78</v>
      </c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</row>
    <row r="29" spans="4:33">
      <c r="D29" s="45" t="s">
        <v>97</v>
      </c>
      <c r="E29" s="45" t="s">
        <v>79</v>
      </c>
      <c r="F29" s="45" t="s">
        <v>27</v>
      </c>
      <c r="G29" s="117">
        <f>attached_heating_EFF!W16*0.01</f>
        <v>0.85</v>
      </c>
      <c r="H29" s="117">
        <f>attached_heating_EFF!AU16*0.01</f>
        <v>0.85</v>
      </c>
      <c r="I29" s="117">
        <f>attached_heating_EFF!BS16*0.01</f>
        <v>0.85</v>
      </c>
      <c r="J29" s="117">
        <f>attached_heating_EFF!CQ16/100</f>
        <v>0.85</v>
      </c>
      <c r="K29" s="117">
        <f>attached_heating_EFF!DO16*0.01</f>
        <v>0.85</v>
      </c>
      <c r="L29" s="49">
        <f>attached_heating_EFF!EM16/100</f>
        <v>0.85</v>
      </c>
      <c r="M29" s="49">
        <f>attached_heating_EFF!FK16/100</f>
        <v>0.85</v>
      </c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</row>
    <row r="30" spans="4:33">
      <c r="D30" s="45" t="s">
        <v>100</v>
      </c>
      <c r="E30" s="45" t="s">
        <v>76</v>
      </c>
      <c r="F30" s="45" t="s">
        <v>27</v>
      </c>
      <c r="G30" s="117">
        <f>attached_heating_EFF!W17*0.01</f>
        <v>0.62</v>
      </c>
      <c r="H30" s="117">
        <f>attached_heating_EFF!AU17*0.01</f>
        <v>0.62</v>
      </c>
      <c r="I30" s="117">
        <f>attached_heating_EFF!BS17*0.01</f>
        <v>0.62</v>
      </c>
      <c r="J30" s="117">
        <f>attached_heating_EFF!CQ17/100</f>
        <v>0.62</v>
      </c>
      <c r="K30" s="117">
        <f>attached_heating_EFF!DO17*0.01</f>
        <v>0.62</v>
      </c>
      <c r="L30" s="49">
        <f>attached_heating_EFF!EM17/100</f>
        <v>0.62</v>
      </c>
      <c r="M30" s="49">
        <f>attached_heating_EFF!FK17/100</f>
        <v>0.62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</row>
    <row r="31" spans="4:33">
      <c r="D31" s="45" t="s">
        <v>103</v>
      </c>
      <c r="E31" s="45" t="s">
        <v>76</v>
      </c>
      <c r="F31" s="45" t="s">
        <v>27</v>
      </c>
      <c r="G31" s="117">
        <f>attached_heating_EFF!W18*0.01</f>
        <v>0.8</v>
      </c>
      <c r="H31" s="117">
        <f>attached_heating_EFF!AU18*0.01</f>
        <v>0.8</v>
      </c>
      <c r="I31" s="117">
        <f>attached_heating_EFF!BS18*0.01</f>
        <v>0.8</v>
      </c>
      <c r="J31" s="117">
        <f>attached_heating_EFF!CQ18/100</f>
        <v>0.8</v>
      </c>
      <c r="K31" s="117">
        <f>attached_heating_EFF!DO18*0.01</f>
        <v>0.8</v>
      </c>
      <c r="L31" s="49">
        <f>attached_heating_EFF!EM18/100</f>
        <v>0.8</v>
      </c>
      <c r="M31" s="49">
        <f>attached_heating_EFF!FK18/100</f>
        <v>0.8</v>
      </c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</row>
    <row r="32" spans="4:13">
      <c r="D32" s="45" t="s">
        <v>106</v>
      </c>
      <c r="E32" s="45" t="s">
        <v>76</v>
      </c>
      <c r="F32" s="45" t="s">
        <v>27</v>
      </c>
      <c r="G32" s="117">
        <f>attached_heating_EFF!W19*0.01</f>
        <v>0.9</v>
      </c>
      <c r="H32" s="117">
        <f>attached_heating_EFF!AU19*0.01</f>
        <v>0.9</v>
      </c>
      <c r="I32" s="117">
        <f>attached_heating_EFF!BS19*0.01</f>
        <v>0.9</v>
      </c>
      <c r="J32" s="117">
        <f>attached_heating_EFF!CQ19/100</f>
        <v>0.9</v>
      </c>
      <c r="K32" s="117">
        <f>attached_heating_EFF!DO19*0.01</f>
        <v>0.9</v>
      </c>
      <c r="L32" s="49">
        <f>attached_heating_EFF!EM19/100</f>
        <v>0.9</v>
      </c>
      <c r="M32" s="49">
        <f>attached_heating_EFF!FK19/100</f>
        <v>0.9</v>
      </c>
    </row>
    <row r="33" spans="4:13">
      <c r="D33" s="45" t="s">
        <v>109</v>
      </c>
      <c r="E33" s="45" t="s">
        <v>72</v>
      </c>
      <c r="F33" s="45" t="s">
        <v>27</v>
      </c>
      <c r="G33" s="117">
        <f>attached_heating_EFF!W20*0.01</f>
        <v>1</v>
      </c>
      <c r="H33" s="117">
        <f>attached_heating_EFF!AU20*0.01</f>
        <v>1</v>
      </c>
      <c r="I33" s="117">
        <f>attached_heating_EFF!BS20*0.01</f>
        <v>1</v>
      </c>
      <c r="J33" s="117">
        <f>attached_heating_EFF!CQ20/100</f>
        <v>1</v>
      </c>
      <c r="K33" s="117">
        <f>attached_heating_EFF!DO20*0.01</f>
        <v>1</v>
      </c>
      <c r="L33" s="49">
        <f>attached_heating_EFF!EM20/100</f>
        <v>1</v>
      </c>
      <c r="M33" s="49">
        <f>attached_heating_EFF!FK20/100</f>
        <v>1</v>
      </c>
    </row>
    <row r="34" spans="4:13">
      <c r="D34" s="45" t="s">
        <v>112</v>
      </c>
      <c r="E34" s="45" t="s">
        <v>64</v>
      </c>
      <c r="F34" s="45" t="s">
        <v>27</v>
      </c>
      <c r="G34" s="117">
        <f>attached_heating_EFF!W21*0.01</f>
        <v>1.9</v>
      </c>
      <c r="H34" s="117">
        <f>attached_heating_EFF!AU21*0.01</f>
        <v>1.9</v>
      </c>
      <c r="I34" s="117">
        <f>attached_heating_EFF!BS21*0.01</f>
        <v>1.9</v>
      </c>
      <c r="J34" s="117">
        <f>attached_heating_EFF!CQ21/100</f>
        <v>1.9</v>
      </c>
      <c r="K34" s="117">
        <f>attached_heating_EFF!DO21*0.01</f>
        <v>1.9</v>
      </c>
      <c r="L34" s="49">
        <f>attached_heating_EFF!EM21/100</f>
        <v>1.9</v>
      </c>
      <c r="M34" s="49">
        <f>attached_heating_EFF!FK21/100</f>
        <v>1.9</v>
      </c>
    </row>
    <row r="35" spans="4:13">
      <c r="D35" s="45" t="s">
        <v>116</v>
      </c>
      <c r="E35" s="45" t="s">
        <v>67</v>
      </c>
      <c r="F35" s="45" t="s">
        <v>27</v>
      </c>
      <c r="G35" s="117">
        <f>attached_heating_EFF!W22*0.01</f>
        <v>0.5</v>
      </c>
      <c r="H35" s="117">
        <f>attached_heating_EFF!AU22*0.01</f>
        <v>0.5</v>
      </c>
      <c r="I35" s="117">
        <f>attached_heating_EFF!BS22*0.01</f>
        <v>0.5</v>
      </c>
      <c r="J35" s="117">
        <f>attached_heating_EFF!CQ22/100</f>
        <v>0.5</v>
      </c>
      <c r="K35" s="117">
        <f>attached_heating_EFF!DO22*0.01</f>
        <v>0.5</v>
      </c>
      <c r="L35" s="49">
        <f>attached_heating_EFF!EM22/100</f>
        <v>0.5</v>
      </c>
      <c r="M35" s="49">
        <f>attached_heating_EFF!FK22/100</f>
        <v>0.5</v>
      </c>
    </row>
    <row r="36" spans="4:13">
      <c r="D36" s="45" t="s">
        <v>119</v>
      </c>
      <c r="E36" s="45" t="s">
        <v>70</v>
      </c>
      <c r="F36" s="45" t="s">
        <v>27</v>
      </c>
      <c r="G36" s="117">
        <f>attached_heating_EFF!W23*0.01</f>
        <v>0.5</v>
      </c>
      <c r="H36" s="117">
        <f>attached_heating_EFF!AU23*0.01</f>
        <v>0.5</v>
      </c>
      <c r="I36" s="117">
        <f>attached_heating_EFF!BS23*0.01</f>
        <v>0.5</v>
      </c>
      <c r="J36" s="117">
        <f>attached_heating_EFF!CQ23/100</f>
        <v>0.5</v>
      </c>
      <c r="K36" s="117">
        <f>attached_heating_EFF!DO23*0.01</f>
        <v>0.5</v>
      </c>
      <c r="L36" s="49">
        <f>attached_heating_EFF!EM23/100</f>
        <v>0.5</v>
      </c>
      <c r="M36" s="49">
        <f>attached_heating_EFF!FK23/100</f>
        <v>0.5</v>
      </c>
    </row>
    <row r="37" spans="4:21">
      <c r="D37" s="35" t="s">
        <v>120</v>
      </c>
      <c r="E37" s="35" t="s">
        <v>72</v>
      </c>
      <c r="F37" t="s">
        <v>27</v>
      </c>
      <c r="G37" s="49">
        <v>0.75</v>
      </c>
      <c r="H37" s="49">
        <v>0.75</v>
      </c>
      <c r="I37" s="49">
        <v>0.75</v>
      </c>
      <c r="J37" s="49">
        <v>0.75</v>
      </c>
      <c r="K37" s="49">
        <v>0.75</v>
      </c>
      <c r="L37" s="49">
        <v>0.75</v>
      </c>
      <c r="M37" s="49">
        <v>0.75</v>
      </c>
      <c r="O37">
        <f>AVERAGE(G37:G38)</f>
        <v>0.75</v>
      </c>
      <c r="P37">
        <f t="shared" ref="P37:U37" si="0">AVERAGE(H37:H38)</f>
        <v>0.75</v>
      </c>
      <c r="Q37">
        <f t="shared" si="0"/>
        <v>0.75</v>
      </c>
      <c r="R37">
        <f t="shared" si="0"/>
        <v>0.75</v>
      </c>
      <c r="S37">
        <f t="shared" si="0"/>
        <v>0.75</v>
      </c>
      <c r="T37">
        <f t="shared" si="0"/>
        <v>0.75</v>
      </c>
      <c r="U37">
        <f t="shared" si="0"/>
        <v>0.75</v>
      </c>
    </row>
    <row r="38" spans="5:13">
      <c r="E38" s="35" t="s">
        <v>70</v>
      </c>
      <c r="G38" s="49"/>
      <c r="H38" s="49"/>
      <c r="I38" s="49"/>
      <c r="J38" s="49"/>
      <c r="K38" s="49"/>
      <c r="L38" s="49"/>
      <c r="M38" s="49"/>
    </row>
    <row r="39" ht="14.5" spans="1:21">
      <c r="A39" s="32"/>
      <c r="B39" s="32"/>
      <c r="D39" s="35" t="s">
        <v>121</v>
      </c>
      <c r="E39" s="35" t="s">
        <v>79</v>
      </c>
      <c r="F39" t="s">
        <v>27</v>
      </c>
      <c r="G39" s="49">
        <v>0.675</v>
      </c>
      <c r="H39" s="49">
        <v>0.675</v>
      </c>
      <c r="I39" s="49">
        <v>0.675</v>
      </c>
      <c r="J39" s="49">
        <v>0.675</v>
      </c>
      <c r="K39" s="49">
        <v>0.675</v>
      </c>
      <c r="L39" s="49">
        <v>0.675</v>
      </c>
      <c r="M39" s="49">
        <v>0.675</v>
      </c>
      <c r="O39">
        <f>AVERAGE(G39:G40)</f>
        <v>0.675</v>
      </c>
      <c r="P39">
        <f t="shared" ref="P39" si="1">AVERAGE(H39:H40)</f>
        <v>0.675</v>
      </c>
      <c r="Q39">
        <f t="shared" ref="Q39" si="2">AVERAGE(I39:I40)</f>
        <v>0.675</v>
      </c>
      <c r="R39">
        <f t="shared" ref="R39" si="3">AVERAGE(J39:J40)</f>
        <v>0.675</v>
      </c>
      <c r="S39">
        <f t="shared" ref="S39" si="4">AVERAGE(K39:K40)</f>
        <v>0.675</v>
      </c>
      <c r="T39">
        <f t="shared" ref="T39" si="5">AVERAGE(L39:L40)</f>
        <v>0.675</v>
      </c>
      <c r="U39">
        <f t="shared" ref="U39" si="6">AVERAGE(M39:M40)</f>
        <v>0.675</v>
      </c>
    </row>
    <row r="40" ht="14.5" spans="1:13">
      <c r="A40" s="32"/>
      <c r="B40" s="32"/>
      <c r="E40" s="35" t="s">
        <v>70</v>
      </c>
      <c r="G40" s="49"/>
      <c r="H40" s="49"/>
      <c r="I40" s="49"/>
      <c r="J40" s="49"/>
      <c r="K40" s="49"/>
      <c r="L40" s="49"/>
      <c r="M40" s="49"/>
    </row>
    <row r="41" ht="14.5" spans="1:21">
      <c r="A41" s="32"/>
      <c r="B41" s="32"/>
      <c r="D41" s="35" t="s">
        <v>122</v>
      </c>
      <c r="E41" s="35" t="s">
        <v>72</v>
      </c>
      <c r="F41" t="s">
        <v>27</v>
      </c>
      <c r="G41" s="49">
        <v>0.9</v>
      </c>
      <c r="H41" s="49">
        <v>0.9</v>
      </c>
      <c r="I41" s="49">
        <v>0.9</v>
      </c>
      <c r="J41" s="49">
        <v>0.9</v>
      </c>
      <c r="K41" s="49">
        <v>0.9</v>
      </c>
      <c r="L41" s="49">
        <v>0.9</v>
      </c>
      <c r="M41" s="49">
        <v>0.9</v>
      </c>
      <c r="O41">
        <f>AVERAGE(G41:G42)</f>
        <v>0.9</v>
      </c>
      <c r="P41">
        <f t="shared" ref="P41" si="7">AVERAGE(H41:H42)</f>
        <v>0.9</v>
      </c>
      <c r="Q41">
        <f t="shared" ref="Q41" si="8">AVERAGE(I41:I42)</f>
        <v>0.9</v>
      </c>
      <c r="R41">
        <f t="shared" ref="R41" si="9">AVERAGE(J41:J42)</f>
        <v>0.9</v>
      </c>
      <c r="S41">
        <f t="shared" ref="S41" si="10">AVERAGE(K41:K42)</f>
        <v>0.9</v>
      </c>
      <c r="T41">
        <f t="shared" ref="T41" si="11">AVERAGE(L41:L42)</f>
        <v>0.9</v>
      </c>
      <c r="U41">
        <f t="shared" ref="U41" si="12">AVERAGE(M41:M42)</f>
        <v>0.9</v>
      </c>
    </row>
    <row r="42" ht="14.5" spans="1:13">
      <c r="A42" s="52"/>
      <c r="B42" s="32"/>
      <c r="E42" s="35" t="s">
        <v>76</v>
      </c>
      <c r="G42" s="49"/>
      <c r="H42" s="49"/>
      <c r="I42" s="49"/>
      <c r="J42" s="49"/>
      <c r="K42" s="49"/>
      <c r="L42" s="49"/>
      <c r="M42" s="49"/>
    </row>
    <row r="43" ht="14.5" spans="1:21">
      <c r="A43" s="52"/>
      <c r="B43" s="32"/>
      <c r="D43" s="35" t="s">
        <v>123</v>
      </c>
      <c r="E43" s="35" t="s">
        <v>72</v>
      </c>
      <c r="F43" t="s">
        <v>27</v>
      </c>
      <c r="G43" s="49">
        <v>0.89</v>
      </c>
      <c r="H43" s="49">
        <v>0.89</v>
      </c>
      <c r="I43" s="49">
        <v>0.89</v>
      </c>
      <c r="J43" s="49">
        <v>0.89</v>
      </c>
      <c r="K43" s="49">
        <v>0.89</v>
      </c>
      <c r="L43" s="49">
        <v>0.89</v>
      </c>
      <c r="M43" s="49">
        <v>0.89</v>
      </c>
      <c r="O43">
        <f>AVERAGE(G43:G44)</f>
        <v>0.89</v>
      </c>
      <c r="P43">
        <f t="shared" ref="P43" si="13">AVERAGE(H43:H44)</f>
        <v>0.89</v>
      </c>
      <c r="Q43">
        <f t="shared" ref="Q43" si="14">AVERAGE(I43:I44)</f>
        <v>0.89</v>
      </c>
      <c r="R43">
        <f t="shared" ref="R43" si="15">AVERAGE(J43:J44)</f>
        <v>0.89</v>
      </c>
      <c r="S43">
        <f t="shared" ref="S43" si="16">AVERAGE(K43:K44)</f>
        <v>0.89</v>
      </c>
      <c r="T43">
        <f t="shared" ref="T43" si="17">AVERAGE(L43:L44)</f>
        <v>0.89</v>
      </c>
      <c r="U43">
        <f t="shared" ref="U43" si="18">AVERAGE(M43:M44)</f>
        <v>0.89</v>
      </c>
    </row>
    <row r="44" ht="14.5" spans="1:13">
      <c r="A44" s="32"/>
      <c r="B44" s="32"/>
      <c r="E44" s="35" t="s">
        <v>79</v>
      </c>
      <c r="G44" s="49"/>
      <c r="H44" s="49"/>
      <c r="I44" s="49"/>
      <c r="J44" s="49"/>
      <c r="K44" s="49"/>
      <c r="L44" s="49"/>
      <c r="M44" s="49"/>
    </row>
    <row r="45" ht="14.5" spans="1:13">
      <c r="A45" s="32"/>
      <c r="B45" s="32"/>
      <c r="D45" s="32"/>
      <c r="E45" s="32"/>
      <c r="F45" s="32"/>
      <c r="G45" s="119"/>
      <c r="H45" s="119"/>
      <c r="I45" s="119"/>
      <c r="J45" s="119"/>
      <c r="K45" s="119"/>
      <c r="L45" s="119"/>
      <c r="M45" s="119"/>
    </row>
    <row r="46" ht="14.5" spans="1:13">
      <c r="A46" s="32"/>
      <c r="B46" s="32"/>
      <c r="D46" s="32"/>
      <c r="E46" s="32"/>
      <c r="F46" s="32"/>
      <c r="G46" s="119"/>
      <c r="H46" s="119"/>
      <c r="I46" s="119"/>
      <c r="J46" s="119"/>
      <c r="K46" s="119"/>
      <c r="L46" s="119"/>
      <c r="M46" s="119"/>
    </row>
    <row r="47" ht="14.5" spans="1:13">
      <c r="A47" s="32"/>
      <c r="B47" s="32"/>
      <c r="D47" s="32"/>
      <c r="E47" s="32"/>
      <c r="F47" s="32"/>
      <c r="G47" s="119"/>
      <c r="H47" s="119"/>
      <c r="I47" s="119"/>
      <c r="J47" s="119"/>
      <c r="K47" s="119"/>
      <c r="L47" s="119"/>
      <c r="M47" s="119"/>
    </row>
    <row r="50" spans="15:18">
      <c r="O50" s="35" t="s">
        <v>242</v>
      </c>
      <c r="R50" s="35" t="s">
        <v>243</v>
      </c>
    </row>
    <row r="51" ht="14.5" spans="1:18">
      <c r="A51" s="32"/>
      <c r="B51" s="32"/>
      <c r="D51" s="32"/>
      <c r="E51" s="32"/>
      <c r="F51" s="33" t="s">
        <v>244</v>
      </c>
      <c r="G51" s="32"/>
      <c r="H51" s="32"/>
      <c r="I51" s="32"/>
      <c r="J51" s="32"/>
      <c r="K51" s="32"/>
      <c r="L51" s="32"/>
      <c r="R51" s="35" t="s">
        <v>245</v>
      </c>
    </row>
    <row r="52" ht="15.25" spans="1:27">
      <c r="A52" s="32"/>
      <c r="B52" s="32"/>
      <c r="D52" s="34" t="s">
        <v>11</v>
      </c>
      <c r="E52" s="34" t="s">
        <v>185</v>
      </c>
      <c r="F52" s="34" t="s">
        <v>186</v>
      </c>
      <c r="G52" t="s">
        <v>187</v>
      </c>
      <c r="H52" t="s">
        <v>188</v>
      </c>
      <c r="I52" t="s">
        <v>189</v>
      </c>
      <c r="J52" t="s">
        <v>190</v>
      </c>
      <c r="K52" t="s">
        <v>191</v>
      </c>
      <c r="L52" t="s">
        <v>192</v>
      </c>
      <c r="M52" t="s">
        <v>193</v>
      </c>
      <c r="R52" s="34" t="s">
        <v>11</v>
      </c>
      <c r="S52" s="34" t="s">
        <v>6</v>
      </c>
      <c r="T52" s="34" t="s">
        <v>3</v>
      </c>
      <c r="U52" t="s">
        <v>187</v>
      </c>
      <c r="V52" t="s">
        <v>188</v>
      </c>
      <c r="W52" t="s">
        <v>189</v>
      </c>
      <c r="X52" t="s">
        <v>190</v>
      </c>
      <c r="Y52" t="s">
        <v>191</v>
      </c>
      <c r="Z52" t="s">
        <v>192</v>
      </c>
      <c r="AA52" t="s">
        <v>193</v>
      </c>
    </row>
    <row r="53" ht="14.5" spans="1:27">
      <c r="A53" s="32"/>
      <c r="B53" s="32"/>
      <c r="D53" t="s">
        <v>91</v>
      </c>
      <c r="E53" t="s">
        <v>79</v>
      </c>
      <c r="F53" t="s">
        <v>27</v>
      </c>
      <c r="G53" s="51">
        <f>attached_space_heating_byenergy!W17/SUM(G3:G5)/31.54</f>
        <v>14.8607309263205</v>
      </c>
      <c r="H53" s="51">
        <f>attached_space_heating_byenergy!AU17/SUM(H3:H5)/31.54</f>
        <v>3.92288255515135</v>
      </c>
      <c r="I53" s="51">
        <f>attached_space_heating_byenergy!BS17/SUM(I3:I5)/31.54</f>
        <v>5.70843327543584</v>
      </c>
      <c r="J53" s="51">
        <f>attached_space_heating_byenergy!CQ17/SUM(J3:J5)/31.54</f>
        <v>4.0405545627486</v>
      </c>
      <c r="K53" s="51">
        <f>attached_space_heating_byenergy!DO17/SUM(K3:K5)/31.54</f>
        <v>2.84569858380892</v>
      </c>
      <c r="L53" s="51">
        <f>attached_space_heating_byenergy!EM17/SUM(L3:L5)/31.54</f>
        <v>0.439688578876911</v>
      </c>
      <c r="M53" s="51">
        <f>attached_space_heating_byenergy!FK17/SUM(M3:M5)/31.54</f>
        <v>0.880566543534204</v>
      </c>
      <c r="R53" t="s">
        <v>91</v>
      </c>
      <c r="S53" t="s">
        <v>79</v>
      </c>
      <c r="T53" t="s">
        <v>27</v>
      </c>
      <c r="U53" s="51">
        <f>attached_space_heating_byendtyp!W23/100</f>
        <v>0.07954656</v>
      </c>
      <c r="V53" s="51">
        <f>attached_space_heating_byendtyp!AU23/100</f>
        <v>0.291862</v>
      </c>
      <c r="W53" s="51">
        <f>attached_space_heating_byendtyp!BS23/100</f>
        <v>0.13488554</v>
      </c>
      <c r="X53" s="51">
        <f>attached_space_heating_byendtyp!CQ23/100</f>
        <v>0.12121634</v>
      </c>
      <c r="Y53" s="51">
        <f>attached_space_heating_byendtyp!DO23/100</f>
        <v>0.09037475</v>
      </c>
      <c r="Z53" s="51">
        <f>attached_space_heating_byendtyp!EM23/100</f>
        <v>0.10920009</v>
      </c>
      <c r="AA53" s="51">
        <f>attached_space_heating_byendtyp!FK23/100</f>
        <v>0.13879636</v>
      </c>
    </row>
    <row r="54" ht="14.5" spans="1:27">
      <c r="A54" s="52"/>
      <c r="B54" s="32"/>
      <c r="D54" t="s">
        <v>94</v>
      </c>
      <c r="E54" t="s">
        <v>79</v>
      </c>
      <c r="F54" t="s">
        <v>27</v>
      </c>
      <c r="G54" s="51">
        <f>G53</f>
        <v>14.8607309263205</v>
      </c>
      <c r="H54" s="51">
        <f t="shared" ref="H54:M54" si="19">H53</f>
        <v>3.92288255515135</v>
      </c>
      <c r="I54" s="51">
        <f t="shared" si="19"/>
        <v>5.70843327543584</v>
      </c>
      <c r="J54" s="51">
        <f t="shared" si="19"/>
        <v>4.0405545627486</v>
      </c>
      <c r="K54" s="51">
        <f t="shared" si="19"/>
        <v>2.84569858380892</v>
      </c>
      <c r="L54" s="51">
        <f t="shared" si="19"/>
        <v>0.439688578876911</v>
      </c>
      <c r="M54" s="51">
        <f t="shared" si="19"/>
        <v>0.880566543534204</v>
      </c>
      <c r="R54" t="s">
        <v>94</v>
      </c>
      <c r="S54" t="s">
        <v>79</v>
      </c>
      <c r="T54" t="s">
        <v>27</v>
      </c>
      <c r="U54" s="51">
        <f>U53</f>
        <v>0.07954656</v>
      </c>
      <c r="V54" s="51">
        <f t="shared" ref="V54:AA54" si="20">V53</f>
        <v>0.291862</v>
      </c>
      <c r="W54" s="51">
        <f t="shared" si="20"/>
        <v>0.13488554</v>
      </c>
      <c r="X54" s="51">
        <f t="shared" si="20"/>
        <v>0.12121634</v>
      </c>
      <c r="Y54" s="51">
        <f t="shared" si="20"/>
        <v>0.09037475</v>
      </c>
      <c r="Z54" s="51">
        <f t="shared" si="20"/>
        <v>0.10920009</v>
      </c>
      <c r="AA54" s="51">
        <f t="shared" si="20"/>
        <v>0.13879636</v>
      </c>
    </row>
    <row r="55" ht="14.5" spans="1:27">
      <c r="A55" s="52"/>
      <c r="B55" s="32"/>
      <c r="D55" t="s">
        <v>97</v>
      </c>
      <c r="E55" t="s">
        <v>79</v>
      </c>
      <c r="F55" t="s">
        <v>27</v>
      </c>
      <c r="G55" s="51">
        <f>G53</f>
        <v>14.8607309263205</v>
      </c>
      <c r="H55" s="51">
        <f t="shared" ref="H55:M55" si="21">H53</f>
        <v>3.92288255515135</v>
      </c>
      <c r="I55" s="51">
        <f t="shared" si="21"/>
        <v>5.70843327543584</v>
      </c>
      <c r="J55" s="51">
        <f t="shared" si="21"/>
        <v>4.0405545627486</v>
      </c>
      <c r="K55" s="51">
        <f t="shared" si="21"/>
        <v>2.84569858380892</v>
      </c>
      <c r="L55" s="51">
        <f t="shared" si="21"/>
        <v>0.439688578876911</v>
      </c>
      <c r="M55" s="51">
        <f t="shared" si="21"/>
        <v>0.880566543534204</v>
      </c>
      <c r="R55" t="s">
        <v>97</v>
      </c>
      <c r="S55" t="s">
        <v>79</v>
      </c>
      <c r="T55" t="s">
        <v>27</v>
      </c>
      <c r="U55" s="51">
        <f>U53</f>
        <v>0.07954656</v>
      </c>
      <c r="V55" s="51">
        <f t="shared" ref="V55:AA55" si="22">V53</f>
        <v>0.291862</v>
      </c>
      <c r="W55" s="51">
        <f t="shared" si="22"/>
        <v>0.13488554</v>
      </c>
      <c r="X55" s="51">
        <f t="shared" si="22"/>
        <v>0.12121634</v>
      </c>
      <c r="Y55" s="51">
        <f t="shared" si="22"/>
        <v>0.09037475</v>
      </c>
      <c r="Z55" s="51">
        <f t="shared" si="22"/>
        <v>0.10920009</v>
      </c>
      <c r="AA55" s="51">
        <f t="shared" si="22"/>
        <v>0.13879636</v>
      </c>
    </row>
    <row r="56" ht="14.5" spans="1:27">
      <c r="A56" s="32"/>
      <c r="B56" s="32"/>
      <c r="D56" t="s">
        <v>100</v>
      </c>
      <c r="E56" t="s">
        <v>76</v>
      </c>
      <c r="F56" t="s">
        <v>27</v>
      </c>
      <c r="G56" s="51">
        <f>attached_space_heating_byenergy!W16/SUM(G6:G8)/31.54</f>
        <v>3.26538648874675</v>
      </c>
      <c r="H56" s="51">
        <f>attached_space_heating_byenergy!AU16/SUM(H6:H8)/31.54</f>
        <v>6.44377923870498</v>
      </c>
      <c r="I56" s="51">
        <f>attached_space_heating_byenergy!BS16/SUM(I6:I8)/31.54</f>
        <v>6.06025159769467</v>
      </c>
      <c r="J56" s="51">
        <f>attached_space_heating_byenergy!CQ16/SUM(J6:J8)/31.54</f>
        <v>7.08018804743319</v>
      </c>
      <c r="K56" s="51">
        <f>attached_space_heating_byenergy!DO16/SUM(K6:K8)/31.54</f>
        <v>10.7357853751334</v>
      </c>
      <c r="L56" s="51">
        <f>attached_space_heating_byenergy!EM16/SUM(L6:L8)/31.54</f>
        <v>11.6534209078777</v>
      </c>
      <c r="M56" s="51">
        <f>attached_space_heating_byenergy!FK16/SUM(M6:M8)/31.54</f>
        <v>4.00840795706443</v>
      </c>
      <c r="R56" t="s">
        <v>100</v>
      </c>
      <c r="S56" t="s">
        <v>76</v>
      </c>
      <c r="T56" t="s">
        <v>27</v>
      </c>
      <c r="U56" s="51">
        <f t="shared" ref="U56:AA70" si="23">U54</f>
        <v>0.07954656</v>
      </c>
      <c r="V56" s="51">
        <f t="shared" si="23"/>
        <v>0.291862</v>
      </c>
      <c r="W56" s="51">
        <f t="shared" si="23"/>
        <v>0.13488554</v>
      </c>
      <c r="X56" s="51">
        <f t="shared" si="23"/>
        <v>0.12121634</v>
      </c>
      <c r="Y56" s="51">
        <f t="shared" si="23"/>
        <v>0.09037475</v>
      </c>
      <c r="Z56" s="51">
        <f t="shared" si="23"/>
        <v>0.10920009</v>
      </c>
      <c r="AA56" s="51">
        <f t="shared" si="23"/>
        <v>0.13879636</v>
      </c>
    </row>
    <row r="57" ht="14.5" spans="1:27">
      <c r="A57" s="32"/>
      <c r="B57" s="32"/>
      <c r="D57" t="s">
        <v>103</v>
      </c>
      <c r="E57" t="s">
        <v>76</v>
      </c>
      <c r="F57" t="s">
        <v>27</v>
      </c>
      <c r="G57" s="51">
        <f>G56</f>
        <v>3.26538648874675</v>
      </c>
      <c r="H57" s="51">
        <f t="shared" ref="H57:M58" si="24">H56</f>
        <v>6.44377923870498</v>
      </c>
      <c r="I57" s="51">
        <f t="shared" si="24"/>
        <v>6.06025159769467</v>
      </c>
      <c r="J57" s="51">
        <f t="shared" si="24"/>
        <v>7.08018804743319</v>
      </c>
      <c r="K57" s="51">
        <f t="shared" si="24"/>
        <v>10.7357853751334</v>
      </c>
      <c r="L57" s="51">
        <f t="shared" si="24"/>
        <v>11.6534209078777</v>
      </c>
      <c r="M57" s="51">
        <f t="shared" si="24"/>
        <v>4.00840795706443</v>
      </c>
      <c r="R57" t="s">
        <v>103</v>
      </c>
      <c r="S57" t="s">
        <v>76</v>
      </c>
      <c r="T57" t="s">
        <v>27</v>
      </c>
      <c r="U57" s="51">
        <f t="shared" si="23"/>
        <v>0.07954656</v>
      </c>
      <c r="V57" s="51">
        <f t="shared" si="23"/>
        <v>0.291862</v>
      </c>
      <c r="W57" s="51">
        <f t="shared" si="23"/>
        <v>0.13488554</v>
      </c>
      <c r="X57" s="51">
        <f t="shared" si="23"/>
        <v>0.12121634</v>
      </c>
      <c r="Y57" s="51">
        <f t="shared" si="23"/>
        <v>0.09037475</v>
      </c>
      <c r="Z57" s="51">
        <f t="shared" si="23"/>
        <v>0.10920009</v>
      </c>
      <c r="AA57" s="51">
        <f t="shared" si="23"/>
        <v>0.13879636</v>
      </c>
    </row>
    <row r="58" ht="14.5" spans="1:27">
      <c r="A58" s="32"/>
      <c r="B58" s="32"/>
      <c r="D58" t="s">
        <v>106</v>
      </c>
      <c r="E58" t="s">
        <v>76</v>
      </c>
      <c r="F58" t="s">
        <v>27</v>
      </c>
      <c r="G58" s="51">
        <f>G57</f>
        <v>3.26538648874675</v>
      </c>
      <c r="H58" s="51">
        <f t="shared" si="24"/>
        <v>6.44377923870498</v>
      </c>
      <c r="I58" s="51">
        <f t="shared" si="24"/>
        <v>6.06025159769467</v>
      </c>
      <c r="J58" s="51">
        <f t="shared" si="24"/>
        <v>7.08018804743319</v>
      </c>
      <c r="K58" s="51">
        <f t="shared" si="24"/>
        <v>10.7357853751334</v>
      </c>
      <c r="L58" s="51">
        <f t="shared" si="24"/>
        <v>11.6534209078777</v>
      </c>
      <c r="M58" s="51">
        <f t="shared" si="24"/>
        <v>4.00840795706443</v>
      </c>
      <c r="R58" t="s">
        <v>106</v>
      </c>
      <c r="S58" t="s">
        <v>76</v>
      </c>
      <c r="T58" t="s">
        <v>27</v>
      </c>
      <c r="U58" s="51">
        <f t="shared" si="23"/>
        <v>0.07954656</v>
      </c>
      <c r="V58" s="51">
        <f t="shared" si="23"/>
        <v>0.291862</v>
      </c>
      <c r="W58" s="51">
        <f t="shared" si="23"/>
        <v>0.13488554</v>
      </c>
      <c r="X58" s="51">
        <f t="shared" si="23"/>
        <v>0.12121634</v>
      </c>
      <c r="Y58" s="51">
        <f t="shared" si="23"/>
        <v>0.09037475</v>
      </c>
      <c r="Z58" s="51">
        <f t="shared" si="23"/>
        <v>0.10920009</v>
      </c>
      <c r="AA58" s="51">
        <f t="shared" si="23"/>
        <v>0.13879636</v>
      </c>
    </row>
    <row r="59" ht="14.5" spans="1:27">
      <c r="A59" s="32"/>
      <c r="B59" s="32"/>
      <c r="D59" t="s">
        <v>109</v>
      </c>
      <c r="E59" t="s">
        <v>72</v>
      </c>
      <c r="F59" t="s">
        <v>27</v>
      </c>
      <c r="G59" s="51">
        <f>attached_space_heating_byenergy!W15/'TechHeat-RES-AP'!G9/31.54</f>
        <v>6.31367948486738</v>
      </c>
      <c r="H59" s="51">
        <f>attached_space_heating_byenergy!AU15/'TechHeat-RES-AP'!H9/31.54</f>
        <v>2.77113265892189</v>
      </c>
      <c r="I59" s="51">
        <f>attached_space_heating_byenergy!BS15/'TechHeat-RES-AP'!I9/31.54</f>
        <v>4.54524840401587</v>
      </c>
      <c r="J59" s="51">
        <f>attached_space_heating_byenergy!CQ15/'TechHeat-RES-AP'!J9/31.54</f>
        <v>7.28074678253414</v>
      </c>
      <c r="K59" s="51">
        <f>attached_space_heating_byenergy!DO15/'TechHeat-RES-AP'!K9/31.54</f>
        <v>9.80439301063905</v>
      </c>
      <c r="L59" s="51">
        <f>attached_space_heating_byenergy!EM15/'TechHeat-RES-AP'!L9/31.54</f>
        <v>8.77133218287308</v>
      </c>
      <c r="M59" s="51">
        <f>attached_space_heating_byenergy!FK15/'TechHeat-RES-AP'!M9/31.54</f>
        <v>2.56244227529743</v>
      </c>
      <c r="R59" t="s">
        <v>109</v>
      </c>
      <c r="S59" t="s">
        <v>72</v>
      </c>
      <c r="T59" t="s">
        <v>27</v>
      </c>
      <c r="U59" s="51">
        <f t="shared" si="23"/>
        <v>0.07954656</v>
      </c>
      <c r="V59" s="51">
        <f t="shared" si="23"/>
        <v>0.291862</v>
      </c>
      <c r="W59" s="51">
        <f t="shared" si="23"/>
        <v>0.13488554</v>
      </c>
      <c r="X59" s="51">
        <f t="shared" si="23"/>
        <v>0.12121634</v>
      </c>
      <c r="Y59" s="51">
        <f t="shared" si="23"/>
        <v>0.09037475</v>
      </c>
      <c r="Z59" s="51">
        <f t="shared" si="23"/>
        <v>0.10920009</v>
      </c>
      <c r="AA59" s="51">
        <f t="shared" si="23"/>
        <v>0.13879636</v>
      </c>
    </row>
    <row r="60" ht="14.5" spans="1:27">
      <c r="A60" s="32"/>
      <c r="B60" s="32"/>
      <c r="D60" t="s">
        <v>112</v>
      </c>
      <c r="E60" t="s">
        <v>64</v>
      </c>
      <c r="F60" t="s">
        <v>27</v>
      </c>
      <c r="G60" s="51"/>
      <c r="H60" s="51"/>
      <c r="I60" s="51"/>
      <c r="J60" s="51"/>
      <c r="K60" s="51"/>
      <c r="L60" s="51"/>
      <c r="M60" s="51"/>
      <c r="R60" t="s">
        <v>112</v>
      </c>
      <c r="S60" t="s">
        <v>64</v>
      </c>
      <c r="T60" t="s">
        <v>27</v>
      </c>
      <c r="U60" s="51">
        <f t="shared" si="23"/>
        <v>0.07954656</v>
      </c>
      <c r="V60" s="51">
        <f t="shared" si="23"/>
        <v>0.291862</v>
      </c>
      <c r="W60" s="51">
        <f t="shared" si="23"/>
        <v>0.13488554</v>
      </c>
      <c r="X60" s="51">
        <f t="shared" si="23"/>
        <v>0.12121634</v>
      </c>
      <c r="Y60" s="51">
        <f t="shared" si="23"/>
        <v>0.09037475</v>
      </c>
      <c r="Z60" s="51">
        <f t="shared" si="23"/>
        <v>0.10920009</v>
      </c>
      <c r="AA60" s="51">
        <f t="shared" si="23"/>
        <v>0.13879636</v>
      </c>
    </row>
    <row r="61" ht="14.5" spans="1:27">
      <c r="A61" s="32"/>
      <c r="B61" s="32"/>
      <c r="D61" t="s">
        <v>116</v>
      </c>
      <c r="E61" t="s">
        <v>67</v>
      </c>
      <c r="F61" t="s">
        <v>27</v>
      </c>
      <c r="G61" s="51">
        <f>attached_space_heating_byenergy!W18/'TechHeat-RES-AP'!G11/31.54</f>
        <v>5.41004619983694</v>
      </c>
      <c r="H61" s="51">
        <f>attached_space_heating_byenergy!AU18/'TechHeat-RES-AP'!H11/31.54</f>
        <v>5.16789394419784</v>
      </c>
      <c r="I61" s="51">
        <f>attached_space_heating_byenergy!BS18/'TechHeat-RES-AP'!I11/31.54</f>
        <v>4.43548742449609</v>
      </c>
      <c r="J61" s="51">
        <f>attached_space_heating_byenergy!CQ18/'TechHeat-RES-AP'!J11/31.54</f>
        <v>18.3706404565631</v>
      </c>
      <c r="K61" s="51">
        <f>attached_space_heating_byenergy!DO18/'TechHeat-RES-AP'!K11/31.54</f>
        <v>5.12476220672162</v>
      </c>
      <c r="L61" s="51">
        <f>attached_space_heating_byenergy!EM18/'TechHeat-RES-AP'!L11/31.54</f>
        <v>16.6260560067094</v>
      </c>
      <c r="M61" s="51">
        <f>attached_space_heating_byenergy!FK18/'TechHeat-RES-AP'!M11/31.54</f>
        <v>4.6960905824254</v>
      </c>
      <c r="R61" t="s">
        <v>116</v>
      </c>
      <c r="S61" t="s">
        <v>67</v>
      </c>
      <c r="T61" t="s">
        <v>27</v>
      </c>
      <c r="U61" s="51">
        <f t="shared" si="23"/>
        <v>0.07954656</v>
      </c>
      <c r="V61" s="51">
        <f t="shared" si="23"/>
        <v>0.291862</v>
      </c>
      <c r="W61" s="51">
        <f t="shared" si="23"/>
        <v>0.13488554</v>
      </c>
      <c r="X61" s="51">
        <f t="shared" si="23"/>
        <v>0.12121634</v>
      </c>
      <c r="Y61" s="51">
        <f t="shared" si="23"/>
        <v>0.09037475</v>
      </c>
      <c r="Z61" s="51">
        <f t="shared" si="23"/>
        <v>0.10920009</v>
      </c>
      <c r="AA61" s="51">
        <f t="shared" si="23"/>
        <v>0.13879636</v>
      </c>
    </row>
    <row r="62" ht="14.5" spans="4:27">
      <c r="D62" t="s">
        <v>119</v>
      </c>
      <c r="E62" t="s">
        <v>70</v>
      </c>
      <c r="F62" t="s">
        <v>27</v>
      </c>
      <c r="G62">
        <f>attached_space_heating_byenergy!W19/'TechHeat-RES-AP'!G36/31.54</f>
        <v>0.819697970830691</v>
      </c>
      <c r="H62">
        <f>attached_space_heating_byenergy!AU19/'TechHeat-RES-AP'!H36/31.54</f>
        <v>2.35714280279011</v>
      </c>
      <c r="I62">
        <f>attached_space_heating_byenergy!BS19/'TechHeat-RES-AP'!I36/31.54</f>
        <v>1.11997324032974</v>
      </c>
      <c r="J62">
        <f>attached_space_heating_byenergy!CQ19/'TechHeat-RES-AP'!J36/31.54</f>
        <v>0.131752694990488</v>
      </c>
      <c r="K62">
        <f>attached_space_heating_byenergy!DO19/'TechHeat-RES-AP'!K36/31.54</f>
        <v>0.0493641090678504</v>
      </c>
      <c r="L62">
        <f>attached_space_heating_byenergy!EM19/'TechHeat-RES-AP'!L36/31.54</f>
        <v>0.133152504755866</v>
      </c>
      <c r="M62">
        <f>attached_space_heating_byenergy!FK19/'TechHeat-RES-AP'!M36/31.54</f>
        <v>0.372801268230818</v>
      </c>
      <c r="R62" t="s">
        <v>119</v>
      </c>
      <c r="S62" t="s">
        <v>70</v>
      </c>
      <c r="T62" t="s">
        <v>27</v>
      </c>
      <c r="U62" s="51">
        <f t="shared" si="23"/>
        <v>0.07954656</v>
      </c>
      <c r="V62" s="51">
        <f t="shared" si="23"/>
        <v>0.291862</v>
      </c>
      <c r="W62" s="51">
        <f t="shared" si="23"/>
        <v>0.13488554</v>
      </c>
      <c r="X62" s="51">
        <f t="shared" si="23"/>
        <v>0.12121634</v>
      </c>
      <c r="Y62" s="51">
        <f t="shared" si="23"/>
        <v>0.09037475</v>
      </c>
      <c r="Z62" s="51">
        <f t="shared" si="23"/>
        <v>0.10920009</v>
      </c>
      <c r="AA62" s="51">
        <f t="shared" si="23"/>
        <v>0.13879636</v>
      </c>
    </row>
    <row r="63" ht="14.5" spans="4:27">
      <c r="D63" s="35" t="s">
        <v>120</v>
      </c>
      <c r="E63" s="35" t="s">
        <v>72</v>
      </c>
      <c r="F63" t="s">
        <v>27</v>
      </c>
      <c r="G63" s="127">
        <v>0.1</v>
      </c>
      <c r="H63" s="127">
        <v>0.1</v>
      </c>
      <c r="I63" s="127">
        <v>0.1</v>
      </c>
      <c r="J63" s="127">
        <v>0.1</v>
      </c>
      <c r="K63" s="127">
        <v>0.1</v>
      </c>
      <c r="L63" s="127">
        <v>0.1</v>
      </c>
      <c r="M63" s="127">
        <v>0.1</v>
      </c>
      <c r="R63" s="35" t="s">
        <v>120</v>
      </c>
      <c r="S63" s="35" t="s">
        <v>72</v>
      </c>
      <c r="T63" t="s">
        <v>27</v>
      </c>
      <c r="U63" s="51">
        <f t="shared" si="23"/>
        <v>0.07954656</v>
      </c>
      <c r="V63" s="51">
        <f t="shared" si="23"/>
        <v>0.291862</v>
      </c>
      <c r="W63" s="51">
        <f t="shared" si="23"/>
        <v>0.13488554</v>
      </c>
      <c r="X63" s="51">
        <f t="shared" si="23"/>
        <v>0.12121634</v>
      </c>
      <c r="Y63" s="51">
        <f t="shared" si="23"/>
        <v>0.09037475</v>
      </c>
      <c r="Z63" s="51">
        <f t="shared" si="23"/>
        <v>0.10920009</v>
      </c>
      <c r="AA63" s="51">
        <f t="shared" si="23"/>
        <v>0.13879636</v>
      </c>
    </row>
    <row r="64" ht="14.5" spans="5:27">
      <c r="E64" s="35" t="s">
        <v>70</v>
      </c>
      <c r="G64" s="82"/>
      <c r="H64" s="82"/>
      <c r="I64" s="82"/>
      <c r="J64" s="82"/>
      <c r="K64" s="82"/>
      <c r="L64" s="82"/>
      <c r="M64" s="82"/>
      <c r="S64" s="35" t="s">
        <v>70</v>
      </c>
      <c r="T64" t="s">
        <v>27</v>
      </c>
      <c r="U64" s="51">
        <f t="shared" si="23"/>
        <v>0.07954656</v>
      </c>
      <c r="V64" s="51">
        <f t="shared" si="23"/>
        <v>0.291862</v>
      </c>
      <c r="W64" s="51">
        <f t="shared" si="23"/>
        <v>0.13488554</v>
      </c>
      <c r="X64" s="51">
        <f t="shared" si="23"/>
        <v>0.12121634</v>
      </c>
      <c r="Y64" s="51">
        <f t="shared" si="23"/>
        <v>0.09037475</v>
      </c>
      <c r="Z64" s="51">
        <f t="shared" si="23"/>
        <v>0.10920009</v>
      </c>
      <c r="AA64" s="51">
        <f t="shared" si="23"/>
        <v>0.13879636</v>
      </c>
    </row>
    <row r="65" ht="14.5" spans="4:27">
      <c r="D65" s="35" t="s">
        <v>121</v>
      </c>
      <c r="E65" s="35" t="s">
        <v>79</v>
      </c>
      <c r="F65" t="s">
        <v>27</v>
      </c>
      <c r="G65" s="127">
        <v>0.1</v>
      </c>
      <c r="H65" s="127">
        <v>0.1</v>
      </c>
      <c r="I65" s="127">
        <v>0.1</v>
      </c>
      <c r="J65" s="127">
        <v>0.1</v>
      </c>
      <c r="K65" s="127">
        <v>0.1</v>
      </c>
      <c r="L65" s="127">
        <v>0.1</v>
      </c>
      <c r="M65" s="127">
        <v>0.1</v>
      </c>
      <c r="R65" s="35" t="s">
        <v>121</v>
      </c>
      <c r="S65" s="35" t="s">
        <v>79</v>
      </c>
      <c r="T65" t="s">
        <v>27</v>
      </c>
      <c r="U65" s="51">
        <f t="shared" si="23"/>
        <v>0.07954656</v>
      </c>
      <c r="V65" s="51">
        <f t="shared" si="23"/>
        <v>0.291862</v>
      </c>
      <c r="W65" s="51">
        <f t="shared" si="23"/>
        <v>0.13488554</v>
      </c>
      <c r="X65" s="51">
        <f t="shared" si="23"/>
        <v>0.12121634</v>
      </c>
      <c r="Y65" s="51">
        <f t="shared" si="23"/>
        <v>0.09037475</v>
      </c>
      <c r="Z65" s="51">
        <f t="shared" si="23"/>
        <v>0.10920009</v>
      </c>
      <c r="AA65" s="51">
        <f t="shared" si="23"/>
        <v>0.13879636</v>
      </c>
    </row>
    <row r="66" ht="14.5" spans="5:27">
      <c r="E66" s="35" t="s">
        <v>70</v>
      </c>
      <c r="G66" s="82"/>
      <c r="H66" s="82"/>
      <c r="I66" s="82"/>
      <c r="J66" s="82"/>
      <c r="K66" s="82"/>
      <c r="L66" s="82"/>
      <c r="M66" s="82"/>
      <c r="S66" s="35" t="s">
        <v>70</v>
      </c>
      <c r="T66" t="s">
        <v>27</v>
      </c>
      <c r="U66" s="51">
        <f t="shared" si="23"/>
        <v>0.07954656</v>
      </c>
      <c r="V66" s="51">
        <f t="shared" si="23"/>
        <v>0.291862</v>
      </c>
      <c r="W66" s="51">
        <f t="shared" si="23"/>
        <v>0.13488554</v>
      </c>
      <c r="X66" s="51">
        <f t="shared" si="23"/>
        <v>0.12121634</v>
      </c>
      <c r="Y66" s="51">
        <f t="shared" si="23"/>
        <v>0.09037475</v>
      </c>
      <c r="Z66" s="51">
        <f t="shared" si="23"/>
        <v>0.10920009</v>
      </c>
      <c r="AA66" s="51">
        <f t="shared" si="23"/>
        <v>0.13879636</v>
      </c>
    </row>
    <row r="67" ht="14.5" spans="4:27">
      <c r="D67" s="35" t="s">
        <v>122</v>
      </c>
      <c r="E67" s="35" t="s">
        <v>72</v>
      </c>
      <c r="F67" t="s">
        <v>27</v>
      </c>
      <c r="G67" s="127">
        <v>0.1</v>
      </c>
      <c r="H67" s="127">
        <v>0.1</v>
      </c>
      <c r="I67" s="127">
        <v>0.1</v>
      </c>
      <c r="J67" s="127">
        <v>0.1</v>
      </c>
      <c r="K67" s="127">
        <v>0.1</v>
      </c>
      <c r="L67" s="127">
        <v>0.1</v>
      </c>
      <c r="M67" s="127">
        <v>0.1</v>
      </c>
      <c r="R67" s="35" t="s">
        <v>122</v>
      </c>
      <c r="S67" s="35" t="s">
        <v>72</v>
      </c>
      <c r="T67" t="s">
        <v>27</v>
      </c>
      <c r="U67" s="51">
        <f t="shared" si="23"/>
        <v>0.07954656</v>
      </c>
      <c r="V67" s="51">
        <f t="shared" si="23"/>
        <v>0.291862</v>
      </c>
      <c r="W67" s="51">
        <f t="shared" si="23"/>
        <v>0.13488554</v>
      </c>
      <c r="X67" s="51">
        <f t="shared" si="23"/>
        <v>0.12121634</v>
      </c>
      <c r="Y67" s="51">
        <f t="shared" si="23"/>
        <v>0.09037475</v>
      </c>
      <c r="Z67" s="51">
        <f t="shared" si="23"/>
        <v>0.10920009</v>
      </c>
      <c r="AA67" s="51">
        <f t="shared" si="23"/>
        <v>0.13879636</v>
      </c>
    </row>
    <row r="68" ht="14.5" spans="5:27">
      <c r="E68" s="35" t="s">
        <v>76</v>
      </c>
      <c r="G68" s="82"/>
      <c r="H68" s="82"/>
      <c r="I68" s="82"/>
      <c r="J68" s="82"/>
      <c r="K68" s="82"/>
      <c r="L68" s="82"/>
      <c r="M68" s="82"/>
      <c r="S68" s="35" t="s">
        <v>76</v>
      </c>
      <c r="T68" t="s">
        <v>27</v>
      </c>
      <c r="U68" s="51">
        <f t="shared" si="23"/>
        <v>0.07954656</v>
      </c>
      <c r="V68" s="51">
        <f t="shared" si="23"/>
        <v>0.291862</v>
      </c>
      <c r="W68" s="51">
        <f t="shared" si="23"/>
        <v>0.13488554</v>
      </c>
      <c r="X68" s="51">
        <f t="shared" si="23"/>
        <v>0.12121634</v>
      </c>
      <c r="Y68" s="51">
        <f t="shared" si="23"/>
        <v>0.09037475</v>
      </c>
      <c r="Z68" s="51">
        <f t="shared" si="23"/>
        <v>0.10920009</v>
      </c>
      <c r="AA68" s="51">
        <f t="shared" si="23"/>
        <v>0.13879636</v>
      </c>
    </row>
    <row r="69" ht="14.5" spans="4:27">
      <c r="D69" s="35" t="s">
        <v>123</v>
      </c>
      <c r="E69" s="35" t="s">
        <v>72</v>
      </c>
      <c r="F69" t="s">
        <v>27</v>
      </c>
      <c r="G69" s="127">
        <v>0.1</v>
      </c>
      <c r="H69" s="127">
        <v>0.1</v>
      </c>
      <c r="I69" s="127">
        <v>0.1</v>
      </c>
      <c r="J69" s="127">
        <v>0.1</v>
      </c>
      <c r="K69" s="127">
        <v>0.1</v>
      </c>
      <c r="L69" s="127">
        <v>0.1</v>
      </c>
      <c r="M69" s="127">
        <v>0.1</v>
      </c>
      <c r="R69" s="35" t="s">
        <v>123</v>
      </c>
      <c r="S69" s="35" t="s">
        <v>72</v>
      </c>
      <c r="T69" t="s">
        <v>27</v>
      </c>
      <c r="U69" s="51">
        <f t="shared" si="23"/>
        <v>0.07954656</v>
      </c>
      <c r="V69" s="51">
        <f t="shared" si="23"/>
        <v>0.291862</v>
      </c>
      <c r="W69" s="51">
        <f t="shared" si="23"/>
        <v>0.13488554</v>
      </c>
      <c r="X69" s="51">
        <f t="shared" si="23"/>
        <v>0.12121634</v>
      </c>
      <c r="Y69" s="51">
        <f t="shared" si="23"/>
        <v>0.09037475</v>
      </c>
      <c r="Z69" s="51">
        <f t="shared" si="23"/>
        <v>0.10920009</v>
      </c>
      <c r="AA69" s="51">
        <f t="shared" si="23"/>
        <v>0.13879636</v>
      </c>
    </row>
    <row r="70" ht="14.5" spans="5:27">
      <c r="E70" s="35" t="s">
        <v>79</v>
      </c>
      <c r="G70" s="82"/>
      <c r="H70" s="82"/>
      <c r="I70" s="82"/>
      <c r="J70" s="82"/>
      <c r="K70" s="82"/>
      <c r="L70" s="82"/>
      <c r="M70" s="82"/>
      <c r="S70" s="35" t="s">
        <v>79</v>
      </c>
      <c r="T70" t="s">
        <v>27</v>
      </c>
      <c r="U70" s="51">
        <f t="shared" si="23"/>
        <v>0.07954656</v>
      </c>
      <c r="V70" s="51">
        <f t="shared" si="23"/>
        <v>0.291862</v>
      </c>
      <c r="W70" s="51">
        <f t="shared" si="23"/>
        <v>0.13488554</v>
      </c>
      <c r="X70" s="51">
        <f t="shared" si="23"/>
        <v>0.12121634</v>
      </c>
      <c r="Y70" s="51">
        <f t="shared" si="23"/>
        <v>0.09037475</v>
      </c>
      <c r="Z70" s="51">
        <f t="shared" si="23"/>
        <v>0.10920009</v>
      </c>
      <c r="AA70" s="51">
        <f t="shared" si="23"/>
        <v>0.13879636</v>
      </c>
    </row>
    <row r="74" ht="14.5" spans="6:6">
      <c r="F74" s="33" t="s">
        <v>208</v>
      </c>
    </row>
    <row r="75" ht="15.25" spans="4:13">
      <c r="D75" s="34" t="s">
        <v>11</v>
      </c>
      <c r="E75" s="34" t="s">
        <v>185</v>
      </c>
      <c r="F75" s="34" t="s">
        <v>186</v>
      </c>
      <c r="G75" t="s">
        <v>187</v>
      </c>
      <c r="H75" t="s">
        <v>188</v>
      </c>
      <c r="I75" t="s">
        <v>189</v>
      </c>
      <c r="J75" t="s">
        <v>190</v>
      </c>
      <c r="K75" t="s">
        <v>191</v>
      </c>
      <c r="L75" t="s">
        <v>192</v>
      </c>
      <c r="M75" t="s">
        <v>193</v>
      </c>
    </row>
    <row r="76" ht="14.5" spans="4:15">
      <c r="D76" t="s">
        <v>91</v>
      </c>
      <c r="E76" t="s">
        <v>79</v>
      </c>
      <c r="F76" t="s">
        <v>27</v>
      </c>
      <c r="G76" s="51">
        <f>G53*U53</f>
        <v>1.18212002427441</v>
      </c>
      <c r="H76" s="51">
        <f t="shared" ref="H76:M85" si="25">H53*V53</f>
        <v>1.14494034831158</v>
      </c>
      <c r="I76" s="51">
        <f t="shared" si="25"/>
        <v>0.769985104911132</v>
      </c>
      <c r="J76" s="51">
        <f t="shared" si="25"/>
        <v>0.489781235666686</v>
      </c>
      <c r="K76" s="51">
        <f t="shared" si="25"/>
        <v>0.257179298087085</v>
      </c>
      <c r="L76" s="51">
        <f t="shared" si="25"/>
        <v>0.0480140323853308</v>
      </c>
      <c r="M76" s="51">
        <f t="shared" si="25"/>
        <v>0.122219430980329</v>
      </c>
      <c r="O76" s="82">
        <f>AVERAGE(G76:M76)</f>
        <v>0.57346278208808</v>
      </c>
    </row>
    <row r="77" ht="14.5" spans="4:15">
      <c r="D77" t="s">
        <v>94</v>
      </c>
      <c r="E77" t="s">
        <v>79</v>
      </c>
      <c r="F77" t="s">
        <v>27</v>
      </c>
      <c r="G77" s="51">
        <f t="shared" ref="G77:G85" si="26">G54*U54</f>
        <v>1.18212002427441</v>
      </c>
      <c r="H77" s="51">
        <f t="shared" si="25"/>
        <v>1.14494034831158</v>
      </c>
      <c r="I77" s="51">
        <f t="shared" si="25"/>
        <v>0.769985104911132</v>
      </c>
      <c r="J77" s="51">
        <f t="shared" si="25"/>
        <v>0.489781235666686</v>
      </c>
      <c r="K77" s="51">
        <f t="shared" si="25"/>
        <v>0.257179298087085</v>
      </c>
      <c r="L77" s="51">
        <f t="shared" si="25"/>
        <v>0.0480140323853308</v>
      </c>
      <c r="M77" s="51">
        <f t="shared" si="25"/>
        <v>0.122219430980329</v>
      </c>
      <c r="O77" s="82">
        <f t="shared" ref="O77:O92" si="27">AVERAGE(G77:M77)</f>
        <v>0.57346278208808</v>
      </c>
    </row>
    <row r="78" ht="14.5" spans="4:15">
      <c r="D78" t="s">
        <v>97</v>
      </c>
      <c r="E78" t="s">
        <v>79</v>
      </c>
      <c r="F78" t="s">
        <v>27</v>
      </c>
      <c r="G78" s="51">
        <f t="shared" si="26"/>
        <v>1.18212002427441</v>
      </c>
      <c r="H78" s="51">
        <f t="shared" si="25"/>
        <v>1.14494034831158</v>
      </c>
      <c r="I78" s="51">
        <f t="shared" si="25"/>
        <v>0.769985104911132</v>
      </c>
      <c r="J78" s="51">
        <f t="shared" si="25"/>
        <v>0.489781235666686</v>
      </c>
      <c r="K78" s="51">
        <f t="shared" si="25"/>
        <v>0.257179298087085</v>
      </c>
      <c r="L78" s="51">
        <f t="shared" si="25"/>
        <v>0.0480140323853308</v>
      </c>
      <c r="M78" s="51">
        <f t="shared" si="25"/>
        <v>0.122219430980329</v>
      </c>
      <c r="O78" s="82">
        <f t="shared" si="27"/>
        <v>0.57346278208808</v>
      </c>
    </row>
    <row r="79" ht="14.5" spans="4:15">
      <c r="D79" t="s">
        <v>100</v>
      </c>
      <c r="E79" t="s">
        <v>76</v>
      </c>
      <c r="F79" t="s">
        <v>27</v>
      </c>
      <c r="G79" s="51">
        <f t="shared" si="26"/>
        <v>0.259750262250283</v>
      </c>
      <c r="H79" s="51">
        <f t="shared" si="25"/>
        <v>1.88069429616691</v>
      </c>
      <c r="I79" s="51">
        <f t="shared" si="25"/>
        <v>0.817440309290908</v>
      </c>
      <c r="J79" s="51">
        <f t="shared" si="25"/>
        <v>0.858234481621598</v>
      </c>
      <c r="K79" s="51">
        <f t="shared" si="25"/>
        <v>0.970243919331337</v>
      </c>
      <c r="L79" s="51">
        <f t="shared" si="25"/>
        <v>1.27255461194813</v>
      </c>
      <c r="M79" s="51">
        <f t="shared" si="25"/>
        <v>0.556352433835579</v>
      </c>
      <c r="O79" s="82">
        <f t="shared" si="27"/>
        <v>0.945038616349249</v>
      </c>
    </row>
    <row r="80" ht="14.5" spans="4:15">
      <c r="D80" t="s">
        <v>103</v>
      </c>
      <c r="E80" t="s">
        <v>76</v>
      </c>
      <c r="F80" t="s">
        <v>27</v>
      </c>
      <c r="G80" s="51">
        <f t="shared" si="26"/>
        <v>0.259750262250283</v>
      </c>
      <c r="H80" s="51">
        <f t="shared" si="25"/>
        <v>1.88069429616691</v>
      </c>
      <c r="I80" s="51">
        <f t="shared" si="25"/>
        <v>0.817440309290908</v>
      </c>
      <c r="J80" s="51">
        <f t="shared" si="25"/>
        <v>0.858234481621598</v>
      </c>
      <c r="K80" s="51">
        <f t="shared" si="25"/>
        <v>0.970243919331337</v>
      </c>
      <c r="L80" s="51">
        <f t="shared" si="25"/>
        <v>1.27255461194813</v>
      </c>
      <c r="M80" s="51">
        <f t="shared" si="25"/>
        <v>0.556352433835579</v>
      </c>
      <c r="O80" s="82">
        <f t="shared" si="27"/>
        <v>0.945038616349249</v>
      </c>
    </row>
    <row r="81" ht="14.5" spans="4:15">
      <c r="D81" t="s">
        <v>106</v>
      </c>
      <c r="E81" t="s">
        <v>76</v>
      </c>
      <c r="F81" t="s">
        <v>27</v>
      </c>
      <c r="G81" s="51">
        <f t="shared" si="26"/>
        <v>0.259750262250283</v>
      </c>
      <c r="H81" s="51">
        <f t="shared" si="25"/>
        <v>1.88069429616691</v>
      </c>
      <c r="I81" s="51">
        <f t="shared" si="25"/>
        <v>0.817440309290908</v>
      </c>
      <c r="J81" s="51">
        <f t="shared" si="25"/>
        <v>0.858234481621598</v>
      </c>
      <c r="K81" s="51">
        <f t="shared" si="25"/>
        <v>0.970243919331337</v>
      </c>
      <c r="L81" s="51">
        <f t="shared" si="25"/>
        <v>1.27255461194813</v>
      </c>
      <c r="M81" s="51">
        <f t="shared" si="25"/>
        <v>0.556352433835579</v>
      </c>
      <c r="O81" s="82">
        <f t="shared" si="27"/>
        <v>0.945038616349249</v>
      </c>
    </row>
    <row r="82" ht="14.5" spans="4:15">
      <c r="D82" t="s">
        <v>109</v>
      </c>
      <c r="E82" t="s">
        <v>72</v>
      </c>
      <c r="F82" t="s">
        <v>27</v>
      </c>
      <c r="G82" s="51">
        <f t="shared" si="26"/>
        <v>0.502231483963772</v>
      </c>
      <c r="H82" s="51">
        <f t="shared" si="25"/>
        <v>0.80878832009826</v>
      </c>
      <c r="I82" s="51">
        <f t="shared" si="25"/>
        <v>0.613088285409819</v>
      </c>
      <c r="J82" s="51">
        <f t="shared" si="25"/>
        <v>0.882545477445564</v>
      </c>
      <c r="K82" s="51">
        <f t="shared" si="25"/>
        <v>0.886069567238251</v>
      </c>
      <c r="L82" s="51">
        <f t="shared" si="25"/>
        <v>0.957830263789637</v>
      </c>
      <c r="M82" s="51">
        <f t="shared" si="25"/>
        <v>0.355657660521401</v>
      </c>
      <c r="O82" s="82">
        <f t="shared" si="27"/>
        <v>0.715173008352386</v>
      </c>
    </row>
    <row r="83" ht="14.5" spans="4:15">
      <c r="D83" t="s">
        <v>112</v>
      </c>
      <c r="E83" t="s">
        <v>64</v>
      </c>
      <c r="F83" t="s">
        <v>27</v>
      </c>
      <c r="G83" s="128">
        <v>1</v>
      </c>
      <c r="H83" s="128">
        <v>1</v>
      </c>
      <c r="I83" s="128">
        <v>1</v>
      </c>
      <c r="J83" s="128">
        <v>1</v>
      </c>
      <c r="K83" s="128">
        <v>1</v>
      </c>
      <c r="L83" s="128">
        <v>1</v>
      </c>
      <c r="M83" s="128">
        <v>1</v>
      </c>
      <c r="O83" s="82">
        <f t="shared" si="27"/>
        <v>1</v>
      </c>
    </row>
    <row r="84" ht="14.5" spans="4:15">
      <c r="D84" t="s">
        <v>116</v>
      </c>
      <c r="E84" t="s">
        <v>67</v>
      </c>
      <c r="F84" t="s">
        <v>27</v>
      </c>
      <c r="G84" s="51">
        <f t="shared" si="26"/>
        <v>0.430350564638101</v>
      </c>
      <c r="H84" s="51">
        <f t="shared" si="25"/>
        <v>1.50831186234147</v>
      </c>
      <c r="I84" s="51">
        <f t="shared" si="25"/>
        <v>0.598283116416364</v>
      </c>
      <c r="J84" s="51">
        <f t="shared" si="25"/>
        <v>2.22682179960051</v>
      </c>
      <c r="K84" s="51">
        <f t="shared" si="25"/>
        <v>0.463149103241915</v>
      </c>
      <c r="L84" s="51">
        <f t="shared" si="25"/>
        <v>1.8155668122777</v>
      </c>
      <c r="M84" s="51">
        <f t="shared" si="25"/>
        <v>0.651800279070925</v>
      </c>
      <c r="O84" s="82">
        <f t="shared" si="27"/>
        <v>1.09918336251243</v>
      </c>
    </row>
    <row r="85" ht="14.5" spans="4:15">
      <c r="D85" t="s">
        <v>119</v>
      </c>
      <c r="E85" t="s">
        <v>70</v>
      </c>
      <c r="F85" t="s">
        <v>27</v>
      </c>
      <c r="G85" s="51">
        <f t="shared" si="26"/>
        <v>0.0652041538185618</v>
      </c>
      <c r="H85" s="51">
        <f t="shared" si="25"/>
        <v>0.687960412707927</v>
      </c>
      <c r="I85" s="51">
        <f t="shared" si="25"/>
        <v>0.151068195307427</v>
      </c>
      <c r="J85" s="51">
        <f t="shared" si="25"/>
        <v>0.0159705794718833</v>
      </c>
      <c r="K85" s="51">
        <f t="shared" si="25"/>
        <v>0.00446126901597971</v>
      </c>
      <c r="L85" s="51">
        <f t="shared" si="25"/>
        <v>0.0145402655030659</v>
      </c>
      <c r="M85" s="51">
        <f t="shared" si="25"/>
        <v>0.0517434590338212</v>
      </c>
      <c r="O85" s="82">
        <f t="shared" si="27"/>
        <v>0.141564047836952</v>
      </c>
    </row>
    <row r="86" ht="14.5" spans="4:15">
      <c r="D86" s="35" t="s">
        <v>120</v>
      </c>
      <c r="E86" s="35" t="s">
        <v>72</v>
      </c>
      <c r="F86" t="s">
        <v>27</v>
      </c>
      <c r="G86" s="129">
        <v>0.1</v>
      </c>
      <c r="H86" s="129">
        <v>0.1</v>
      </c>
      <c r="I86" s="129">
        <v>0.1</v>
      </c>
      <c r="J86" s="129">
        <v>0.1</v>
      </c>
      <c r="K86" s="129">
        <v>0.1</v>
      </c>
      <c r="L86" s="129">
        <v>0.1</v>
      </c>
      <c r="M86" s="129">
        <v>0.1</v>
      </c>
      <c r="O86" s="82">
        <f t="shared" si="27"/>
        <v>0.1</v>
      </c>
    </row>
    <row r="87" ht="14.5" spans="5:15">
      <c r="E87" s="35" t="s">
        <v>70</v>
      </c>
      <c r="G87" s="129"/>
      <c r="H87" s="129"/>
      <c r="I87" s="129"/>
      <c r="J87" s="129"/>
      <c r="K87" s="129"/>
      <c r="L87" s="129"/>
      <c r="M87" s="129"/>
      <c r="O87" s="82"/>
    </row>
    <row r="88" ht="14.5" spans="4:15">
      <c r="D88" s="35" t="s">
        <v>121</v>
      </c>
      <c r="E88" s="35" t="s">
        <v>79</v>
      </c>
      <c r="F88" t="s">
        <v>27</v>
      </c>
      <c r="G88" s="129">
        <v>0.1</v>
      </c>
      <c r="H88" s="129">
        <v>0.1</v>
      </c>
      <c r="I88" s="129">
        <v>0.1</v>
      </c>
      <c r="J88" s="129">
        <v>0.1</v>
      </c>
      <c r="K88" s="129">
        <v>0.1</v>
      </c>
      <c r="L88" s="129">
        <v>0.1</v>
      </c>
      <c r="M88" s="129">
        <v>0.1</v>
      </c>
      <c r="O88" s="82">
        <f t="shared" si="27"/>
        <v>0.1</v>
      </c>
    </row>
    <row r="89" ht="14.5" spans="5:15">
      <c r="E89" s="35" t="s">
        <v>70</v>
      </c>
      <c r="G89" s="129"/>
      <c r="H89" s="129"/>
      <c r="I89" s="129"/>
      <c r="J89" s="129"/>
      <c r="K89" s="129"/>
      <c r="L89" s="129"/>
      <c r="M89" s="129"/>
      <c r="O89" s="82"/>
    </row>
    <row r="90" ht="14.5" spans="4:15">
      <c r="D90" s="35" t="s">
        <v>122</v>
      </c>
      <c r="E90" s="35" t="s">
        <v>72</v>
      </c>
      <c r="F90" t="s">
        <v>27</v>
      </c>
      <c r="G90" s="129">
        <v>0.1</v>
      </c>
      <c r="H90" s="129">
        <v>0.1</v>
      </c>
      <c r="I90" s="129">
        <v>0.1</v>
      </c>
      <c r="J90" s="129">
        <v>0.1</v>
      </c>
      <c r="K90" s="129">
        <v>0.1</v>
      </c>
      <c r="L90" s="129">
        <v>0.1</v>
      </c>
      <c r="M90" s="129">
        <v>0.1</v>
      </c>
      <c r="O90" s="82">
        <f t="shared" si="27"/>
        <v>0.1</v>
      </c>
    </row>
    <row r="91" ht="14.5" spans="5:15">
      <c r="E91" s="35" t="s">
        <v>76</v>
      </c>
      <c r="G91" s="129"/>
      <c r="H91" s="129"/>
      <c r="I91" s="129"/>
      <c r="J91" s="129"/>
      <c r="K91" s="129"/>
      <c r="L91" s="129"/>
      <c r="M91" s="129"/>
      <c r="O91" s="82"/>
    </row>
    <row r="92" ht="14.5" spans="4:15">
      <c r="D92" s="35" t="s">
        <v>123</v>
      </c>
      <c r="E92" s="35" t="s">
        <v>72</v>
      </c>
      <c r="F92" t="s">
        <v>27</v>
      </c>
      <c r="G92" s="129">
        <v>0.1</v>
      </c>
      <c r="H92" s="129">
        <v>0.1</v>
      </c>
      <c r="I92" s="129">
        <v>0.1</v>
      </c>
      <c r="J92" s="129">
        <v>0.1</v>
      </c>
      <c r="K92" s="129">
        <v>0.1</v>
      </c>
      <c r="L92" s="129">
        <v>0.1</v>
      </c>
      <c r="M92" s="129">
        <v>0.1</v>
      </c>
      <c r="O92" s="82">
        <f t="shared" si="27"/>
        <v>0.1</v>
      </c>
    </row>
    <row r="93" ht="14.5" spans="5:13">
      <c r="E93" s="35" t="s">
        <v>79</v>
      </c>
      <c r="G93" s="51"/>
      <c r="H93" s="51"/>
      <c r="I93" s="51"/>
      <c r="J93" s="51"/>
      <c r="K93" s="51"/>
      <c r="L93" s="51"/>
      <c r="M93" s="51"/>
    </row>
    <row r="100" ht="14.5" spans="4:6">
      <c r="D100" s="126"/>
      <c r="E100" s="126"/>
      <c r="F100" s="38" t="s">
        <v>246</v>
      </c>
    </row>
    <row r="101" ht="15.25" spans="4:6">
      <c r="D101" s="39" t="s">
        <v>11</v>
      </c>
      <c r="E101" s="39" t="s">
        <v>185</v>
      </c>
      <c r="F101" s="39" t="s">
        <v>186</v>
      </c>
    </row>
    <row r="102" spans="4:6">
      <c r="D102" s="70" t="s">
        <v>91</v>
      </c>
      <c r="E102" s="70" t="s">
        <v>79</v>
      </c>
      <c r="F102" s="70" t="s">
        <v>27</v>
      </c>
    </row>
    <row r="103" spans="4:6">
      <c r="D103" s="70" t="s">
        <v>94</v>
      </c>
      <c r="E103" s="70" t="s">
        <v>79</v>
      </c>
      <c r="F103" s="70" t="s">
        <v>27</v>
      </c>
    </row>
    <row r="104" spans="4:6">
      <c r="D104" s="70"/>
      <c r="E104" s="70" t="s">
        <v>79</v>
      </c>
      <c r="F104" s="70" t="s">
        <v>27</v>
      </c>
    </row>
    <row r="105" spans="4:6">
      <c r="D105" s="70" t="s">
        <v>100</v>
      </c>
      <c r="E105" s="70" t="s">
        <v>76</v>
      </c>
      <c r="F105" s="70" t="s">
        <v>27</v>
      </c>
    </row>
    <row r="106" spans="4:6">
      <c r="D106" s="70" t="s">
        <v>103</v>
      </c>
      <c r="E106" s="70" t="s">
        <v>76</v>
      </c>
      <c r="F106" s="70" t="s">
        <v>27</v>
      </c>
    </row>
    <row r="107" spans="4:6">
      <c r="D107" s="70" t="s">
        <v>106</v>
      </c>
      <c r="E107" s="70" t="s">
        <v>76</v>
      </c>
      <c r="F107" s="70" t="s">
        <v>27</v>
      </c>
    </row>
    <row r="108" spans="4:6">
      <c r="D108" s="70" t="s">
        <v>109</v>
      </c>
      <c r="E108" s="70" t="s">
        <v>72</v>
      </c>
      <c r="F108" s="70" t="s">
        <v>27</v>
      </c>
    </row>
    <row r="109" spans="4:6">
      <c r="D109" s="70" t="s">
        <v>112</v>
      </c>
      <c r="E109" s="70" t="s">
        <v>64</v>
      </c>
      <c r="F109" s="70" t="s">
        <v>27</v>
      </c>
    </row>
    <row r="110" spans="4:6">
      <c r="D110" s="70" t="s">
        <v>116</v>
      </c>
      <c r="E110" s="70" t="s">
        <v>67</v>
      </c>
      <c r="F110" s="70" t="s">
        <v>27</v>
      </c>
    </row>
    <row r="111" spans="4:6">
      <c r="D111" s="70" t="s">
        <v>119</v>
      </c>
      <c r="E111" s="70" t="s">
        <v>70</v>
      </c>
      <c r="F111" s="70" t="s">
        <v>27</v>
      </c>
    </row>
    <row r="112" spans="4:6">
      <c r="D112" s="40" t="s">
        <v>120</v>
      </c>
      <c r="E112" s="40" t="s">
        <v>72</v>
      </c>
      <c r="F112" s="70" t="s">
        <v>27</v>
      </c>
    </row>
    <row r="113" spans="4:6">
      <c r="D113" s="70"/>
      <c r="E113" s="40" t="s">
        <v>70</v>
      </c>
      <c r="F113" s="70" t="s">
        <v>27</v>
      </c>
    </row>
    <row r="114" spans="4:6">
      <c r="D114" s="40" t="s">
        <v>121</v>
      </c>
      <c r="E114" s="40" t="s">
        <v>79</v>
      </c>
      <c r="F114" s="70" t="s">
        <v>27</v>
      </c>
    </row>
    <row r="115" spans="4:6">
      <c r="D115" s="70"/>
      <c r="E115" s="40" t="s">
        <v>70</v>
      </c>
      <c r="F115" s="70" t="s">
        <v>27</v>
      </c>
    </row>
    <row r="116" spans="4:6">
      <c r="D116" s="40" t="s">
        <v>122</v>
      </c>
      <c r="E116" s="40" t="s">
        <v>72</v>
      </c>
      <c r="F116" s="70" t="s">
        <v>27</v>
      </c>
    </row>
    <row r="117" spans="4:6">
      <c r="D117" s="70"/>
      <c r="E117" s="40" t="s">
        <v>76</v>
      </c>
      <c r="F117" s="70" t="s">
        <v>27</v>
      </c>
    </row>
    <row r="118" spans="4:6">
      <c r="D118" s="40" t="s">
        <v>123</v>
      </c>
      <c r="E118" s="40" t="s">
        <v>72</v>
      </c>
      <c r="F118" s="70" t="s">
        <v>27</v>
      </c>
    </row>
    <row r="119" spans="4:6">
      <c r="D119" s="70"/>
      <c r="E119" s="40" t="s">
        <v>79</v>
      </c>
      <c r="F119" s="70" t="s">
        <v>27</v>
      </c>
    </row>
    <row r="124" ht="14.5" spans="6:6">
      <c r="F124" s="33" t="s">
        <v>183</v>
      </c>
    </row>
    <row r="125" ht="15.25" spans="4:13">
      <c r="D125" s="34" t="s">
        <v>11</v>
      </c>
      <c r="E125" s="34" t="s">
        <v>185</v>
      </c>
      <c r="F125" s="34" t="s">
        <v>186</v>
      </c>
      <c r="G125" t="s">
        <v>187</v>
      </c>
      <c r="H125" t="s">
        <v>188</v>
      </c>
      <c r="I125" t="s">
        <v>189</v>
      </c>
      <c r="J125" t="s">
        <v>190</v>
      </c>
      <c r="K125" t="s">
        <v>191</v>
      </c>
      <c r="L125" t="s">
        <v>192</v>
      </c>
      <c r="M125" t="s">
        <v>193</v>
      </c>
    </row>
    <row r="126" ht="14.5" spans="4:20">
      <c r="D126" s="87" t="s">
        <v>120</v>
      </c>
      <c r="E126" s="87" t="s">
        <v>72</v>
      </c>
      <c r="F126" s="88" t="s">
        <v>27</v>
      </c>
      <c r="G126" s="59">
        <v>0.5</v>
      </c>
      <c r="H126" s="59">
        <v>0.5</v>
      </c>
      <c r="I126" s="59">
        <v>0.5</v>
      </c>
      <c r="J126" s="59">
        <v>0.5</v>
      </c>
      <c r="K126" s="59">
        <v>0.5</v>
      </c>
      <c r="L126" s="59">
        <v>0.5</v>
      </c>
      <c r="M126" s="59">
        <v>0.5</v>
      </c>
      <c r="T126" s="33" t="s">
        <v>206</v>
      </c>
    </row>
    <row r="127" ht="15.25" spans="4:27">
      <c r="D127" s="88"/>
      <c r="E127" s="87" t="s">
        <v>70</v>
      </c>
      <c r="F127" s="88"/>
      <c r="G127" s="59">
        <v>0.5</v>
      </c>
      <c r="H127" s="59">
        <v>0.5</v>
      </c>
      <c r="I127" s="59">
        <v>0.5</v>
      </c>
      <c r="J127" s="59">
        <v>0.5</v>
      </c>
      <c r="K127" s="59">
        <v>0.5</v>
      </c>
      <c r="L127" s="59">
        <v>0.5</v>
      </c>
      <c r="M127" s="59">
        <v>0.5</v>
      </c>
      <c r="R127" s="34" t="s">
        <v>11</v>
      </c>
      <c r="S127" s="34" t="s">
        <v>185</v>
      </c>
      <c r="T127" s="34" t="s">
        <v>186</v>
      </c>
      <c r="U127" t="s">
        <v>187</v>
      </c>
      <c r="V127" t="s">
        <v>188</v>
      </c>
      <c r="W127" t="s">
        <v>189</v>
      </c>
      <c r="X127" t="s">
        <v>190</v>
      </c>
      <c r="Y127" t="s">
        <v>191</v>
      </c>
      <c r="Z127" t="s">
        <v>192</v>
      </c>
      <c r="AA127" t="s">
        <v>193</v>
      </c>
    </row>
    <row r="128" ht="14.5" spans="4:27">
      <c r="D128" s="87" t="s">
        <v>121</v>
      </c>
      <c r="E128" s="87" t="s">
        <v>79</v>
      </c>
      <c r="F128" s="88" t="s">
        <v>27</v>
      </c>
      <c r="G128" s="59">
        <v>0.5</v>
      </c>
      <c r="H128" s="59">
        <v>0.5</v>
      </c>
      <c r="I128" s="59">
        <v>0.5</v>
      </c>
      <c r="J128" s="59">
        <v>0.5</v>
      </c>
      <c r="K128" s="59">
        <v>0.5</v>
      </c>
      <c r="L128" s="59">
        <v>0.5</v>
      </c>
      <c r="M128" s="59">
        <v>0.5</v>
      </c>
      <c r="R128" t="s">
        <v>91</v>
      </c>
      <c r="S128" t="s">
        <v>79</v>
      </c>
      <c r="T128" t="s">
        <v>27</v>
      </c>
      <c r="U128" s="51">
        <v>31.54</v>
      </c>
      <c r="V128" s="51">
        <v>31.54</v>
      </c>
      <c r="W128" s="51">
        <v>31.54</v>
      </c>
      <c r="X128" s="51">
        <v>31.54</v>
      </c>
      <c r="Y128" s="51">
        <v>31.54</v>
      </c>
      <c r="Z128" s="51">
        <v>31.54</v>
      </c>
      <c r="AA128" s="51">
        <v>31.54</v>
      </c>
    </row>
    <row r="129" ht="14.5" spans="4:27">
      <c r="D129" s="88"/>
      <c r="E129" s="87" t="s">
        <v>70</v>
      </c>
      <c r="F129" s="88"/>
      <c r="G129" s="59">
        <v>0.5</v>
      </c>
      <c r="H129" s="59">
        <v>0.5</v>
      </c>
      <c r="I129" s="59">
        <v>0.5</v>
      </c>
      <c r="J129" s="59">
        <v>0.5</v>
      </c>
      <c r="K129" s="59">
        <v>0.5</v>
      </c>
      <c r="L129" s="59">
        <v>0.5</v>
      </c>
      <c r="M129" s="59">
        <v>0.5</v>
      </c>
      <c r="R129" t="s">
        <v>94</v>
      </c>
      <c r="S129" t="s">
        <v>79</v>
      </c>
      <c r="T129" t="s">
        <v>27</v>
      </c>
      <c r="U129" s="51">
        <v>31.54</v>
      </c>
      <c r="V129" s="51">
        <v>31.54</v>
      </c>
      <c r="W129" s="51">
        <v>31.54</v>
      </c>
      <c r="X129" s="51">
        <v>31.54</v>
      </c>
      <c r="Y129" s="51">
        <v>31.54</v>
      </c>
      <c r="Z129" s="51">
        <v>31.54</v>
      </c>
      <c r="AA129" s="51">
        <v>31.54</v>
      </c>
    </row>
    <row r="130" ht="14.5" spans="4:27">
      <c r="D130" s="87" t="s">
        <v>122</v>
      </c>
      <c r="E130" s="87" t="s">
        <v>72</v>
      </c>
      <c r="F130" s="88" t="s">
        <v>27</v>
      </c>
      <c r="G130" s="59">
        <v>0.5</v>
      </c>
      <c r="H130" s="59">
        <v>0.5</v>
      </c>
      <c r="I130" s="59">
        <v>0.5</v>
      </c>
      <c r="J130" s="59">
        <v>0.5</v>
      </c>
      <c r="K130" s="59">
        <v>0.5</v>
      </c>
      <c r="L130" s="59">
        <v>0.5</v>
      </c>
      <c r="M130" s="59">
        <v>0.5</v>
      </c>
      <c r="R130" t="s">
        <v>97</v>
      </c>
      <c r="S130" t="s">
        <v>79</v>
      </c>
      <c r="T130" t="s">
        <v>27</v>
      </c>
      <c r="U130" s="51">
        <v>31.54</v>
      </c>
      <c r="V130" s="51">
        <v>31.54</v>
      </c>
      <c r="W130" s="51">
        <v>31.54</v>
      </c>
      <c r="X130" s="51">
        <v>31.54</v>
      </c>
      <c r="Y130" s="51">
        <v>31.54</v>
      </c>
      <c r="Z130" s="51">
        <v>31.54</v>
      </c>
      <c r="AA130" s="51">
        <v>31.54</v>
      </c>
    </row>
    <row r="131" ht="14.5" spans="4:27">
      <c r="D131" s="88"/>
      <c r="E131" s="87" t="s">
        <v>76</v>
      </c>
      <c r="F131" s="88"/>
      <c r="G131" s="59">
        <v>0.5</v>
      </c>
      <c r="H131" s="59">
        <v>0.5</v>
      </c>
      <c r="I131" s="59">
        <v>0.5</v>
      </c>
      <c r="J131" s="59">
        <v>0.5</v>
      </c>
      <c r="K131" s="59">
        <v>0.5</v>
      </c>
      <c r="L131" s="59">
        <v>0.5</v>
      </c>
      <c r="M131" s="59">
        <v>0.5</v>
      </c>
      <c r="R131" t="s">
        <v>100</v>
      </c>
      <c r="S131" t="s">
        <v>76</v>
      </c>
      <c r="T131" t="s">
        <v>27</v>
      </c>
      <c r="U131" s="51">
        <v>31.54</v>
      </c>
      <c r="V131" s="51">
        <v>31.54</v>
      </c>
      <c r="W131" s="51">
        <v>31.54</v>
      </c>
      <c r="X131" s="51">
        <v>31.54</v>
      </c>
      <c r="Y131" s="51">
        <v>31.54</v>
      </c>
      <c r="Z131" s="51">
        <v>31.54</v>
      </c>
      <c r="AA131" s="51">
        <v>31.54</v>
      </c>
    </row>
    <row r="132" ht="14.5" spans="4:27">
      <c r="D132" s="87" t="s">
        <v>123</v>
      </c>
      <c r="E132" s="87" t="s">
        <v>72</v>
      </c>
      <c r="F132" s="88" t="s">
        <v>27</v>
      </c>
      <c r="G132" s="59">
        <v>0.5</v>
      </c>
      <c r="H132" s="59">
        <v>0.5</v>
      </c>
      <c r="I132" s="59">
        <v>0.5</v>
      </c>
      <c r="J132" s="59">
        <v>0.5</v>
      </c>
      <c r="K132" s="59">
        <v>0.5</v>
      </c>
      <c r="L132" s="59">
        <v>0.5</v>
      </c>
      <c r="M132" s="59">
        <v>0.5</v>
      </c>
      <c r="R132" t="s">
        <v>103</v>
      </c>
      <c r="S132" t="s">
        <v>76</v>
      </c>
      <c r="T132" t="s">
        <v>27</v>
      </c>
      <c r="U132" s="51">
        <v>31.54</v>
      </c>
      <c r="V132" s="51">
        <v>31.54</v>
      </c>
      <c r="W132" s="51">
        <v>31.54</v>
      </c>
      <c r="X132" s="51">
        <v>31.54</v>
      </c>
      <c r="Y132" s="51">
        <v>31.54</v>
      </c>
      <c r="Z132" s="51">
        <v>31.54</v>
      </c>
      <c r="AA132" s="51">
        <v>31.54</v>
      </c>
    </row>
    <row r="133" ht="14.5" spans="4:27">
      <c r="D133" s="88"/>
      <c r="E133" s="87" t="s">
        <v>79</v>
      </c>
      <c r="F133" s="88"/>
      <c r="G133" s="59">
        <v>0.5</v>
      </c>
      <c r="H133" s="59">
        <v>0.5</v>
      </c>
      <c r="I133" s="59">
        <v>0.5</v>
      </c>
      <c r="J133" s="59">
        <v>0.5</v>
      </c>
      <c r="K133" s="59">
        <v>0.5</v>
      </c>
      <c r="L133" s="59">
        <v>0.5</v>
      </c>
      <c r="M133" s="59">
        <v>0.5</v>
      </c>
      <c r="R133" t="s">
        <v>106</v>
      </c>
      <c r="S133" t="s">
        <v>76</v>
      </c>
      <c r="T133" t="s">
        <v>27</v>
      </c>
      <c r="U133" s="51">
        <v>31.54</v>
      </c>
      <c r="V133" s="51">
        <v>31.54</v>
      </c>
      <c r="W133" s="51">
        <v>31.54</v>
      </c>
      <c r="X133" s="51">
        <v>31.54</v>
      </c>
      <c r="Y133" s="51">
        <v>31.54</v>
      </c>
      <c r="Z133" s="51">
        <v>31.54</v>
      </c>
      <c r="AA133" s="51">
        <v>31.54</v>
      </c>
    </row>
    <row r="134" ht="14.5" spans="4:27">
      <c r="D134" t="s">
        <v>91</v>
      </c>
      <c r="E134" t="s">
        <v>79</v>
      </c>
      <c r="F134" t="s">
        <v>27</v>
      </c>
      <c r="G134" s="130">
        <v>1</v>
      </c>
      <c r="H134" s="130">
        <v>1</v>
      </c>
      <c r="I134" s="130">
        <v>1</v>
      </c>
      <c r="J134" s="130">
        <v>1</v>
      </c>
      <c r="K134" s="130">
        <v>1</v>
      </c>
      <c r="L134" s="130">
        <v>1</v>
      </c>
      <c r="M134" s="130">
        <v>1</v>
      </c>
      <c r="R134" t="s">
        <v>109</v>
      </c>
      <c r="S134" t="s">
        <v>72</v>
      </c>
      <c r="T134" t="s">
        <v>27</v>
      </c>
      <c r="U134" s="51">
        <v>31.54</v>
      </c>
      <c r="V134" s="51">
        <v>31.54</v>
      </c>
      <c r="W134" s="51">
        <v>31.54</v>
      </c>
      <c r="X134" s="51">
        <v>31.54</v>
      </c>
      <c r="Y134" s="51">
        <v>31.54</v>
      </c>
      <c r="Z134" s="51">
        <v>31.54</v>
      </c>
      <c r="AA134" s="51">
        <v>31.54</v>
      </c>
    </row>
    <row r="135" ht="14.5" spans="4:27">
      <c r="D135" t="s">
        <v>94</v>
      </c>
      <c r="E135" t="s">
        <v>79</v>
      </c>
      <c r="F135" t="s">
        <v>27</v>
      </c>
      <c r="G135" s="130">
        <v>1</v>
      </c>
      <c r="H135" s="130">
        <v>1</v>
      </c>
      <c r="I135" s="130">
        <v>1</v>
      </c>
      <c r="J135" s="130">
        <v>1</v>
      </c>
      <c r="K135" s="130">
        <v>1</v>
      </c>
      <c r="L135" s="130">
        <v>1</v>
      </c>
      <c r="M135" s="130">
        <v>1</v>
      </c>
      <c r="R135" t="s">
        <v>112</v>
      </c>
      <c r="S135" t="s">
        <v>64</v>
      </c>
      <c r="T135" t="s">
        <v>27</v>
      </c>
      <c r="U135" s="51">
        <v>31.54</v>
      </c>
      <c r="V135" s="51">
        <v>31.54</v>
      </c>
      <c r="W135" s="51">
        <v>31.54</v>
      </c>
      <c r="X135" s="51">
        <v>31.54</v>
      </c>
      <c r="Y135" s="51">
        <v>31.54</v>
      </c>
      <c r="Z135" s="51">
        <v>31.54</v>
      </c>
      <c r="AA135" s="51">
        <v>31.54</v>
      </c>
    </row>
    <row r="136" ht="14.5" spans="4:27">
      <c r="D136" t="s">
        <v>97</v>
      </c>
      <c r="E136" t="s">
        <v>79</v>
      </c>
      <c r="F136" t="s">
        <v>27</v>
      </c>
      <c r="G136" s="130">
        <v>1</v>
      </c>
      <c r="H136" s="130">
        <v>1</v>
      </c>
      <c r="I136" s="130">
        <v>1</v>
      </c>
      <c r="J136" s="130">
        <v>1</v>
      </c>
      <c r="K136" s="130">
        <v>1</v>
      </c>
      <c r="L136" s="130">
        <v>1</v>
      </c>
      <c r="M136" s="130">
        <v>1</v>
      </c>
      <c r="R136" t="s">
        <v>116</v>
      </c>
      <c r="S136" t="s">
        <v>67</v>
      </c>
      <c r="T136" t="s">
        <v>27</v>
      </c>
      <c r="U136" s="51">
        <v>31.54</v>
      </c>
      <c r="V136" s="51">
        <v>31.54</v>
      </c>
      <c r="W136" s="51">
        <v>31.54</v>
      </c>
      <c r="X136" s="51">
        <v>31.54</v>
      </c>
      <c r="Y136" s="51">
        <v>31.54</v>
      </c>
      <c r="Z136" s="51">
        <v>31.54</v>
      </c>
      <c r="AA136" s="51">
        <v>31.54</v>
      </c>
    </row>
    <row r="137" ht="14.5" spans="4:27">
      <c r="D137" t="s">
        <v>100</v>
      </c>
      <c r="E137" t="s">
        <v>76</v>
      </c>
      <c r="F137" t="s">
        <v>27</v>
      </c>
      <c r="G137" s="130">
        <v>1</v>
      </c>
      <c r="H137" s="130">
        <v>1</v>
      </c>
      <c r="I137" s="130">
        <v>1</v>
      </c>
      <c r="J137" s="130">
        <v>1</v>
      </c>
      <c r="K137" s="130">
        <v>1</v>
      </c>
      <c r="L137" s="130">
        <v>1</v>
      </c>
      <c r="M137" s="130">
        <v>1</v>
      </c>
      <c r="R137" t="s">
        <v>119</v>
      </c>
      <c r="S137" t="s">
        <v>70</v>
      </c>
      <c r="T137" t="s">
        <v>27</v>
      </c>
      <c r="U137" s="51">
        <v>31.54</v>
      </c>
      <c r="V137" s="51">
        <v>31.54</v>
      </c>
      <c r="W137" s="51">
        <v>31.54</v>
      </c>
      <c r="X137" s="51">
        <v>31.54</v>
      </c>
      <c r="Y137" s="51">
        <v>31.54</v>
      </c>
      <c r="Z137" s="51">
        <v>31.54</v>
      </c>
      <c r="AA137" s="51">
        <v>31.54</v>
      </c>
    </row>
    <row r="138" ht="14.5" spans="4:27">
      <c r="D138" t="s">
        <v>103</v>
      </c>
      <c r="E138" t="s">
        <v>76</v>
      </c>
      <c r="F138" t="s">
        <v>27</v>
      </c>
      <c r="G138" s="130">
        <v>1</v>
      </c>
      <c r="H138" s="130">
        <v>1</v>
      </c>
      <c r="I138" s="130">
        <v>1</v>
      </c>
      <c r="J138" s="130">
        <v>1</v>
      </c>
      <c r="K138" s="130">
        <v>1</v>
      </c>
      <c r="L138" s="130">
        <v>1</v>
      </c>
      <c r="M138" s="130">
        <v>1</v>
      </c>
      <c r="R138" s="35" t="s">
        <v>120</v>
      </c>
      <c r="S138" s="35" t="s">
        <v>72</v>
      </c>
      <c r="T138" t="s">
        <v>27</v>
      </c>
      <c r="U138" s="51">
        <v>31.54</v>
      </c>
      <c r="V138" s="51">
        <v>31.54</v>
      </c>
      <c r="W138" s="51">
        <v>31.54</v>
      </c>
      <c r="X138" s="51">
        <v>31.54</v>
      </c>
      <c r="Y138" s="51">
        <v>31.54</v>
      </c>
      <c r="Z138" s="51">
        <v>31.54</v>
      </c>
      <c r="AA138" s="51">
        <v>31.54</v>
      </c>
    </row>
    <row r="139" ht="14.5" spans="4:27">
      <c r="D139" t="s">
        <v>106</v>
      </c>
      <c r="E139" t="s">
        <v>76</v>
      </c>
      <c r="F139" t="s">
        <v>27</v>
      </c>
      <c r="G139" s="130">
        <v>1</v>
      </c>
      <c r="H139" s="130">
        <v>1</v>
      </c>
      <c r="I139" s="130">
        <v>1</v>
      </c>
      <c r="J139" s="130">
        <v>1</v>
      </c>
      <c r="K139" s="130">
        <v>1</v>
      </c>
      <c r="L139" s="130">
        <v>1</v>
      </c>
      <c r="M139" s="130">
        <v>1</v>
      </c>
      <c r="S139" s="35" t="s">
        <v>70</v>
      </c>
      <c r="U139" s="51"/>
      <c r="V139" s="51"/>
      <c r="W139" s="51"/>
      <c r="X139" s="51"/>
      <c r="Y139" s="51"/>
      <c r="Z139" s="51"/>
      <c r="AA139" s="51"/>
    </row>
    <row r="140" ht="14.5" spans="4:27">
      <c r="D140" t="s">
        <v>109</v>
      </c>
      <c r="E140" t="s">
        <v>72</v>
      </c>
      <c r="F140" t="s">
        <v>27</v>
      </c>
      <c r="G140" s="130">
        <v>1</v>
      </c>
      <c r="H140" s="130">
        <v>1</v>
      </c>
      <c r="I140" s="130">
        <v>1</v>
      </c>
      <c r="J140" s="130">
        <v>1</v>
      </c>
      <c r="K140" s="130">
        <v>1</v>
      </c>
      <c r="L140" s="130">
        <v>1</v>
      </c>
      <c r="M140" s="130">
        <v>1</v>
      </c>
      <c r="R140" s="35" t="s">
        <v>121</v>
      </c>
      <c r="S140" s="35" t="s">
        <v>79</v>
      </c>
      <c r="T140" t="s">
        <v>27</v>
      </c>
      <c r="U140" s="51">
        <v>31.54</v>
      </c>
      <c r="V140" s="51">
        <v>31.54</v>
      </c>
      <c r="W140" s="51">
        <v>31.54</v>
      </c>
      <c r="X140" s="51">
        <v>31.54</v>
      </c>
      <c r="Y140" s="51">
        <v>31.54</v>
      </c>
      <c r="Z140" s="51">
        <v>31.54</v>
      </c>
      <c r="AA140" s="51">
        <v>31.54</v>
      </c>
    </row>
    <row r="141" ht="14.5" spans="4:27">
      <c r="D141" t="s">
        <v>112</v>
      </c>
      <c r="E141" t="s">
        <v>64</v>
      </c>
      <c r="F141" t="s">
        <v>27</v>
      </c>
      <c r="G141" s="130">
        <v>1</v>
      </c>
      <c r="H141" s="130">
        <v>1</v>
      </c>
      <c r="I141" s="130">
        <v>1</v>
      </c>
      <c r="J141" s="130">
        <v>1</v>
      </c>
      <c r="K141" s="130">
        <v>1</v>
      </c>
      <c r="L141" s="130">
        <v>1</v>
      </c>
      <c r="M141" s="130">
        <v>1</v>
      </c>
      <c r="S141" s="35" t="s">
        <v>70</v>
      </c>
      <c r="U141" s="51"/>
      <c r="V141" s="51"/>
      <c r="W141" s="51"/>
      <c r="X141" s="51"/>
      <c r="Y141" s="51"/>
      <c r="Z141" s="51"/>
      <c r="AA141" s="51"/>
    </row>
    <row r="142" ht="14.5" spans="4:27">
      <c r="D142" t="s">
        <v>116</v>
      </c>
      <c r="E142" t="s">
        <v>67</v>
      </c>
      <c r="F142" t="s">
        <v>27</v>
      </c>
      <c r="G142" s="130">
        <v>1</v>
      </c>
      <c r="H142" s="130">
        <v>1</v>
      </c>
      <c r="I142" s="130">
        <v>1</v>
      </c>
      <c r="J142" s="130">
        <v>1</v>
      </c>
      <c r="K142" s="130">
        <v>1</v>
      </c>
      <c r="L142" s="130">
        <v>1</v>
      </c>
      <c r="M142" s="130">
        <v>1</v>
      </c>
      <c r="R142" s="35" t="s">
        <v>122</v>
      </c>
      <c r="S142" s="35" t="s">
        <v>72</v>
      </c>
      <c r="T142" t="s">
        <v>27</v>
      </c>
      <c r="U142" s="51">
        <v>31.54</v>
      </c>
      <c r="V142" s="51">
        <v>31.54</v>
      </c>
      <c r="W142" s="51">
        <v>31.54</v>
      </c>
      <c r="X142" s="51">
        <v>31.54</v>
      </c>
      <c r="Y142" s="51">
        <v>31.54</v>
      </c>
      <c r="Z142" s="51">
        <v>31.54</v>
      </c>
      <c r="AA142" s="51">
        <v>31.54</v>
      </c>
    </row>
    <row r="143" ht="14.5" spans="4:27">
      <c r="D143" t="s">
        <v>119</v>
      </c>
      <c r="E143" t="s">
        <v>70</v>
      </c>
      <c r="F143" t="s">
        <v>27</v>
      </c>
      <c r="G143" s="130">
        <v>1</v>
      </c>
      <c r="H143" s="130">
        <v>1</v>
      </c>
      <c r="I143" s="130">
        <v>1</v>
      </c>
      <c r="J143" s="130">
        <v>1</v>
      </c>
      <c r="K143" s="130">
        <v>1</v>
      </c>
      <c r="L143" s="130">
        <v>1</v>
      </c>
      <c r="M143" s="130">
        <v>1</v>
      </c>
      <c r="S143" s="35" t="s">
        <v>76</v>
      </c>
      <c r="U143" s="51"/>
      <c r="V143" s="51"/>
      <c r="W143" s="51"/>
      <c r="X143" s="51"/>
      <c r="Y143" s="51"/>
      <c r="Z143" s="51"/>
      <c r="AA143" s="51"/>
    </row>
    <row r="144" ht="14.5" spans="18:27">
      <c r="R144" s="35" t="s">
        <v>123</v>
      </c>
      <c r="S144" s="35" t="s">
        <v>72</v>
      </c>
      <c r="T144" t="s">
        <v>27</v>
      </c>
      <c r="U144" s="51">
        <v>31.54</v>
      </c>
      <c r="V144" s="51">
        <v>31.54</v>
      </c>
      <c r="W144" s="51">
        <v>31.54</v>
      </c>
      <c r="X144" s="51">
        <v>31.54</v>
      </c>
      <c r="Y144" s="51">
        <v>31.54</v>
      </c>
      <c r="Z144" s="51">
        <v>31.54</v>
      </c>
      <c r="AA144" s="51">
        <v>31.54</v>
      </c>
    </row>
    <row r="145" ht="14.5" spans="19:27">
      <c r="S145" s="35" t="s">
        <v>79</v>
      </c>
      <c r="U145" s="51"/>
      <c r="V145" s="51"/>
      <c r="W145" s="51"/>
      <c r="X145" s="51"/>
      <c r="Y145" s="51"/>
      <c r="Z145" s="51"/>
      <c r="AA145" s="51"/>
    </row>
  </sheetData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K162"/>
  <sheetViews>
    <sheetView workbookViewId="0">
      <selection activeCell="ER1" sqref="ER$1:FJ$1048576"/>
    </sheetView>
  </sheetViews>
  <sheetFormatPr defaultColWidth="9" defaultRowHeight="12.5"/>
  <cols>
    <col min="4" max="22" width="9" hidden="1" customWidth="1"/>
    <col min="28" max="46" width="9" hidden="1" customWidth="1"/>
    <col min="52" max="70" width="9" hidden="1" customWidth="1"/>
    <col min="76" max="94" width="9" hidden="1" customWidth="1"/>
    <col min="100" max="118" width="9" hidden="1" customWidth="1"/>
    <col min="124" max="142" width="9" hidden="1" customWidth="1"/>
    <col min="148" max="166" width="9" hidden="1" customWidth="1"/>
  </cols>
  <sheetData>
    <row r="1" ht="14.5" spans="1:16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</row>
    <row r="2" ht="14.5" spans="1:16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</row>
    <row r="3" ht="14.5" spans="1:16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</row>
    <row r="4" ht="14.5" spans="1:16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</row>
    <row r="5" ht="18" spans="1:167">
      <c r="A5" s="2" t="s">
        <v>251</v>
      </c>
      <c r="B5" s="2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1"/>
      <c r="Q5" s="1"/>
      <c r="R5" s="1"/>
      <c r="S5" s="1"/>
      <c r="T5" s="1"/>
      <c r="U5" s="1"/>
      <c r="V5" s="1"/>
      <c r="W5" s="1"/>
      <c r="Y5" s="2" t="s">
        <v>251</v>
      </c>
      <c r="Z5" s="2"/>
      <c r="AA5" s="1"/>
      <c r="AB5" s="1"/>
      <c r="AC5" s="1"/>
      <c r="AD5" s="3"/>
      <c r="AE5" s="3"/>
      <c r="AF5" s="3"/>
      <c r="AG5" s="3"/>
      <c r="AH5" s="3"/>
      <c r="AI5" s="3"/>
      <c r="AJ5" s="3"/>
      <c r="AK5" s="3"/>
      <c r="AL5" s="3"/>
      <c r="AM5" s="3"/>
      <c r="AN5" s="1"/>
      <c r="AO5" s="1"/>
      <c r="AP5" s="1"/>
      <c r="AQ5" s="1"/>
      <c r="AR5" s="1"/>
      <c r="AS5" s="1"/>
      <c r="AT5" s="1"/>
      <c r="AU5" s="1"/>
      <c r="AW5" s="2" t="s">
        <v>251</v>
      </c>
      <c r="AX5" s="2"/>
      <c r="AY5" s="1"/>
      <c r="AZ5" s="1"/>
      <c r="BA5" s="1"/>
      <c r="BB5" s="3"/>
      <c r="BC5" s="3"/>
      <c r="BD5" s="3"/>
      <c r="BE5" s="3"/>
      <c r="BF5" s="3"/>
      <c r="BG5" s="3"/>
      <c r="BH5" s="3"/>
      <c r="BI5" s="3"/>
      <c r="BJ5" s="3"/>
      <c r="BK5" s="3"/>
      <c r="BL5" s="1"/>
      <c r="BM5" s="1"/>
      <c r="BN5" s="1"/>
      <c r="BO5" s="1"/>
      <c r="BP5" s="1"/>
      <c r="BQ5" s="1"/>
      <c r="BR5" s="1"/>
      <c r="BS5" s="1"/>
      <c r="BU5" s="2" t="s">
        <v>251</v>
      </c>
      <c r="BV5" s="2"/>
      <c r="BW5" s="1"/>
      <c r="BX5" s="1"/>
      <c r="BY5" s="1"/>
      <c r="BZ5" s="3"/>
      <c r="CA5" s="3"/>
      <c r="CB5" s="3"/>
      <c r="CC5" s="3"/>
      <c r="CD5" s="3"/>
      <c r="CE5" s="3"/>
      <c r="CF5" s="3"/>
      <c r="CG5" s="3"/>
      <c r="CH5" s="3"/>
      <c r="CI5" s="3"/>
      <c r="CJ5" s="1"/>
      <c r="CK5" s="1"/>
      <c r="CL5" s="1"/>
      <c r="CM5" s="1"/>
      <c r="CN5" s="1"/>
      <c r="CO5" s="1"/>
      <c r="CP5" s="1"/>
      <c r="CQ5" s="1"/>
      <c r="CS5" s="2" t="s">
        <v>251</v>
      </c>
      <c r="CT5" s="2"/>
      <c r="CU5" s="1"/>
      <c r="CV5" s="1"/>
      <c r="CW5" s="1"/>
      <c r="CX5" s="3"/>
      <c r="CY5" s="3"/>
      <c r="CZ5" s="3"/>
      <c r="DA5" s="3"/>
      <c r="DB5" s="3"/>
      <c r="DC5" s="3"/>
      <c r="DD5" s="3"/>
      <c r="DE5" s="3"/>
      <c r="DF5" s="3"/>
      <c r="DG5" s="3"/>
      <c r="DH5" s="1"/>
      <c r="DI5" s="1"/>
      <c r="DJ5" s="1"/>
      <c r="DK5" s="1"/>
      <c r="DL5" s="1"/>
      <c r="DM5" s="1"/>
      <c r="DN5" s="1"/>
      <c r="DO5" s="1"/>
      <c r="DQ5" s="2" t="s">
        <v>251</v>
      </c>
      <c r="DR5" s="2"/>
      <c r="DS5" s="1"/>
      <c r="DT5" s="1"/>
      <c r="DU5" s="1"/>
      <c r="DV5" s="3"/>
      <c r="DW5" s="3"/>
      <c r="DX5" s="3"/>
      <c r="DY5" s="3"/>
      <c r="DZ5" s="3"/>
      <c r="EA5" s="3"/>
      <c r="EB5" s="3"/>
      <c r="EC5" s="3"/>
      <c r="ED5" s="3"/>
      <c r="EE5" s="3"/>
      <c r="EF5" s="1"/>
      <c r="EG5" s="1"/>
      <c r="EH5" s="1"/>
      <c r="EI5" s="1"/>
      <c r="EJ5" s="1"/>
      <c r="EK5" s="1"/>
      <c r="EL5" s="1"/>
      <c r="EM5" s="1"/>
      <c r="EO5" s="2" t="s">
        <v>251</v>
      </c>
      <c r="EP5" s="2"/>
      <c r="EQ5" s="1"/>
      <c r="ER5" s="1"/>
      <c r="ES5" s="1"/>
      <c r="ET5" s="3"/>
      <c r="EU5" s="3"/>
      <c r="EV5" s="3"/>
      <c r="EW5" s="3"/>
      <c r="EX5" s="3"/>
      <c r="EY5" s="3"/>
      <c r="EZ5" s="3"/>
      <c r="FA5" s="3"/>
      <c r="FB5" s="3"/>
      <c r="FC5" s="3"/>
      <c r="FD5" s="1"/>
      <c r="FE5" s="1"/>
      <c r="FF5" s="1"/>
      <c r="FG5" s="1"/>
      <c r="FH5" s="1"/>
      <c r="FI5" s="1"/>
      <c r="FJ5" s="1"/>
      <c r="FK5" s="1"/>
    </row>
    <row r="6" ht="18" spans="1:16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Y6" s="2"/>
      <c r="Z6" s="2"/>
      <c r="AA6" s="1"/>
      <c r="AB6" s="1"/>
      <c r="AC6" s="1"/>
      <c r="AD6" s="3"/>
      <c r="AE6" s="3"/>
      <c r="AF6" s="3"/>
      <c r="AG6" s="3"/>
      <c r="AH6" s="3"/>
      <c r="AI6" s="3"/>
      <c r="AJ6" s="3"/>
      <c r="AK6" s="3"/>
      <c r="AL6" s="3"/>
      <c r="AM6" s="3"/>
      <c r="AN6" s="1"/>
      <c r="AO6" s="1"/>
      <c r="AP6" s="1"/>
      <c r="AQ6" s="1"/>
      <c r="AR6" s="1"/>
      <c r="AS6" s="1"/>
      <c r="AT6" s="1"/>
      <c r="AU6" s="1"/>
      <c r="AW6" s="2"/>
      <c r="AX6" s="2"/>
      <c r="AY6" s="1"/>
      <c r="AZ6" s="1"/>
      <c r="BA6" s="1"/>
      <c r="BB6" s="3"/>
      <c r="BC6" s="3"/>
      <c r="BD6" s="3"/>
      <c r="BE6" s="3"/>
      <c r="BF6" s="3"/>
      <c r="BG6" s="3"/>
      <c r="BH6" s="3"/>
      <c r="BI6" s="3"/>
      <c r="BJ6" s="3"/>
      <c r="BK6" s="3"/>
      <c r="BL6" s="1"/>
      <c r="BM6" s="1"/>
      <c r="BN6" s="1"/>
      <c r="BO6" s="1"/>
      <c r="BP6" s="1"/>
      <c r="BQ6" s="1"/>
      <c r="BR6" s="1"/>
      <c r="BS6" s="1"/>
      <c r="BU6" s="2"/>
      <c r="BV6" s="2"/>
      <c r="BW6" s="1"/>
      <c r="BX6" s="1"/>
      <c r="BY6" s="1"/>
      <c r="BZ6" s="3"/>
      <c r="CA6" s="3"/>
      <c r="CB6" s="3"/>
      <c r="CC6" s="3"/>
      <c r="CD6" s="3"/>
      <c r="CE6" s="3"/>
      <c r="CF6" s="3"/>
      <c r="CG6" s="3"/>
      <c r="CH6" s="3"/>
      <c r="CI6" s="3"/>
      <c r="CJ6" s="1"/>
      <c r="CK6" s="1"/>
      <c r="CL6" s="1"/>
      <c r="CM6" s="1"/>
      <c r="CN6" s="1"/>
      <c r="CO6" s="1"/>
      <c r="CP6" s="1"/>
      <c r="CQ6" s="1"/>
      <c r="CS6" s="2"/>
      <c r="CT6" s="2"/>
      <c r="CU6" s="1"/>
      <c r="CV6" s="1"/>
      <c r="CW6" s="1"/>
      <c r="CX6" s="3"/>
      <c r="CY6" s="3"/>
      <c r="CZ6" s="3"/>
      <c r="DA6" s="3"/>
      <c r="DB6" s="3"/>
      <c r="DC6" s="3"/>
      <c r="DD6" s="3"/>
      <c r="DE6" s="3"/>
      <c r="DF6" s="3"/>
      <c r="DG6" s="3"/>
      <c r="DH6" s="1"/>
      <c r="DI6" s="1"/>
      <c r="DJ6" s="1"/>
      <c r="DK6" s="1"/>
      <c r="DL6" s="1"/>
      <c r="DM6" s="1"/>
      <c r="DN6" s="1"/>
      <c r="DO6" s="1"/>
      <c r="DQ6" s="2"/>
      <c r="DR6" s="2"/>
      <c r="DS6" s="1"/>
      <c r="DT6" s="1"/>
      <c r="DU6" s="1"/>
      <c r="DV6" s="3"/>
      <c r="DW6" s="3"/>
      <c r="DX6" s="3"/>
      <c r="DY6" s="3"/>
      <c r="DZ6" s="3"/>
      <c r="EA6" s="3"/>
      <c r="EB6" s="3"/>
      <c r="EC6" s="3"/>
      <c r="ED6" s="3"/>
      <c r="EE6" s="3"/>
      <c r="EF6" s="1"/>
      <c r="EG6" s="1"/>
      <c r="EH6" s="1"/>
      <c r="EI6" s="1"/>
      <c r="EJ6" s="1"/>
      <c r="EK6" s="1"/>
      <c r="EL6" s="1"/>
      <c r="EM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</row>
    <row r="7" ht="17.5" spans="1:167">
      <c r="A7" s="4" t="s">
        <v>252</v>
      </c>
      <c r="B7" s="4"/>
      <c r="C7" s="3"/>
      <c r="D7" s="3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Y7" s="4" t="s">
        <v>253</v>
      </c>
      <c r="Z7" s="4"/>
      <c r="AA7" s="3"/>
      <c r="AB7" s="3"/>
      <c r="AC7" s="3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W7" s="4" t="s">
        <v>254</v>
      </c>
      <c r="AX7" s="4"/>
      <c r="AY7" s="3"/>
      <c r="AZ7" s="3"/>
      <c r="BA7" s="3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U7" s="4" t="s">
        <v>255</v>
      </c>
      <c r="BV7" s="4"/>
      <c r="BW7" s="3"/>
      <c r="BX7" s="3"/>
      <c r="BY7" s="3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S7" s="4" t="s">
        <v>256</v>
      </c>
      <c r="CT7" s="4"/>
      <c r="CU7" s="3"/>
      <c r="CV7" s="3"/>
      <c r="CW7" s="3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Q7" s="4" t="s">
        <v>257</v>
      </c>
      <c r="DR7" s="4"/>
      <c r="DS7" s="3"/>
      <c r="DT7" s="3"/>
      <c r="DU7" s="3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O7" s="4" t="s">
        <v>258</v>
      </c>
      <c r="EP7" s="4"/>
      <c r="EQ7" s="3"/>
      <c r="ER7" s="3"/>
      <c r="ES7" s="3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</row>
    <row r="8" ht="15.5" spans="1:167">
      <c r="A8" s="4" t="s">
        <v>317</v>
      </c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Y8" s="4" t="s">
        <v>317</v>
      </c>
      <c r="Z8" s="4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W8" s="4" t="s">
        <v>317</v>
      </c>
      <c r="AX8" s="4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4" t="s">
        <v>317</v>
      </c>
      <c r="BV8" s="4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S8" s="4" t="s">
        <v>317</v>
      </c>
      <c r="CT8" s="4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Q8" s="4" t="s">
        <v>317</v>
      </c>
      <c r="DR8" s="4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O8" s="4" t="s">
        <v>317</v>
      </c>
      <c r="EP8" s="4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</row>
    <row r="9" ht="15.5" spans="1:16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Y9" s="1"/>
      <c r="Z9" s="1"/>
      <c r="AA9" s="17"/>
      <c r="AB9" s="17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W9" s="1"/>
      <c r="AX9" s="1"/>
      <c r="AY9" s="17"/>
      <c r="AZ9" s="17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U9" s="1"/>
      <c r="BV9" s="1"/>
      <c r="BW9" s="17"/>
      <c r="BX9" s="17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S9" s="1"/>
      <c r="CT9" s="1"/>
      <c r="CU9" s="17"/>
      <c r="CV9" s="17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Q9" s="1"/>
      <c r="DR9" s="1"/>
      <c r="DS9" s="17"/>
      <c r="DT9" s="17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</row>
    <row r="10" ht="14.5" spans="1:16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</row>
    <row r="11" ht="15.25" spans="1:167">
      <c r="A11" s="1"/>
      <c r="B11" s="1"/>
      <c r="C11" s="6">
        <v>2000</v>
      </c>
      <c r="D11" s="6">
        <v>2001</v>
      </c>
      <c r="E11" s="6">
        <v>2002</v>
      </c>
      <c r="F11" s="6">
        <v>2003</v>
      </c>
      <c r="G11" s="6">
        <v>2004</v>
      </c>
      <c r="H11" s="6">
        <v>2005</v>
      </c>
      <c r="I11" s="6">
        <v>2006</v>
      </c>
      <c r="J11" s="6">
        <v>2007</v>
      </c>
      <c r="K11" s="6">
        <v>2008</v>
      </c>
      <c r="L11" s="6">
        <v>2009</v>
      </c>
      <c r="M11" s="6">
        <v>2010</v>
      </c>
      <c r="N11" s="6">
        <v>2011</v>
      </c>
      <c r="O11" s="6">
        <v>2012</v>
      </c>
      <c r="P11" s="6">
        <v>2013</v>
      </c>
      <c r="Q11" s="6">
        <v>2014</v>
      </c>
      <c r="R11" s="6">
        <v>2015</v>
      </c>
      <c r="S11" s="6">
        <v>2016</v>
      </c>
      <c r="T11" s="6">
        <v>2017</v>
      </c>
      <c r="U11" s="6">
        <v>2018</v>
      </c>
      <c r="V11" s="6">
        <v>2019</v>
      </c>
      <c r="W11" s="6">
        <v>2020</v>
      </c>
      <c r="Y11" s="1"/>
      <c r="Z11" s="1"/>
      <c r="AA11" s="6">
        <v>2000</v>
      </c>
      <c r="AB11" s="6">
        <v>2001</v>
      </c>
      <c r="AC11" s="6">
        <v>2002</v>
      </c>
      <c r="AD11" s="6">
        <v>2003</v>
      </c>
      <c r="AE11" s="6">
        <v>2004</v>
      </c>
      <c r="AF11" s="6">
        <v>2005</v>
      </c>
      <c r="AG11" s="6">
        <v>2006</v>
      </c>
      <c r="AH11" s="6">
        <v>2007</v>
      </c>
      <c r="AI11" s="6">
        <v>2008</v>
      </c>
      <c r="AJ11" s="6">
        <v>2009</v>
      </c>
      <c r="AK11" s="6">
        <v>2010</v>
      </c>
      <c r="AL11" s="6">
        <v>2011</v>
      </c>
      <c r="AM11" s="6">
        <v>2012</v>
      </c>
      <c r="AN11" s="6">
        <v>2013</v>
      </c>
      <c r="AO11" s="6">
        <v>2014</v>
      </c>
      <c r="AP11" s="6">
        <v>2015</v>
      </c>
      <c r="AQ11" s="6">
        <v>2016</v>
      </c>
      <c r="AR11" s="6">
        <v>2017</v>
      </c>
      <c r="AS11" s="6">
        <v>2018</v>
      </c>
      <c r="AT11" s="6">
        <v>2019</v>
      </c>
      <c r="AU11" s="6">
        <v>2020</v>
      </c>
      <c r="AW11" s="1"/>
      <c r="AX11" s="1"/>
      <c r="AY11" s="6">
        <v>2000</v>
      </c>
      <c r="AZ11" s="6">
        <v>2001</v>
      </c>
      <c r="BA11" s="6">
        <v>2002</v>
      </c>
      <c r="BB11" s="6">
        <v>2003</v>
      </c>
      <c r="BC11" s="6">
        <v>2004</v>
      </c>
      <c r="BD11" s="6">
        <v>2005</v>
      </c>
      <c r="BE11" s="6">
        <v>2006</v>
      </c>
      <c r="BF11" s="6">
        <v>2007</v>
      </c>
      <c r="BG11" s="6">
        <v>2008</v>
      </c>
      <c r="BH11" s="6">
        <v>2009</v>
      </c>
      <c r="BI11" s="6">
        <v>2010</v>
      </c>
      <c r="BJ11" s="6">
        <v>2011</v>
      </c>
      <c r="BK11" s="6">
        <v>2012</v>
      </c>
      <c r="BL11" s="6">
        <v>2013</v>
      </c>
      <c r="BM11" s="6">
        <v>2014</v>
      </c>
      <c r="BN11" s="6">
        <v>2015</v>
      </c>
      <c r="BO11" s="6">
        <v>2016</v>
      </c>
      <c r="BP11" s="6">
        <v>2017</v>
      </c>
      <c r="BQ11" s="6">
        <v>2018</v>
      </c>
      <c r="BR11" s="6">
        <v>2019</v>
      </c>
      <c r="BS11" s="6">
        <v>2020</v>
      </c>
      <c r="BU11" s="1"/>
      <c r="BV11" s="1"/>
      <c r="BW11" s="6">
        <v>2000</v>
      </c>
      <c r="BX11" s="6">
        <v>2001</v>
      </c>
      <c r="BY11" s="6">
        <v>2002</v>
      </c>
      <c r="BZ11" s="6">
        <v>2003</v>
      </c>
      <c r="CA11" s="6">
        <v>2004</v>
      </c>
      <c r="CB11" s="6">
        <v>2005</v>
      </c>
      <c r="CC11" s="6">
        <v>2006</v>
      </c>
      <c r="CD11" s="6">
        <v>2007</v>
      </c>
      <c r="CE11" s="6">
        <v>2008</v>
      </c>
      <c r="CF11" s="6">
        <v>2009</v>
      </c>
      <c r="CG11" s="6">
        <v>2010</v>
      </c>
      <c r="CH11" s="6">
        <v>2011</v>
      </c>
      <c r="CI11" s="6">
        <v>2012</v>
      </c>
      <c r="CJ11" s="6">
        <v>2013</v>
      </c>
      <c r="CK11" s="6">
        <v>2014</v>
      </c>
      <c r="CL11" s="6">
        <v>2015</v>
      </c>
      <c r="CM11" s="6">
        <v>2016</v>
      </c>
      <c r="CN11" s="6">
        <v>2017</v>
      </c>
      <c r="CO11" s="6">
        <v>2018</v>
      </c>
      <c r="CP11" s="6">
        <v>2019</v>
      </c>
      <c r="CQ11" s="6">
        <v>2020</v>
      </c>
      <c r="CS11" s="1"/>
      <c r="CT11" s="1"/>
      <c r="CU11" s="6">
        <v>2000</v>
      </c>
      <c r="CV11" s="6">
        <v>2001</v>
      </c>
      <c r="CW11" s="6">
        <v>2002</v>
      </c>
      <c r="CX11" s="6">
        <v>2003</v>
      </c>
      <c r="CY11" s="6">
        <v>2004</v>
      </c>
      <c r="CZ11" s="6">
        <v>2005</v>
      </c>
      <c r="DA11" s="6">
        <v>2006</v>
      </c>
      <c r="DB11" s="6">
        <v>2007</v>
      </c>
      <c r="DC11" s="6">
        <v>2008</v>
      </c>
      <c r="DD11" s="6">
        <v>2009</v>
      </c>
      <c r="DE11" s="6">
        <v>2010</v>
      </c>
      <c r="DF11" s="6">
        <v>2011</v>
      </c>
      <c r="DG11" s="6">
        <v>2012</v>
      </c>
      <c r="DH11" s="6">
        <v>2013</v>
      </c>
      <c r="DI11" s="6">
        <v>2014</v>
      </c>
      <c r="DJ11" s="6">
        <v>2015</v>
      </c>
      <c r="DK11" s="6">
        <v>2016</v>
      </c>
      <c r="DL11" s="6">
        <v>2017</v>
      </c>
      <c r="DM11" s="6">
        <v>2018</v>
      </c>
      <c r="DN11" s="6">
        <v>2019</v>
      </c>
      <c r="DO11" s="6">
        <v>2020</v>
      </c>
      <c r="DQ11" s="1"/>
      <c r="DR11" s="1"/>
      <c r="DS11" s="6">
        <v>2000</v>
      </c>
      <c r="DT11" s="6">
        <v>2001</v>
      </c>
      <c r="DU11" s="6">
        <v>2002</v>
      </c>
      <c r="DV11" s="6">
        <v>2003</v>
      </c>
      <c r="DW11" s="6">
        <v>2004</v>
      </c>
      <c r="DX11" s="6">
        <v>2005</v>
      </c>
      <c r="DY11" s="6">
        <v>2006</v>
      </c>
      <c r="DZ11" s="6">
        <v>2007</v>
      </c>
      <c r="EA11" s="6">
        <v>2008</v>
      </c>
      <c r="EB11" s="6">
        <v>2009</v>
      </c>
      <c r="EC11" s="6">
        <v>2010</v>
      </c>
      <c r="ED11" s="6">
        <v>2011</v>
      </c>
      <c r="EE11" s="6">
        <v>2012</v>
      </c>
      <c r="EF11" s="6">
        <v>2013</v>
      </c>
      <c r="EG11" s="6">
        <v>2014</v>
      </c>
      <c r="EH11" s="6">
        <v>2015</v>
      </c>
      <c r="EI11" s="6">
        <v>2016</v>
      </c>
      <c r="EJ11" s="6">
        <v>2017</v>
      </c>
      <c r="EK11" s="6">
        <v>2018</v>
      </c>
      <c r="EL11" s="6">
        <v>2019</v>
      </c>
      <c r="EM11" s="6">
        <v>2020</v>
      </c>
      <c r="EO11" s="1"/>
      <c r="EP11" s="1"/>
      <c r="EQ11" s="6">
        <v>2000</v>
      </c>
      <c r="ER11" s="6">
        <v>2001</v>
      </c>
      <c r="ES11" s="6">
        <v>2002</v>
      </c>
      <c r="ET11" s="6">
        <v>2003</v>
      </c>
      <c r="EU11" s="6">
        <v>2004</v>
      </c>
      <c r="EV11" s="6">
        <v>2005</v>
      </c>
      <c r="EW11" s="6">
        <v>2006</v>
      </c>
      <c r="EX11" s="6">
        <v>2007</v>
      </c>
      <c r="EY11" s="6">
        <v>2008</v>
      </c>
      <c r="EZ11" s="6">
        <v>2009</v>
      </c>
      <c r="FA11" s="6">
        <v>2010</v>
      </c>
      <c r="FB11" s="6">
        <v>2011</v>
      </c>
      <c r="FC11" s="6">
        <v>2012</v>
      </c>
      <c r="FD11" s="6">
        <v>2013</v>
      </c>
      <c r="FE11" s="6">
        <v>2014</v>
      </c>
      <c r="FF11" s="6">
        <v>2015</v>
      </c>
      <c r="FG11" s="6">
        <v>2016</v>
      </c>
      <c r="FH11" s="6">
        <v>2017</v>
      </c>
      <c r="FI11" s="6">
        <v>2018</v>
      </c>
      <c r="FJ11" s="6">
        <v>2019</v>
      </c>
      <c r="FK11" s="6">
        <v>2020</v>
      </c>
    </row>
    <row r="12" ht="14.5" spans="1:16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</row>
    <row r="13" ht="104" spans="1:167">
      <c r="A13" s="7"/>
      <c r="B13" s="13" t="s">
        <v>318</v>
      </c>
      <c r="C13" s="7">
        <v>174.6</v>
      </c>
      <c r="D13" s="7">
        <v>176</v>
      </c>
      <c r="E13" s="7">
        <v>177.4</v>
      </c>
      <c r="F13" s="7">
        <v>179.3</v>
      </c>
      <c r="G13" s="7">
        <v>182.3</v>
      </c>
      <c r="H13" s="7">
        <v>184.2</v>
      </c>
      <c r="I13" s="7">
        <v>186.1</v>
      </c>
      <c r="J13" s="7">
        <v>188.7</v>
      </c>
      <c r="K13" s="7">
        <v>191</v>
      </c>
      <c r="L13" s="7">
        <v>193.1</v>
      </c>
      <c r="M13" s="7">
        <v>195.3</v>
      </c>
      <c r="N13" s="7">
        <v>198</v>
      </c>
      <c r="O13" s="7">
        <v>201.2</v>
      </c>
      <c r="P13" s="7">
        <v>205.5</v>
      </c>
      <c r="Q13" s="7">
        <v>208.1</v>
      </c>
      <c r="R13" s="7">
        <v>210.1</v>
      </c>
      <c r="S13" s="7">
        <v>213</v>
      </c>
      <c r="T13" s="7">
        <v>215.1</v>
      </c>
      <c r="U13" s="7">
        <v>217.9</v>
      </c>
      <c r="V13" s="7">
        <v>220.5</v>
      </c>
      <c r="W13" s="7">
        <v>223.9</v>
      </c>
      <c r="Y13" s="7"/>
      <c r="Z13" s="13" t="s">
        <v>319</v>
      </c>
      <c r="AA13" s="7">
        <v>1428.3</v>
      </c>
      <c r="AB13" s="7">
        <v>1435.8</v>
      </c>
      <c r="AC13" s="7">
        <v>1445.4</v>
      </c>
      <c r="AD13" s="7">
        <v>1461.4</v>
      </c>
      <c r="AE13" s="7">
        <v>1481.4</v>
      </c>
      <c r="AF13" s="7">
        <v>1503.9</v>
      </c>
      <c r="AG13" s="7">
        <v>1526.4</v>
      </c>
      <c r="AH13" s="7">
        <v>1548.9</v>
      </c>
      <c r="AI13" s="7">
        <v>1572</v>
      </c>
      <c r="AJ13" s="7">
        <v>1592.9</v>
      </c>
      <c r="AK13" s="7">
        <v>1613.6</v>
      </c>
      <c r="AL13" s="7">
        <v>1635.9</v>
      </c>
      <c r="AM13" s="7">
        <v>1658.9</v>
      </c>
      <c r="AN13" s="7">
        <v>1680.5</v>
      </c>
      <c r="AO13" s="7">
        <v>1703.7</v>
      </c>
      <c r="AP13" s="7">
        <v>1722.9</v>
      </c>
      <c r="AQ13" s="7">
        <v>1746.1</v>
      </c>
      <c r="AR13" s="7">
        <v>1770.7</v>
      </c>
      <c r="AS13" s="7">
        <v>1797.9</v>
      </c>
      <c r="AT13" s="7">
        <v>1827.2</v>
      </c>
      <c r="AU13" s="7">
        <v>1858.6</v>
      </c>
      <c r="AW13" s="7"/>
      <c r="AX13" s="13" t="s">
        <v>319</v>
      </c>
      <c r="AY13" s="7">
        <v>1290.3</v>
      </c>
      <c r="AZ13" s="7">
        <v>1297.7</v>
      </c>
      <c r="BA13" s="7">
        <v>1313.5</v>
      </c>
      <c r="BB13" s="7">
        <v>1326.4</v>
      </c>
      <c r="BC13" s="7">
        <v>1342.8</v>
      </c>
      <c r="BD13" s="7">
        <v>1363.7</v>
      </c>
      <c r="BE13" s="7">
        <v>1381.9</v>
      </c>
      <c r="BF13" s="7">
        <v>1394.7</v>
      </c>
      <c r="BG13" s="7">
        <v>1413.8</v>
      </c>
      <c r="BH13" s="7">
        <v>1431.5</v>
      </c>
      <c r="BI13" s="7">
        <v>1453.4</v>
      </c>
      <c r="BJ13" s="7">
        <v>1476.9</v>
      </c>
      <c r="BK13" s="7">
        <v>1496.4</v>
      </c>
      <c r="BL13" s="7">
        <v>1518.3</v>
      </c>
      <c r="BM13" s="7">
        <v>1539</v>
      </c>
      <c r="BN13" s="7">
        <v>1580.3</v>
      </c>
      <c r="BO13" s="7">
        <v>1607.9</v>
      </c>
      <c r="BP13" s="7">
        <v>1633.5</v>
      </c>
      <c r="BQ13" s="7">
        <v>1663.1</v>
      </c>
      <c r="BR13" s="7">
        <v>1685.4</v>
      </c>
      <c r="BS13" s="7">
        <v>1716.9</v>
      </c>
      <c r="BU13" s="7"/>
      <c r="BV13" s="13" t="s">
        <v>319</v>
      </c>
      <c r="BW13" s="7">
        <v>108.2</v>
      </c>
      <c r="BX13" s="7">
        <v>108.7</v>
      </c>
      <c r="BY13" s="7">
        <v>108.9</v>
      </c>
      <c r="BZ13" s="7">
        <v>109.4</v>
      </c>
      <c r="CA13" s="7">
        <v>110.6</v>
      </c>
      <c r="CB13" s="7">
        <v>111.3</v>
      </c>
      <c r="CC13" s="7">
        <v>112.2</v>
      </c>
      <c r="CD13" s="7">
        <v>113.4</v>
      </c>
      <c r="CE13" s="7">
        <v>115.1</v>
      </c>
      <c r="CF13" s="7">
        <v>117.2</v>
      </c>
      <c r="CG13" s="7">
        <v>117.8</v>
      </c>
      <c r="CH13" s="7">
        <v>119.2</v>
      </c>
      <c r="CI13" s="7">
        <v>120.6</v>
      </c>
      <c r="CJ13" s="7">
        <v>122.4</v>
      </c>
      <c r="CK13" s="7">
        <v>123.9</v>
      </c>
      <c r="CL13" s="7">
        <v>125.8</v>
      </c>
      <c r="CM13" s="7">
        <v>128.4</v>
      </c>
      <c r="CN13" s="7">
        <v>130.4</v>
      </c>
      <c r="CO13" s="7">
        <v>132.7</v>
      </c>
      <c r="CP13" s="7">
        <v>135</v>
      </c>
      <c r="CQ13" s="7">
        <v>137.6</v>
      </c>
      <c r="CS13" s="7"/>
      <c r="CT13" s="13" t="s">
        <v>319</v>
      </c>
      <c r="CU13" s="7">
        <v>73.8</v>
      </c>
      <c r="CV13" s="7">
        <v>74.2</v>
      </c>
      <c r="CW13" s="7">
        <v>74.5</v>
      </c>
      <c r="CX13" s="7">
        <v>75</v>
      </c>
      <c r="CY13" s="7">
        <v>75.5</v>
      </c>
      <c r="CZ13" s="7">
        <v>76</v>
      </c>
      <c r="DA13" s="7">
        <v>76.4</v>
      </c>
      <c r="DB13" s="7">
        <v>76.8</v>
      </c>
      <c r="DC13" s="7">
        <v>77.6</v>
      </c>
      <c r="DD13" s="7">
        <v>78.7</v>
      </c>
      <c r="DE13" s="7">
        <v>79.4</v>
      </c>
      <c r="DF13" s="7">
        <v>80.8</v>
      </c>
      <c r="DG13" s="7">
        <v>83</v>
      </c>
      <c r="DH13" s="7">
        <v>85.3</v>
      </c>
      <c r="DI13" s="7">
        <v>88</v>
      </c>
      <c r="DJ13" s="7">
        <v>90.4</v>
      </c>
      <c r="DK13" s="7">
        <v>93</v>
      </c>
      <c r="DL13" s="7">
        <v>94.2</v>
      </c>
      <c r="DM13" s="7">
        <v>95.8</v>
      </c>
      <c r="DN13" s="7">
        <v>97.1</v>
      </c>
      <c r="DO13" s="7">
        <v>97.8</v>
      </c>
      <c r="DQ13" s="7"/>
      <c r="DR13" s="13" t="s">
        <v>319</v>
      </c>
      <c r="DS13" s="7">
        <v>243.2</v>
      </c>
      <c r="DT13" s="7">
        <v>249.6</v>
      </c>
      <c r="DU13" s="7">
        <v>255.4</v>
      </c>
      <c r="DV13" s="7">
        <v>263.1</v>
      </c>
      <c r="DW13" s="7">
        <v>270.9</v>
      </c>
      <c r="DX13" s="7">
        <v>277.7</v>
      </c>
      <c r="DY13" s="7">
        <v>285.1</v>
      </c>
      <c r="DZ13" s="7">
        <v>291.4</v>
      </c>
      <c r="EA13" s="7">
        <v>301.3</v>
      </c>
      <c r="EB13" s="7">
        <v>310.2</v>
      </c>
      <c r="EC13" s="7">
        <v>316.3</v>
      </c>
      <c r="ED13" s="7">
        <v>320.1</v>
      </c>
      <c r="EE13" s="7">
        <v>325.1</v>
      </c>
      <c r="EF13" s="7">
        <v>332.5</v>
      </c>
      <c r="EG13" s="7">
        <v>341.4</v>
      </c>
      <c r="EH13" s="7">
        <v>353.3</v>
      </c>
      <c r="EI13" s="7">
        <v>367.2</v>
      </c>
      <c r="EJ13" s="7">
        <v>375.2</v>
      </c>
      <c r="EK13" s="7">
        <v>380.2</v>
      </c>
      <c r="EL13" s="7">
        <v>389</v>
      </c>
      <c r="EM13" s="7">
        <v>397.9</v>
      </c>
      <c r="EO13" s="7"/>
      <c r="EP13" s="13" t="s">
        <v>318</v>
      </c>
      <c r="EQ13" s="7">
        <v>519.3</v>
      </c>
      <c r="ER13" s="7">
        <v>523.2</v>
      </c>
      <c r="ES13" s="7">
        <v>531</v>
      </c>
      <c r="ET13" s="7">
        <v>538</v>
      </c>
      <c r="EU13" s="7">
        <v>550.8</v>
      </c>
      <c r="EV13" s="7">
        <v>565.5</v>
      </c>
      <c r="EW13" s="7">
        <v>578.7</v>
      </c>
      <c r="EX13" s="7">
        <v>594.6</v>
      </c>
      <c r="EY13" s="7">
        <v>612.5</v>
      </c>
      <c r="EZ13" s="7">
        <v>628</v>
      </c>
      <c r="FA13" s="7">
        <v>640</v>
      </c>
      <c r="FB13" s="7">
        <v>649.2</v>
      </c>
      <c r="FC13" s="7">
        <v>661.4</v>
      </c>
      <c r="FD13" s="7">
        <v>674.3</v>
      </c>
      <c r="FE13" s="7">
        <v>687</v>
      </c>
      <c r="FF13" s="7">
        <v>699.8</v>
      </c>
      <c r="FG13" s="7">
        <v>713.3</v>
      </c>
      <c r="FH13" s="7">
        <v>729.7</v>
      </c>
      <c r="FI13" s="7">
        <v>750.9</v>
      </c>
      <c r="FJ13" s="7">
        <v>773.5</v>
      </c>
      <c r="FK13" s="7">
        <v>799</v>
      </c>
    </row>
    <row r="14" ht="169" spans="1:167">
      <c r="A14" s="1"/>
      <c r="B14" s="68" t="s">
        <v>261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Y14" s="1"/>
      <c r="Z14" s="68" t="s">
        <v>261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W14" s="1"/>
      <c r="AX14" s="68" t="s">
        <v>261</v>
      </c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U14" s="1"/>
      <c r="BV14" s="68" t="s">
        <v>261</v>
      </c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S14" s="1"/>
      <c r="CT14" s="68" t="s">
        <v>261</v>
      </c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Q14" s="1"/>
      <c r="DR14" s="68" t="s">
        <v>261</v>
      </c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O14" s="1"/>
      <c r="EP14" s="68" t="s">
        <v>261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</row>
    <row r="15" ht="14.5" spans="1:167">
      <c r="A15" s="1"/>
      <c r="B15" s="10" t="s">
        <v>262</v>
      </c>
      <c r="C15" s="1">
        <v>39.8</v>
      </c>
      <c r="D15" s="1">
        <v>37</v>
      </c>
      <c r="E15" s="1">
        <v>34.5</v>
      </c>
      <c r="F15" s="1">
        <v>31.9</v>
      </c>
      <c r="G15" s="1">
        <v>29.7</v>
      </c>
      <c r="H15" s="1">
        <v>27.1</v>
      </c>
      <c r="I15" s="1">
        <v>24.2</v>
      </c>
      <c r="J15" s="1">
        <v>21.6</v>
      </c>
      <c r="K15" s="1">
        <v>19.2</v>
      </c>
      <c r="L15" s="1">
        <v>16.2</v>
      </c>
      <c r="M15" s="1">
        <v>13.3</v>
      </c>
      <c r="N15" s="1">
        <v>11.1</v>
      </c>
      <c r="O15" s="1">
        <v>9.5</v>
      </c>
      <c r="P15" s="1">
        <v>8.4</v>
      </c>
      <c r="Q15" s="1">
        <v>6</v>
      </c>
      <c r="R15" s="1">
        <v>4.6</v>
      </c>
      <c r="S15" s="1">
        <v>3.1</v>
      </c>
      <c r="T15" s="1">
        <v>1.7</v>
      </c>
      <c r="U15" s="1">
        <v>0.4</v>
      </c>
      <c r="V15" s="1">
        <v>0.2</v>
      </c>
      <c r="W15" s="1">
        <v>0.1</v>
      </c>
      <c r="Y15" s="1"/>
      <c r="Z15" s="10" t="s">
        <v>262</v>
      </c>
      <c r="AA15" s="1">
        <v>68.3</v>
      </c>
      <c r="AB15" s="1">
        <v>55.6</v>
      </c>
      <c r="AC15" s="1">
        <v>37.6</v>
      </c>
      <c r="AD15" s="1">
        <v>22.6</v>
      </c>
      <c r="AE15" s="1">
        <v>7.8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W15" s="1"/>
      <c r="AX15" s="10" t="s">
        <v>262</v>
      </c>
      <c r="AY15" s="1">
        <v>63.1</v>
      </c>
      <c r="AZ15" s="1">
        <v>54.2</v>
      </c>
      <c r="BA15" s="1">
        <v>44.6</v>
      </c>
      <c r="BB15" s="1">
        <v>37.9</v>
      </c>
      <c r="BC15" s="1">
        <v>31.7</v>
      </c>
      <c r="BD15" s="1">
        <v>25.9</v>
      </c>
      <c r="BE15" s="1">
        <v>18.2</v>
      </c>
      <c r="BF15" s="1">
        <v>9.9</v>
      </c>
      <c r="BG15" s="1">
        <v>5.4</v>
      </c>
      <c r="BH15" s="1">
        <v>2.3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U15" s="1"/>
      <c r="BV15" s="10" t="s">
        <v>262</v>
      </c>
      <c r="BW15" s="1">
        <v>1.7</v>
      </c>
      <c r="BX15" s="1">
        <v>1.4</v>
      </c>
      <c r="BY15" s="1">
        <v>1.1</v>
      </c>
      <c r="BZ15" s="1">
        <v>0.8</v>
      </c>
      <c r="CA15" s="1">
        <v>0.6</v>
      </c>
      <c r="CB15" s="1">
        <v>0.4</v>
      </c>
      <c r="CC15" s="1">
        <v>0.2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S15" s="1"/>
      <c r="CT15" s="10" t="s">
        <v>262</v>
      </c>
      <c r="CU15" s="1">
        <v>2.4</v>
      </c>
      <c r="CV15" s="1">
        <v>2</v>
      </c>
      <c r="CW15" s="1">
        <v>1.6</v>
      </c>
      <c r="CX15" s="1">
        <v>1.3</v>
      </c>
      <c r="CY15" s="1">
        <v>0.9</v>
      </c>
      <c r="CZ15" s="1">
        <v>0.6</v>
      </c>
      <c r="DA15" s="1">
        <v>0.3</v>
      </c>
      <c r="DB15" s="1">
        <v>0.1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Q15" s="1"/>
      <c r="DR15" s="10" t="s">
        <v>262</v>
      </c>
      <c r="DS15" s="1">
        <v>1.9</v>
      </c>
      <c r="DT15" s="1">
        <v>1.7</v>
      </c>
      <c r="DU15" s="1">
        <v>1.6</v>
      </c>
      <c r="DV15" s="1">
        <v>1.4</v>
      </c>
      <c r="DW15" s="1">
        <v>1.2</v>
      </c>
      <c r="DX15" s="1">
        <v>1.1</v>
      </c>
      <c r="DY15" s="1">
        <v>0.9</v>
      </c>
      <c r="DZ15" s="1">
        <v>0.8</v>
      </c>
      <c r="EA15" s="1">
        <v>0.7</v>
      </c>
      <c r="EB15" s="1">
        <v>0.5</v>
      </c>
      <c r="EC15" s="1">
        <v>0.4</v>
      </c>
      <c r="ED15" s="1">
        <v>0.2</v>
      </c>
      <c r="EE15" s="1">
        <v>0.1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O15" s="1"/>
      <c r="EP15" s="10" t="s">
        <v>262</v>
      </c>
      <c r="EQ15" s="1">
        <v>23.1</v>
      </c>
      <c r="ER15" s="1">
        <v>20.5</v>
      </c>
      <c r="ES15" s="1">
        <v>18</v>
      </c>
      <c r="ET15" s="1">
        <v>15.5</v>
      </c>
      <c r="EU15" s="1">
        <v>12.8</v>
      </c>
      <c r="EV15" s="1">
        <v>10.4</v>
      </c>
      <c r="EW15" s="1">
        <v>8.3</v>
      </c>
      <c r="EX15" s="1">
        <v>6.3</v>
      </c>
      <c r="EY15" s="1">
        <v>4.1</v>
      </c>
      <c r="EZ15" s="1">
        <v>3</v>
      </c>
      <c r="FA15" s="1">
        <v>1.5</v>
      </c>
      <c r="FB15" s="1">
        <v>0.7</v>
      </c>
      <c r="FC15" s="1">
        <v>0.8</v>
      </c>
      <c r="FD15" s="1">
        <v>0.6</v>
      </c>
      <c r="FE15" s="1">
        <v>0.6</v>
      </c>
      <c r="FF15" s="1">
        <v>0.6</v>
      </c>
      <c r="FG15" s="1">
        <v>0.4</v>
      </c>
      <c r="FH15" s="1">
        <v>0.5</v>
      </c>
      <c r="FI15" s="1">
        <v>0.3</v>
      </c>
      <c r="FJ15" s="1">
        <v>0.4</v>
      </c>
      <c r="FK15" s="1">
        <v>0.4</v>
      </c>
    </row>
    <row r="16" ht="14.5" spans="1:167">
      <c r="A16" s="1"/>
      <c r="B16" s="10" t="s">
        <v>263</v>
      </c>
      <c r="C16" s="1">
        <v>36.8</v>
      </c>
      <c r="D16" s="1">
        <v>40.3</v>
      </c>
      <c r="E16" s="1">
        <v>43.3</v>
      </c>
      <c r="F16" s="1">
        <v>45.9</v>
      </c>
      <c r="G16" s="1">
        <v>48.3</v>
      </c>
      <c r="H16" s="1">
        <v>50.2</v>
      </c>
      <c r="I16" s="1">
        <v>52</v>
      </c>
      <c r="J16" s="1">
        <v>53.3</v>
      </c>
      <c r="K16" s="1">
        <v>54.1</v>
      </c>
      <c r="L16" s="1">
        <v>54.7</v>
      </c>
      <c r="M16" s="1">
        <v>55.1</v>
      </c>
      <c r="N16" s="1">
        <v>55.1</v>
      </c>
      <c r="O16" s="1">
        <v>54.7</v>
      </c>
      <c r="P16" s="1">
        <v>54.2</v>
      </c>
      <c r="Q16" s="1">
        <v>54.2</v>
      </c>
      <c r="R16" s="1">
        <v>52.9</v>
      </c>
      <c r="S16" s="1">
        <v>51.6</v>
      </c>
      <c r="T16" s="1">
        <v>50.2</v>
      </c>
      <c r="U16" s="1">
        <v>50.2</v>
      </c>
      <c r="V16" s="1">
        <v>49.2</v>
      </c>
      <c r="W16" s="1">
        <v>48.2</v>
      </c>
      <c r="Y16" s="1"/>
      <c r="Z16" s="10" t="s">
        <v>263</v>
      </c>
      <c r="AA16" s="1">
        <v>149.8</v>
      </c>
      <c r="AB16" s="1">
        <v>155</v>
      </c>
      <c r="AC16" s="1">
        <v>164.2</v>
      </c>
      <c r="AD16" s="1">
        <v>165.1</v>
      </c>
      <c r="AE16" s="1">
        <v>166.1</v>
      </c>
      <c r="AF16" s="1">
        <v>165.3</v>
      </c>
      <c r="AG16" s="1">
        <v>163.5</v>
      </c>
      <c r="AH16" s="1">
        <v>161.5</v>
      </c>
      <c r="AI16" s="1">
        <v>160.2</v>
      </c>
      <c r="AJ16" s="1">
        <v>159</v>
      </c>
      <c r="AK16" s="1">
        <v>158</v>
      </c>
      <c r="AL16" s="1">
        <v>157</v>
      </c>
      <c r="AM16" s="1">
        <v>155.8</v>
      </c>
      <c r="AN16" s="1">
        <v>154</v>
      </c>
      <c r="AO16" s="1">
        <v>151.2</v>
      </c>
      <c r="AP16" s="1">
        <v>147</v>
      </c>
      <c r="AQ16" s="1">
        <v>140.8</v>
      </c>
      <c r="AR16" s="1">
        <v>132.4</v>
      </c>
      <c r="AS16" s="1">
        <v>121.9</v>
      </c>
      <c r="AT16" s="1">
        <v>109.2</v>
      </c>
      <c r="AU16" s="1">
        <v>95</v>
      </c>
      <c r="AW16" s="1"/>
      <c r="AX16" s="10" t="s">
        <v>263</v>
      </c>
      <c r="AY16" s="1">
        <v>66</v>
      </c>
      <c r="AZ16" s="1">
        <v>70.6</v>
      </c>
      <c r="BA16" s="1">
        <v>71.4</v>
      </c>
      <c r="BB16" s="1">
        <v>72.6</v>
      </c>
      <c r="BC16" s="1">
        <v>75.1</v>
      </c>
      <c r="BD16" s="1">
        <v>76.4</v>
      </c>
      <c r="BE16" s="1">
        <v>76.5</v>
      </c>
      <c r="BF16" s="1">
        <v>76.5</v>
      </c>
      <c r="BG16" s="1">
        <v>76.5</v>
      </c>
      <c r="BH16" s="1">
        <v>76.4</v>
      </c>
      <c r="BI16" s="1">
        <v>76</v>
      </c>
      <c r="BJ16" s="1">
        <v>75.3</v>
      </c>
      <c r="BK16" s="1">
        <v>74.2</v>
      </c>
      <c r="BL16" s="1">
        <v>72.6</v>
      </c>
      <c r="BM16" s="1">
        <v>70.3</v>
      </c>
      <c r="BN16" s="1">
        <v>67.3</v>
      </c>
      <c r="BO16" s="1">
        <v>63.3</v>
      </c>
      <c r="BP16" s="1">
        <v>58.6</v>
      </c>
      <c r="BQ16" s="1">
        <v>53.3</v>
      </c>
      <c r="BR16" s="1">
        <v>47.4</v>
      </c>
      <c r="BS16" s="1">
        <v>41.4</v>
      </c>
      <c r="BU16" s="1"/>
      <c r="BV16" s="10" t="s">
        <v>263</v>
      </c>
      <c r="BW16" s="1">
        <v>0.9</v>
      </c>
      <c r="BX16" s="1">
        <v>1</v>
      </c>
      <c r="BY16" s="1">
        <v>1.2</v>
      </c>
      <c r="BZ16" s="1">
        <v>1.3</v>
      </c>
      <c r="CA16" s="1">
        <v>1.3</v>
      </c>
      <c r="CB16" s="1">
        <v>1.4</v>
      </c>
      <c r="CC16" s="1">
        <v>1.4</v>
      </c>
      <c r="CD16" s="1">
        <v>1.4</v>
      </c>
      <c r="CE16" s="1">
        <v>1.4</v>
      </c>
      <c r="CF16" s="1">
        <v>1.4</v>
      </c>
      <c r="CG16" s="1">
        <v>1.4</v>
      </c>
      <c r="CH16" s="1">
        <v>1.4</v>
      </c>
      <c r="CI16" s="1">
        <v>1.4</v>
      </c>
      <c r="CJ16" s="1">
        <v>1.3</v>
      </c>
      <c r="CK16" s="1">
        <v>1.3</v>
      </c>
      <c r="CL16" s="1">
        <v>1.3</v>
      </c>
      <c r="CM16" s="1">
        <v>1.3</v>
      </c>
      <c r="CN16" s="1">
        <v>1.3</v>
      </c>
      <c r="CO16" s="1">
        <v>1.3</v>
      </c>
      <c r="CP16" s="1">
        <v>1.2</v>
      </c>
      <c r="CQ16" s="1">
        <v>1.1</v>
      </c>
      <c r="CS16" s="1"/>
      <c r="CT16" s="10" t="s">
        <v>263</v>
      </c>
      <c r="CU16" s="1">
        <v>1.6</v>
      </c>
      <c r="CV16" s="1">
        <v>1.9</v>
      </c>
      <c r="CW16" s="1">
        <v>2</v>
      </c>
      <c r="CX16" s="1">
        <v>2</v>
      </c>
      <c r="CY16" s="1">
        <v>2</v>
      </c>
      <c r="CZ16" s="1">
        <v>2</v>
      </c>
      <c r="DA16" s="1">
        <v>2</v>
      </c>
      <c r="DB16" s="1">
        <v>2</v>
      </c>
      <c r="DC16" s="1">
        <v>2</v>
      </c>
      <c r="DD16" s="1">
        <v>2</v>
      </c>
      <c r="DE16" s="1">
        <v>2</v>
      </c>
      <c r="DF16" s="1">
        <v>2</v>
      </c>
      <c r="DG16" s="1">
        <v>2</v>
      </c>
      <c r="DH16" s="1">
        <v>2</v>
      </c>
      <c r="DI16" s="1">
        <v>2</v>
      </c>
      <c r="DJ16" s="1">
        <v>2</v>
      </c>
      <c r="DK16" s="1">
        <v>1.9</v>
      </c>
      <c r="DL16" s="1">
        <v>1.9</v>
      </c>
      <c r="DM16" s="1">
        <v>1.8</v>
      </c>
      <c r="DN16" s="1">
        <v>1.7</v>
      </c>
      <c r="DO16" s="1">
        <v>1.5</v>
      </c>
      <c r="DQ16" s="1"/>
      <c r="DR16" s="10" t="s">
        <v>263</v>
      </c>
      <c r="DS16" s="1">
        <v>0.3</v>
      </c>
      <c r="DT16" s="1">
        <v>0.5</v>
      </c>
      <c r="DU16" s="1">
        <v>0.6</v>
      </c>
      <c r="DV16" s="1">
        <v>0.8</v>
      </c>
      <c r="DW16" s="1">
        <v>1</v>
      </c>
      <c r="DX16" s="1">
        <v>1.1</v>
      </c>
      <c r="DY16" s="1">
        <v>1.1</v>
      </c>
      <c r="DZ16" s="1">
        <v>1.2</v>
      </c>
      <c r="EA16" s="1">
        <v>1.2</v>
      </c>
      <c r="EB16" s="1">
        <v>1.2</v>
      </c>
      <c r="EC16" s="1">
        <v>1.2</v>
      </c>
      <c r="ED16" s="1">
        <v>1.1</v>
      </c>
      <c r="EE16" s="1">
        <v>1.1</v>
      </c>
      <c r="EF16" s="1">
        <v>1.1</v>
      </c>
      <c r="EG16" s="1">
        <v>1.1</v>
      </c>
      <c r="EH16" s="1">
        <v>1</v>
      </c>
      <c r="EI16" s="1">
        <v>1</v>
      </c>
      <c r="EJ16" s="1">
        <v>1</v>
      </c>
      <c r="EK16" s="1">
        <v>0.9</v>
      </c>
      <c r="EL16" s="1">
        <v>0.9</v>
      </c>
      <c r="EM16" s="1">
        <v>0.9</v>
      </c>
      <c r="EO16" s="1"/>
      <c r="EP16" s="10" t="s">
        <v>263</v>
      </c>
      <c r="EQ16" s="1">
        <v>10.5</v>
      </c>
      <c r="ER16" s="1">
        <v>13.1</v>
      </c>
      <c r="ES16" s="1">
        <v>14.8</v>
      </c>
      <c r="ET16" s="1">
        <v>15.7</v>
      </c>
      <c r="EU16" s="1">
        <v>17.5</v>
      </c>
      <c r="EV16" s="1">
        <v>18.9</v>
      </c>
      <c r="EW16" s="1">
        <v>20.3</v>
      </c>
      <c r="EX16" s="1">
        <v>20.7</v>
      </c>
      <c r="EY16" s="1">
        <v>20.8</v>
      </c>
      <c r="EZ16" s="1">
        <v>21</v>
      </c>
      <c r="FA16" s="1">
        <v>21</v>
      </c>
      <c r="FB16" s="1">
        <v>21.4</v>
      </c>
      <c r="FC16" s="1">
        <v>21.2</v>
      </c>
      <c r="FD16" s="1">
        <v>21.3</v>
      </c>
      <c r="FE16" s="1">
        <v>21.2</v>
      </c>
      <c r="FF16" s="1">
        <v>20.9</v>
      </c>
      <c r="FG16" s="1">
        <v>20.9</v>
      </c>
      <c r="FH16" s="1">
        <v>20.3</v>
      </c>
      <c r="FI16" s="1">
        <v>19.9</v>
      </c>
      <c r="FJ16" s="1">
        <v>19.2</v>
      </c>
      <c r="FK16" s="1">
        <v>18.5</v>
      </c>
    </row>
    <row r="17" ht="14.5" spans="1:167">
      <c r="A17" s="1"/>
      <c r="B17" s="10" t="s">
        <v>264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Y17" s="1"/>
      <c r="Z17" s="10" t="s">
        <v>264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W17" s="1"/>
      <c r="AX17" s="10" t="s">
        <v>264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U17" s="1"/>
      <c r="BV17" s="10" t="s">
        <v>264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S17" s="1"/>
      <c r="CT17" s="10" t="s">
        <v>264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Q17" s="1"/>
      <c r="DR17" s="10" t="s">
        <v>264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O17" s="1"/>
      <c r="EP17" s="10" t="s">
        <v>264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</row>
    <row r="18" ht="14.5" spans="1:167">
      <c r="A18" s="1"/>
      <c r="B18" s="10" t="s">
        <v>265</v>
      </c>
      <c r="C18" s="1">
        <v>0.4</v>
      </c>
      <c r="D18" s="1">
        <v>0.4</v>
      </c>
      <c r="E18" s="1">
        <v>0.4</v>
      </c>
      <c r="F18" s="1">
        <v>0.4</v>
      </c>
      <c r="G18" s="1">
        <v>0.4</v>
      </c>
      <c r="H18" s="1">
        <v>0.4</v>
      </c>
      <c r="I18" s="1">
        <v>0.3</v>
      </c>
      <c r="J18" s="1">
        <v>0.3</v>
      </c>
      <c r="K18" s="1">
        <v>0.3</v>
      </c>
      <c r="L18" s="1">
        <v>0.2</v>
      </c>
      <c r="M18" s="1">
        <v>0.2</v>
      </c>
      <c r="N18" s="1">
        <v>0.2</v>
      </c>
      <c r="O18" s="1">
        <v>0.1</v>
      </c>
      <c r="P18" s="1">
        <v>0.1</v>
      </c>
      <c r="Q18" s="1">
        <v>0.1</v>
      </c>
      <c r="R18" s="1">
        <v>0.1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Y18" s="1"/>
      <c r="Z18" s="10" t="s">
        <v>265</v>
      </c>
      <c r="AA18" s="1">
        <v>60.4</v>
      </c>
      <c r="AB18" s="1">
        <v>59.4</v>
      </c>
      <c r="AC18" s="1">
        <v>55.2</v>
      </c>
      <c r="AD18" s="1">
        <v>50.8</v>
      </c>
      <c r="AE18" s="1">
        <v>44.9</v>
      </c>
      <c r="AF18" s="1">
        <v>38.5</v>
      </c>
      <c r="AG18" s="1">
        <v>31.7</v>
      </c>
      <c r="AH18" s="1">
        <v>25</v>
      </c>
      <c r="AI18" s="1">
        <v>18.9</v>
      </c>
      <c r="AJ18" s="1">
        <v>13.3</v>
      </c>
      <c r="AK18" s="1">
        <v>8.4</v>
      </c>
      <c r="AL18" s="1">
        <v>4.2</v>
      </c>
      <c r="AM18" s="1">
        <v>0.7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W18" s="1"/>
      <c r="AX18" s="10" t="s">
        <v>265</v>
      </c>
      <c r="AY18" s="1">
        <v>419.7</v>
      </c>
      <c r="AZ18" s="1">
        <v>395.5</v>
      </c>
      <c r="BA18" s="1">
        <v>369.5</v>
      </c>
      <c r="BB18" s="1">
        <v>340.7</v>
      </c>
      <c r="BC18" s="1">
        <v>310.7</v>
      </c>
      <c r="BD18" s="1">
        <v>279.9</v>
      </c>
      <c r="BE18" s="1">
        <v>249</v>
      </c>
      <c r="BF18" s="1">
        <v>218.2</v>
      </c>
      <c r="BG18" s="1">
        <v>189.3</v>
      </c>
      <c r="BH18" s="1">
        <v>160.8</v>
      </c>
      <c r="BI18" s="1">
        <v>134.6</v>
      </c>
      <c r="BJ18" s="1">
        <v>109.5</v>
      </c>
      <c r="BK18" s="1">
        <v>85.6</v>
      </c>
      <c r="BL18" s="1">
        <v>63.6</v>
      </c>
      <c r="BM18" s="1">
        <v>44.3</v>
      </c>
      <c r="BN18" s="1">
        <v>28.2</v>
      </c>
      <c r="BO18" s="1">
        <v>14.7</v>
      </c>
      <c r="BP18" s="1">
        <v>4.6</v>
      </c>
      <c r="BQ18" s="1">
        <v>0</v>
      </c>
      <c r="BR18" s="1">
        <v>0</v>
      </c>
      <c r="BS18" s="1">
        <v>0</v>
      </c>
      <c r="BU18" s="1"/>
      <c r="BV18" s="10" t="s">
        <v>265</v>
      </c>
      <c r="BW18" s="1">
        <v>31.7</v>
      </c>
      <c r="BX18" s="1">
        <v>29.2</v>
      </c>
      <c r="BY18" s="1">
        <v>26.6</v>
      </c>
      <c r="BZ18" s="1">
        <v>24</v>
      </c>
      <c r="CA18" s="1">
        <v>21.4</v>
      </c>
      <c r="CB18" s="1">
        <v>19</v>
      </c>
      <c r="CC18" s="1">
        <v>16.7</v>
      </c>
      <c r="CD18" s="1">
        <v>14.6</v>
      </c>
      <c r="CE18" s="1">
        <v>12.6</v>
      </c>
      <c r="CF18" s="1">
        <v>10.7</v>
      </c>
      <c r="CG18" s="1">
        <v>8.9</v>
      </c>
      <c r="CH18" s="1">
        <v>7.1</v>
      </c>
      <c r="CI18" s="1">
        <v>5.3</v>
      </c>
      <c r="CJ18" s="1">
        <v>3.7</v>
      </c>
      <c r="CK18" s="1">
        <v>2.2</v>
      </c>
      <c r="CL18" s="1">
        <v>1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S18" s="1"/>
      <c r="CT18" s="10" t="s">
        <v>265</v>
      </c>
      <c r="CU18" s="1">
        <v>37.3</v>
      </c>
      <c r="CV18" s="1">
        <v>35.1</v>
      </c>
      <c r="CW18" s="1">
        <v>32.9</v>
      </c>
      <c r="CX18" s="1">
        <v>30.6</v>
      </c>
      <c r="CY18" s="1">
        <v>28</v>
      </c>
      <c r="CZ18" s="1">
        <v>25.3</v>
      </c>
      <c r="DA18" s="1">
        <v>22.7</v>
      </c>
      <c r="DB18" s="1">
        <v>20</v>
      </c>
      <c r="DC18" s="1">
        <v>17.3</v>
      </c>
      <c r="DD18" s="1">
        <v>14.8</v>
      </c>
      <c r="DE18" s="1">
        <v>12.4</v>
      </c>
      <c r="DF18" s="1">
        <v>10.2</v>
      </c>
      <c r="DG18" s="1">
        <v>8.1</v>
      </c>
      <c r="DH18" s="1">
        <v>6.2</v>
      </c>
      <c r="DI18" s="1">
        <v>4.7</v>
      </c>
      <c r="DJ18" s="1">
        <v>3.4</v>
      </c>
      <c r="DK18" s="1">
        <v>2.4</v>
      </c>
      <c r="DL18" s="1">
        <v>1.6</v>
      </c>
      <c r="DM18" s="1">
        <v>1.2</v>
      </c>
      <c r="DN18" s="1">
        <v>0.7</v>
      </c>
      <c r="DO18" s="1">
        <v>0.3</v>
      </c>
      <c r="DQ18" s="1"/>
      <c r="DR18" s="10" t="s">
        <v>265</v>
      </c>
      <c r="DS18" s="1">
        <v>126.2</v>
      </c>
      <c r="DT18" s="1">
        <v>117.2</v>
      </c>
      <c r="DU18" s="1">
        <v>107.1</v>
      </c>
      <c r="DV18" s="1">
        <v>96.9</v>
      </c>
      <c r="DW18" s="1">
        <v>83.7</v>
      </c>
      <c r="DX18" s="1">
        <v>71.2</v>
      </c>
      <c r="DY18" s="1">
        <v>58.9</v>
      </c>
      <c r="DZ18" s="1">
        <v>47.5</v>
      </c>
      <c r="EA18" s="1">
        <v>37.8</v>
      </c>
      <c r="EB18" s="1">
        <v>29.3</v>
      </c>
      <c r="EC18" s="1">
        <v>22.7</v>
      </c>
      <c r="ED18" s="1">
        <v>16.7</v>
      </c>
      <c r="EE18" s="1">
        <v>11.8</v>
      </c>
      <c r="EF18" s="1">
        <v>7.9</v>
      </c>
      <c r="EG18" s="1">
        <v>4.7</v>
      </c>
      <c r="EH18" s="1">
        <v>2.3</v>
      </c>
      <c r="EI18" s="1">
        <v>0.2</v>
      </c>
      <c r="EJ18" s="1">
        <v>0</v>
      </c>
      <c r="EK18" s="1">
        <v>0</v>
      </c>
      <c r="EL18" s="1">
        <v>0</v>
      </c>
      <c r="EM18" s="1">
        <v>0</v>
      </c>
      <c r="EO18" s="1"/>
      <c r="EP18" s="10" t="s">
        <v>265</v>
      </c>
      <c r="EQ18" s="1">
        <v>130.8</v>
      </c>
      <c r="ER18" s="1">
        <v>123.4</v>
      </c>
      <c r="ES18" s="1">
        <v>116.1</v>
      </c>
      <c r="ET18" s="1">
        <v>108</v>
      </c>
      <c r="EU18" s="1">
        <v>98.4</v>
      </c>
      <c r="EV18" s="1">
        <v>88.8</v>
      </c>
      <c r="EW18" s="1">
        <v>78.6</v>
      </c>
      <c r="EX18" s="1">
        <v>69.1</v>
      </c>
      <c r="EY18" s="1">
        <v>59.9</v>
      </c>
      <c r="EZ18" s="1">
        <v>50</v>
      </c>
      <c r="FA18" s="1">
        <v>42.2</v>
      </c>
      <c r="FB18" s="1">
        <v>34.3</v>
      </c>
      <c r="FC18" s="1">
        <v>26.8</v>
      </c>
      <c r="FD18" s="1">
        <v>19.9</v>
      </c>
      <c r="FE18" s="1">
        <v>12.9</v>
      </c>
      <c r="FF18" s="1">
        <v>6.2</v>
      </c>
      <c r="FG18" s="1">
        <v>2</v>
      </c>
      <c r="FH18" s="1">
        <v>0</v>
      </c>
      <c r="FI18" s="1">
        <v>0</v>
      </c>
      <c r="FJ18" s="1">
        <v>0</v>
      </c>
      <c r="FK18" s="1">
        <v>0</v>
      </c>
    </row>
    <row r="19" ht="14.5" spans="1:167">
      <c r="A19" s="1"/>
      <c r="B19" s="10" t="s">
        <v>266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0.9</v>
      </c>
      <c r="T19" s="1">
        <v>0.9</v>
      </c>
      <c r="U19" s="1">
        <v>0.8</v>
      </c>
      <c r="V19" s="1">
        <v>0.8</v>
      </c>
      <c r="W19" s="1">
        <v>0.7</v>
      </c>
      <c r="Y19" s="1"/>
      <c r="Z19" s="10" t="s">
        <v>266</v>
      </c>
      <c r="AA19" s="1">
        <v>7.4</v>
      </c>
      <c r="AB19" s="1">
        <v>7.6</v>
      </c>
      <c r="AC19" s="1">
        <v>7.9</v>
      </c>
      <c r="AD19" s="1">
        <v>8.9</v>
      </c>
      <c r="AE19" s="1">
        <v>10.5</v>
      </c>
      <c r="AF19" s="1">
        <v>11.5</v>
      </c>
      <c r="AG19" s="1">
        <v>12.3</v>
      </c>
      <c r="AH19" s="1">
        <v>12.6</v>
      </c>
      <c r="AI19" s="1">
        <v>12.9</v>
      </c>
      <c r="AJ19" s="1">
        <v>12.9</v>
      </c>
      <c r="AK19" s="1">
        <v>12.4</v>
      </c>
      <c r="AL19" s="1">
        <v>11.9</v>
      </c>
      <c r="AM19" s="1">
        <v>11.4</v>
      </c>
      <c r="AN19" s="1">
        <v>10.9</v>
      </c>
      <c r="AO19" s="1">
        <v>10.4</v>
      </c>
      <c r="AP19" s="1">
        <v>9.8</v>
      </c>
      <c r="AQ19" s="1">
        <v>9.3</v>
      </c>
      <c r="AR19" s="1">
        <v>8.8</v>
      </c>
      <c r="AS19" s="1">
        <v>8.4</v>
      </c>
      <c r="AT19" s="1">
        <v>8.1</v>
      </c>
      <c r="AU19" s="1">
        <v>7.9</v>
      </c>
      <c r="AW19" s="1"/>
      <c r="AX19" s="10" t="s">
        <v>266</v>
      </c>
      <c r="AY19" s="1">
        <v>253.8</v>
      </c>
      <c r="AZ19" s="1">
        <v>269.4</v>
      </c>
      <c r="BA19" s="1">
        <v>287.5</v>
      </c>
      <c r="BB19" s="1">
        <v>302.5</v>
      </c>
      <c r="BC19" s="1">
        <v>317</v>
      </c>
      <c r="BD19" s="1">
        <v>330.2</v>
      </c>
      <c r="BE19" s="1">
        <v>342.2</v>
      </c>
      <c r="BF19" s="1">
        <v>352</v>
      </c>
      <c r="BG19" s="1">
        <v>357.5</v>
      </c>
      <c r="BH19" s="1">
        <v>360.5</v>
      </c>
      <c r="BI19" s="1">
        <v>358.1</v>
      </c>
      <c r="BJ19" s="1">
        <v>354</v>
      </c>
      <c r="BK19" s="1">
        <v>348.2</v>
      </c>
      <c r="BL19" s="1">
        <v>340</v>
      </c>
      <c r="BM19" s="1">
        <v>328.7</v>
      </c>
      <c r="BN19" s="1">
        <v>314.5</v>
      </c>
      <c r="BO19" s="1">
        <v>296.7</v>
      </c>
      <c r="BP19" s="1">
        <v>276.4</v>
      </c>
      <c r="BQ19" s="1">
        <v>254.4</v>
      </c>
      <c r="BR19" s="1">
        <v>231.8</v>
      </c>
      <c r="BS19" s="1">
        <v>210.2</v>
      </c>
      <c r="BU19" s="1"/>
      <c r="BV19" s="10" t="s">
        <v>266</v>
      </c>
      <c r="BW19" s="1">
        <v>17.2</v>
      </c>
      <c r="BX19" s="1">
        <v>18.5</v>
      </c>
      <c r="BY19" s="1">
        <v>19.5</v>
      </c>
      <c r="BZ19" s="1">
        <v>20.5</v>
      </c>
      <c r="CA19" s="1">
        <v>21.4</v>
      </c>
      <c r="CB19" s="1">
        <v>22</v>
      </c>
      <c r="CC19" s="1">
        <v>22.6</v>
      </c>
      <c r="CD19" s="1">
        <v>23.4</v>
      </c>
      <c r="CE19" s="1">
        <v>23.5</v>
      </c>
      <c r="CF19" s="1">
        <v>23.7</v>
      </c>
      <c r="CG19" s="1">
        <v>23.5</v>
      </c>
      <c r="CH19" s="1">
        <v>23.2</v>
      </c>
      <c r="CI19" s="1">
        <v>22.8</v>
      </c>
      <c r="CJ19" s="1">
        <v>22.2</v>
      </c>
      <c r="CK19" s="1">
        <v>21.5</v>
      </c>
      <c r="CL19" s="1">
        <v>20.5</v>
      </c>
      <c r="CM19" s="1">
        <v>19.3</v>
      </c>
      <c r="CN19" s="1">
        <v>17.9</v>
      </c>
      <c r="CO19" s="1">
        <v>16.4</v>
      </c>
      <c r="CP19" s="1">
        <v>14.9</v>
      </c>
      <c r="CQ19" s="1">
        <v>13.4</v>
      </c>
      <c r="CS19" s="1"/>
      <c r="CT19" s="10" t="s">
        <v>266</v>
      </c>
      <c r="CU19" s="1">
        <v>14.9</v>
      </c>
      <c r="CV19" s="1">
        <v>16.3</v>
      </c>
      <c r="CW19" s="1">
        <v>17.7</v>
      </c>
      <c r="CX19" s="1">
        <v>19.2</v>
      </c>
      <c r="CY19" s="1">
        <v>20.6</v>
      </c>
      <c r="CZ19" s="1">
        <v>22.1</v>
      </c>
      <c r="DA19" s="1">
        <v>23.3</v>
      </c>
      <c r="DB19" s="1">
        <v>24</v>
      </c>
      <c r="DC19" s="1">
        <v>24.6</v>
      </c>
      <c r="DD19" s="1">
        <v>24.8</v>
      </c>
      <c r="DE19" s="1">
        <v>24.5</v>
      </c>
      <c r="DF19" s="1">
        <v>24.2</v>
      </c>
      <c r="DG19" s="1">
        <v>23.9</v>
      </c>
      <c r="DH19" s="1">
        <v>23.5</v>
      </c>
      <c r="DI19" s="1">
        <v>22.9</v>
      </c>
      <c r="DJ19" s="1">
        <v>22.2</v>
      </c>
      <c r="DK19" s="1">
        <v>21.3</v>
      </c>
      <c r="DL19" s="1">
        <v>20.3</v>
      </c>
      <c r="DM19" s="1">
        <v>19.3</v>
      </c>
      <c r="DN19" s="1">
        <v>18.1</v>
      </c>
      <c r="DO19" s="1">
        <v>17</v>
      </c>
      <c r="DQ19" s="1"/>
      <c r="DR19" s="10" t="s">
        <v>266</v>
      </c>
      <c r="DS19" s="1">
        <v>92.4</v>
      </c>
      <c r="DT19" s="1">
        <v>103.4</v>
      </c>
      <c r="DU19" s="1">
        <v>114.7</v>
      </c>
      <c r="DV19" s="1">
        <v>126.3</v>
      </c>
      <c r="DW19" s="1">
        <v>139.4</v>
      </c>
      <c r="DX19" s="1">
        <v>150.8</v>
      </c>
      <c r="DY19" s="1">
        <v>161.9</v>
      </c>
      <c r="DZ19" s="1">
        <v>170.4</v>
      </c>
      <c r="EA19" s="1">
        <v>176.3</v>
      </c>
      <c r="EB19" s="1">
        <v>180.9</v>
      </c>
      <c r="EC19" s="1">
        <v>180.2</v>
      </c>
      <c r="ED19" s="1">
        <v>179</v>
      </c>
      <c r="EE19" s="1">
        <v>177.4</v>
      </c>
      <c r="EF19" s="1">
        <v>175.1</v>
      </c>
      <c r="EG19" s="1">
        <v>172</v>
      </c>
      <c r="EH19" s="1">
        <v>167.8</v>
      </c>
      <c r="EI19" s="1">
        <v>162.7</v>
      </c>
      <c r="EJ19" s="1">
        <v>155.7</v>
      </c>
      <c r="EK19" s="1">
        <v>148.2</v>
      </c>
      <c r="EL19" s="1">
        <v>140.8</v>
      </c>
      <c r="EM19" s="1">
        <v>133.3</v>
      </c>
      <c r="EO19" s="1"/>
      <c r="EP19" s="10" t="s">
        <v>266</v>
      </c>
      <c r="EQ19" s="1">
        <v>103.5</v>
      </c>
      <c r="ER19" s="1">
        <v>108.6</v>
      </c>
      <c r="ES19" s="1">
        <v>116.5</v>
      </c>
      <c r="ET19" s="1">
        <v>125.1</v>
      </c>
      <c r="EU19" s="1">
        <v>135</v>
      </c>
      <c r="EV19" s="1">
        <v>145.1</v>
      </c>
      <c r="EW19" s="1">
        <v>153.7</v>
      </c>
      <c r="EX19" s="1">
        <v>162.5</v>
      </c>
      <c r="EY19" s="1">
        <v>169.5</v>
      </c>
      <c r="EZ19" s="1">
        <v>175.2</v>
      </c>
      <c r="FA19" s="1">
        <v>175.3</v>
      </c>
      <c r="FB19" s="1">
        <v>174.6</v>
      </c>
      <c r="FC19" s="1">
        <v>173.3</v>
      </c>
      <c r="FD19" s="1">
        <v>171.2</v>
      </c>
      <c r="FE19" s="1">
        <v>168</v>
      </c>
      <c r="FF19" s="1">
        <v>163.5</v>
      </c>
      <c r="FG19" s="1">
        <v>157.5</v>
      </c>
      <c r="FH19" s="1">
        <v>150</v>
      </c>
      <c r="FI19" s="1">
        <v>141.4</v>
      </c>
      <c r="FJ19" s="1">
        <v>132.3</v>
      </c>
      <c r="FK19" s="1">
        <v>123</v>
      </c>
    </row>
    <row r="20" ht="14.5" spans="1:167">
      <c r="A20" s="1"/>
      <c r="B20" s="10" t="s">
        <v>267</v>
      </c>
      <c r="C20" s="1">
        <v>1.1</v>
      </c>
      <c r="D20" s="1">
        <v>1.1</v>
      </c>
      <c r="E20" s="1">
        <v>1.2</v>
      </c>
      <c r="F20" s="1">
        <v>1.3</v>
      </c>
      <c r="G20" s="1">
        <v>1.3</v>
      </c>
      <c r="H20" s="1">
        <v>1.4</v>
      </c>
      <c r="I20" s="1">
        <v>1.7</v>
      </c>
      <c r="J20" s="1">
        <v>2</v>
      </c>
      <c r="K20" s="1">
        <v>2.1</v>
      </c>
      <c r="L20" s="1">
        <v>2.2</v>
      </c>
      <c r="M20" s="1">
        <v>2.3</v>
      </c>
      <c r="N20" s="1">
        <v>2.5</v>
      </c>
      <c r="O20" s="1">
        <v>2.6</v>
      </c>
      <c r="P20" s="1">
        <v>2.7</v>
      </c>
      <c r="Q20" s="1">
        <v>2.7</v>
      </c>
      <c r="R20" s="1">
        <v>3.1</v>
      </c>
      <c r="S20" s="1">
        <v>4.1</v>
      </c>
      <c r="T20" s="1">
        <v>4.8</v>
      </c>
      <c r="U20" s="1">
        <v>5.2</v>
      </c>
      <c r="V20" s="1">
        <v>5.6</v>
      </c>
      <c r="W20" s="1">
        <v>6.2</v>
      </c>
      <c r="Y20" s="1"/>
      <c r="Z20" s="10" t="s">
        <v>267</v>
      </c>
      <c r="AA20" s="1">
        <v>10.1</v>
      </c>
      <c r="AB20" s="1">
        <v>10.5</v>
      </c>
      <c r="AC20" s="1">
        <v>11.2</v>
      </c>
      <c r="AD20" s="1">
        <v>13.8</v>
      </c>
      <c r="AE20" s="1">
        <v>18.9</v>
      </c>
      <c r="AF20" s="1">
        <v>23.6</v>
      </c>
      <c r="AG20" s="1">
        <v>29</v>
      </c>
      <c r="AH20" s="1">
        <v>37.1</v>
      </c>
      <c r="AI20" s="1">
        <v>42.7</v>
      </c>
      <c r="AJ20" s="1">
        <v>48.6</v>
      </c>
      <c r="AK20" s="1">
        <v>54.9</v>
      </c>
      <c r="AL20" s="1">
        <v>60.8</v>
      </c>
      <c r="AM20" s="1">
        <v>65.9</v>
      </c>
      <c r="AN20" s="1">
        <v>70.3</v>
      </c>
      <c r="AO20" s="1">
        <v>74.2</v>
      </c>
      <c r="AP20" s="1">
        <v>76.8</v>
      </c>
      <c r="AQ20" s="1">
        <v>80.6</v>
      </c>
      <c r="AR20" s="1">
        <v>83.2</v>
      </c>
      <c r="AS20" s="1">
        <v>86.2</v>
      </c>
      <c r="AT20" s="1">
        <v>88.8</v>
      </c>
      <c r="AU20" s="1">
        <v>91.7</v>
      </c>
      <c r="AW20" s="1"/>
      <c r="AX20" s="10" t="s">
        <v>267</v>
      </c>
      <c r="AY20" s="1">
        <v>199</v>
      </c>
      <c r="AZ20" s="1">
        <v>220.4</v>
      </c>
      <c r="BA20" s="1">
        <v>249.4</v>
      </c>
      <c r="BB20" s="1">
        <v>277.3</v>
      </c>
      <c r="BC20" s="1">
        <v>309.4</v>
      </c>
      <c r="BD20" s="1">
        <v>344.3</v>
      </c>
      <c r="BE20" s="1">
        <v>383.1</v>
      </c>
      <c r="BF20" s="1">
        <v>416.8</v>
      </c>
      <c r="BG20" s="1">
        <v>454.8</v>
      </c>
      <c r="BH20" s="1">
        <v>492.2</v>
      </c>
      <c r="BI20" s="1">
        <v>535.3</v>
      </c>
      <c r="BJ20" s="1">
        <v>578.2</v>
      </c>
      <c r="BK20" s="1">
        <v>618.6</v>
      </c>
      <c r="BL20" s="1">
        <v>661.1</v>
      </c>
      <c r="BM20" s="1">
        <v>703.2</v>
      </c>
      <c r="BN20" s="1">
        <v>760.2</v>
      </c>
      <c r="BO20" s="1">
        <v>808</v>
      </c>
      <c r="BP20" s="1">
        <v>853.6</v>
      </c>
      <c r="BQ20" s="1">
        <v>902.3</v>
      </c>
      <c r="BR20" s="1">
        <v>942.8</v>
      </c>
      <c r="BS20" s="1">
        <v>988.4</v>
      </c>
      <c r="BU20" s="1"/>
      <c r="BV20" s="10" t="s">
        <v>267</v>
      </c>
      <c r="BW20" s="1">
        <v>14.3</v>
      </c>
      <c r="BX20" s="1">
        <v>16.2</v>
      </c>
      <c r="BY20" s="1">
        <v>17.9</v>
      </c>
      <c r="BZ20" s="1">
        <v>19.9</v>
      </c>
      <c r="CA20" s="1">
        <v>22</v>
      </c>
      <c r="CB20" s="1">
        <v>23.9</v>
      </c>
      <c r="CC20" s="1">
        <v>26.2</v>
      </c>
      <c r="CD20" s="1">
        <v>28</v>
      </c>
      <c r="CE20" s="1">
        <v>30.1</v>
      </c>
      <c r="CF20" s="1">
        <v>32.7</v>
      </c>
      <c r="CG20" s="1">
        <v>34.8</v>
      </c>
      <c r="CH20" s="1">
        <v>37.3</v>
      </c>
      <c r="CI20" s="1">
        <v>39.9</v>
      </c>
      <c r="CJ20" s="1">
        <v>42.6</v>
      </c>
      <c r="CK20" s="1">
        <v>45.2</v>
      </c>
      <c r="CL20" s="1">
        <v>47.9</v>
      </c>
      <c r="CM20" s="1">
        <v>51</v>
      </c>
      <c r="CN20" s="1">
        <v>53.3</v>
      </c>
      <c r="CO20" s="1">
        <v>56</v>
      </c>
      <c r="CP20" s="1">
        <v>58.7</v>
      </c>
      <c r="CQ20" s="1">
        <v>61.4</v>
      </c>
      <c r="CS20" s="1"/>
      <c r="CT20" s="10" t="s">
        <v>267</v>
      </c>
      <c r="CU20" s="1">
        <v>12.3</v>
      </c>
      <c r="CV20" s="1">
        <v>13.6</v>
      </c>
      <c r="CW20" s="1">
        <v>15.1</v>
      </c>
      <c r="CX20" s="1">
        <v>16.8</v>
      </c>
      <c r="CY20" s="1">
        <v>18.7</v>
      </c>
      <c r="CZ20" s="1">
        <v>20.8</v>
      </c>
      <c r="DA20" s="1">
        <v>22.8</v>
      </c>
      <c r="DB20" s="1">
        <v>25.3</v>
      </c>
      <c r="DC20" s="1">
        <v>28.1</v>
      </c>
      <c r="DD20" s="1">
        <v>31.3</v>
      </c>
      <c r="DE20" s="1">
        <v>34.3</v>
      </c>
      <c r="DF20" s="1">
        <v>37.8</v>
      </c>
      <c r="DG20" s="1">
        <v>41.8</v>
      </c>
      <c r="DH20" s="1">
        <v>45.7</v>
      </c>
      <c r="DI20" s="1">
        <v>49.7</v>
      </c>
      <c r="DJ20" s="1">
        <v>53.1</v>
      </c>
      <c r="DK20" s="1">
        <v>56.3</v>
      </c>
      <c r="DL20" s="1">
        <v>58.2</v>
      </c>
      <c r="DM20" s="1">
        <v>60.6</v>
      </c>
      <c r="DN20" s="1">
        <v>62.9</v>
      </c>
      <c r="DO20" s="1">
        <v>64.7</v>
      </c>
      <c r="DQ20" s="1"/>
      <c r="DR20" s="10" t="s">
        <v>267</v>
      </c>
      <c r="DS20" s="1">
        <v>10.9</v>
      </c>
      <c r="DT20" s="1">
        <v>14.6</v>
      </c>
      <c r="DU20" s="1">
        <v>18.9</v>
      </c>
      <c r="DV20" s="1">
        <v>23.9</v>
      </c>
      <c r="DW20" s="1">
        <v>30.2</v>
      </c>
      <c r="DX20" s="1">
        <v>36.6</v>
      </c>
      <c r="DY20" s="1">
        <v>43.6</v>
      </c>
      <c r="DZ20" s="1">
        <v>51</v>
      </c>
      <c r="EA20" s="1">
        <v>62.6</v>
      </c>
      <c r="EB20" s="1">
        <v>72.8</v>
      </c>
      <c r="EC20" s="1">
        <v>84.5</v>
      </c>
      <c r="ED20" s="1">
        <v>93.7</v>
      </c>
      <c r="EE20" s="1">
        <v>103</v>
      </c>
      <c r="EF20" s="1">
        <v>114</v>
      </c>
      <c r="EG20" s="1">
        <v>126.1</v>
      </c>
      <c r="EH20" s="1">
        <v>140.7</v>
      </c>
      <c r="EI20" s="1">
        <v>157.4</v>
      </c>
      <c r="EJ20" s="1">
        <v>168.6</v>
      </c>
      <c r="EK20" s="1">
        <v>179.1</v>
      </c>
      <c r="EL20" s="1">
        <v>192.6</v>
      </c>
      <c r="EM20" s="1">
        <v>206.2</v>
      </c>
      <c r="EO20" s="1"/>
      <c r="EP20" s="10" t="s">
        <v>267</v>
      </c>
      <c r="EQ20" s="1">
        <v>59.6</v>
      </c>
      <c r="ER20" s="1">
        <v>62.8</v>
      </c>
      <c r="ES20" s="1">
        <v>68.1</v>
      </c>
      <c r="ET20" s="1">
        <v>74.2</v>
      </c>
      <c r="EU20" s="1">
        <v>81.7</v>
      </c>
      <c r="EV20" s="1">
        <v>89.8</v>
      </c>
      <c r="EW20" s="1">
        <v>97.1</v>
      </c>
      <c r="EX20" s="1">
        <v>104.8</v>
      </c>
      <c r="EY20" s="1">
        <v>117</v>
      </c>
      <c r="EZ20" s="1">
        <v>125.9</v>
      </c>
      <c r="FA20" s="1">
        <v>135</v>
      </c>
      <c r="FB20" s="1">
        <v>142.3</v>
      </c>
      <c r="FC20" s="1">
        <v>151</v>
      </c>
      <c r="FD20" s="1">
        <v>160.1</v>
      </c>
      <c r="FE20" s="1">
        <v>169.7</v>
      </c>
      <c r="FF20" s="1">
        <v>180.1</v>
      </c>
      <c r="FG20" s="1">
        <v>189.3</v>
      </c>
      <c r="FH20" s="1">
        <v>200</v>
      </c>
      <c r="FI20" s="1">
        <v>216.3</v>
      </c>
      <c r="FJ20" s="1">
        <v>233.3</v>
      </c>
      <c r="FK20" s="1">
        <v>251.4</v>
      </c>
    </row>
    <row r="21" ht="14.5" spans="1:167">
      <c r="A21" s="1"/>
      <c r="B21" s="10" t="s">
        <v>268</v>
      </c>
      <c r="C21" s="1">
        <v>64.6</v>
      </c>
      <c r="D21" s="1">
        <v>65.5</v>
      </c>
      <c r="E21" s="1">
        <v>66.1</v>
      </c>
      <c r="F21" s="1">
        <v>67.4</v>
      </c>
      <c r="G21" s="1">
        <v>69.6</v>
      </c>
      <c r="H21" s="1">
        <v>72</v>
      </c>
      <c r="I21" s="1">
        <v>74.8</v>
      </c>
      <c r="J21" s="1">
        <v>78</v>
      </c>
      <c r="K21" s="1">
        <v>81.7</v>
      </c>
      <c r="L21" s="1">
        <v>86.4</v>
      </c>
      <c r="M21" s="1">
        <v>91.5</v>
      </c>
      <c r="N21" s="1">
        <v>96.8</v>
      </c>
      <c r="O21" s="1">
        <v>102.4</v>
      </c>
      <c r="P21" s="1">
        <v>108.8</v>
      </c>
      <c r="Q21" s="1">
        <v>114.4</v>
      </c>
      <c r="R21" s="1">
        <v>119.5</v>
      </c>
      <c r="S21" s="1">
        <v>125</v>
      </c>
      <c r="T21" s="1">
        <v>130.2</v>
      </c>
      <c r="U21" s="1">
        <v>133.9</v>
      </c>
      <c r="V21" s="1">
        <v>137.5</v>
      </c>
      <c r="W21" s="1">
        <v>141.7</v>
      </c>
      <c r="Y21" s="1"/>
      <c r="Z21" s="10" t="s">
        <v>269</v>
      </c>
      <c r="AA21" s="1">
        <v>973.1</v>
      </c>
      <c r="AB21" s="1">
        <v>989</v>
      </c>
      <c r="AC21" s="1">
        <v>1010.3</v>
      </c>
      <c r="AD21" s="1">
        <v>1039.5</v>
      </c>
      <c r="AE21" s="1">
        <v>1069.1</v>
      </c>
      <c r="AF21" s="1">
        <v>1098.8</v>
      </c>
      <c r="AG21" s="1">
        <v>1127.9</v>
      </c>
      <c r="AH21" s="1">
        <v>1152.9</v>
      </c>
      <c r="AI21" s="1">
        <v>1177.6</v>
      </c>
      <c r="AJ21" s="1">
        <v>1199.2</v>
      </c>
      <c r="AK21" s="1">
        <v>1222</v>
      </c>
      <c r="AL21" s="1">
        <v>1246</v>
      </c>
      <c r="AM21" s="1">
        <v>1270.6</v>
      </c>
      <c r="AN21" s="1">
        <v>1292.6</v>
      </c>
      <c r="AO21" s="1">
        <v>1316.4</v>
      </c>
      <c r="AP21" s="1">
        <v>1338.9</v>
      </c>
      <c r="AQ21" s="1">
        <v>1365.6</v>
      </c>
      <c r="AR21" s="1">
        <v>1396.4</v>
      </c>
      <c r="AS21" s="1">
        <v>1429.2</v>
      </c>
      <c r="AT21" s="1">
        <v>1466.3</v>
      </c>
      <c r="AU21" s="1">
        <v>1506.5</v>
      </c>
      <c r="AW21" s="1"/>
      <c r="AX21" s="10" t="s">
        <v>269</v>
      </c>
      <c r="AY21" s="1">
        <v>226.5</v>
      </c>
      <c r="AZ21" s="1">
        <v>225.8</v>
      </c>
      <c r="BA21" s="1">
        <v>227.5</v>
      </c>
      <c r="BB21" s="1">
        <v>228.9</v>
      </c>
      <c r="BC21" s="1">
        <v>231.3</v>
      </c>
      <c r="BD21" s="1">
        <v>235.6</v>
      </c>
      <c r="BE21" s="1">
        <v>241</v>
      </c>
      <c r="BF21" s="1">
        <v>246</v>
      </c>
      <c r="BG21" s="1">
        <v>253.3</v>
      </c>
      <c r="BH21" s="1">
        <v>261.1</v>
      </c>
      <c r="BI21" s="1">
        <v>269.9</v>
      </c>
      <c r="BJ21" s="1">
        <v>278.7</v>
      </c>
      <c r="BK21" s="1">
        <v>287</v>
      </c>
      <c r="BL21" s="1">
        <v>295.9</v>
      </c>
      <c r="BM21" s="1">
        <v>304.9</v>
      </c>
      <c r="BN21" s="1">
        <v>318.4</v>
      </c>
      <c r="BO21" s="1">
        <v>329.4</v>
      </c>
      <c r="BP21" s="1">
        <v>340.3</v>
      </c>
      <c r="BQ21" s="1">
        <v>349.3</v>
      </c>
      <c r="BR21" s="1">
        <v>356.5</v>
      </c>
      <c r="BS21" s="1">
        <v>366.1</v>
      </c>
      <c r="BU21" s="1"/>
      <c r="BV21" s="10" t="s">
        <v>269</v>
      </c>
      <c r="BW21" s="1">
        <v>36.1</v>
      </c>
      <c r="BX21" s="1">
        <v>36.1</v>
      </c>
      <c r="BY21" s="1">
        <v>36.5</v>
      </c>
      <c r="BZ21" s="1">
        <v>36.5</v>
      </c>
      <c r="CA21" s="1">
        <v>37.5</v>
      </c>
      <c r="CB21" s="1">
        <v>38.5</v>
      </c>
      <c r="CC21" s="1">
        <v>39</v>
      </c>
      <c r="CD21" s="1">
        <v>40.3</v>
      </c>
      <c r="CE21" s="1">
        <v>41.8</v>
      </c>
      <c r="CF21" s="1">
        <v>43.1</v>
      </c>
      <c r="CG21" s="1">
        <v>43.9</v>
      </c>
      <c r="CH21" s="1">
        <v>45.1</v>
      </c>
      <c r="CI21" s="1">
        <v>46.3</v>
      </c>
      <c r="CJ21" s="1">
        <v>47.7</v>
      </c>
      <c r="CK21" s="1">
        <v>48.9</v>
      </c>
      <c r="CL21" s="1">
        <v>50.3</v>
      </c>
      <c r="CM21" s="1">
        <v>52.1</v>
      </c>
      <c r="CN21" s="1">
        <v>53.2</v>
      </c>
      <c r="CO21" s="1">
        <v>54.3</v>
      </c>
      <c r="CP21" s="1">
        <v>55.5</v>
      </c>
      <c r="CQ21" s="1">
        <v>56.8</v>
      </c>
      <c r="CS21" s="1"/>
      <c r="CT21" s="10" t="s">
        <v>269</v>
      </c>
      <c r="CU21" s="1">
        <v>2.5</v>
      </c>
      <c r="CV21" s="1">
        <v>2.4</v>
      </c>
      <c r="CW21" s="1">
        <v>2.3</v>
      </c>
      <c r="CX21" s="1">
        <v>2.2</v>
      </c>
      <c r="CY21" s="1">
        <v>2.2</v>
      </c>
      <c r="CZ21" s="1">
        <v>2.3</v>
      </c>
      <c r="DA21" s="1">
        <v>2.4</v>
      </c>
      <c r="DB21" s="1">
        <v>2.5</v>
      </c>
      <c r="DC21" s="1">
        <v>2.8</v>
      </c>
      <c r="DD21" s="1">
        <v>3.2</v>
      </c>
      <c r="DE21" s="1">
        <v>3.7</v>
      </c>
      <c r="DF21" s="1">
        <v>4.3</v>
      </c>
      <c r="DG21" s="1">
        <v>5</v>
      </c>
      <c r="DH21" s="1">
        <v>5.8</v>
      </c>
      <c r="DI21" s="1">
        <v>6.8</v>
      </c>
      <c r="DJ21" s="1">
        <v>7.9</v>
      </c>
      <c r="DK21" s="1">
        <v>9.1</v>
      </c>
      <c r="DL21" s="1">
        <v>10.4</v>
      </c>
      <c r="DM21" s="1">
        <v>11.1</v>
      </c>
      <c r="DN21" s="1">
        <v>11.9</v>
      </c>
      <c r="DO21" s="1">
        <v>12.6</v>
      </c>
      <c r="DQ21" s="1"/>
      <c r="DR21" s="10" t="s">
        <v>269</v>
      </c>
      <c r="DS21" s="1">
        <v>4.1</v>
      </c>
      <c r="DT21" s="1">
        <v>4.8</v>
      </c>
      <c r="DU21" s="1">
        <v>5</v>
      </c>
      <c r="DV21" s="1">
        <v>6.1</v>
      </c>
      <c r="DW21" s="1">
        <v>7.5</v>
      </c>
      <c r="DX21" s="1">
        <v>8.8</v>
      </c>
      <c r="DY21" s="1">
        <v>10.5</v>
      </c>
      <c r="DZ21" s="1">
        <v>12.3</v>
      </c>
      <c r="EA21" s="1">
        <v>14.3</v>
      </c>
      <c r="EB21" s="1">
        <v>16.9</v>
      </c>
      <c r="EC21" s="1">
        <v>18.8</v>
      </c>
      <c r="ED21" s="1">
        <v>20.8</v>
      </c>
      <c r="EE21" s="1">
        <v>23.1</v>
      </c>
      <c r="EF21" s="1">
        <v>25.8</v>
      </c>
      <c r="EG21" s="1">
        <v>28.9</v>
      </c>
      <c r="EH21" s="1">
        <v>32.6</v>
      </c>
      <c r="EI21" s="1">
        <v>36.9</v>
      </c>
      <c r="EJ21" s="1">
        <v>40.8</v>
      </c>
      <c r="EK21" s="1">
        <v>42.7</v>
      </c>
      <c r="EL21" s="1">
        <v>45.3</v>
      </c>
      <c r="EM21" s="1">
        <v>48.1</v>
      </c>
      <c r="EO21" s="1"/>
      <c r="EP21" s="10" t="s">
        <v>268</v>
      </c>
      <c r="EQ21" s="1">
        <v>157.8</v>
      </c>
      <c r="ER21" s="1">
        <v>158.6</v>
      </c>
      <c r="ES21" s="1">
        <v>159.6</v>
      </c>
      <c r="ET21" s="1">
        <v>161</v>
      </c>
      <c r="EU21" s="1">
        <v>165.5</v>
      </c>
      <c r="EV21" s="1">
        <v>172.1</v>
      </c>
      <c r="EW21" s="1">
        <v>179.3</v>
      </c>
      <c r="EX21" s="1">
        <v>188.6</v>
      </c>
      <c r="EY21" s="1">
        <v>199.3</v>
      </c>
      <c r="EZ21" s="1">
        <v>211.3</v>
      </c>
      <c r="FA21" s="1">
        <v>223.4</v>
      </c>
      <c r="FB21" s="1">
        <v>234.5</v>
      </c>
      <c r="FC21" s="1">
        <v>246.9</v>
      </c>
      <c r="FD21" s="1">
        <v>259.9</v>
      </c>
      <c r="FE21" s="1">
        <v>273.4</v>
      </c>
      <c r="FF21" s="1">
        <v>287.2</v>
      </c>
      <c r="FG21" s="1">
        <v>301.8</v>
      </c>
      <c r="FH21" s="1">
        <v>317.4</v>
      </c>
      <c r="FI21" s="1">
        <v>330.6</v>
      </c>
      <c r="FJ21" s="1">
        <v>344.9</v>
      </c>
      <c r="FK21" s="1">
        <v>361</v>
      </c>
    </row>
    <row r="22" ht="14.5" spans="1:167">
      <c r="A22" s="1"/>
      <c r="B22" s="10" t="s">
        <v>270</v>
      </c>
      <c r="C22" s="1">
        <v>1.5</v>
      </c>
      <c r="D22" s="1">
        <v>1.6</v>
      </c>
      <c r="E22" s="1">
        <v>1.6</v>
      </c>
      <c r="F22" s="1">
        <v>1.7</v>
      </c>
      <c r="G22" s="1">
        <v>1.8</v>
      </c>
      <c r="H22" s="1">
        <v>1.9</v>
      </c>
      <c r="I22" s="1">
        <v>2</v>
      </c>
      <c r="J22" s="1">
        <v>2.1</v>
      </c>
      <c r="K22" s="1">
        <v>2.2</v>
      </c>
      <c r="L22" s="1">
        <v>2.3</v>
      </c>
      <c r="M22" s="1">
        <v>2.4</v>
      </c>
      <c r="N22" s="1">
        <v>2.6</v>
      </c>
      <c r="O22" s="1">
        <v>2.7</v>
      </c>
      <c r="P22" s="1">
        <v>2.8</v>
      </c>
      <c r="Q22" s="1">
        <v>2.9</v>
      </c>
      <c r="R22" s="1">
        <v>3.1</v>
      </c>
      <c r="S22" s="1">
        <v>3.2</v>
      </c>
      <c r="T22" s="1">
        <v>3.3</v>
      </c>
      <c r="U22" s="1">
        <v>3.4</v>
      </c>
      <c r="V22" s="1">
        <v>3.6</v>
      </c>
      <c r="W22" s="1">
        <v>3.7</v>
      </c>
      <c r="Y22" s="1"/>
      <c r="Z22" s="10" t="s">
        <v>270</v>
      </c>
      <c r="AA22" s="1">
        <v>8.4</v>
      </c>
      <c r="AB22" s="1">
        <v>8.8</v>
      </c>
      <c r="AC22" s="1">
        <v>9.1</v>
      </c>
      <c r="AD22" s="1">
        <v>9.5</v>
      </c>
      <c r="AE22" s="1">
        <v>10.1</v>
      </c>
      <c r="AF22" s="1">
        <v>10.5</v>
      </c>
      <c r="AG22" s="1">
        <v>10.8</v>
      </c>
      <c r="AH22" s="1">
        <v>11.1</v>
      </c>
      <c r="AI22" s="1">
        <v>11.5</v>
      </c>
      <c r="AJ22" s="1">
        <v>12</v>
      </c>
      <c r="AK22" s="1">
        <v>12.4</v>
      </c>
      <c r="AL22" s="1">
        <v>12.8</v>
      </c>
      <c r="AM22" s="1">
        <v>13.3</v>
      </c>
      <c r="AN22" s="1">
        <v>13.7</v>
      </c>
      <c r="AO22" s="1">
        <v>14.3</v>
      </c>
      <c r="AP22" s="1">
        <v>14.7</v>
      </c>
      <c r="AQ22" s="1">
        <v>15.2</v>
      </c>
      <c r="AR22" s="1">
        <v>15.8</v>
      </c>
      <c r="AS22" s="1">
        <v>16.6</v>
      </c>
      <c r="AT22" s="1">
        <v>17.4</v>
      </c>
      <c r="AU22" s="1">
        <v>18.1</v>
      </c>
      <c r="AW22" s="1"/>
      <c r="AX22" s="10" t="s">
        <v>270</v>
      </c>
      <c r="AY22" s="1">
        <v>10.8</v>
      </c>
      <c r="AZ22" s="1">
        <v>11.3</v>
      </c>
      <c r="BA22" s="1">
        <v>11.8</v>
      </c>
      <c r="BB22" s="1">
        <v>12.3</v>
      </c>
      <c r="BC22" s="1">
        <v>12.9</v>
      </c>
      <c r="BD22" s="1">
        <v>13.6</v>
      </c>
      <c r="BE22" s="1">
        <v>14.2</v>
      </c>
      <c r="BF22" s="1">
        <v>14.8</v>
      </c>
      <c r="BG22" s="1">
        <v>15.4</v>
      </c>
      <c r="BH22" s="1">
        <v>16</v>
      </c>
      <c r="BI22" s="1">
        <v>16.7</v>
      </c>
      <c r="BJ22" s="1">
        <v>17.5</v>
      </c>
      <c r="BK22" s="1">
        <v>18.1</v>
      </c>
      <c r="BL22" s="1">
        <v>18.8</v>
      </c>
      <c r="BM22" s="1">
        <v>19.4</v>
      </c>
      <c r="BN22" s="1">
        <v>20.4</v>
      </c>
      <c r="BO22" s="1">
        <v>21.3</v>
      </c>
      <c r="BP22" s="1">
        <v>22.1</v>
      </c>
      <c r="BQ22" s="1">
        <v>23.2</v>
      </c>
      <c r="BR22" s="1">
        <v>24</v>
      </c>
      <c r="BS22" s="1">
        <v>25</v>
      </c>
      <c r="BU22" s="1"/>
      <c r="BV22" s="10" t="s">
        <v>270</v>
      </c>
      <c r="BW22" s="1">
        <v>1.4</v>
      </c>
      <c r="BX22" s="1">
        <v>1.4</v>
      </c>
      <c r="BY22" s="1">
        <v>1.5</v>
      </c>
      <c r="BZ22" s="1">
        <v>1.6</v>
      </c>
      <c r="CA22" s="1">
        <v>1.6</v>
      </c>
      <c r="CB22" s="1">
        <v>1.7</v>
      </c>
      <c r="CC22" s="1">
        <v>1.8</v>
      </c>
      <c r="CD22" s="1">
        <v>1.9</v>
      </c>
      <c r="CE22" s="1">
        <v>2</v>
      </c>
      <c r="CF22" s="1">
        <v>2.1</v>
      </c>
      <c r="CG22" s="1">
        <v>2.1</v>
      </c>
      <c r="CH22" s="1">
        <v>2.2</v>
      </c>
      <c r="CI22" s="1">
        <v>2.3</v>
      </c>
      <c r="CJ22" s="1">
        <v>2.4</v>
      </c>
      <c r="CK22" s="1">
        <v>2.5</v>
      </c>
      <c r="CL22" s="1">
        <v>2.6</v>
      </c>
      <c r="CM22" s="1">
        <v>2.8</v>
      </c>
      <c r="CN22" s="1">
        <v>2.9</v>
      </c>
      <c r="CO22" s="1">
        <v>3</v>
      </c>
      <c r="CP22" s="1">
        <v>3.1</v>
      </c>
      <c r="CQ22" s="1">
        <v>3.2</v>
      </c>
      <c r="CS22" s="1"/>
      <c r="CT22" s="10" t="s">
        <v>270</v>
      </c>
      <c r="CU22" s="1">
        <v>0.1</v>
      </c>
      <c r="CV22" s="1">
        <v>0.1</v>
      </c>
      <c r="CW22" s="1">
        <v>0.1</v>
      </c>
      <c r="CX22" s="1">
        <v>0.1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Q22" s="1"/>
      <c r="DR22" s="10" t="s">
        <v>270</v>
      </c>
      <c r="DS22" s="1">
        <v>1</v>
      </c>
      <c r="DT22" s="1">
        <v>1</v>
      </c>
      <c r="DU22" s="1">
        <v>1.1</v>
      </c>
      <c r="DV22" s="1">
        <v>1.1</v>
      </c>
      <c r="DW22" s="1">
        <v>1.2</v>
      </c>
      <c r="DX22" s="1">
        <v>1.3</v>
      </c>
      <c r="DY22" s="1">
        <v>1.3</v>
      </c>
      <c r="DZ22" s="1">
        <v>1.4</v>
      </c>
      <c r="EA22" s="1">
        <v>1.4</v>
      </c>
      <c r="EB22" s="1">
        <v>1.5</v>
      </c>
      <c r="EC22" s="1">
        <v>1.6</v>
      </c>
      <c r="ED22" s="1">
        <v>1.6</v>
      </c>
      <c r="EE22" s="1">
        <v>1.7</v>
      </c>
      <c r="EF22" s="1">
        <v>1.7</v>
      </c>
      <c r="EG22" s="1">
        <v>1.8</v>
      </c>
      <c r="EH22" s="1">
        <v>1.9</v>
      </c>
      <c r="EI22" s="1">
        <v>2</v>
      </c>
      <c r="EJ22" s="1">
        <v>2.1</v>
      </c>
      <c r="EK22" s="1">
        <v>2.1</v>
      </c>
      <c r="EL22" s="1">
        <v>2.2</v>
      </c>
      <c r="EM22" s="1">
        <v>2.3</v>
      </c>
      <c r="EO22" s="1"/>
      <c r="EP22" s="10" t="s">
        <v>270</v>
      </c>
      <c r="EQ22" s="1">
        <v>6</v>
      </c>
      <c r="ER22" s="1">
        <v>6.3</v>
      </c>
      <c r="ES22" s="1">
        <v>6.6</v>
      </c>
      <c r="ET22" s="1">
        <v>7</v>
      </c>
      <c r="EU22" s="1">
        <v>7.3</v>
      </c>
      <c r="EV22" s="1">
        <v>7.8</v>
      </c>
      <c r="EW22" s="1">
        <v>8.2</v>
      </c>
      <c r="EX22" s="1">
        <v>8.8</v>
      </c>
      <c r="EY22" s="1">
        <v>9.3</v>
      </c>
      <c r="EZ22" s="1">
        <v>9.8</v>
      </c>
      <c r="FA22" s="1">
        <v>10.2</v>
      </c>
      <c r="FB22" s="1">
        <v>10.7</v>
      </c>
      <c r="FC22" s="1">
        <v>11.1</v>
      </c>
      <c r="FD22" s="1">
        <v>11.7</v>
      </c>
      <c r="FE22" s="1">
        <v>12.2</v>
      </c>
      <c r="FF22" s="1">
        <v>12.7</v>
      </c>
      <c r="FG22" s="1">
        <v>13.3</v>
      </c>
      <c r="FH22" s="1">
        <v>13.8</v>
      </c>
      <c r="FI22" s="1">
        <v>14.6</v>
      </c>
      <c r="FJ22" s="1">
        <v>15.3</v>
      </c>
      <c r="FK22" s="1">
        <v>16.2</v>
      </c>
    </row>
    <row r="23" ht="14.5" spans="1:167">
      <c r="A23" s="1"/>
      <c r="B23" s="10" t="s">
        <v>271</v>
      </c>
      <c r="C23" s="1">
        <v>2.1</v>
      </c>
      <c r="D23" s="1">
        <v>2.1</v>
      </c>
      <c r="E23" s="1">
        <v>2.1</v>
      </c>
      <c r="F23" s="1">
        <v>2.3</v>
      </c>
      <c r="G23" s="1">
        <v>2.5</v>
      </c>
      <c r="H23" s="1">
        <v>2.7</v>
      </c>
      <c r="I23" s="1">
        <v>2.9</v>
      </c>
      <c r="J23" s="1">
        <v>3.1</v>
      </c>
      <c r="K23" s="1">
        <v>3.3</v>
      </c>
      <c r="L23" s="1">
        <v>3.5</v>
      </c>
      <c r="M23" s="1">
        <v>3.5</v>
      </c>
      <c r="N23" s="1">
        <v>3.5</v>
      </c>
      <c r="O23" s="1">
        <v>3.5</v>
      </c>
      <c r="P23" s="1">
        <v>3.5</v>
      </c>
      <c r="Q23" s="1">
        <v>3.5</v>
      </c>
      <c r="R23" s="1">
        <v>3.5</v>
      </c>
      <c r="S23" s="1">
        <v>3.5</v>
      </c>
      <c r="T23" s="1">
        <v>3.5</v>
      </c>
      <c r="U23" s="1">
        <v>3.5</v>
      </c>
      <c r="V23" s="1">
        <v>3.5</v>
      </c>
      <c r="W23" s="1">
        <v>3.5</v>
      </c>
      <c r="Y23" s="1"/>
      <c r="Z23" s="10" t="s">
        <v>271</v>
      </c>
      <c r="AA23" s="1">
        <v>1.9</v>
      </c>
      <c r="AB23" s="1">
        <v>1.9</v>
      </c>
      <c r="AC23" s="1">
        <v>1.9</v>
      </c>
      <c r="AD23" s="1">
        <v>1.9</v>
      </c>
      <c r="AE23" s="1">
        <v>2</v>
      </c>
      <c r="AF23" s="1">
        <v>2</v>
      </c>
      <c r="AG23" s="1">
        <v>2.1</v>
      </c>
      <c r="AH23" s="1">
        <v>2.2</v>
      </c>
      <c r="AI23" s="1">
        <v>2.4</v>
      </c>
      <c r="AJ23" s="1">
        <v>2.7</v>
      </c>
      <c r="AK23" s="1">
        <v>3</v>
      </c>
      <c r="AL23" s="1">
        <v>3.3</v>
      </c>
      <c r="AM23" s="1">
        <v>3.7</v>
      </c>
      <c r="AN23" s="1">
        <v>4.1</v>
      </c>
      <c r="AO23" s="1">
        <v>4.6</v>
      </c>
      <c r="AP23" s="1">
        <v>5.2</v>
      </c>
      <c r="AQ23" s="1">
        <v>5.8</v>
      </c>
      <c r="AR23" s="1">
        <v>6.5</v>
      </c>
      <c r="AS23" s="1">
        <v>7</v>
      </c>
      <c r="AT23" s="1">
        <v>7.5</v>
      </c>
      <c r="AU23" s="1">
        <v>8</v>
      </c>
      <c r="AW23" s="1"/>
      <c r="AX23" s="10" t="s">
        <v>271</v>
      </c>
      <c r="AY23" s="1">
        <v>16.5</v>
      </c>
      <c r="AZ23" s="1">
        <v>16.3</v>
      </c>
      <c r="BA23" s="1">
        <v>16.2</v>
      </c>
      <c r="BB23" s="1">
        <v>16.2</v>
      </c>
      <c r="BC23" s="1">
        <v>16.4</v>
      </c>
      <c r="BD23" s="1">
        <v>16.9</v>
      </c>
      <c r="BE23" s="1">
        <v>17.7</v>
      </c>
      <c r="BF23" s="1">
        <v>18.6</v>
      </c>
      <c r="BG23" s="1">
        <v>20.1</v>
      </c>
      <c r="BH23" s="1">
        <v>21.9</v>
      </c>
      <c r="BI23" s="1">
        <v>24.1</v>
      </c>
      <c r="BJ23" s="1">
        <v>26.5</v>
      </c>
      <c r="BK23" s="1">
        <v>29.1</v>
      </c>
      <c r="BL23" s="1">
        <v>32</v>
      </c>
      <c r="BM23" s="1">
        <v>35.3</v>
      </c>
      <c r="BN23" s="1">
        <v>39.3</v>
      </c>
      <c r="BO23" s="1">
        <v>43.5</v>
      </c>
      <c r="BP23" s="1">
        <v>48.1</v>
      </c>
      <c r="BQ23" s="1">
        <v>50.9</v>
      </c>
      <c r="BR23" s="1">
        <v>53.5</v>
      </c>
      <c r="BS23" s="1">
        <v>56.7</v>
      </c>
      <c r="BU23" s="1"/>
      <c r="BV23" s="10" t="s">
        <v>271</v>
      </c>
      <c r="BW23" s="1">
        <v>1.1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0.9</v>
      </c>
      <c r="CE23" s="1">
        <v>0.9</v>
      </c>
      <c r="CF23" s="1">
        <v>0.9</v>
      </c>
      <c r="CG23" s="1">
        <v>0.8</v>
      </c>
      <c r="CH23" s="1">
        <v>0.8</v>
      </c>
      <c r="CI23" s="1">
        <v>0.7</v>
      </c>
      <c r="CJ23" s="1">
        <v>0.7</v>
      </c>
      <c r="CK23" s="1">
        <v>0.7</v>
      </c>
      <c r="CL23" s="1">
        <v>0.6</v>
      </c>
      <c r="CM23" s="1">
        <v>0.6</v>
      </c>
      <c r="CN23" s="1">
        <v>0.6</v>
      </c>
      <c r="CO23" s="1">
        <v>0.6</v>
      </c>
      <c r="CP23" s="1">
        <v>0.6</v>
      </c>
      <c r="CQ23" s="1">
        <v>0.6</v>
      </c>
      <c r="CS23" s="1"/>
      <c r="CT23" s="10" t="s">
        <v>271</v>
      </c>
      <c r="CU23" s="1">
        <v>1.3</v>
      </c>
      <c r="CV23" s="1">
        <v>1.3</v>
      </c>
      <c r="CW23" s="1">
        <v>1.3</v>
      </c>
      <c r="CX23" s="1">
        <v>1.3</v>
      </c>
      <c r="CY23" s="1">
        <v>1.3</v>
      </c>
      <c r="CZ23" s="1">
        <v>1.3</v>
      </c>
      <c r="DA23" s="1">
        <v>1.3</v>
      </c>
      <c r="DB23" s="1">
        <v>1.3</v>
      </c>
      <c r="DC23" s="1">
        <v>1.3</v>
      </c>
      <c r="DD23" s="1">
        <v>1.3</v>
      </c>
      <c r="DE23" s="1">
        <v>1.2</v>
      </c>
      <c r="DF23" s="1">
        <v>1.2</v>
      </c>
      <c r="DG23" s="1">
        <v>1.2</v>
      </c>
      <c r="DH23" s="1">
        <v>1.2</v>
      </c>
      <c r="DI23" s="1">
        <v>1.2</v>
      </c>
      <c r="DJ23" s="1">
        <v>1.2</v>
      </c>
      <c r="DK23" s="1">
        <v>1.2</v>
      </c>
      <c r="DL23" s="1">
        <v>1.2</v>
      </c>
      <c r="DM23" s="1">
        <v>1.2</v>
      </c>
      <c r="DN23" s="1">
        <v>1.2</v>
      </c>
      <c r="DO23" s="1">
        <v>1.2</v>
      </c>
      <c r="DQ23" s="1"/>
      <c r="DR23" s="10" t="s">
        <v>271</v>
      </c>
      <c r="DS23" s="1">
        <v>3.5</v>
      </c>
      <c r="DT23" s="1">
        <v>3.5</v>
      </c>
      <c r="DU23" s="1">
        <v>3.5</v>
      </c>
      <c r="DV23" s="1">
        <v>3.6</v>
      </c>
      <c r="DW23" s="1">
        <v>3.6</v>
      </c>
      <c r="DX23" s="1">
        <v>3.6</v>
      </c>
      <c r="DY23" s="1">
        <v>3.6</v>
      </c>
      <c r="DZ23" s="1">
        <v>3.6</v>
      </c>
      <c r="EA23" s="1">
        <v>3.6</v>
      </c>
      <c r="EB23" s="1">
        <v>3.5</v>
      </c>
      <c r="EC23" s="1">
        <v>3.5</v>
      </c>
      <c r="ED23" s="1">
        <v>3.4</v>
      </c>
      <c r="EE23" s="1">
        <v>3.3</v>
      </c>
      <c r="EF23" s="1">
        <v>3.3</v>
      </c>
      <c r="EG23" s="1">
        <v>3.2</v>
      </c>
      <c r="EH23" s="1">
        <v>3.2</v>
      </c>
      <c r="EI23" s="1">
        <v>3.2</v>
      </c>
      <c r="EJ23" s="1">
        <v>3.1</v>
      </c>
      <c r="EK23" s="1">
        <v>3.1</v>
      </c>
      <c r="EL23" s="1">
        <v>3.1</v>
      </c>
      <c r="EM23" s="1">
        <v>3.1</v>
      </c>
      <c r="EO23" s="1"/>
      <c r="EP23" s="10" t="s">
        <v>271</v>
      </c>
      <c r="EQ23" s="1">
        <v>9.4</v>
      </c>
      <c r="ER23" s="1">
        <v>9.7</v>
      </c>
      <c r="ES23" s="1">
        <v>10</v>
      </c>
      <c r="ET23" s="1">
        <v>10</v>
      </c>
      <c r="EU23" s="1">
        <v>10.1</v>
      </c>
      <c r="EV23" s="1">
        <v>10.1</v>
      </c>
      <c r="EW23" s="1">
        <v>10</v>
      </c>
      <c r="EX23" s="1">
        <v>9.9</v>
      </c>
      <c r="EY23" s="1">
        <v>9.7</v>
      </c>
      <c r="EZ23" s="1">
        <v>9.5</v>
      </c>
      <c r="FA23" s="1">
        <v>9.1</v>
      </c>
      <c r="FB23" s="1">
        <v>8.7</v>
      </c>
      <c r="FC23" s="1">
        <v>8.3</v>
      </c>
      <c r="FD23" s="1">
        <v>8</v>
      </c>
      <c r="FE23" s="1">
        <v>7.6</v>
      </c>
      <c r="FF23" s="1">
        <v>7.3</v>
      </c>
      <c r="FG23" s="1">
        <v>7</v>
      </c>
      <c r="FH23" s="1">
        <v>6.7</v>
      </c>
      <c r="FI23" s="1">
        <v>6.7</v>
      </c>
      <c r="FJ23" s="1">
        <v>6.6</v>
      </c>
      <c r="FK23" s="1">
        <v>6.6</v>
      </c>
    </row>
    <row r="24" ht="14.5" spans="1:167">
      <c r="A24" s="1"/>
      <c r="B24" s="10" t="s">
        <v>272</v>
      </c>
      <c r="C24" s="1">
        <v>25.1</v>
      </c>
      <c r="D24" s="1">
        <v>24.9</v>
      </c>
      <c r="E24" s="1">
        <v>25</v>
      </c>
      <c r="F24" s="1">
        <v>25.1</v>
      </c>
      <c r="G24" s="1">
        <v>25.3</v>
      </c>
      <c r="H24" s="1">
        <v>25.3</v>
      </c>
      <c r="I24" s="1">
        <v>25</v>
      </c>
      <c r="J24" s="1">
        <v>24.9</v>
      </c>
      <c r="K24" s="1">
        <v>24.7</v>
      </c>
      <c r="L24" s="1">
        <v>24.1</v>
      </c>
      <c r="M24" s="1">
        <v>23.5</v>
      </c>
      <c r="N24" s="1">
        <v>22.8</v>
      </c>
      <c r="O24" s="1">
        <v>22.2</v>
      </c>
      <c r="P24" s="1">
        <v>21.6</v>
      </c>
      <c r="Q24" s="1">
        <v>20.8</v>
      </c>
      <c r="R24" s="1">
        <v>19.9</v>
      </c>
      <c r="S24" s="1">
        <v>19.1</v>
      </c>
      <c r="T24" s="1">
        <v>18.1</v>
      </c>
      <c r="U24" s="1">
        <v>17.9</v>
      </c>
      <c r="V24" s="1">
        <v>17.5</v>
      </c>
      <c r="W24" s="1">
        <v>17.3</v>
      </c>
      <c r="Y24" s="1"/>
      <c r="Z24" s="10" t="s">
        <v>272</v>
      </c>
      <c r="AA24" s="1">
        <v>94.3</v>
      </c>
      <c r="AB24" s="1">
        <v>91.9</v>
      </c>
      <c r="AC24" s="1">
        <v>90.1</v>
      </c>
      <c r="AD24" s="1">
        <v>89.8</v>
      </c>
      <c r="AE24" s="1">
        <v>91.1</v>
      </c>
      <c r="AF24" s="1">
        <v>91.3</v>
      </c>
      <c r="AG24" s="1">
        <v>85.9</v>
      </c>
      <c r="AH24" s="1">
        <v>82.5</v>
      </c>
      <c r="AI24" s="1">
        <v>80.6</v>
      </c>
      <c r="AJ24" s="1">
        <v>79.1</v>
      </c>
      <c r="AK24" s="1">
        <v>75.2</v>
      </c>
      <c r="AL24" s="1">
        <v>71.4</v>
      </c>
      <c r="AM24" s="1">
        <v>67.8</v>
      </c>
      <c r="AN24" s="1">
        <v>64.1</v>
      </c>
      <c r="AO24" s="1">
        <v>60.7</v>
      </c>
      <c r="AP24" s="1">
        <v>57.2</v>
      </c>
      <c r="AQ24" s="1">
        <v>54</v>
      </c>
      <c r="AR24" s="1">
        <v>51.1</v>
      </c>
      <c r="AS24" s="1">
        <v>50.2</v>
      </c>
      <c r="AT24" s="1">
        <v>49.5</v>
      </c>
      <c r="AU24" s="1">
        <v>48.9</v>
      </c>
      <c r="AW24" s="1"/>
      <c r="AX24" s="10" t="s">
        <v>272</v>
      </c>
      <c r="AY24" s="1">
        <v>28.5</v>
      </c>
      <c r="AZ24" s="1">
        <v>27.5</v>
      </c>
      <c r="BA24" s="1">
        <v>28.5</v>
      </c>
      <c r="BB24" s="1">
        <v>30.9</v>
      </c>
      <c r="BC24" s="1">
        <v>30.9</v>
      </c>
      <c r="BD24" s="1">
        <v>33.2</v>
      </c>
      <c r="BE24" s="1">
        <v>32.2</v>
      </c>
      <c r="BF24" s="1">
        <v>33.9</v>
      </c>
      <c r="BG24" s="1">
        <v>33.3</v>
      </c>
      <c r="BH24" s="1">
        <v>31.9</v>
      </c>
      <c r="BI24" s="1">
        <v>30.1</v>
      </c>
      <c r="BJ24" s="1">
        <v>28.3</v>
      </c>
      <c r="BK24" s="1">
        <v>26.6</v>
      </c>
      <c r="BL24" s="1">
        <v>25</v>
      </c>
      <c r="BM24" s="1">
        <v>23.4</v>
      </c>
      <c r="BN24" s="1">
        <v>22.3</v>
      </c>
      <c r="BO24" s="1">
        <v>21</v>
      </c>
      <c r="BP24" s="1">
        <v>19.7</v>
      </c>
      <c r="BQ24" s="1">
        <v>19.3</v>
      </c>
      <c r="BR24" s="1">
        <v>18.8</v>
      </c>
      <c r="BS24" s="1">
        <v>18.4</v>
      </c>
      <c r="BU24" s="1"/>
      <c r="BV24" s="10" t="s">
        <v>272</v>
      </c>
      <c r="BW24" s="1">
        <v>3.9</v>
      </c>
      <c r="BX24" s="1">
        <v>3.8</v>
      </c>
      <c r="BY24" s="1">
        <v>3.6</v>
      </c>
      <c r="BZ24" s="1">
        <v>3.7</v>
      </c>
      <c r="CA24" s="1">
        <v>3.6</v>
      </c>
      <c r="CB24" s="1">
        <v>3.4</v>
      </c>
      <c r="CC24" s="1">
        <v>3.2</v>
      </c>
      <c r="CD24" s="1">
        <v>3</v>
      </c>
      <c r="CE24" s="1">
        <v>2.8</v>
      </c>
      <c r="CF24" s="1">
        <v>2.6</v>
      </c>
      <c r="CG24" s="1">
        <v>2.3</v>
      </c>
      <c r="CH24" s="1">
        <v>2.1</v>
      </c>
      <c r="CI24" s="1">
        <v>1.8</v>
      </c>
      <c r="CJ24" s="1">
        <v>1.6</v>
      </c>
      <c r="CK24" s="1">
        <v>1.5</v>
      </c>
      <c r="CL24" s="1">
        <v>1.3</v>
      </c>
      <c r="CM24" s="1">
        <v>1.2</v>
      </c>
      <c r="CN24" s="1">
        <v>1</v>
      </c>
      <c r="CO24" s="1">
        <v>1</v>
      </c>
      <c r="CP24" s="1">
        <v>0.9</v>
      </c>
      <c r="CQ24" s="1">
        <v>0.9</v>
      </c>
      <c r="CS24" s="1"/>
      <c r="CT24" s="10" t="s">
        <v>272</v>
      </c>
      <c r="CU24" s="1">
        <v>1.5</v>
      </c>
      <c r="CV24" s="1">
        <v>1.5</v>
      </c>
      <c r="CW24" s="1">
        <v>1.5</v>
      </c>
      <c r="CX24" s="1">
        <v>1.6</v>
      </c>
      <c r="CY24" s="1">
        <v>1.6</v>
      </c>
      <c r="CZ24" s="1">
        <v>1.6</v>
      </c>
      <c r="DA24" s="1">
        <v>1.6</v>
      </c>
      <c r="DB24" s="1">
        <v>1.5</v>
      </c>
      <c r="DC24" s="1">
        <v>1.4</v>
      </c>
      <c r="DD24" s="1">
        <v>1.4</v>
      </c>
      <c r="DE24" s="1">
        <v>1.2</v>
      </c>
      <c r="DF24" s="1">
        <v>1.1</v>
      </c>
      <c r="DG24" s="1">
        <v>1</v>
      </c>
      <c r="DH24" s="1">
        <v>0.9</v>
      </c>
      <c r="DI24" s="1">
        <v>0.8</v>
      </c>
      <c r="DJ24" s="1">
        <v>0.7</v>
      </c>
      <c r="DK24" s="1">
        <v>0.7</v>
      </c>
      <c r="DL24" s="1">
        <v>0.6</v>
      </c>
      <c r="DM24" s="1">
        <v>0.5</v>
      </c>
      <c r="DN24" s="1">
        <v>0.5</v>
      </c>
      <c r="DO24" s="1">
        <v>0.5</v>
      </c>
      <c r="DQ24" s="1"/>
      <c r="DR24" s="10" t="s">
        <v>272</v>
      </c>
      <c r="DS24" s="1">
        <v>0.8</v>
      </c>
      <c r="DT24" s="1">
        <v>0.8</v>
      </c>
      <c r="DU24" s="1">
        <v>0.8</v>
      </c>
      <c r="DV24" s="1">
        <v>0.8</v>
      </c>
      <c r="DW24" s="1">
        <v>0.8</v>
      </c>
      <c r="DX24" s="1">
        <v>0.8</v>
      </c>
      <c r="DY24" s="1">
        <v>0.8</v>
      </c>
      <c r="DZ24" s="1">
        <v>0.8</v>
      </c>
      <c r="EA24" s="1">
        <v>0.8</v>
      </c>
      <c r="EB24" s="1">
        <v>0.7</v>
      </c>
      <c r="EC24" s="1">
        <v>0.7</v>
      </c>
      <c r="ED24" s="1">
        <v>0.7</v>
      </c>
      <c r="EE24" s="1">
        <v>0.6</v>
      </c>
      <c r="EF24" s="1">
        <v>0.6</v>
      </c>
      <c r="EG24" s="1">
        <v>0.6</v>
      </c>
      <c r="EH24" s="1">
        <v>0.5</v>
      </c>
      <c r="EI24" s="1">
        <v>0.5</v>
      </c>
      <c r="EJ24" s="1">
        <v>0.5</v>
      </c>
      <c r="EK24" s="1">
        <v>0.5</v>
      </c>
      <c r="EL24" s="1">
        <v>0.5</v>
      </c>
      <c r="EM24" s="1">
        <v>0.5</v>
      </c>
      <c r="EO24" s="1"/>
      <c r="EP24" s="10" t="s">
        <v>272</v>
      </c>
      <c r="EQ24" s="1">
        <v>15.9</v>
      </c>
      <c r="ER24" s="1">
        <v>17.5</v>
      </c>
      <c r="ES24" s="1">
        <v>18.4</v>
      </c>
      <c r="ET24" s="1">
        <v>18.6</v>
      </c>
      <c r="EU24" s="1">
        <v>19.4</v>
      </c>
      <c r="EV24" s="1">
        <v>19.2</v>
      </c>
      <c r="EW24" s="1">
        <v>20</v>
      </c>
      <c r="EX24" s="1">
        <v>20.6</v>
      </c>
      <c r="EY24" s="1">
        <v>19.4</v>
      </c>
      <c r="EZ24" s="1">
        <v>18.9</v>
      </c>
      <c r="FA24" s="1">
        <v>18.7</v>
      </c>
      <c r="FB24" s="1">
        <v>18.4</v>
      </c>
      <c r="FC24" s="1">
        <v>18.1</v>
      </c>
      <c r="FD24" s="1">
        <v>17.8</v>
      </c>
      <c r="FE24" s="1">
        <v>17.6</v>
      </c>
      <c r="FF24" s="1">
        <v>17.3</v>
      </c>
      <c r="FG24" s="1">
        <v>17</v>
      </c>
      <c r="FH24" s="1">
        <v>16.8</v>
      </c>
      <c r="FI24" s="1">
        <v>16.9</v>
      </c>
      <c r="FJ24" s="1">
        <v>17.1</v>
      </c>
      <c r="FK24" s="1">
        <v>17.4</v>
      </c>
    </row>
    <row r="25" ht="14.5" spans="1:167">
      <c r="A25" s="1"/>
      <c r="B25" s="9" t="s">
        <v>273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Y25" s="1"/>
      <c r="Z25" s="9" t="s">
        <v>273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W25" s="1"/>
      <c r="AX25" s="9" t="s">
        <v>273</v>
      </c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U25" s="1"/>
      <c r="BV25" s="9" t="s">
        <v>273</v>
      </c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S25" s="1"/>
      <c r="CT25" s="9" t="s">
        <v>273</v>
      </c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Q25" s="1"/>
      <c r="DR25" s="9" t="s">
        <v>273</v>
      </c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O25" s="1"/>
      <c r="EP25" s="9" t="s">
        <v>273</v>
      </c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</row>
    <row r="26" ht="14.5" spans="1:167">
      <c r="A26" s="1"/>
      <c r="B26" s="10" t="s">
        <v>237</v>
      </c>
      <c r="C26" s="1">
        <v>1.2</v>
      </c>
      <c r="D26" s="1">
        <v>1.3</v>
      </c>
      <c r="E26" s="1">
        <v>1.3</v>
      </c>
      <c r="F26" s="1">
        <v>1.3</v>
      </c>
      <c r="G26" s="1">
        <v>1.3</v>
      </c>
      <c r="H26" s="1">
        <v>1.3</v>
      </c>
      <c r="I26" s="1">
        <v>1.3</v>
      </c>
      <c r="J26" s="1">
        <v>1.3</v>
      </c>
      <c r="K26" s="1">
        <v>1.3</v>
      </c>
      <c r="L26" s="1">
        <v>1.3</v>
      </c>
      <c r="M26" s="1">
        <v>1.3</v>
      </c>
      <c r="N26" s="1">
        <v>1.4</v>
      </c>
      <c r="O26" s="1">
        <v>1.4</v>
      </c>
      <c r="P26" s="1">
        <v>1.4</v>
      </c>
      <c r="Q26" s="1">
        <v>1.4</v>
      </c>
      <c r="R26" s="1">
        <v>1.4</v>
      </c>
      <c r="S26" s="1">
        <v>1.4</v>
      </c>
      <c r="T26" s="1">
        <v>1.4</v>
      </c>
      <c r="U26" s="1">
        <v>1.4</v>
      </c>
      <c r="V26" s="1">
        <v>1.4</v>
      </c>
      <c r="W26" s="1">
        <v>1.5</v>
      </c>
      <c r="Y26" s="1"/>
      <c r="Z26" s="10" t="s">
        <v>237</v>
      </c>
      <c r="AA26" s="1">
        <v>16.2</v>
      </c>
      <c r="AB26" s="1">
        <v>16.5</v>
      </c>
      <c r="AC26" s="1">
        <v>16.8</v>
      </c>
      <c r="AD26" s="1">
        <v>17.1</v>
      </c>
      <c r="AE26" s="1">
        <v>17.4</v>
      </c>
      <c r="AF26" s="1">
        <v>17.6</v>
      </c>
      <c r="AG26" s="1">
        <v>17.7</v>
      </c>
      <c r="AH26" s="1">
        <v>17.8</v>
      </c>
      <c r="AI26" s="1">
        <v>18</v>
      </c>
      <c r="AJ26" s="1">
        <v>18.1</v>
      </c>
      <c r="AK26" s="1">
        <v>18.3</v>
      </c>
      <c r="AL26" s="1">
        <v>18.5</v>
      </c>
      <c r="AM26" s="1">
        <v>18.7</v>
      </c>
      <c r="AN26" s="1">
        <v>18.9</v>
      </c>
      <c r="AO26" s="1">
        <v>19.1</v>
      </c>
      <c r="AP26" s="1">
        <v>19.4</v>
      </c>
      <c r="AQ26" s="1">
        <v>19.6</v>
      </c>
      <c r="AR26" s="1">
        <v>19.9</v>
      </c>
      <c r="AS26" s="1">
        <v>20.3</v>
      </c>
      <c r="AT26" s="1">
        <v>20.8</v>
      </c>
      <c r="AU26" s="1">
        <v>21.2</v>
      </c>
      <c r="AW26" s="1"/>
      <c r="AX26" s="10" t="s">
        <v>237</v>
      </c>
      <c r="AY26" s="1">
        <v>0.8</v>
      </c>
      <c r="AZ26" s="1">
        <v>0.8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1.1</v>
      </c>
      <c r="BO26" s="1">
        <v>1.1</v>
      </c>
      <c r="BP26" s="1">
        <v>1.1</v>
      </c>
      <c r="BQ26" s="1">
        <v>1.1</v>
      </c>
      <c r="BR26" s="1">
        <v>1.1</v>
      </c>
      <c r="BS26" s="1">
        <v>1.1</v>
      </c>
      <c r="BU26" s="1"/>
      <c r="BV26" s="10" t="s">
        <v>237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S26" s="1"/>
      <c r="CT26" s="10" t="s">
        <v>237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Q26" s="1"/>
      <c r="DR26" s="10" t="s">
        <v>237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O26" s="1"/>
      <c r="EP26" s="10" t="s">
        <v>237</v>
      </c>
      <c r="EQ26" s="1">
        <v>1.9</v>
      </c>
      <c r="ER26" s="1">
        <v>1.9</v>
      </c>
      <c r="ES26" s="1">
        <v>2</v>
      </c>
      <c r="ET26" s="1">
        <v>2</v>
      </c>
      <c r="EU26" s="1">
        <v>2.1</v>
      </c>
      <c r="EV26" s="1">
        <v>2.1</v>
      </c>
      <c r="EW26" s="1">
        <v>2.2</v>
      </c>
      <c r="EX26" s="1">
        <v>2.2</v>
      </c>
      <c r="EY26" s="1">
        <v>2.3</v>
      </c>
      <c r="EZ26" s="1">
        <v>2.3</v>
      </c>
      <c r="FA26" s="1">
        <v>2.4</v>
      </c>
      <c r="FB26" s="1">
        <v>2.4</v>
      </c>
      <c r="FC26" s="1">
        <v>2.5</v>
      </c>
      <c r="FD26" s="1">
        <v>2.5</v>
      </c>
      <c r="FE26" s="1">
        <v>2.6</v>
      </c>
      <c r="FF26" s="1">
        <v>2.6</v>
      </c>
      <c r="FG26" s="1">
        <v>2.6</v>
      </c>
      <c r="FH26" s="1">
        <v>2.7</v>
      </c>
      <c r="FI26" s="1">
        <v>2.7</v>
      </c>
      <c r="FJ26" s="1">
        <v>2.8</v>
      </c>
      <c r="FK26" s="1">
        <v>2.8</v>
      </c>
    </row>
    <row r="27" ht="14.5" spans="1:167">
      <c r="A27" s="1"/>
      <c r="B27" s="10" t="s">
        <v>238</v>
      </c>
      <c r="C27" s="1">
        <v>0.8</v>
      </c>
      <c r="D27" s="1">
        <v>0.8</v>
      </c>
      <c r="E27" s="1">
        <v>0.8</v>
      </c>
      <c r="F27" s="1">
        <v>0.8</v>
      </c>
      <c r="G27" s="1">
        <v>0.8</v>
      </c>
      <c r="H27" s="1">
        <v>0.8</v>
      </c>
      <c r="I27" s="1">
        <v>0.8</v>
      </c>
      <c r="J27" s="1">
        <v>0.8</v>
      </c>
      <c r="K27" s="1">
        <v>0.8</v>
      </c>
      <c r="L27" s="1">
        <v>0.8</v>
      </c>
      <c r="M27" s="1">
        <v>0.8</v>
      </c>
      <c r="N27" s="1">
        <v>0.8</v>
      </c>
      <c r="O27" s="1">
        <v>0.8</v>
      </c>
      <c r="P27" s="1">
        <v>0.8</v>
      </c>
      <c r="Q27" s="1">
        <v>0.8</v>
      </c>
      <c r="R27" s="1">
        <v>0.8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Y27" s="1"/>
      <c r="Z27" s="10" t="s">
        <v>238</v>
      </c>
      <c r="AA27" s="1">
        <v>6.6</v>
      </c>
      <c r="AB27" s="1">
        <v>6.8</v>
      </c>
      <c r="AC27" s="1">
        <v>6.9</v>
      </c>
      <c r="AD27" s="1">
        <v>7</v>
      </c>
      <c r="AE27" s="1">
        <v>7.1</v>
      </c>
      <c r="AF27" s="1">
        <v>7.2</v>
      </c>
      <c r="AG27" s="1">
        <v>7.3</v>
      </c>
      <c r="AH27" s="1">
        <v>7.3</v>
      </c>
      <c r="AI27" s="1">
        <v>7.4</v>
      </c>
      <c r="AJ27" s="1">
        <v>7.4</v>
      </c>
      <c r="AK27" s="1">
        <v>7.5</v>
      </c>
      <c r="AL27" s="1">
        <v>7.6</v>
      </c>
      <c r="AM27" s="1">
        <v>7.6</v>
      </c>
      <c r="AN27" s="1">
        <v>7.7</v>
      </c>
      <c r="AO27" s="1">
        <v>7.8</v>
      </c>
      <c r="AP27" s="1">
        <v>7.9</v>
      </c>
      <c r="AQ27" s="1">
        <v>8</v>
      </c>
      <c r="AR27" s="1">
        <v>8.1</v>
      </c>
      <c r="AS27" s="1">
        <v>8.3</v>
      </c>
      <c r="AT27" s="1">
        <v>8.5</v>
      </c>
      <c r="AU27" s="1">
        <v>8.7</v>
      </c>
      <c r="AW27" s="1"/>
      <c r="AX27" s="10" t="s">
        <v>238</v>
      </c>
      <c r="AY27" s="1">
        <v>1</v>
      </c>
      <c r="AZ27" s="1">
        <v>1</v>
      </c>
      <c r="BA27" s="1">
        <v>1</v>
      </c>
      <c r="BB27" s="1">
        <v>1</v>
      </c>
      <c r="BC27" s="1">
        <v>1.1</v>
      </c>
      <c r="BD27" s="1">
        <v>1.1</v>
      </c>
      <c r="BE27" s="1">
        <v>1.1</v>
      </c>
      <c r="BF27" s="1">
        <v>1.1</v>
      </c>
      <c r="BG27" s="1">
        <v>1.1</v>
      </c>
      <c r="BH27" s="1">
        <v>1.1</v>
      </c>
      <c r="BI27" s="1">
        <v>1.2</v>
      </c>
      <c r="BJ27" s="1">
        <v>1.2</v>
      </c>
      <c r="BK27" s="1">
        <v>1.2</v>
      </c>
      <c r="BL27" s="1">
        <v>1.2</v>
      </c>
      <c r="BM27" s="1">
        <v>1.2</v>
      </c>
      <c r="BN27" s="1">
        <v>1.2</v>
      </c>
      <c r="BO27" s="1">
        <v>1.3</v>
      </c>
      <c r="BP27" s="1">
        <v>1.3</v>
      </c>
      <c r="BQ27" s="1">
        <v>1.3</v>
      </c>
      <c r="BR27" s="1">
        <v>1.3</v>
      </c>
      <c r="BS27" s="1">
        <v>1.3</v>
      </c>
      <c r="BU27" s="1"/>
      <c r="BV27" s="10" t="s">
        <v>238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S27" s="1"/>
      <c r="CT27" s="10" t="s">
        <v>238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Q27" s="1"/>
      <c r="DR27" s="10" t="s">
        <v>238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O27" s="1"/>
      <c r="EP27" s="10" t="s">
        <v>238</v>
      </c>
      <c r="EQ27" s="1">
        <v>0.2</v>
      </c>
      <c r="ER27" s="1">
        <v>0.2</v>
      </c>
      <c r="ES27" s="1">
        <v>0.2</v>
      </c>
      <c r="ET27" s="1">
        <v>0.2</v>
      </c>
      <c r="EU27" s="1">
        <v>0.2</v>
      </c>
      <c r="EV27" s="1">
        <v>0.2</v>
      </c>
      <c r="EW27" s="1">
        <v>0.3</v>
      </c>
      <c r="EX27" s="1">
        <v>0.3</v>
      </c>
      <c r="EY27" s="1">
        <v>0.3</v>
      </c>
      <c r="EZ27" s="1">
        <v>0.3</v>
      </c>
      <c r="FA27" s="1">
        <v>0.3</v>
      </c>
      <c r="FB27" s="1">
        <v>0.3</v>
      </c>
      <c r="FC27" s="1">
        <v>0.3</v>
      </c>
      <c r="FD27" s="1">
        <v>0.3</v>
      </c>
      <c r="FE27" s="1">
        <v>0.3</v>
      </c>
      <c r="FF27" s="1">
        <v>0.3</v>
      </c>
      <c r="FG27" s="1">
        <v>0.3</v>
      </c>
      <c r="FH27" s="1">
        <v>0.3</v>
      </c>
      <c r="FI27" s="1">
        <v>0.3</v>
      </c>
      <c r="FJ27" s="1">
        <v>0.3</v>
      </c>
      <c r="FK27" s="1">
        <v>0.3</v>
      </c>
    </row>
    <row r="28" ht="14.5" spans="1:167">
      <c r="A28" s="1"/>
      <c r="B28" s="10" t="s">
        <v>239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Y28" s="1"/>
      <c r="Z28" s="10" t="s">
        <v>239</v>
      </c>
      <c r="AA28" s="1">
        <v>6.4</v>
      </c>
      <c r="AB28" s="1">
        <v>6.6</v>
      </c>
      <c r="AC28" s="1">
        <v>6.9</v>
      </c>
      <c r="AD28" s="1">
        <v>7.1</v>
      </c>
      <c r="AE28" s="1">
        <v>7.3</v>
      </c>
      <c r="AF28" s="1">
        <v>7.5</v>
      </c>
      <c r="AG28" s="1">
        <v>7.7</v>
      </c>
      <c r="AH28" s="1">
        <v>7.8</v>
      </c>
      <c r="AI28" s="1">
        <v>8</v>
      </c>
      <c r="AJ28" s="1">
        <v>8.2</v>
      </c>
      <c r="AK28" s="1">
        <v>8.4</v>
      </c>
      <c r="AL28" s="1">
        <v>8.5</v>
      </c>
      <c r="AM28" s="1">
        <v>8.7</v>
      </c>
      <c r="AN28" s="1">
        <v>8.9</v>
      </c>
      <c r="AO28" s="1">
        <v>9.1</v>
      </c>
      <c r="AP28" s="1">
        <v>9.3</v>
      </c>
      <c r="AQ28" s="1">
        <v>9.5</v>
      </c>
      <c r="AR28" s="1">
        <v>9.7</v>
      </c>
      <c r="AS28" s="1">
        <v>10</v>
      </c>
      <c r="AT28" s="1">
        <v>10.3</v>
      </c>
      <c r="AU28" s="1">
        <v>10.6</v>
      </c>
      <c r="AW28" s="1"/>
      <c r="AX28" s="10" t="s">
        <v>239</v>
      </c>
      <c r="AY28" s="1">
        <v>2.4</v>
      </c>
      <c r="AZ28" s="1">
        <v>2.6</v>
      </c>
      <c r="BA28" s="1">
        <v>2.7</v>
      </c>
      <c r="BB28" s="1">
        <v>2.8</v>
      </c>
      <c r="BC28" s="1">
        <v>2.9</v>
      </c>
      <c r="BD28" s="1">
        <v>3</v>
      </c>
      <c r="BE28" s="1">
        <v>3.2</v>
      </c>
      <c r="BF28" s="1">
        <v>3.3</v>
      </c>
      <c r="BG28" s="1">
        <v>3.4</v>
      </c>
      <c r="BH28" s="1">
        <v>3.5</v>
      </c>
      <c r="BI28" s="1">
        <v>3.7</v>
      </c>
      <c r="BJ28" s="1">
        <v>3.8</v>
      </c>
      <c r="BK28" s="1">
        <v>3.9</v>
      </c>
      <c r="BL28" s="1">
        <v>4</v>
      </c>
      <c r="BM28" s="1">
        <v>4.1</v>
      </c>
      <c r="BN28" s="1">
        <v>4.2</v>
      </c>
      <c r="BO28" s="1">
        <v>4.3</v>
      </c>
      <c r="BP28" s="1">
        <v>4.5</v>
      </c>
      <c r="BQ28" s="1">
        <v>4.6</v>
      </c>
      <c r="BR28" s="1">
        <v>4.7</v>
      </c>
      <c r="BS28" s="1">
        <v>4.8</v>
      </c>
      <c r="BU28" s="1"/>
      <c r="BV28" s="10" t="s">
        <v>239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S28" s="1"/>
      <c r="CT28" s="10" t="s">
        <v>239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Q28" s="1"/>
      <c r="DR28" s="10" t="s">
        <v>239</v>
      </c>
      <c r="DS28" s="1">
        <v>1.9</v>
      </c>
      <c r="DT28" s="1">
        <v>2</v>
      </c>
      <c r="DU28" s="1">
        <v>2.1</v>
      </c>
      <c r="DV28" s="1">
        <v>2.2</v>
      </c>
      <c r="DW28" s="1">
        <v>2.3</v>
      </c>
      <c r="DX28" s="1">
        <v>2.4</v>
      </c>
      <c r="DY28" s="1">
        <v>2.5</v>
      </c>
      <c r="DZ28" s="1">
        <v>2.5</v>
      </c>
      <c r="EA28" s="1">
        <v>2.6</v>
      </c>
      <c r="EB28" s="1">
        <v>2.7</v>
      </c>
      <c r="EC28" s="1">
        <v>2.8</v>
      </c>
      <c r="ED28" s="1">
        <v>2.9</v>
      </c>
      <c r="EE28" s="1">
        <v>3</v>
      </c>
      <c r="EF28" s="1">
        <v>3.1</v>
      </c>
      <c r="EG28" s="1">
        <v>3.2</v>
      </c>
      <c r="EH28" s="1">
        <v>3.2</v>
      </c>
      <c r="EI28" s="1">
        <v>3.3</v>
      </c>
      <c r="EJ28" s="1">
        <v>3.4</v>
      </c>
      <c r="EK28" s="1">
        <v>3.5</v>
      </c>
      <c r="EL28" s="1">
        <v>3.6</v>
      </c>
      <c r="EM28" s="1">
        <v>3.6</v>
      </c>
      <c r="EO28" s="1"/>
      <c r="EP28" s="10" t="s">
        <v>239</v>
      </c>
      <c r="EQ28" s="1">
        <v>0.6</v>
      </c>
      <c r="ER28" s="1">
        <v>0.6</v>
      </c>
      <c r="ES28" s="1">
        <v>0.7</v>
      </c>
      <c r="ET28" s="1">
        <v>0.7</v>
      </c>
      <c r="EU28" s="1">
        <v>0.7</v>
      </c>
      <c r="EV28" s="1">
        <v>0.8</v>
      </c>
      <c r="EW28" s="1">
        <v>0.8</v>
      </c>
      <c r="EX28" s="1">
        <v>0.8</v>
      </c>
      <c r="EY28" s="1">
        <v>0.9</v>
      </c>
      <c r="EZ28" s="1">
        <v>0.9</v>
      </c>
      <c r="FA28" s="1">
        <v>1</v>
      </c>
      <c r="FB28" s="1">
        <v>1</v>
      </c>
      <c r="FC28" s="1">
        <v>1</v>
      </c>
      <c r="FD28" s="1">
        <v>1.1</v>
      </c>
      <c r="FE28" s="1">
        <v>1.1</v>
      </c>
      <c r="FF28" s="1">
        <v>1.1</v>
      </c>
      <c r="FG28" s="1">
        <v>1.2</v>
      </c>
      <c r="FH28" s="1">
        <v>1.2</v>
      </c>
      <c r="FI28" s="1">
        <v>1.2</v>
      </c>
      <c r="FJ28" s="1">
        <v>1.3</v>
      </c>
      <c r="FK28" s="1">
        <v>1.3</v>
      </c>
    </row>
    <row r="29" ht="14.5" spans="1:167">
      <c r="A29" s="1"/>
      <c r="B29" s="10" t="s">
        <v>240</v>
      </c>
      <c r="C29" s="1">
        <v>0.2</v>
      </c>
      <c r="D29" s="1">
        <v>0.2</v>
      </c>
      <c r="E29" s="1">
        <v>0.2</v>
      </c>
      <c r="F29" s="1">
        <v>0.2</v>
      </c>
      <c r="G29" s="1">
        <v>0.2</v>
      </c>
      <c r="H29" s="1">
        <v>0.2</v>
      </c>
      <c r="I29" s="1">
        <v>0.2</v>
      </c>
      <c r="J29" s="1">
        <v>0.2</v>
      </c>
      <c r="K29" s="1">
        <v>0.2</v>
      </c>
      <c r="L29" s="1">
        <v>0.2</v>
      </c>
      <c r="M29" s="1">
        <v>0.2</v>
      </c>
      <c r="N29" s="1">
        <v>0.2</v>
      </c>
      <c r="O29" s="1">
        <v>0.2</v>
      </c>
      <c r="P29" s="1">
        <v>0.2</v>
      </c>
      <c r="Q29" s="1">
        <v>0.2</v>
      </c>
      <c r="R29" s="1">
        <v>0.2</v>
      </c>
      <c r="S29" s="1">
        <v>0.2</v>
      </c>
      <c r="T29" s="1">
        <v>0.2</v>
      </c>
      <c r="U29" s="1">
        <v>0.2</v>
      </c>
      <c r="V29" s="1">
        <v>0.2</v>
      </c>
      <c r="W29" s="1">
        <v>0.3</v>
      </c>
      <c r="Y29" s="1"/>
      <c r="Z29" s="10" t="s">
        <v>240</v>
      </c>
      <c r="AA29" s="1">
        <v>25.4</v>
      </c>
      <c r="AB29" s="1">
        <v>26.3</v>
      </c>
      <c r="AC29" s="1">
        <v>27.3</v>
      </c>
      <c r="AD29" s="1">
        <v>28.2</v>
      </c>
      <c r="AE29" s="1">
        <v>29.2</v>
      </c>
      <c r="AF29" s="1">
        <v>30</v>
      </c>
      <c r="AG29" s="1">
        <v>30.6</v>
      </c>
      <c r="AH29" s="1">
        <v>31.1</v>
      </c>
      <c r="AI29" s="1">
        <v>31.8</v>
      </c>
      <c r="AJ29" s="1">
        <v>32.5</v>
      </c>
      <c r="AK29" s="1">
        <v>33.2</v>
      </c>
      <c r="AL29" s="1">
        <v>33.9</v>
      </c>
      <c r="AM29" s="1">
        <v>34.6</v>
      </c>
      <c r="AN29" s="1">
        <v>35.3</v>
      </c>
      <c r="AO29" s="1">
        <v>36</v>
      </c>
      <c r="AP29" s="1">
        <v>36.8</v>
      </c>
      <c r="AQ29" s="1">
        <v>37.7</v>
      </c>
      <c r="AR29" s="1">
        <v>38.6</v>
      </c>
      <c r="AS29" s="1">
        <v>39.7</v>
      </c>
      <c r="AT29" s="1">
        <v>40.8</v>
      </c>
      <c r="AU29" s="1">
        <v>42</v>
      </c>
      <c r="AW29" s="1"/>
      <c r="AX29" s="10" t="s">
        <v>240</v>
      </c>
      <c r="AY29" s="1">
        <v>2.3</v>
      </c>
      <c r="AZ29" s="1">
        <v>2.3</v>
      </c>
      <c r="BA29" s="1">
        <v>2.4</v>
      </c>
      <c r="BB29" s="1">
        <v>2.5</v>
      </c>
      <c r="BC29" s="1">
        <v>2.5</v>
      </c>
      <c r="BD29" s="1">
        <v>2.6</v>
      </c>
      <c r="BE29" s="1">
        <v>2.7</v>
      </c>
      <c r="BF29" s="1">
        <v>2.7</v>
      </c>
      <c r="BG29" s="1">
        <v>2.8</v>
      </c>
      <c r="BH29" s="1">
        <v>2.8</v>
      </c>
      <c r="BI29" s="1">
        <v>2.9</v>
      </c>
      <c r="BJ29" s="1">
        <v>3</v>
      </c>
      <c r="BK29" s="1">
        <v>3</v>
      </c>
      <c r="BL29" s="1">
        <v>3.1</v>
      </c>
      <c r="BM29" s="1">
        <v>3.1</v>
      </c>
      <c r="BN29" s="1">
        <v>3.2</v>
      </c>
      <c r="BO29" s="1">
        <v>3.2</v>
      </c>
      <c r="BP29" s="1">
        <v>3.3</v>
      </c>
      <c r="BQ29" s="1">
        <v>3.4</v>
      </c>
      <c r="BR29" s="1">
        <v>3.4</v>
      </c>
      <c r="BS29" s="1">
        <v>3.5</v>
      </c>
      <c r="BU29" s="1"/>
      <c r="BV29" s="10" t="s">
        <v>240</v>
      </c>
      <c r="BW29" s="1">
        <v>0</v>
      </c>
      <c r="BX29" s="1">
        <v>0</v>
      </c>
      <c r="BY29" s="1">
        <v>0.1</v>
      </c>
      <c r="BZ29" s="1">
        <v>0.1</v>
      </c>
      <c r="CA29" s="1">
        <v>0.1</v>
      </c>
      <c r="CB29" s="1">
        <v>0.1</v>
      </c>
      <c r="CC29" s="1">
        <v>0.1</v>
      </c>
      <c r="CD29" s="1">
        <v>0.1</v>
      </c>
      <c r="CE29" s="1">
        <v>0.1</v>
      </c>
      <c r="CF29" s="1">
        <v>0.1</v>
      </c>
      <c r="CG29" s="1">
        <v>0.1</v>
      </c>
      <c r="CH29" s="1">
        <v>0.1</v>
      </c>
      <c r="CI29" s="1">
        <v>0.1</v>
      </c>
      <c r="CJ29" s="1">
        <v>0.1</v>
      </c>
      <c r="CK29" s="1">
        <v>0.1</v>
      </c>
      <c r="CL29" s="1">
        <v>0.1</v>
      </c>
      <c r="CM29" s="1">
        <v>0.1</v>
      </c>
      <c r="CN29" s="1">
        <v>0.1</v>
      </c>
      <c r="CO29" s="1">
        <v>0.1</v>
      </c>
      <c r="CP29" s="1">
        <v>0.1</v>
      </c>
      <c r="CQ29" s="1">
        <v>0.1</v>
      </c>
      <c r="CS29" s="1"/>
      <c r="CT29" s="10" t="s">
        <v>240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Q29" s="1"/>
      <c r="DR29" s="10" t="s">
        <v>240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O29" s="1"/>
      <c r="EP29" s="10" t="s">
        <v>240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</row>
    <row r="30" ht="14.5" spans="1:16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</row>
    <row r="31" ht="14.5" spans="1:167">
      <c r="A31" s="1"/>
      <c r="B31" s="9" t="s">
        <v>274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Y31" s="1"/>
      <c r="Z31" s="9" t="s">
        <v>274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1"/>
      <c r="AX31" s="9" t="s">
        <v>274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U31" s="1"/>
      <c r="BV31" s="9" t="s">
        <v>274</v>
      </c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S31" s="1"/>
      <c r="CT31" s="9" t="s">
        <v>274</v>
      </c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Q31" s="1"/>
      <c r="DR31" s="9" t="s">
        <v>274</v>
      </c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O31" s="1"/>
      <c r="EP31" s="9" t="s">
        <v>274</v>
      </c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</row>
    <row r="32" ht="14.5" spans="1:167">
      <c r="A32" s="1"/>
      <c r="B32" s="10" t="s">
        <v>262</v>
      </c>
      <c r="C32" s="1">
        <v>22.8</v>
      </c>
      <c r="D32" s="1">
        <v>21</v>
      </c>
      <c r="E32" s="1">
        <v>19.4</v>
      </c>
      <c r="F32" s="1">
        <v>17.8</v>
      </c>
      <c r="G32" s="1">
        <v>16.3</v>
      </c>
      <c r="H32" s="1">
        <v>14.7</v>
      </c>
      <c r="I32" s="1">
        <v>13</v>
      </c>
      <c r="J32" s="1">
        <v>11.4</v>
      </c>
      <c r="K32" s="1">
        <v>10</v>
      </c>
      <c r="L32" s="1">
        <v>8.4</v>
      </c>
      <c r="M32" s="1">
        <v>6.8</v>
      </c>
      <c r="N32" s="1">
        <v>5.6</v>
      </c>
      <c r="O32" s="1">
        <v>4.7</v>
      </c>
      <c r="P32" s="1">
        <v>4.1</v>
      </c>
      <c r="Q32" s="1">
        <v>2.9</v>
      </c>
      <c r="R32" s="1">
        <v>2.2</v>
      </c>
      <c r="S32" s="1">
        <v>1.5</v>
      </c>
      <c r="T32" s="1">
        <v>0.8</v>
      </c>
      <c r="U32" s="1">
        <v>0.2</v>
      </c>
      <c r="V32" s="1">
        <v>0.1</v>
      </c>
      <c r="W32" s="1">
        <v>0</v>
      </c>
      <c r="Y32" s="1"/>
      <c r="Z32" s="10" t="s">
        <v>262</v>
      </c>
      <c r="AA32" s="1">
        <v>4.8</v>
      </c>
      <c r="AB32" s="1">
        <v>3.9</v>
      </c>
      <c r="AC32" s="1">
        <v>2.6</v>
      </c>
      <c r="AD32" s="1">
        <v>1.5</v>
      </c>
      <c r="AE32" s="1">
        <v>0.5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W32" s="1"/>
      <c r="AX32" s="10" t="s">
        <v>262</v>
      </c>
      <c r="AY32" s="1">
        <v>4.9</v>
      </c>
      <c r="AZ32" s="1">
        <v>4.2</v>
      </c>
      <c r="BA32" s="1">
        <v>3.4</v>
      </c>
      <c r="BB32" s="1">
        <v>2.9</v>
      </c>
      <c r="BC32" s="1">
        <v>2.4</v>
      </c>
      <c r="BD32" s="1">
        <v>1.9</v>
      </c>
      <c r="BE32" s="1">
        <v>1.3</v>
      </c>
      <c r="BF32" s="1">
        <v>0.7</v>
      </c>
      <c r="BG32" s="1">
        <v>0.4</v>
      </c>
      <c r="BH32" s="1">
        <v>0.2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U32" s="1"/>
      <c r="BV32" s="10" t="s">
        <v>262</v>
      </c>
      <c r="BW32" s="1">
        <v>1.6</v>
      </c>
      <c r="BX32" s="1">
        <v>1.3</v>
      </c>
      <c r="BY32" s="1">
        <v>1</v>
      </c>
      <c r="BZ32" s="1">
        <v>0.7</v>
      </c>
      <c r="CA32" s="1">
        <v>0.5</v>
      </c>
      <c r="CB32" s="1">
        <v>0.4</v>
      </c>
      <c r="CC32" s="1">
        <v>0.2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S32" s="1"/>
      <c r="CT32" s="10" t="s">
        <v>262</v>
      </c>
      <c r="CU32" s="1">
        <v>3.2</v>
      </c>
      <c r="CV32" s="1">
        <v>2.7</v>
      </c>
      <c r="CW32" s="1">
        <v>2.1</v>
      </c>
      <c r="CX32" s="1">
        <v>1.7</v>
      </c>
      <c r="CY32" s="1">
        <v>1.3</v>
      </c>
      <c r="CZ32" s="1">
        <v>0.7</v>
      </c>
      <c r="DA32" s="1">
        <v>0.4</v>
      </c>
      <c r="DB32" s="1">
        <v>0.1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Q32" s="1"/>
      <c r="DR32" s="10" t="s">
        <v>262</v>
      </c>
      <c r="DS32" s="1">
        <v>0.8</v>
      </c>
      <c r="DT32" s="1">
        <v>0.7</v>
      </c>
      <c r="DU32" s="1">
        <v>0.6</v>
      </c>
      <c r="DV32" s="1">
        <v>0.5</v>
      </c>
      <c r="DW32" s="1">
        <v>0.5</v>
      </c>
      <c r="DX32" s="1">
        <v>0.4</v>
      </c>
      <c r="DY32" s="1">
        <v>0.3</v>
      </c>
      <c r="DZ32" s="1">
        <v>0.3</v>
      </c>
      <c r="EA32" s="1">
        <v>0.2</v>
      </c>
      <c r="EB32" s="1">
        <v>0.2</v>
      </c>
      <c r="EC32" s="1">
        <v>0.1</v>
      </c>
      <c r="ED32" s="1">
        <v>0.1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O32" s="1"/>
      <c r="EP32" s="10" t="s">
        <v>262</v>
      </c>
      <c r="EQ32" s="1">
        <v>4.4</v>
      </c>
      <c r="ER32" s="1">
        <v>3.9</v>
      </c>
      <c r="ES32" s="1">
        <v>3.4</v>
      </c>
      <c r="ET32" s="1">
        <v>2.9</v>
      </c>
      <c r="EU32" s="1">
        <v>2.3</v>
      </c>
      <c r="EV32" s="1">
        <v>1.8</v>
      </c>
      <c r="EW32" s="1">
        <v>1.4</v>
      </c>
      <c r="EX32" s="1">
        <v>1.1</v>
      </c>
      <c r="EY32" s="1">
        <v>0.7</v>
      </c>
      <c r="EZ32" s="1">
        <v>0.5</v>
      </c>
      <c r="FA32" s="1">
        <v>0.2</v>
      </c>
      <c r="FB32" s="1">
        <v>0.1</v>
      </c>
      <c r="FC32" s="1">
        <v>0.1</v>
      </c>
      <c r="FD32" s="1">
        <v>0.1</v>
      </c>
      <c r="FE32" s="1">
        <v>0.1</v>
      </c>
      <c r="FF32" s="1">
        <v>0.1</v>
      </c>
      <c r="FG32" s="1">
        <v>0.1</v>
      </c>
      <c r="FH32" s="1">
        <v>0.1</v>
      </c>
      <c r="FI32" s="1">
        <v>0</v>
      </c>
      <c r="FJ32" s="1">
        <v>0.1</v>
      </c>
      <c r="FK32" s="1">
        <v>0</v>
      </c>
    </row>
    <row r="33" ht="14.5" spans="1:167">
      <c r="A33" s="1"/>
      <c r="B33" s="10" t="s">
        <v>263</v>
      </c>
      <c r="C33" s="1">
        <v>21.1</v>
      </c>
      <c r="D33" s="1">
        <v>22.9</v>
      </c>
      <c r="E33" s="1">
        <v>24.4</v>
      </c>
      <c r="F33" s="1">
        <v>25.6</v>
      </c>
      <c r="G33" s="1">
        <v>26.5</v>
      </c>
      <c r="H33" s="1">
        <v>27.2</v>
      </c>
      <c r="I33" s="1">
        <v>27.9</v>
      </c>
      <c r="J33" s="1">
        <v>28.2</v>
      </c>
      <c r="K33" s="1">
        <v>28.3</v>
      </c>
      <c r="L33" s="1">
        <v>28.3</v>
      </c>
      <c r="M33" s="1">
        <v>28.2</v>
      </c>
      <c r="N33" s="1">
        <v>27.8</v>
      </c>
      <c r="O33" s="1">
        <v>27.2</v>
      </c>
      <c r="P33" s="1">
        <v>26.4</v>
      </c>
      <c r="Q33" s="1">
        <v>26</v>
      </c>
      <c r="R33" s="1">
        <v>25.2</v>
      </c>
      <c r="S33" s="1">
        <v>24.2</v>
      </c>
      <c r="T33" s="1">
        <v>23.3</v>
      </c>
      <c r="U33" s="1">
        <v>23.1</v>
      </c>
      <c r="V33" s="1">
        <v>22.3</v>
      </c>
      <c r="W33" s="1">
        <v>21.5</v>
      </c>
      <c r="Y33" s="1"/>
      <c r="Z33" s="10" t="s">
        <v>263</v>
      </c>
      <c r="AA33" s="1">
        <v>10.5</v>
      </c>
      <c r="AB33" s="1">
        <v>10.8</v>
      </c>
      <c r="AC33" s="1">
        <v>11.4</v>
      </c>
      <c r="AD33" s="1">
        <v>11.3</v>
      </c>
      <c r="AE33" s="1">
        <v>11.2</v>
      </c>
      <c r="AF33" s="1">
        <v>11</v>
      </c>
      <c r="AG33" s="1">
        <v>10.7</v>
      </c>
      <c r="AH33" s="1">
        <v>10.4</v>
      </c>
      <c r="AI33" s="1">
        <v>10.2</v>
      </c>
      <c r="AJ33" s="1">
        <v>10</v>
      </c>
      <c r="AK33" s="1">
        <v>9.8</v>
      </c>
      <c r="AL33" s="1">
        <v>9.6</v>
      </c>
      <c r="AM33" s="1">
        <v>9.4</v>
      </c>
      <c r="AN33" s="1">
        <v>9.2</v>
      </c>
      <c r="AO33" s="1">
        <v>8.9</v>
      </c>
      <c r="AP33" s="1">
        <v>8.5</v>
      </c>
      <c r="AQ33" s="1">
        <v>8.1</v>
      </c>
      <c r="AR33" s="1">
        <v>7.5</v>
      </c>
      <c r="AS33" s="1">
        <v>6.8</v>
      </c>
      <c r="AT33" s="1">
        <v>6</v>
      </c>
      <c r="AU33" s="1">
        <v>5.1</v>
      </c>
      <c r="AW33" s="1"/>
      <c r="AX33" s="10" t="s">
        <v>263</v>
      </c>
      <c r="AY33" s="1">
        <v>5.1</v>
      </c>
      <c r="AZ33" s="1">
        <v>5.4</v>
      </c>
      <c r="BA33" s="1">
        <v>5.4</v>
      </c>
      <c r="BB33" s="1">
        <v>5.5</v>
      </c>
      <c r="BC33" s="1">
        <v>5.6</v>
      </c>
      <c r="BD33" s="1">
        <v>5.6</v>
      </c>
      <c r="BE33" s="1">
        <v>5.5</v>
      </c>
      <c r="BF33" s="1">
        <v>5.5</v>
      </c>
      <c r="BG33" s="1">
        <v>5.4</v>
      </c>
      <c r="BH33" s="1">
        <v>5.3</v>
      </c>
      <c r="BI33" s="1">
        <v>5.2</v>
      </c>
      <c r="BJ33" s="1">
        <v>5.1</v>
      </c>
      <c r="BK33" s="1">
        <v>5</v>
      </c>
      <c r="BL33" s="1">
        <v>4.8</v>
      </c>
      <c r="BM33" s="1">
        <v>4.6</v>
      </c>
      <c r="BN33" s="1">
        <v>4.3</v>
      </c>
      <c r="BO33" s="1">
        <v>3.9</v>
      </c>
      <c r="BP33" s="1">
        <v>3.6</v>
      </c>
      <c r="BQ33" s="1">
        <v>3.2</v>
      </c>
      <c r="BR33" s="1">
        <v>2.8</v>
      </c>
      <c r="BS33" s="1">
        <v>2.4</v>
      </c>
      <c r="BU33" s="1"/>
      <c r="BV33" s="10" t="s">
        <v>263</v>
      </c>
      <c r="BW33" s="1">
        <v>0.8</v>
      </c>
      <c r="BX33" s="1">
        <v>0.9</v>
      </c>
      <c r="BY33" s="1">
        <v>1.1</v>
      </c>
      <c r="BZ33" s="1">
        <v>1.2</v>
      </c>
      <c r="CA33" s="1">
        <v>1.2</v>
      </c>
      <c r="CB33" s="1">
        <v>1.2</v>
      </c>
      <c r="CC33" s="1">
        <v>1.2</v>
      </c>
      <c r="CD33" s="1">
        <v>1.2</v>
      </c>
      <c r="CE33" s="1">
        <v>1.2</v>
      </c>
      <c r="CF33" s="1">
        <v>1.2</v>
      </c>
      <c r="CG33" s="1">
        <v>1.1</v>
      </c>
      <c r="CH33" s="1">
        <v>1.1</v>
      </c>
      <c r="CI33" s="1">
        <v>1.1</v>
      </c>
      <c r="CJ33" s="1">
        <v>1.1</v>
      </c>
      <c r="CK33" s="1">
        <v>1.1</v>
      </c>
      <c r="CL33" s="1">
        <v>1.1</v>
      </c>
      <c r="CM33" s="1">
        <v>1</v>
      </c>
      <c r="CN33" s="1">
        <v>1</v>
      </c>
      <c r="CO33" s="1">
        <v>1</v>
      </c>
      <c r="CP33" s="1">
        <v>0.9</v>
      </c>
      <c r="CQ33" s="1">
        <v>0.8</v>
      </c>
      <c r="CS33" s="1"/>
      <c r="CT33" s="10" t="s">
        <v>263</v>
      </c>
      <c r="CU33" s="1">
        <v>2.1</v>
      </c>
      <c r="CV33" s="1">
        <v>2.6</v>
      </c>
      <c r="CW33" s="1">
        <v>2.6</v>
      </c>
      <c r="CX33" s="1">
        <v>2.7</v>
      </c>
      <c r="CY33" s="1">
        <v>2.7</v>
      </c>
      <c r="CZ33" s="1">
        <v>2.7</v>
      </c>
      <c r="DA33" s="1">
        <v>2.6</v>
      </c>
      <c r="DB33" s="1">
        <v>2.6</v>
      </c>
      <c r="DC33" s="1">
        <v>2.6</v>
      </c>
      <c r="DD33" s="1">
        <v>2.6</v>
      </c>
      <c r="DE33" s="1">
        <v>2.5</v>
      </c>
      <c r="DF33" s="1">
        <v>2.5</v>
      </c>
      <c r="DG33" s="1">
        <v>2.4</v>
      </c>
      <c r="DH33" s="1">
        <v>2.3</v>
      </c>
      <c r="DI33" s="1">
        <v>2.3</v>
      </c>
      <c r="DJ33" s="1">
        <v>2.2</v>
      </c>
      <c r="DK33" s="1">
        <v>2.1</v>
      </c>
      <c r="DL33" s="1">
        <v>2</v>
      </c>
      <c r="DM33" s="1">
        <v>1.9</v>
      </c>
      <c r="DN33" s="1">
        <v>1.7</v>
      </c>
      <c r="DO33" s="1">
        <v>1.5</v>
      </c>
      <c r="DQ33" s="1"/>
      <c r="DR33" s="10" t="s">
        <v>263</v>
      </c>
      <c r="DS33" s="1">
        <v>0.1</v>
      </c>
      <c r="DT33" s="1">
        <v>0.2</v>
      </c>
      <c r="DU33" s="1">
        <v>0.2</v>
      </c>
      <c r="DV33" s="1">
        <v>0.3</v>
      </c>
      <c r="DW33" s="1">
        <v>0.4</v>
      </c>
      <c r="DX33" s="1">
        <v>0.4</v>
      </c>
      <c r="DY33" s="1">
        <v>0.4</v>
      </c>
      <c r="DZ33" s="1">
        <v>0.4</v>
      </c>
      <c r="EA33" s="1">
        <v>0.4</v>
      </c>
      <c r="EB33" s="1">
        <v>0.4</v>
      </c>
      <c r="EC33" s="1">
        <v>0.4</v>
      </c>
      <c r="ED33" s="1">
        <v>0.4</v>
      </c>
      <c r="EE33" s="1">
        <v>0.3</v>
      </c>
      <c r="EF33" s="1">
        <v>0.3</v>
      </c>
      <c r="EG33" s="1">
        <v>0.3</v>
      </c>
      <c r="EH33" s="1">
        <v>0.3</v>
      </c>
      <c r="EI33" s="1">
        <v>0.3</v>
      </c>
      <c r="EJ33" s="1">
        <v>0.3</v>
      </c>
      <c r="EK33" s="1">
        <v>0.2</v>
      </c>
      <c r="EL33" s="1">
        <v>0.2</v>
      </c>
      <c r="EM33" s="1">
        <v>0.2</v>
      </c>
      <c r="EO33" s="1"/>
      <c r="EP33" s="10" t="s">
        <v>263</v>
      </c>
      <c r="EQ33" s="1">
        <v>2</v>
      </c>
      <c r="ER33" s="1">
        <v>2.5</v>
      </c>
      <c r="ES33" s="1">
        <v>2.8</v>
      </c>
      <c r="ET33" s="1">
        <v>2.9</v>
      </c>
      <c r="EU33" s="1">
        <v>3.2</v>
      </c>
      <c r="EV33" s="1">
        <v>3.3</v>
      </c>
      <c r="EW33" s="1">
        <v>3.5</v>
      </c>
      <c r="EX33" s="1">
        <v>3.5</v>
      </c>
      <c r="EY33" s="1">
        <v>3.4</v>
      </c>
      <c r="EZ33" s="1">
        <v>3.3</v>
      </c>
      <c r="FA33" s="1">
        <v>3.3</v>
      </c>
      <c r="FB33" s="1">
        <v>3.3</v>
      </c>
      <c r="FC33" s="1">
        <v>3.2</v>
      </c>
      <c r="FD33" s="1">
        <v>3.2</v>
      </c>
      <c r="FE33" s="1">
        <v>3.1</v>
      </c>
      <c r="FF33" s="1">
        <v>3</v>
      </c>
      <c r="FG33" s="1">
        <v>2.9</v>
      </c>
      <c r="FH33" s="1">
        <v>2.8</v>
      </c>
      <c r="FI33" s="1">
        <v>2.7</v>
      </c>
      <c r="FJ33" s="1">
        <v>2.5</v>
      </c>
      <c r="FK33" s="1">
        <v>2.3</v>
      </c>
    </row>
    <row r="34" ht="14.5" spans="1:167">
      <c r="A34" s="1"/>
      <c r="B34" s="10" t="s">
        <v>264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Y34" s="1"/>
      <c r="Z34" s="10" t="s">
        <v>264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W34" s="1"/>
      <c r="AX34" s="10" t="s">
        <v>264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U34" s="1"/>
      <c r="BV34" s="10" t="s">
        <v>264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S34" s="1"/>
      <c r="CT34" s="10" t="s">
        <v>264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Q34" s="1"/>
      <c r="DR34" s="10" t="s">
        <v>264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O34" s="1"/>
      <c r="EP34" s="10" t="s">
        <v>264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</row>
    <row r="35" ht="14.5" spans="1:167">
      <c r="A35" s="1"/>
      <c r="B35" s="10" t="s">
        <v>265</v>
      </c>
      <c r="C35" s="1">
        <v>0.2</v>
      </c>
      <c r="D35" s="1">
        <v>0.2</v>
      </c>
      <c r="E35" s="1">
        <v>0.2</v>
      </c>
      <c r="F35" s="1">
        <v>0.2</v>
      </c>
      <c r="G35" s="1">
        <v>0.2</v>
      </c>
      <c r="H35" s="1">
        <v>0.2</v>
      </c>
      <c r="I35" s="1">
        <v>0.2</v>
      </c>
      <c r="J35" s="1">
        <v>0.2</v>
      </c>
      <c r="K35" s="1">
        <v>0.1</v>
      </c>
      <c r="L35" s="1">
        <v>0.1</v>
      </c>
      <c r="M35" s="1">
        <v>0.1</v>
      </c>
      <c r="N35" s="1">
        <v>0.1</v>
      </c>
      <c r="O35" s="1">
        <v>0.1</v>
      </c>
      <c r="P35" s="1">
        <v>0.1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Y35" s="1"/>
      <c r="Z35" s="10" t="s">
        <v>265</v>
      </c>
      <c r="AA35" s="1">
        <v>4.2</v>
      </c>
      <c r="AB35" s="1">
        <v>4.1</v>
      </c>
      <c r="AC35" s="1">
        <v>3.8</v>
      </c>
      <c r="AD35" s="1">
        <v>3.5</v>
      </c>
      <c r="AE35" s="1">
        <v>3</v>
      </c>
      <c r="AF35" s="1">
        <v>2.6</v>
      </c>
      <c r="AG35" s="1">
        <v>2.1</v>
      </c>
      <c r="AH35" s="1">
        <v>1.6</v>
      </c>
      <c r="AI35" s="1">
        <v>1.2</v>
      </c>
      <c r="AJ35" s="1">
        <v>0.8</v>
      </c>
      <c r="AK35" s="1">
        <v>0.5</v>
      </c>
      <c r="AL35" s="1">
        <v>0.3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W35" s="1"/>
      <c r="AX35" s="10" t="s">
        <v>265</v>
      </c>
      <c r="AY35" s="1">
        <v>32.5</v>
      </c>
      <c r="AZ35" s="1">
        <v>30.5</v>
      </c>
      <c r="BA35" s="1">
        <v>28.1</v>
      </c>
      <c r="BB35" s="1">
        <v>25.7</v>
      </c>
      <c r="BC35" s="1">
        <v>23.1</v>
      </c>
      <c r="BD35" s="1">
        <v>20.5</v>
      </c>
      <c r="BE35" s="1">
        <v>18</v>
      </c>
      <c r="BF35" s="1">
        <v>15.6</v>
      </c>
      <c r="BG35" s="1">
        <v>13.4</v>
      </c>
      <c r="BH35" s="1">
        <v>11.2</v>
      </c>
      <c r="BI35" s="1">
        <v>9.3</v>
      </c>
      <c r="BJ35" s="1">
        <v>7.4</v>
      </c>
      <c r="BK35" s="1">
        <v>5.7</v>
      </c>
      <c r="BL35" s="1">
        <v>4.2</v>
      </c>
      <c r="BM35" s="1">
        <v>2.9</v>
      </c>
      <c r="BN35" s="1">
        <v>1.8</v>
      </c>
      <c r="BO35" s="1">
        <v>0.9</v>
      </c>
      <c r="BP35" s="1">
        <v>0.3</v>
      </c>
      <c r="BQ35" s="1">
        <v>0</v>
      </c>
      <c r="BR35" s="1">
        <v>0</v>
      </c>
      <c r="BS35" s="1">
        <v>0</v>
      </c>
      <c r="BU35" s="1"/>
      <c r="BV35" s="10" t="s">
        <v>265</v>
      </c>
      <c r="BW35" s="1">
        <v>29.3</v>
      </c>
      <c r="BX35" s="1">
        <v>26.9</v>
      </c>
      <c r="BY35" s="1">
        <v>24.4</v>
      </c>
      <c r="BZ35" s="1">
        <v>21.9</v>
      </c>
      <c r="CA35" s="1">
        <v>19.4</v>
      </c>
      <c r="CB35" s="1">
        <v>17</v>
      </c>
      <c r="CC35" s="1">
        <v>14.9</v>
      </c>
      <c r="CD35" s="1">
        <v>12.8</v>
      </c>
      <c r="CE35" s="1">
        <v>10.9</v>
      </c>
      <c r="CF35" s="1">
        <v>9.1</v>
      </c>
      <c r="CG35" s="1">
        <v>7.5</v>
      </c>
      <c r="CH35" s="1">
        <v>5.9</v>
      </c>
      <c r="CI35" s="1">
        <v>4.4</v>
      </c>
      <c r="CJ35" s="1">
        <v>3</v>
      </c>
      <c r="CK35" s="1">
        <v>1.8</v>
      </c>
      <c r="CL35" s="1">
        <v>0.8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S35" s="1"/>
      <c r="CT35" s="10" t="s">
        <v>265</v>
      </c>
      <c r="CU35" s="1">
        <v>50.6</v>
      </c>
      <c r="CV35" s="1">
        <v>47.3</v>
      </c>
      <c r="CW35" s="1">
        <v>44.2</v>
      </c>
      <c r="CX35" s="1">
        <v>40.7</v>
      </c>
      <c r="CY35" s="1">
        <v>37.1</v>
      </c>
      <c r="CZ35" s="1">
        <v>33.3</v>
      </c>
      <c r="DA35" s="1">
        <v>29.7</v>
      </c>
      <c r="DB35" s="1">
        <v>26</v>
      </c>
      <c r="DC35" s="1">
        <v>22.3</v>
      </c>
      <c r="DD35" s="1">
        <v>18.8</v>
      </c>
      <c r="DE35" s="1">
        <v>15.6</v>
      </c>
      <c r="DF35" s="1">
        <v>12.6</v>
      </c>
      <c r="DG35" s="1">
        <v>9.8</v>
      </c>
      <c r="DH35" s="1">
        <v>7.3</v>
      </c>
      <c r="DI35" s="1">
        <v>5.3</v>
      </c>
      <c r="DJ35" s="1">
        <v>3.7</v>
      </c>
      <c r="DK35" s="1">
        <v>2.6</v>
      </c>
      <c r="DL35" s="1">
        <v>1.7</v>
      </c>
      <c r="DM35" s="1">
        <v>1.2</v>
      </c>
      <c r="DN35" s="1">
        <v>0.7</v>
      </c>
      <c r="DO35" s="1">
        <v>0.3</v>
      </c>
      <c r="DQ35" s="1"/>
      <c r="DR35" s="10" t="s">
        <v>265</v>
      </c>
      <c r="DS35" s="1">
        <v>51.9</v>
      </c>
      <c r="DT35" s="1">
        <v>46.9</v>
      </c>
      <c r="DU35" s="1">
        <v>41.9</v>
      </c>
      <c r="DV35" s="1">
        <v>36.8</v>
      </c>
      <c r="DW35" s="1">
        <v>30.9</v>
      </c>
      <c r="DX35" s="1">
        <v>25.6</v>
      </c>
      <c r="DY35" s="1">
        <v>20.7</v>
      </c>
      <c r="DZ35" s="1">
        <v>16.3</v>
      </c>
      <c r="EA35" s="1">
        <v>12.6</v>
      </c>
      <c r="EB35" s="1">
        <v>9.5</v>
      </c>
      <c r="EC35" s="1">
        <v>7.2</v>
      </c>
      <c r="ED35" s="1">
        <v>5.2</v>
      </c>
      <c r="EE35" s="1">
        <v>3.6</v>
      </c>
      <c r="EF35" s="1">
        <v>2.4</v>
      </c>
      <c r="EG35" s="1">
        <v>1.4</v>
      </c>
      <c r="EH35" s="1">
        <v>0.6</v>
      </c>
      <c r="EI35" s="1">
        <v>0.1</v>
      </c>
      <c r="EJ35" s="1">
        <v>0</v>
      </c>
      <c r="EK35" s="1">
        <v>0</v>
      </c>
      <c r="EL35" s="1">
        <v>0</v>
      </c>
      <c r="EM35" s="1">
        <v>0</v>
      </c>
      <c r="EO35" s="1"/>
      <c r="EP35" s="10" t="s">
        <v>265</v>
      </c>
      <c r="EQ35" s="1">
        <v>25.2</v>
      </c>
      <c r="ER35" s="1">
        <v>23.6</v>
      </c>
      <c r="ES35" s="1">
        <v>21.9</v>
      </c>
      <c r="ET35" s="1">
        <v>20.1</v>
      </c>
      <c r="EU35" s="1">
        <v>17.9</v>
      </c>
      <c r="EV35" s="1">
        <v>15.7</v>
      </c>
      <c r="EW35" s="1">
        <v>13.6</v>
      </c>
      <c r="EX35" s="1">
        <v>11.6</v>
      </c>
      <c r="EY35" s="1">
        <v>9.8</v>
      </c>
      <c r="EZ35" s="1">
        <v>8</v>
      </c>
      <c r="FA35" s="1">
        <v>6.6</v>
      </c>
      <c r="FB35" s="1">
        <v>5.3</v>
      </c>
      <c r="FC35" s="1">
        <v>4.1</v>
      </c>
      <c r="FD35" s="1">
        <v>2.9</v>
      </c>
      <c r="FE35" s="1">
        <v>1.9</v>
      </c>
      <c r="FF35" s="1">
        <v>0.9</v>
      </c>
      <c r="FG35" s="1">
        <v>0.3</v>
      </c>
      <c r="FH35" s="1">
        <v>0</v>
      </c>
      <c r="FI35" s="1">
        <v>0</v>
      </c>
      <c r="FJ35" s="1">
        <v>0</v>
      </c>
      <c r="FK35" s="1">
        <v>0</v>
      </c>
    </row>
    <row r="36" ht="14.5" spans="1:167">
      <c r="A36" s="1"/>
      <c r="B36" s="10" t="s">
        <v>266</v>
      </c>
      <c r="C36" s="1">
        <v>0.5</v>
      </c>
      <c r="D36" s="1">
        <v>0.5</v>
      </c>
      <c r="E36" s="1">
        <v>0.6</v>
      </c>
      <c r="F36" s="1">
        <v>0.6</v>
      </c>
      <c r="G36" s="1">
        <v>0.6</v>
      </c>
      <c r="H36" s="1">
        <v>0.5</v>
      </c>
      <c r="I36" s="1">
        <v>0.5</v>
      </c>
      <c r="J36" s="1">
        <v>0.5</v>
      </c>
      <c r="K36" s="1">
        <v>0.5</v>
      </c>
      <c r="L36" s="1">
        <v>0.5</v>
      </c>
      <c r="M36" s="1">
        <v>0.5</v>
      </c>
      <c r="N36" s="1">
        <v>0.5</v>
      </c>
      <c r="O36" s="1">
        <v>0.5</v>
      </c>
      <c r="P36" s="1">
        <v>0.5</v>
      </c>
      <c r="Q36" s="1">
        <v>0.5</v>
      </c>
      <c r="R36" s="1">
        <v>0.5</v>
      </c>
      <c r="S36" s="1">
        <v>0.4</v>
      </c>
      <c r="T36" s="1">
        <v>0.4</v>
      </c>
      <c r="U36" s="1">
        <v>0.4</v>
      </c>
      <c r="V36" s="1">
        <v>0.3</v>
      </c>
      <c r="W36" s="1">
        <v>0.3</v>
      </c>
      <c r="Y36" s="1"/>
      <c r="Z36" s="10" t="s">
        <v>266</v>
      </c>
      <c r="AA36" s="1">
        <v>0.5</v>
      </c>
      <c r="AB36" s="1">
        <v>0.5</v>
      </c>
      <c r="AC36" s="1">
        <v>0.5</v>
      </c>
      <c r="AD36" s="1">
        <v>0.6</v>
      </c>
      <c r="AE36" s="1">
        <v>0.7</v>
      </c>
      <c r="AF36" s="1">
        <v>0.8</v>
      </c>
      <c r="AG36" s="1">
        <v>0.8</v>
      </c>
      <c r="AH36" s="1">
        <v>0.8</v>
      </c>
      <c r="AI36" s="1">
        <v>0.8</v>
      </c>
      <c r="AJ36" s="1">
        <v>0.8</v>
      </c>
      <c r="AK36" s="1">
        <v>0.8</v>
      </c>
      <c r="AL36" s="1">
        <v>0.7</v>
      </c>
      <c r="AM36" s="1">
        <v>0.7</v>
      </c>
      <c r="AN36" s="1">
        <v>0.6</v>
      </c>
      <c r="AO36" s="1">
        <v>0.6</v>
      </c>
      <c r="AP36" s="1">
        <v>0.6</v>
      </c>
      <c r="AQ36" s="1">
        <v>0.5</v>
      </c>
      <c r="AR36" s="1">
        <v>0.5</v>
      </c>
      <c r="AS36" s="1">
        <v>0.5</v>
      </c>
      <c r="AT36" s="1">
        <v>0.4</v>
      </c>
      <c r="AU36" s="1">
        <v>0.4</v>
      </c>
      <c r="AW36" s="1"/>
      <c r="AX36" s="10" t="s">
        <v>266</v>
      </c>
      <c r="AY36" s="1">
        <v>19.7</v>
      </c>
      <c r="AZ36" s="1">
        <v>20.8</v>
      </c>
      <c r="BA36" s="1">
        <v>21.9</v>
      </c>
      <c r="BB36" s="1">
        <v>22.8</v>
      </c>
      <c r="BC36" s="1">
        <v>23.6</v>
      </c>
      <c r="BD36" s="1">
        <v>24.2</v>
      </c>
      <c r="BE36" s="1">
        <v>24.8</v>
      </c>
      <c r="BF36" s="1">
        <v>25.2</v>
      </c>
      <c r="BG36" s="1">
        <v>25.3</v>
      </c>
      <c r="BH36" s="1">
        <v>25.2</v>
      </c>
      <c r="BI36" s="1">
        <v>24.6</v>
      </c>
      <c r="BJ36" s="1">
        <v>24</v>
      </c>
      <c r="BK36" s="1">
        <v>23.3</v>
      </c>
      <c r="BL36" s="1">
        <v>22.4</v>
      </c>
      <c r="BM36" s="1">
        <v>21.4</v>
      </c>
      <c r="BN36" s="1">
        <v>19.9</v>
      </c>
      <c r="BO36" s="1">
        <v>18.5</v>
      </c>
      <c r="BP36" s="1">
        <v>16.9</v>
      </c>
      <c r="BQ36" s="1">
        <v>15.3</v>
      </c>
      <c r="BR36" s="1">
        <v>13.8</v>
      </c>
      <c r="BS36" s="1">
        <v>12.2</v>
      </c>
      <c r="BU36" s="1"/>
      <c r="BV36" s="10" t="s">
        <v>266</v>
      </c>
      <c r="BW36" s="1">
        <v>15.9</v>
      </c>
      <c r="BX36" s="1">
        <v>17</v>
      </c>
      <c r="BY36" s="1">
        <v>17.9</v>
      </c>
      <c r="BZ36" s="1">
        <v>18.7</v>
      </c>
      <c r="CA36" s="1">
        <v>19.3</v>
      </c>
      <c r="CB36" s="1">
        <v>19.8</v>
      </c>
      <c r="CC36" s="1">
        <v>20.2</v>
      </c>
      <c r="CD36" s="1">
        <v>20.6</v>
      </c>
      <c r="CE36" s="1">
        <v>20.5</v>
      </c>
      <c r="CF36" s="1">
        <v>20.2</v>
      </c>
      <c r="CG36" s="1">
        <v>19.9</v>
      </c>
      <c r="CH36" s="1">
        <v>19.5</v>
      </c>
      <c r="CI36" s="1">
        <v>18.9</v>
      </c>
      <c r="CJ36" s="1">
        <v>18.2</v>
      </c>
      <c r="CK36" s="1">
        <v>17.3</v>
      </c>
      <c r="CL36" s="1">
        <v>16.3</v>
      </c>
      <c r="CM36" s="1">
        <v>15.1</v>
      </c>
      <c r="CN36" s="1">
        <v>13.7</v>
      </c>
      <c r="CO36" s="1">
        <v>12.3</v>
      </c>
      <c r="CP36" s="1">
        <v>11</v>
      </c>
      <c r="CQ36" s="1">
        <v>9.8</v>
      </c>
      <c r="CS36" s="1"/>
      <c r="CT36" s="10" t="s">
        <v>266</v>
      </c>
      <c r="CU36" s="1">
        <v>20.2</v>
      </c>
      <c r="CV36" s="1">
        <v>22</v>
      </c>
      <c r="CW36" s="1">
        <v>23.8</v>
      </c>
      <c r="CX36" s="1">
        <v>25.6</v>
      </c>
      <c r="CY36" s="1">
        <v>27.3</v>
      </c>
      <c r="CZ36" s="1">
        <v>29</v>
      </c>
      <c r="DA36" s="1">
        <v>30.5</v>
      </c>
      <c r="DB36" s="1">
        <v>31.3</v>
      </c>
      <c r="DC36" s="1">
        <v>31.7</v>
      </c>
      <c r="DD36" s="1">
        <v>31.5</v>
      </c>
      <c r="DE36" s="1">
        <v>30.9</v>
      </c>
      <c r="DF36" s="1">
        <v>30</v>
      </c>
      <c r="DG36" s="1">
        <v>28.8</v>
      </c>
      <c r="DH36" s="1">
        <v>27.5</v>
      </c>
      <c r="DI36" s="1">
        <v>26</v>
      </c>
      <c r="DJ36" s="1">
        <v>24.5</v>
      </c>
      <c r="DK36" s="1">
        <v>22.9</v>
      </c>
      <c r="DL36" s="1">
        <v>21.6</v>
      </c>
      <c r="DM36" s="1">
        <v>20.1</v>
      </c>
      <c r="DN36" s="1">
        <v>18.7</v>
      </c>
      <c r="DO36" s="1">
        <v>17.3</v>
      </c>
      <c r="DQ36" s="1"/>
      <c r="DR36" s="10" t="s">
        <v>266</v>
      </c>
      <c r="DS36" s="1">
        <v>38</v>
      </c>
      <c r="DT36" s="1">
        <v>41.4</v>
      </c>
      <c r="DU36" s="1">
        <v>44.9</v>
      </c>
      <c r="DV36" s="1">
        <v>48</v>
      </c>
      <c r="DW36" s="1">
        <v>51.4</v>
      </c>
      <c r="DX36" s="1">
        <v>54.3</v>
      </c>
      <c r="DY36" s="1">
        <v>56.8</v>
      </c>
      <c r="DZ36" s="1">
        <v>58.5</v>
      </c>
      <c r="EA36" s="1">
        <v>58.5</v>
      </c>
      <c r="EB36" s="1">
        <v>58.3</v>
      </c>
      <c r="EC36" s="1">
        <v>57</v>
      </c>
      <c r="ED36" s="1">
        <v>55.9</v>
      </c>
      <c r="EE36" s="1">
        <v>54.6</v>
      </c>
      <c r="EF36" s="1">
        <v>52.7</v>
      </c>
      <c r="EG36" s="1">
        <v>50.4</v>
      </c>
      <c r="EH36" s="1">
        <v>47.5</v>
      </c>
      <c r="EI36" s="1">
        <v>44.3</v>
      </c>
      <c r="EJ36" s="1">
        <v>41.5</v>
      </c>
      <c r="EK36" s="1">
        <v>39</v>
      </c>
      <c r="EL36" s="1">
        <v>36.2</v>
      </c>
      <c r="EM36" s="1">
        <v>33.5</v>
      </c>
      <c r="EO36" s="1"/>
      <c r="EP36" s="10" t="s">
        <v>266</v>
      </c>
      <c r="EQ36" s="1">
        <v>19.9</v>
      </c>
      <c r="ER36" s="1">
        <v>20.8</v>
      </c>
      <c r="ES36" s="1">
        <v>21.9</v>
      </c>
      <c r="ET36" s="1">
        <v>23.2</v>
      </c>
      <c r="EU36" s="1">
        <v>24.5</v>
      </c>
      <c r="EV36" s="1">
        <v>25.7</v>
      </c>
      <c r="EW36" s="1">
        <v>26.6</v>
      </c>
      <c r="EX36" s="1">
        <v>27.3</v>
      </c>
      <c r="EY36" s="1">
        <v>27.7</v>
      </c>
      <c r="EZ36" s="1">
        <v>27.9</v>
      </c>
      <c r="FA36" s="1">
        <v>27.4</v>
      </c>
      <c r="FB36" s="1">
        <v>26.9</v>
      </c>
      <c r="FC36" s="1">
        <v>26.2</v>
      </c>
      <c r="FD36" s="1">
        <v>25.4</v>
      </c>
      <c r="FE36" s="1">
        <v>24.4</v>
      </c>
      <c r="FF36" s="1">
        <v>23.4</v>
      </c>
      <c r="FG36" s="1">
        <v>22.1</v>
      </c>
      <c r="FH36" s="1">
        <v>20.6</v>
      </c>
      <c r="FI36" s="1">
        <v>18.8</v>
      </c>
      <c r="FJ36" s="1">
        <v>17.1</v>
      </c>
      <c r="FK36" s="1">
        <v>15.4</v>
      </c>
    </row>
    <row r="37" ht="14.5" spans="1:167">
      <c r="A37" s="1"/>
      <c r="B37" s="10" t="s">
        <v>267</v>
      </c>
      <c r="C37" s="1">
        <v>0.6</v>
      </c>
      <c r="D37" s="1">
        <v>0.6</v>
      </c>
      <c r="E37" s="1">
        <v>0.7</v>
      </c>
      <c r="F37" s="1">
        <v>0.7</v>
      </c>
      <c r="G37" s="1">
        <v>0.7</v>
      </c>
      <c r="H37" s="1">
        <v>0.8</v>
      </c>
      <c r="I37" s="1">
        <v>0.9</v>
      </c>
      <c r="J37" s="1">
        <v>1.1</v>
      </c>
      <c r="K37" s="1">
        <v>1.1</v>
      </c>
      <c r="L37" s="1">
        <v>1.1</v>
      </c>
      <c r="M37" s="1">
        <v>1.2</v>
      </c>
      <c r="N37" s="1">
        <v>1.3</v>
      </c>
      <c r="O37" s="1">
        <v>1.3</v>
      </c>
      <c r="P37" s="1">
        <v>1.3</v>
      </c>
      <c r="Q37" s="1">
        <v>1.3</v>
      </c>
      <c r="R37" s="1">
        <v>1.5</v>
      </c>
      <c r="S37" s="1">
        <v>1.9</v>
      </c>
      <c r="T37" s="1">
        <v>2.2</v>
      </c>
      <c r="U37" s="1">
        <v>2.4</v>
      </c>
      <c r="V37" s="1">
        <v>2.6</v>
      </c>
      <c r="W37" s="1">
        <v>2.8</v>
      </c>
      <c r="Y37" s="1"/>
      <c r="Z37" s="10" t="s">
        <v>267</v>
      </c>
      <c r="AA37" s="1">
        <v>0.7</v>
      </c>
      <c r="AB37" s="1">
        <v>0.7</v>
      </c>
      <c r="AC37" s="1">
        <v>0.8</v>
      </c>
      <c r="AD37" s="1">
        <v>0.9</v>
      </c>
      <c r="AE37" s="1">
        <v>1.3</v>
      </c>
      <c r="AF37" s="1">
        <v>1.6</v>
      </c>
      <c r="AG37" s="1">
        <v>1.9</v>
      </c>
      <c r="AH37" s="1">
        <v>2.4</v>
      </c>
      <c r="AI37" s="1">
        <v>2.7</v>
      </c>
      <c r="AJ37" s="1">
        <v>3</v>
      </c>
      <c r="AK37" s="1">
        <v>3.4</v>
      </c>
      <c r="AL37" s="1">
        <v>3.7</v>
      </c>
      <c r="AM37" s="1">
        <v>4</v>
      </c>
      <c r="AN37" s="1">
        <v>4.2</v>
      </c>
      <c r="AO37" s="1">
        <v>4.4</v>
      </c>
      <c r="AP37" s="1">
        <v>4.5</v>
      </c>
      <c r="AQ37" s="1">
        <v>4.6</v>
      </c>
      <c r="AR37" s="1">
        <v>4.7</v>
      </c>
      <c r="AS37" s="1">
        <v>4.8</v>
      </c>
      <c r="AT37" s="1">
        <v>4.9</v>
      </c>
      <c r="AU37" s="1">
        <v>4.9</v>
      </c>
      <c r="AW37" s="1"/>
      <c r="AX37" s="10" t="s">
        <v>267</v>
      </c>
      <c r="AY37" s="1">
        <v>15.4</v>
      </c>
      <c r="AZ37" s="1">
        <v>17</v>
      </c>
      <c r="BA37" s="1">
        <v>19</v>
      </c>
      <c r="BB37" s="1">
        <v>20.9</v>
      </c>
      <c r="BC37" s="1">
        <v>23</v>
      </c>
      <c r="BD37" s="1">
        <v>25.2</v>
      </c>
      <c r="BE37" s="1">
        <v>27.7</v>
      </c>
      <c r="BF37" s="1">
        <v>29.9</v>
      </c>
      <c r="BG37" s="1">
        <v>32.2</v>
      </c>
      <c r="BH37" s="1">
        <v>34.4</v>
      </c>
      <c r="BI37" s="1">
        <v>36.8</v>
      </c>
      <c r="BJ37" s="1">
        <v>39.1</v>
      </c>
      <c r="BK37" s="1">
        <v>41.3</v>
      </c>
      <c r="BL37" s="1">
        <v>43.5</v>
      </c>
      <c r="BM37" s="1">
        <v>45.7</v>
      </c>
      <c r="BN37" s="1">
        <v>48.1</v>
      </c>
      <c r="BO37" s="1">
        <v>50.3</v>
      </c>
      <c r="BP37" s="1">
        <v>52.3</v>
      </c>
      <c r="BQ37" s="1">
        <v>54.3</v>
      </c>
      <c r="BR37" s="1">
        <v>55.9</v>
      </c>
      <c r="BS37" s="1">
        <v>57.6</v>
      </c>
      <c r="BU37" s="1"/>
      <c r="BV37" s="10" t="s">
        <v>267</v>
      </c>
      <c r="BW37" s="1">
        <v>13.2</v>
      </c>
      <c r="BX37" s="1">
        <v>14.9</v>
      </c>
      <c r="BY37" s="1">
        <v>16.4</v>
      </c>
      <c r="BZ37" s="1">
        <v>18.2</v>
      </c>
      <c r="CA37" s="1">
        <v>19.9</v>
      </c>
      <c r="CB37" s="1">
        <v>21.5</v>
      </c>
      <c r="CC37" s="1">
        <v>23.4</v>
      </c>
      <c r="CD37" s="1">
        <v>24.7</v>
      </c>
      <c r="CE37" s="1">
        <v>26.1</v>
      </c>
      <c r="CF37" s="1">
        <v>27.9</v>
      </c>
      <c r="CG37" s="1">
        <v>29.5</v>
      </c>
      <c r="CH37" s="1">
        <v>31.3</v>
      </c>
      <c r="CI37" s="1">
        <v>33.1</v>
      </c>
      <c r="CJ37" s="1">
        <v>34.8</v>
      </c>
      <c r="CK37" s="1">
        <v>36.5</v>
      </c>
      <c r="CL37" s="1">
        <v>38.1</v>
      </c>
      <c r="CM37" s="1">
        <v>39.7</v>
      </c>
      <c r="CN37" s="1">
        <v>40.9</v>
      </c>
      <c r="CO37" s="1">
        <v>42.2</v>
      </c>
      <c r="CP37" s="1">
        <v>43.5</v>
      </c>
      <c r="CQ37" s="1">
        <v>44.7</v>
      </c>
      <c r="CS37" s="1"/>
      <c r="CT37" s="10" t="s">
        <v>267</v>
      </c>
      <c r="CU37" s="1">
        <v>16.6</v>
      </c>
      <c r="CV37" s="1">
        <v>18.3</v>
      </c>
      <c r="CW37" s="1">
        <v>20.3</v>
      </c>
      <c r="CX37" s="1">
        <v>22.4</v>
      </c>
      <c r="CY37" s="1">
        <v>24.8</v>
      </c>
      <c r="CZ37" s="1">
        <v>27.4</v>
      </c>
      <c r="DA37" s="1">
        <v>29.9</v>
      </c>
      <c r="DB37" s="1">
        <v>32.9</v>
      </c>
      <c r="DC37" s="1">
        <v>36.2</v>
      </c>
      <c r="DD37" s="1">
        <v>39.7</v>
      </c>
      <c r="DE37" s="1">
        <v>43.2</v>
      </c>
      <c r="DF37" s="1">
        <v>46.8</v>
      </c>
      <c r="DG37" s="1">
        <v>50.4</v>
      </c>
      <c r="DH37" s="1">
        <v>53.6</v>
      </c>
      <c r="DI37" s="1">
        <v>56.4</v>
      </c>
      <c r="DJ37" s="1">
        <v>58.7</v>
      </c>
      <c r="DK37" s="1">
        <v>60.5</v>
      </c>
      <c r="DL37" s="1">
        <v>61.8</v>
      </c>
      <c r="DM37" s="1">
        <v>63.3</v>
      </c>
      <c r="DN37" s="1">
        <v>64.8</v>
      </c>
      <c r="DO37" s="1">
        <v>66.1</v>
      </c>
      <c r="DQ37" s="1"/>
      <c r="DR37" s="10" t="s">
        <v>267</v>
      </c>
      <c r="DS37" s="1">
        <v>4.5</v>
      </c>
      <c r="DT37" s="1">
        <v>5.8</v>
      </c>
      <c r="DU37" s="1">
        <v>7.4</v>
      </c>
      <c r="DV37" s="1">
        <v>9.1</v>
      </c>
      <c r="DW37" s="1">
        <v>11.2</v>
      </c>
      <c r="DX37" s="1">
        <v>13.2</v>
      </c>
      <c r="DY37" s="1">
        <v>15.3</v>
      </c>
      <c r="DZ37" s="1">
        <v>17.5</v>
      </c>
      <c r="EA37" s="1">
        <v>20.8</v>
      </c>
      <c r="EB37" s="1">
        <v>23.5</v>
      </c>
      <c r="EC37" s="1">
        <v>26.7</v>
      </c>
      <c r="ED37" s="1">
        <v>29.3</v>
      </c>
      <c r="EE37" s="1">
        <v>31.7</v>
      </c>
      <c r="EF37" s="1">
        <v>34.3</v>
      </c>
      <c r="EG37" s="1">
        <v>36.9</v>
      </c>
      <c r="EH37" s="1">
        <v>39.8</v>
      </c>
      <c r="EI37" s="1">
        <v>42.9</v>
      </c>
      <c r="EJ37" s="1">
        <v>45</v>
      </c>
      <c r="EK37" s="1">
        <v>47.1</v>
      </c>
      <c r="EL37" s="1">
        <v>49.5</v>
      </c>
      <c r="EM37" s="1">
        <v>51.8</v>
      </c>
      <c r="EO37" s="1"/>
      <c r="EP37" s="10" t="s">
        <v>267</v>
      </c>
      <c r="EQ37" s="1">
        <v>11.5</v>
      </c>
      <c r="ER37" s="1">
        <v>12</v>
      </c>
      <c r="ES37" s="1">
        <v>12.8</v>
      </c>
      <c r="ET37" s="1">
        <v>13.8</v>
      </c>
      <c r="EU37" s="1">
        <v>14.8</v>
      </c>
      <c r="EV37" s="1">
        <v>15.9</v>
      </c>
      <c r="EW37" s="1">
        <v>16.8</v>
      </c>
      <c r="EX37" s="1">
        <v>17.6</v>
      </c>
      <c r="EY37" s="1">
        <v>19.1</v>
      </c>
      <c r="EZ37" s="1">
        <v>20</v>
      </c>
      <c r="FA37" s="1">
        <v>21.1</v>
      </c>
      <c r="FB37" s="1">
        <v>21.9</v>
      </c>
      <c r="FC37" s="1">
        <v>22.8</v>
      </c>
      <c r="FD37" s="1">
        <v>23.7</v>
      </c>
      <c r="FE37" s="1">
        <v>24.7</v>
      </c>
      <c r="FF37" s="1">
        <v>25.7</v>
      </c>
      <c r="FG37" s="1">
        <v>26.5</v>
      </c>
      <c r="FH37" s="1">
        <v>27.4</v>
      </c>
      <c r="FI37" s="1">
        <v>28.8</v>
      </c>
      <c r="FJ37" s="1">
        <v>30.2</v>
      </c>
      <c r="FK37" s="1">
        <v>31.5</v>
      </c>
    </row>
    <row r="38" ht="14.5" spans="1:167">
      <c r="A38" s="1"/>
      <c r="B38" s="10" t="s">
        <v>268</v>
      </c>
      <c r="C38" s="1">
        <v>37</v>
      </c>
      <c r="D38" s="1">
        <v>37.2</v>
      </c>
      <c r="E38" s="1">
        <v>37.3</v>
      </c>
      <c r="F38" s="1">
        <v>37.6</v>
      </c>
      <c r="G38" s="1">
        <v>38.2</v>
      </c>
      <c r="H38" s="1">
        <v>39.1</v>
      </c>
      <c r="I38" s="1">
        <v>40.2</v>
      </c>
      <c r="J38" s="1">
        <v>41.4</v>
      </c>
      <c r="K38" s="1">
        <v>42.8</v>
      </c>
      <c r="L38" s="1">
        <v>44.7</v>
      </c>
      <c r="M38" s="1">
        <v>46.8</v>
      </c>
      <c r="N38" s="1">
        <v>48.9</v>
      </c>
      <c r="O38" s="1">
        <v>50.9</v>
      </c>
      <c r="P38" s="1">
        <v>52.9</v>
      </c>
      <c r="Q38" s="1">
        <v>55</v>
      </c>
      <c r="R38" s="1">
        <v>56.9</v>
      </c>
      <c r="S38" s="1">
        <v>58.7</v>
      </c>
      <c r="T38" s="1">
        <v>60.5</v>
      </c>
      <c r="U38" s="1">
        <v>61.5</v>
      </c>
      <c r="V38" s="1">
        <v>62.3</v>
      </c>
      <c r="W38" s="1">
        <v>63.3</v>
      </c>
      <c r="Y38" s="1"/>
      <c r="Z38" s="10" t="s">
        <v>269</v>
      </c>
      <c r="AA38" s="1">
        <v>68.1</v>
      </c>
      <c r="AB38" s="1">
        <v>68.9</v>
      </c>
      <c r="AC38" s="1">
        <v>69.9</v>
      </c>
      <c r="AD38" s="1">
        <v>71.1</v>
      </c>
      <c r="AE38" s="1">
        <v>72.2</v>
      </c>
      <c r="AF38" s="1">
        <v>73.1</v>
      </c>
      <c r="AG38" s="1">
        <v>73.9</v>
      </c>
      <c r="AH38" s="1">
        <v>74.4</v>
      </c>
      <c r="AI38" s="1">
        <v>74.9</v>
      </c>
      <c r="AJ38" s="1">
        <v>75.3</v>
      </c>
      <c r="AK38" s="1">
        <v>75.7</v>
      </c>
      <c r="AL38" s="1">
        <v>76.2</v>
      </c>
      <c r="AM38" s="1">
        <v>76.6</v>
      </c>
      <c r="AN38" s="1">
        <v>76.9</v>
      </c>
      <c r="AO38" s="1">
        <v>77.3</v>
      </c>
      <c r="AP38" s="1">
        <v>77.7</v>
      </c>
      <c r="AQ38" s="1">
        <v>78.2</v>
      </c>
      <c r="AR38" s="1">
        <v>78.9</v>
      </c>
      <c r="AS38" s="1">
        <v>79.5</v>
      </c>
      <c r="AT38" s="1">
        <v>80.3</v>
      </c>
      <c r="AU38" s="1">
        <v>81.1</v>
      </c>
      <c r="AW38" s="1"/>
      <c r="AX38" s="10" t="s">
        <v>269</v>
      </c>
      <c r="AY38" s="1">
        <v>17.6</v>
      </c>
      <c r="AZ38" s="1">
        <v>17.4</v>
      </c>
      <c r="BA38" s="1">
        <v>17.3</v>
      </c>
      <c r="BB38" s="1">
        <v>17.3</v>
      </c>
      <c r="BC38" s="1">
        <v>17.2</v>
      </c>
      <c r="BD38" s="1">
        <v>17.3</v>
      </c>
      <c r="BE38" s="1">
        <v>17.4</v>
      </c>
      <c r="BF38" s="1">
        <v>17.6</v>
      </c>
      <c r="BG38" s="1">
        <v>17.9</v>
      </c>
      <c r="BH38" s="1">
        <v>18.2</v>
      </c>
      <c r="BI38" s="1">
        <v>18.6</v>
      </c>
      <c r="BJ38" s="1">
        <v>18.9</v>
      </c>
      <c r="BK38" s="1">
        <v>19.2</v>
      </c>
      <c r="BL38" s="1">
        <v>19.5</v>
      </c>
      <c r="BM38" s="1">
        <v>19.8</v>
      </c>
      <c r="BN38" s="1">
        <v>20.1</v>
      </c>
      <c r="BO38" s="1">
        <v>20.5</v>
      </c>
      <c r="BP38" s="1">
        <v>20.8</v>
      </c>
      <c r="BQ38" s="1">
        <v>21</v>
      </c>
      <c r="BR38" s="1">
        <v>21.2</v>
      </c>
      <c r="BS38" s="1">
        <v>21.3</v>
      </c>
      <c r="BU38" s="1"/>
      <c r="BV38" s="10" t="s">
        <v>269</v>
      </c>
      <c r="BW38" s="1">
        <v>33.3</v>
      </c>
      <c r="BX38" s="1">
        <v>33.2</v>
      </c>
      <c r="BY38" s="1">
        <v>33.5</v>
      </c>
      <c r="BZ38" s="1">
        <v>33.4</v>
      </c>
      <c r="CA38" s="1">
        <v>33.9</v>
      </c>
      <c r="CB38" s="1">
        <v>34.6</v>
      </c>
      <c r="CC38" s="1">
        <v>34.8</v>
      </c>
      <c r="CD38" s="1">
        <v>35.5</v>
      </c>
      <c r="CE38" s="1">
        <v>36.3</v>
      </c>
      <c r="CF38" s="1">
        <v>36.7</v>
      </c>
      <c r="CG38" s="1">
        <v>37.3</v>
      </c>
      <c r="CH38" s="1">
        <v>37.9</v>
      </c>
      <c r="CI38" s="1">
        <v>38.4</v>
      </c>
      <c r="CJ38" s="1">
        <v>38.9</v>
      </c>
      <c r="CK38" s="1">
        <v>39.5</v>
      </c>
      <c r="CL38" s="1">
        <v>40</v>
      </c>
      <c r="CM38" s="1">
        <v>40.5</v>
      </c>
      <c r="CN38" s="1">
        <v>40.8</v>
      </c>
      <c r="CO38" s="1">
        <v>40.9</v>
      </c>
      <c r="CP38" s="1">
        <v>41.1</v>
      </c>
      <c r="CQ38" s="1">
        <v>41.3</v>
      </c>
      <c r="CS38" s="1"/>
      <c r="CT38" s="10" t="s">
        <v>269</v>
      </c>
      <c r="CU38" s="1">
        <v>3.3</v>
      </c>
      <c r="CV38" s="1">
        <v>3.2</v>
      </c>
      <c r="CW38" s="1">
        <v>3.1</v>
      </c>
      <c r="CX38" s="1">
        <v>3</v>
      </c>
      <c r="CY38" s="1">
        <v>2.9</v>
      </c>
      <c r="CZ38" s="1">
        <v>3</v>
      </c>
      <c r="DA38" s="1">
        <v>3.1</v>
      </c>
      <c r="DB38" s="1">
        <v>3.3</v>
      </c>
      <c r="DC38" s="1">
        <v>3.6</v>
      </c>
      <c r="DD38" s="1">
        <v>4.1</v>
      </c>
      <c r="DE38" s="1">
        <v>4.6</v>
      </c>
      <c r="DF38" s="1">
        <v>5.3</v>
      </c>
      <c r="DG38" s="1">
        <v>6</v>
      </c>
      <c r="DH38" s="1">
        <v>6.8</v>
      </c>
      <c r="DI38" s="1">
        <v>7.7</v>
      </c>
      <c r="DJ38" s="1">
        <v>8.7</v>
      </c>
      <c r="DK38" s="1">
        <v>9.8</v>
      </c>
      <c r="DL38" s="1">
        <v>11.1</v>
      </c>
      <c r="DM38" s="1">
        <v>11.6</v>
      </c>
      <c r="DN38" s="1">
        <v>12.3</v>
      </c>
      <c r="DO38" s="1">
        <v>12.9</v>
      </c>
      <c r="DQ38" s="1"/>
      <c r="DR38" s="10" t="s">
        <v>269</v>
      </c>
      <c r="DS38" s="1">
        <v>1.7</v>
      </c>
      <c r="DT38" s="1">
        <v>1.9</v>
      </c>
      <c r="DU38" s="1">
        <v>2</v>
      </c>
      <c r="DV38" s="1">
        <v>2.3</v>
      </c>
      <c r="DW38" s="1">
        <v>2.8</v>
      </c>
      <c r="DX38" s="1">
        <v>3.2</v>
      </c>
      <c r="DY38" s="1">
        <v>3.7</v>
      </c>
      <c r="DZ38" s="1">
        <v>4.2</v>
      </c>
      <c r="EA38" s="1">
        <v>4.7</v>
      </c>
      <c r="EB38" s="1">
        <v>5.4</v>
      </c>
      <c r="EC38" s="1">
        <v>6</v>
      </c>
      <c r="ED38" s="1">
        <v>6.5</v>
      </c>
      <c r="EE38" s="1">
        <v>7.1</v>
      </c>
      <c r="EF38" s="1">
        <v>7.8</v>
      </c>
      <c r="EG38" s="1">
        <v>8.5</v>
      </c>
      <c r="EH38" s="1">
        <v>9.2</v>
      </c>
      <c r="EI38" s="1">
        <v>10</v>
      </c>
      <c r="EJ38" s="1">
        <v>10.9</v>
      </c>
      <c r="EK38" s="1">
        <v>11.2</v>
      </c>
      <c r="EL38" s="1">
        <v>11.7</v>
      </c>
      <c r="EM38" s="1">
        <v>12.1</v>
      </c>
      <c r="EO38" s="1"/>
      <c r="EP38" s="10" t="s">
        <v>268</v>
      </c>
      <c r="EQ38" s="1">
        <v>30.4</v>
      </c>
      <c r="ER38" s="1">
        <v>30.3</v>
      </c>
      <c r="ES38" s="1">
        <v>30.1</v>
      </c>
      <c r="ET38" s="1">
        <v>29.9</v>
      </c>
      <c r="EU38" s="1">
        <v>30.1</v>
      </c>
      <c r="EV38" s="1">
        <v>30.4</v>
      </c>
      <c r="EW38" s="1">
        <v>31</v>
      </c>
      <c r="EX38" s="1">
        <v>31.7</v>
      </c>
      <c r="EY38" s="1">
        <v>32.5</v>
      </c>
      <c r="EZ38" s="1">
        <v>33.6</v>
      </c>
      <c r="FA38" s="1">
        <v>34.9</v>
      </c>
      <c r="FB38" s="1">
        <v>36.1</v>
      </c>
      <c r="FC38" s="1">
        <v>37.3</v>
      </c>
      <c r="FD38" s="1">
        <v>38.6</v>
      </c>
      <c r="FE38" s="1">
        <v>39.8</v>
      </c>
      <c r="FF38" s="1">
        <v>41</v>
      </c>
      <c r="FG38" s="1">
        <v>42.3</v>
      </c>
      <c r="FH38" s="1">
        <v>43.5</v>
      </c>
      <c r="FI38" s="1">
        <v>44</v>
      </c>
      <c r="FJ38" s="1">
        <v>44.6</v>
      </c>
      <c r="FK38" s="1">
        <v>45.2</v>
      </c>
    </row>
    <row r="39" ht="14.5" spans="1:167">
      <c r="A39" s="1"/>
      <c r="B39" s="10" t="s">
        <v>270</v>
      </c>
      <c r="C39" s="1">
        <v>0.8</v>
      </c>
      <c r="D39" s="1">
        <v>0.9</v>
      </c>
      <c r="E39" s="1">
        <v>0.9</v>
      </c>
      <c r="F39" s="1">
        <v>1</v>
      </c>
      <c r="G39" s="1">
        <v>1</v>
      </c>
      <c r="H39" s="1">
        <v>1</v>
      </c>
      <c r="I39" s="1">
        <v>1.1</v>
      </c>
      <c r="J39" s="1">
        <v>1.1</v>
      </c>
      <c r="K39" s="1">
        <v>1.2</v>
      </c>
      <c r="L39" s="1">
        <v>1.2</v>
      </c>
      <c r="M39" s="1">
        <v>1.3</v>
      </c>
      <c r="N39" s="1">
        <v>1.3</v>
      </c>
      <c r="O39" s="1">
        <v>1.3</v>
      </c>
      <c r="P39" s="1">
        <v>1.4</v>
      </c>
      <c r="Q39" s="1">
        <v>1.4</v>
      </c>
      <c r="R39" s="1">
        <v>1.5</v>
      </c>
      <c r="S39" s="1">
        <v>1.5</v>
      </c>
      <c r="T39" s="1">
        <v>1.5</v>
      </c>
      <c r="U39" s="1">
        <v>1.6</v>
      </c>
      <c r="V39" s="1">
        <v>1.6</v>
      </c>
      <c r="W39" s="1">
        <v>1.7</v>
      </c>
      <c r="Y39" s="1"/>
      <c r="Z39" s="10" t="s">
        <v>270</v>
      </c>
      <c r="AA39" s="1">
        <v>0.6</v>
      </c>
      <c r="AB39" s="1">
        <v>0.6</v>
      </c>
      <c r="AC39" s="1">
        <v>0.6</v>
      </c>
      <c r="AD39" s="1">
        <v>0.7</v>
      </c>
      <c r="AE39" s="1">
        <v>0.7</v>
      </c>
      <c r="AF39" s="1">
        <v>0.7</v>
      </c>
      <c r="AG39" s="1">
        <v>0.7</v>
      </c>
      <c r="AH39" s="1">
        <v>0.7</v>
      </c>
      <c r="AI39" s="1">
        <v>0.7</v>
      </c>
      <c r="AJ39" s="1">
        <v>0.8</v>
      </c>
      <c r="AK39" s="1">
        <v>0.8</v>
      </c>
      <c r="AL39" s="1">
        <v>0.8</v>
      </c>
      <c r="AM39" s="1">
        <v>0.8</v>
      </c>
      <c r="AN39" s="1">
        <v>0.8</v>
      </c>
      <c r="AO39" s="1">
        <v>0.8</v>
      </c>
      <c r="AP39" s="1">
        <v>0.9</v>
      </c>
      <c r="AQ39" s="1">
        <v>0.9</v>
      </c>
      <c r="AR39" s="1">
        <v>0.9</v>
      </c>
      <c r="AS39" s="1">
        <v>0.9</v>
      </c>
      <c r="AT39" s="1">
        <v>1</v>
      </c>
      <c r="AU39" s="1">
        <v>1</v>
      </c>
      <c r="AW39" s="1"/>
      <c r="AX39" s="10" t="s">
        <v>270</v>
      </c>
      <c r="AY39" s="1">
        <v>0.8</v>
      </c>
      <c r="AZ39" s="1">
        <v>0.9</v>
      </c>
      <c r="BA39" s="1">
        <v>0.9</v>
      </c>
      <c r="BB39" s="1">
        <v>0.9</v>
      </c>
      <c r="BC39" s="1">
        <v>1</v>
      </c>
      <c r="BD39" s="1">
        <v>1</v>
      </c>
      <c r="BE39" s="1">
        <v>1</v>
      </c>
      <c r="BF39" s="1">
        <v>1.1</v>
      </c>
      <c r="BG39" s="1">
        <v>1.1</v>
      </c>
      <c r="BH39" s="1">
        <v>1.1</v>
      </c>
      <c r="BI39" s="1">
        <v>1.1</v>
      </c>
      <c r="BJ39" s="1">
        <v>1.2</v>
      </c>
      <c r="BK39" s="1">
        <v>1.2</v>
      </c>
      <c r="BL39" s="1">
        <v>1.2</v>
      </c>
      <c r="BM39" s="1">
        <v>1.3</v>
      </c>
      <c r="BN39" s="1">
        <v>1.3</v>
      </c>
      <c r="BO39" s="1">
        <v>1.3</v>
      </c>
      <c r="BP39" s="1">
        <v>1.4</v>
      </c>
      <c r="BQ39" s="1">
        <v>1.4</v>
      </c>
      <c r="BR39" s="1">
        <v>1.4</v>
      </c>
      <c r="BS39" s="1">
        <v>1.5</v>
      </c>
      <c r="BU39" s="1"/>
      <c r="BV39" s="10" t="s">
        <v>270</v>
      </c>
      <c r="BW39" s="1">
        <v>1.3</v>
      </c>
      <c r="BX39" s="1">
        <v>1.3</v>
      </c>
      <c r="BY39" s="1">
        <v>1.4</v>
      </c>
      <c r="BZ39" s="1">
        <v>1.4</v>
      </c>
      <c r="CA39" s="1">
        <v>1.5</v>
      </c>
      <c r="CB39" s="1">
        <v>1.5</v>
      </c>
      <c r="CC39" s="1">
        <v>1.6</v>
      </c>
      <c r="CD39" s="1">
        <v>1.6</v>
      </c>
      <c r="CE39" s="1">
        <v>1.7</v>
      </c>
      <c r="CF39" s="1">
        <v>1.8</v>
      </c>
      <c r="CG39" s="1">
        <v>1.8</v>
      </c>
      <c r="CH39" s="1">
        <v>1.9</v>
      </c>
      <c r="CI39" s="1">
        <v>1.9</v>
      </c>
      <c r="CJ39" s="1">
        <v>2</v>
      </c>
      <c r="CK39" s="1">
        <v>2</v>
      </c>
      <c r="CL39" s="1">
        <v>2.1</v>
      </c>
      <c r="CM39" s="1">
        <v>2.2</v>
      </c>
      <c r="CN39" s="1">
        <v>2.2</v>
      </c>
      <c r="CO39" s="1">
        <v>2.3</v>
      </c>
      <c r="CP39" s="1">
        <v>2.3</v>
      </c>
      <c r="CQ39" s="1">
        <v>2.4</v>
      </c>
      <c r="CS39" s="1"/>
      <c r="CT39" s="10" t="s">
        <v>270</v>
      </c>
      <c r="CU39" s="1">
        <v>0.1</v>
      </c>
      <c r="CV39" s="1">
        <v>0.1</v>
      </c>
      <c r="CW39" s="1">
        <v>0.1</v>
      </c>
      <c r="CX39" s="1">
        <v>0.1</v>
      </c>
      <c r="CY39" s="1">
        <v>0.1</v>
      </c>
      <c r="CZ39" s="1">
        <v>0.1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Q39" s="1"/>
      <c r="DR39" s="10" t="s">
        <v>270</v>
      </c>
      <c r="DS39" s="1">
        <v>0.4</v>
      </c>
      <c r="DT39" s="1">
        <v>0.4</v>
      </c>
      <c r="DU39" s="1">
        <v>0.4</v>
      </c>
      <c r="DV39" s="1">
        <v>0.4</v>
      </c>
      <c r="DW39" s="1">
        <v>0.4</v>
      </c>
      <c r="DX39" s="1">
        <v>0.5</v>
      </c>
      <c r="DY39" s="1">
        <v>0.5</v>
      </c>
      <c r="DZ39" s="1">
        <v>0.5</v>
      </c>
      <c r="EA39" s="1">
        <v>0.5</v>
      </c>
      <c r="EB39" s="1">
        <v>0.5</v>
      </c>
      <c r="EC39" s="1">
        <v>0.5</v>
      </c>
      <c r="ED39" s="1">
        <v>0.5</v>
      </c>
      <c r="EE39" s="1">
        <v>0.5</v>
      </c>
      <c r="EF39" s="1">
        <v>0.5</v>
      </c>
      <c r="EG39" s="1">
        <v>0.5</v>
      </c>
      <c r="EH39" s="1">
        <v>0.5</v>
      </c>
      <c r="EI39" s="1">
        <v>0.5</v>
      </c>
      <c r="EJ39" s="1">
        <v>0.6</v>
      </c>
      <c r="EK39" s="1">
        <v>0.6</v>
      </c>
      <c r="EL39" s="1">
        <v>0.6</v>
      </c>
      <c r="EM39" s="1">
        <v>0.6</v>
      </c>
      <c r="EO39" s="1"/>
      <c r="EP39" s="10" t="s">
        <v>270</v>
      </c>
      <c r="EQ39" s="1">
        <v>1.2</v>
      </c>
      <c r="ER39" s="1">
        <v>1.2</v>
      </c>
      <c r="ES39" s="1">
        <v>1.2</v>
      </c>
      <c r="ET39" s="1">
        <v>1.3</v>
      </c>
      <c r="EU39" s="1">
        <v>1.3</v>
      </c>
      <c r="EV39" s="1">
        <v>1.4</v>
      </c>
      <c r="EW39" s="1">
        <v>1.4</v>
      </c>
      <c r="EX39" s="1">
        <v>1.5</v>
      </c>
      <c r="EY39" s="1">
        <v>1.5</v>
      </c>
      <c r="EZ39" s="1">
        <v>1.6</v>
      </c>
      <c r="FA39" s="1">
        <v>1.6</v>
      </c>
      <c r="FB39" s="1">
        <v>1.6</v>
      </c>
      <c r="FC39" s="1">
        <v>1.7</v>
      </c>
      <c r="FD39" s="1">
        <v>1.7</v>
      </c>
      <c r="FE39" s="1">
        <v>1.8</v>
      </c>
      <c r="FF39" s="1">
        <v>1.8</v>
      </c>
      <c r="FG39" s="1">
        <v>1.9</v>
      </c>
      <c r="FH39" s="1">
        <v>1.9</v>
      </c>
      <c r="FI39" s="1">
        <v>1.9</v>
      </c>
      <c r="FJ39" s="1">
        <v>2</v>
      </c>
      <c r="FK39" s="1">
        <v>2</v>
      </c>
    </row>
    <row r="40" ht="14.5" spans="1:167">
      <c r="A40" s="1"/>
      <c r="B40" s="10" t="s">
        <v>271</v>
      </c>
      <c r="C40" s="1">
        <v>1.2</v>
      </c>
      <c r="D40" s="1">
        <v>1.2</v>
      </c>
      <c r="E40" s="1">
        <v>1.2</v>
      </c>
      <c r="F40" s="1">
        <v>1.3</v>
      </c>
      <c r="G40" s="1">
        <v>1.4</v>
      </c>
      <c r="H40" s="1">
        <v>1.5</v>
      </c>
      <c r="I40" s="1">
        <v>1.6</v>
      </c>
      <c r="J40" s="1">
        <v>1.6</v>
      </c>
      <c r="K40" s="1">
        <v>1.7</v>
      </c>
      <c r="L40" s="1">
        <v>1.8</v>
      </c>
      <c r="M40" s="1">
        <v>1.8</v>
      </c>
      <c r="N40" s="1">
        <v>1.8</v>
      </c>
      <c r="O40" s="1">
        <v>1.8</v>
      </c>
      <c r="P40" s="1">
        <v>1.7</v>
      </c>
      <c r="Q40" s="1">
        <v>1.7</v>
      </c>
      <c r="R40" s="1">
        <v>1.7</v>
      </c>
      <c r="S40" s="1">
        <v>1.6</v>
      </c>
      <c r="T40" s="1">
        <v>1.6</v>
      </c>
      <c r="U40" s="1">
        <v>1.6</v>
      </c>
      <c r="V40" s="1">
        <v>1.6</v>
      </c>
      <c r="W40" s="1">
        <v>1.6</v>
      </c>
      <c r="Y40" s="1"/>
      <c r="Z40" s="10" t="s">
        <v>271</v>
      </c>
      <c r="AA40" s="1">
        <v>0.1</v>
      </c>
      <c r="AB40" s="1">
        <v>0.1</v>
      </c>
      <c r="AC40" s="1">
        <v>0.1</v>
      </c>
      <c r="AD40" s="1">
        <v>0.1</v>
      </c>
      <c r="AE40" s="1">
        <v>0.1</v>
      </c>
      <c r="AF40" s="1">
        <v>0.1</v>
      </c>
      <c r="AG40" s="1">
        <v>0.1</v>
      </c>
      <c r="AH40" s="1">
        <v>0.1</v>
      </c>
      <c r="AI40" s="1">
        <v>0.2</v>
      </c>
      <c r="AJ40" s="1">
        <v>0.2</v>
      </c>
      <c r="AK40" s="1">
        <v>0.2</v>
      </c>
      <c r="AL40" s="1">
        <v>0.2</v>
      </c>
      <c r="AM40" s="1">
        <v>0.2</v>
      </c>
      <c r="AN40" s="1">
        <v>0.2</v>
      </c>
      <c r="AO40" s="1">
        <v>0.3</v>
      </c>
      <c r="AP40" s="1">
        <v>0.3</v>
      </c>
      <c r="AQ40" s="1">
        <v>0.3</v>
      </c>
      <c r="AR40" s="1">
        <v>0.4</v>
      </c>
      <c r="AS40" s="1">
        <v>0.4</v>
      </c>
      <c r="AT40" s="1">
        <v>0.4</v>
      </c>
      <c r="AU40" s="1">
        <v>0.4</v>
      </c>
      <c r="AW40" s="1"/>
      <c r="AX40" s="10" t="s">
        <v>271</v>
      </c>
      <c r="AY40" s="1">
        <v>1.3</v>
      </c>
      <c r="AZ40" s="1">
        <v>1.3</v>
      </c>
      <c r="BA40" s="1">
        <v>1.2</v>
      </c>
      <c r="BB40" s="1">
        <v>1.2</v>
      </c>
      <c r="BC40" s="1">
        <v>1.2</v>
      </c>
      <c r="BD40" s="1">
        <v>1.2</v>
      </c>
      <c r="BE40" s="1">
        <v>1.3</v>
      </c>
      <c r="BF40" s="1">
        <v>1.3</v>
      </c>
      <c r="BG40" s="1">
        <v>1.4</v>
      </c>
      <c r="BH40" s="1">
        <v>1.5</v>
      </c>
      <c r="BI40" s="1">
        <v>1.7</v>
      </c>
      <c r="BJ40" s="1">
        <v>1.8</v>
      </c>
      <c r="BK40" s="1">
        <v>1.9</v>
      </c>
      <c r="BL40" s="1">
        <v>2.1</v>
      </c>
      <c r="BM40" s="1">
        <v>2.3</v>
      </c>
      <c r="BN40" s="1">
        <v>2.5</v>
      </c>
      <c r="BO40" s="1">
        <v>2.7</v>
      </c>
      <c r="BP40" s="1">
        <v>2.9</v>
      </c>
      <c r="BQ40" s="1">
        <v>3.1</v>
      </c>
      <c r="BR40" s="1">
        <v>3.2</v>
      </c>
      <c r="BS40" s="1">
        <v>3.3</v>
      </c>
      <c r="BU40" s="1"/>
      <c r="BV40" s="10" t="s">
        <v>271</v>
      </c>
      <c r="BW40" s="1">
        <v>1</v>
      </c>
      <c r="BX40" s="1">
        <v>1</v>
      </c>
      <c r="BY40" s="1">
        <v>1</v>
      </c>
      <c r="BZ40" s="1">
        <v>0.9</v>
      </c>
      <c r="CA40" s="1">
        <v>0.9</v>
      </c>
      <c r="CB40" s="1">
        <v>0.9</v>
      </c>
      <c r="CC40" s="1">
        <v>0.9</v>
      </c>
      <c r="CD40" s="1">
        <v>0.8</v>
      </c>
      <c r="CE40" s="1">
        <v>0.8</v>
      </c>
      <c r="CF40" s="1">
        <v>0.8</v>
      </c>
      <c r="CG40" s="1">
        <v>0.7</v>
      </c>
      <c r="CH40" s="1">
        <v>0.7</v>
      </c>
      <c r="CI40" s="1">
        <v>0.6</v>
      </c>
      <c r="CJ40" s="1">
        <v>0.6</v>
      </c>
      <c r="CK40" s="1">
        <v>0.5</v>
      </c>
      <c r="CL40" s="1">
        <v>0.5</v>
      </c>
      <c r="CM40" s="1">
        <v>0.5</v>
      </c>
      <c r="CN40" s="1">
        <v>0.4</v>
      </c>
      <c r="CO40" s="1">
        <v>0.4</v>
      </c>
      <c r="CP40" s="1">
        <v>0.4</v>
      </c>
      <c r="CQ40" s="1">
        <v>0.4</v>
      </c>
      <c r="CS40" s="1"/>
      <c r="CT40" s="10" t="s">
        <v>271</v>
      </c>
      <c r="CU40" s="1">
        <v>1.7</v>
      </c>
      <c r="CV40" s="1">
        <v>1.7</v>
      </c>
      <c r="CW40" s="1">
        <v>1.7</v>
      </c>
      <c r="CX40" s="1">
        <v>1.7</v>
      </c>
      <c r="CY40" s="1">
        <v>1.7</v>
      </c>
      <c r="CZ40" s="1">
        <v>1.7</v>
      </c>
      <c r="DA40" s="1">
        <v>1.7</v>
      </c>
      <c r="DB40" s="1">
        <v>1.7</v>
      </c>
      <c r="DC40" s="1">
        <v>1.6</v>
      </c>
      <c r="DD40" s="1">
        <v>1.6</v>
      </c>
      <c r="DE40" s="1">
        <v>1.6</v>
      </c>
      <c r="DF40" s="1">
        <v>1.5</v>
      </c>
      <c r="DG40" s="1">
        <v>1.5</v>
      </c>
      <c r="DH40" s="1">
        <v>1.4</v>
      </c>
      <c r="DI40" s="1">
        <v>1.4</v>
      </c>
      <c r="DJ40" s="1">
        <v>1.3</v>
      </c>
      <c r="DK40" s="1">
        <v>1.3</v>
      </c>
      <c r="DL40" s="1">
        <v>1.3</v>
      </c>
      <c r="DM40" s="1">
        <v>1.2</v>
      </c>
      <c r="DN40" s="1">
        <v>1.2</v>
      </c>
      <c r="DO40" s="1">
        <v>1.2</v>
      </c>
      <c r="DQ40" s="1"/>
      <c r="DR40" s="10" t="s">
        <v>271</v>
      </c>
      <c r="DS40" s="1">
        <v>1.4</v>
      </c>
      <c r="DT40" s="1">
        <v>1.4</v>
      </c>
      <c r="DU40" s="1">
        <v>1.4</v>
      </c>
      <c r="DV40" s="1">
        <v>1.4</v>
      </c>
      <c r="DW40" s="1">
        <v>1.3</v>
      </c>
      <c r="DX40" s="1">
        <v>1.3</v>
      </c>
      <c r="DY40" s="1">
        <v>1.3</v>
      </c>
      <c r="DZ40" s="1">
        <v>1.2</v>
      </c>
      <c r="EA40" s="1">
        <v>1.2</v>
      </c>
      <c r="EB40" s="1">
        <v>1.1</v>
      </c>
      <c r="EC40" s="1">
        <v>1.1</v>
      </c>
      <c r="ED40" s="1">
        <v>1.1</v>
      </c>
      <c r="EE40" s="1">
        <v>1</v>
      </c>
      <c r="EF40" s="1">
        <v>1</v>
      </c>
      <c r="EG40" s="1">
        <v>0.9</v>
      </c>
      <c r="EH40" s="1">
        <v>0.9</v>
      </c>
      <c r="EI40" s="1">
        <v>0.9</v>
      </c>
      <c r="EJ40" s="1">
        <v>0.8</v>
      </c>
      <c r="EK40" s="1">
        <v>0.8</v>
      </c>
      <c r="EL40" s="1">
        <v>0.8</v>
      </c>
      <c r="EM40" s="1">
        <v>0.8</v>
      </c>
      <c r="EO40" s="1"/>
      <c r="EP40" s="10" t="s">
        <v>271</v>
      </c>
      <c r="EQ40" s="1">
        <v>1.8</v>
      </c>
      <c r="ER40" s="1">
        <v>1.9</v>
      </c>
      <c r="ES40" s="1">
        <v>1.9</v>
      </c>
      <c r="ET40" s="1">
        <v>1.9</v>
      </c>
      <c r="EU40" s="1">
        <v>1.8</v>
      </c>
      <c r="EV40" s="1">
        <v>1.8</v>
      </c>
      <c r="EW40" s="1">
        <v>1.7</v>
      </c>
      <c r="EX40" s="1">
        <v>1.7</v>
      </c>
      <c r="EY40" s="1">
        <v>1.6</v>
      </c>
      <c r="EZ40" s="1">
        <v>1.5</v>
      </c>
      <c r="FA40" s="1">
        <v>1.4</v>
      </c>
      <c r="FB40" s="1">
        <v>1.3</v>
      </c>
      <c r="FC40" s="1">
        <v>1.3</v>
      </c>
      <c r="FD40" s="1">
        <v>1.2</v>
      </c>
      <c r="FE40" s="1">
        <v>1.1</v>
      </c>
      <c r="FF40" s="1">
        <v>1</v>
      </c>
      <c r="FG40" s="1">
        <v>1</v>
      </c>
      <c r="FH40" s="1">
        <v>0.9</v>
      </c>
      <c r="FI40" s="1">
        <v>0.9</v>
      </c>
      <c r="FJ40" s="1">
        <v>0.9</v>
      </c>
      <c r="FK40" s="1">
        <v>0.8</v>
      </c>
    </row>
    <row r="41" ht="14.5" spans="1:167">
      <c r="A41" s="1"/>
      <c r="B41" s="10" t="s">
        <v>272</v>
      </c>
      <c r="C41" s="1">
        <v>14.4</v>
      </c>
      <c r="D41" s="1">
        <v>14.2</v>
      </c>
      <c r="E41" s="1">
        <v>14.1</v>
      </c>
      <c r="F41" s="1">
        <v>14</v>
      </c>
      <c r="G41" s="1">
        <v>13.9</v>
      </c>
      <c r="H41" s="1">
        <v>13.7</v>
      </c>
      <c r="I41" s="1">
        <v>13.4</v>
      </c>
      <c r="J41" s="1">
        <v>13.2</v>
      </c>
      <c r="K41" s="1">
        <v>13</v>
      </c>
      <c r="L41" s="1">
        <v>12.5</v>
      </c>
      <c r="M41" s="1">
        <v>12</v>
      </c>
      <c r="N41" s="1">
        <v>11.5</v>
      </c>
      <c r="O41" s="1">
        <v>11</v>
      </c>
      <c r="P41" s="1">
        <v>10.5</v>
      </c>
      <c r="Q41" s="1">
        <v>10</v>
      </c>
      <c r="R41" s="1">
        <v>9.5</v>
      </c>
      <c r="S41" s="1">
        <v>8.9</v>
      </c>
      <c r="T41" s="1">
        <v>8.4</v>
      </c>
      <c r="U41" s="1">
        <v>8.2</v>
      </c>
      <c r="V41" s="1">
        <v>8</v>
      </c>
      <c r="W41" s="1">
        <v>7.7</v>
      </c>
      <c r="Y41" s="1"/>
      <c r="Z41" s="10" t="s">
        <v>272</v>
      </c>
      <c r="AA41" s="1">
        <v>6.6</v>
      </c>
      <c r="AB41" s="1">
        <v>6.4</v>
      </c>
      <c r="AC41" s="1">
        <v>6.2</v>
      </c>
      <c r="AD41" s="1">
        <v>6.1</v>
      </c>
      <c r="AE41" s="1">
        <v>6.1</v>
      </c>
      <c r="AF41" s="1">
        <v>6.1</v>
      </c>
      <c r="AG41" s="1">
        <v>5.6</v>
      </c>
      <c r="AH41" s="1">
        <v>5.3</v>
      </c>
      <c r="AI41" s="1">
        <v>5.1</v>
      </c>
      <c r="AJ41" s="1">
        <v>5</v>
      </c>
      <c r="AK41" s="1">
        <v>4.7</v>
      </c>
      <c r="AL41" s="1">
        <v>4.4</v>
      </c>
      <c r="AM41" s="1">
        <v>4.1</v>
      </c>
      <c r="AN41" s="1">
        <v>3.8</v>
      </c>
      <c r="AO41" s="1">
        <v>3.6</v>
      </c>
      <c r="AP41" s="1">
        <v>3.3</v>
      </c>
      <c r="AQ41" s="1">
        <v>3.1</v>
      </c>
      <c r="AR41" s="1">
        <v>2.9</v>
      </c>
      <c r="AS41" s="1">
        <v>2.8</v>
      </c>
      <c r="AT41" s="1">
        <v>2.7</v>
      </c>
      <c r="AU41" s="1">
        <v>2.6</v>
      </c>
      <c r="AW41" s="1"/>
      <c r="AX41" s="10" t="s">
        <v>272</v>
      </c>
      <c r="AY41" s="1">
        <v>2.2</v>
      </c>
      <c r="AZ41" s="1">
        <v>2.1</v>
      </c>
      <c r="BA41" s="1">
        <v>2.2</v>
      </c>
      <c r="BB41" s="1">
        <v>2.3</v>
      </c>
      <c r="BC41" s="1">
        <v>2.3</v>
      </c>
      <c r="BD41" s="1">
        <v>2.4</v>
      </c>
      <c r="BE41" s="1">
        <v>2.3</v>
      </c>
      <c r="BF41" s="1">
        <v>2.4</v>
      </c>
      <c r="BG41" s="1">
        <v>2.4</v>
      </c>
      <c r="BH41" s="1">
        <v>2.2</v>
      </c>
      <c r="BI41" s="1">
        <v>2.1</v>
      </c>
      <c r="BJ41" s="1">
        <v>1.9</v>
      </c>
      <c r="BK41" s="1">
        <v>1.8</v>
      </c>
      <c r="BL41" s="1">
        <v>1.6</v>
      </c>
      <c r="BM41" s="1">
        <v>1.5</v>
      </c>
      <c r="BN41" s="1">
        <v>1.4</v>
      </c>
      <c r="BO41" s="1">
        <v>1.3</v>
      </c>
      <c r="BP41" s="1">
        <v>1.2</v>
      </c>
      <c r="BQ41" s="1">
        <v>1.2</v>
      </c>
      <c r="BR41" s="1">
        <v>1.1</v>
      </c>
      <c r="BS41" s="1">
        <v>1.1</v>
      </c>
      <c r="BU41" s="1"/>
      <c r="BV41" s="10" t="s">
        <v>272</v>
      </c>
      <c r="BW41" s="1">
        <v>3.6</v>
      </c>
      <c r="BX41" s="1">
        <v>3.5</v>
      </c>
      <c r="BY41" s="1">
        <v>3.3</v>
      </c>
      <c r="BZ41" s="1">
        <v>3.4</v>
      </c>
      <c r="CA41" s="1">
        <v>3.3</v>
      </c>
      <c r="CB41" s="1">
        <v>3.1</v>
      </c>
      <c r="CC41" s="1">
        <v>2.8</v>
      </c>
      <c r="CD41" s="1">
        <v>2.6</v>
      </c>
      <c r="CE41" s="1">
        <v>2.4</v>
      </c>
      <c r="CF41" s="1">
        <v>2.2</v>
      </c>
      <c r="CG41" s="1">
        <v>2</v>
      </c>
      <c r="CH41" s="1">
        <v>1.7</v>
      </c>
      <c r="CI41" s="1">
        <v>1.5</v>
      </c>
      <c r="CJ41" s="1">
        <v>1.3</v>
      </c>
      <c r="CK41" s="1">
        <v>1.2</v>
      </c>
      <c r="CL41" s="1">
        <v>1</v>
      </c>
      <c r="CM41" s="1">
        <v>0.9</v>
      </c>
      <c r="CN41" s="1">
        <v>0.8</v>
      </c>
      <c r="CO41" s="1">
        <v>0.7</v>
      </c>
      <c r="CP41" s="1">
        <v>0.7</v>
      </c>
      <c r="CQ41" s="1">
        <v>0.6</v>
      </c>
      <c r="CS41" s="1"/>
      <c r="CT41" s="10" t="s">
        <v>272</v>
      </c>
      <c r="CU41" s="1">
        <v>2</v>
      </c>
      <c r="CV41" s="1">
        <v>2</v>
      </c>
      <c r="CW41" s="1">
        <v>2</v>
      </c>
      <c r="CX41" s="1">
        <v>2.1</v>
      </c>
      <c r="CY41" s="1">
        <v>2.1</v>
      </c>
      <c r="CZ41" s="1">
        <v>2.1</v>
      </c>
      <c r="DA41" s="1">
        <v>2</v>
      </c>
      <c r="DB41" s="1">
        <v>2</v>
      </c>
      <c r="DC41" s="1">
        <v>1.9</v>
      </c>
      <c r="DD41" s="1">
        <v>1.7</v>
      </c>
      <c r="DE41" s="1">
        <v>1.5</v>
      </c>
      <c r="DF41" s="1">
        <v>1.3</v>
      </c>
      <c r="DG41" s="1">
        <v>1.2</v>
      </c>
      <c r="DH41" s="1">
        <v>1</v>
      </c>
      <c r="DI41" s="1">
        <v>0.9</v>
      </c>
      <c r="DJ41" s="1">
        <v>0.8</v>
      </c>
      <c r="DK41" s="1">
        <v>0.7</v>
      </c>
      <c r="DL41" s="1">
        <v>0.6</v>
      </c>
      <c r="DM41" s="1">
        <v>0.6</v>
      </c>
      <c r="DN41" s="1">
        <v>0.5</v>
      </c>
      <c r="DO41" s="1">
        <v>0.5</v>
      </c>
      <c r="DQ41" s="1"/>
      <c r="DR41" s="10" t="s">
        <v>272</v>
      </c>
      <c r="DS41" s="1">
        <v>0.3</v>
      </c>
      <c r="DT41" s="1">
        <v>0.3</v>
      </c>
      <c r="DU41" s="1">
        <v>0.3</v>
      </c>
      <c r="DV41" s="1">
        <v>0.3</v>
      </c>
      <c r="DW41" s="1">
        <v>0.3</v>
      </c>
      <c r="DX41" s="1">
        <v>0.3</v>
      </c>
      <c r="DY41" s="1">
        <v>0.3</v>
      </c>
      <c r="DZ41" s="1">
        <v>0.3</v>
      </c>
      <c r="EA41" s="1">
        <v>0.3</v>
      </c>
      <c r="EB41" s="1">
        <v>0.2</v>
      </c>
      <c r="EC41" s="1">
        <v>0.2</v>
      </c>
      <c r="ED41" s="1">
        <v>0.2</v>
      </c>
      <c r="EE41" s="1">
        <v>0.2</v>
      </c>
      <c r="EF41" s="1">
        <v>0.2</v>
      </c>
      <c r="EG41" s="1">
        <v>0.2</v>
      </c>
      <c r="EH41" s="1">
        <v>0.2</v>
      </c>
      <c r="EI41" s="1">
        <v>0.1</v>
      </c>
      <c r="EJ41" s="1">
        <v>0.1</v>
      </c>
      <c r="EK41" s="1">
        <v>0.1</v>
      </c>
      <c r="EL41" s="1">
        <v>0.1</v>
      </c>
      <c r="EM41" s="1">
        <v>0.1</v>
      </c>
      <c r="EO41" s="1"/>
      <c r="EP41" s="10" t="s">
        <v>272</v>
      </c>
      <c r="EQ41" s="1">
        <v>3.1</v>
      </c>
      <c r="ER41" s="1">
        <v>3.3</v>
      </c>
      <c r="ES41" s="1">
        <v>3.5</v>
      </c>
      <c r="ET41" s="1">
        <v>3.5</v>
      </c>
      <c r="EU41" s="1">
        <v>3.5</v>
      </c>
      <c r="EV41" s="1">
        <v>3.4</v>
      </c>
      <c r="EW41" s="1">
        <v>3.5</v>
      </c>
      <c r="EX41" s="1">
        <v>3.5</v>
      </c>
      <c r="EY41" s="1">
        <v>3.2</v>
      </c>
      <c r="EZ41" s="1">
        <v>3</v>
      </c>
      <c r="FA41" s="1">
        <v>2.9</v>
      </c>
      <c r="FB41" s="1">
        <v>2.8</v>
      </c>
      <c r="FC41" s="1">
        <v>2.7</v>
      </c>
      <c r="FD41" s="1">
        <v>2.6</v>
      </c>
      <c r="FE41" s="1">
        <v>2.6</v>
      </c>
      <c r="FF41" s="1">
        <v>2.5</v>
      </c>
      <c r="FG41" s="1">
        <v>2.4</v>
      </c>
      <c r="FH41" s="1">
        <v>2.3</v>
      </c>
      <c r="FI41" s="1">
        <v>2.3</v>
      </c>
      <c r="FJ41" s="1">
        <v>2.2</v>
      </c>
      <c r="FK41" s="1">
        <v>2.2</v>
      </c>
    </row>
    <row r="42" ht="14.5" spans="1:167">
      <c r="A42" s="1"/>
      <c r="B42" s="9" t="s">
        <v>273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Y42" s="1"/>
      <c r="Z42" s="9" t="s">
        <v>273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1"/>
      <c r="AX42" s="9" t="s">
        <v>273</v>
      </c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U42" s="1"/>
      <c r="BV42" s="9" t="s">
        <v>273</v>
      </c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S42" s="1"/>
      <c r="CT42" s="9" t="s">
        <v>273</v>
      </c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Q42" s="1"/>
      <c r="DR42" s="9" t="s">
        <v>273</v>
      </c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O42" s="1"/>
      <c r="EP42" s="9" t="s">
        <v>273</v>
      </c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</row>
    <row r="43" ht="14.5" spans="1:167">
      <c r="A43" s="1"/>
      <c r="B43" s="10" t="s">
        <v>237</v>
      </c>
      <c r="C43" s="1">
        <v>0.7</v>
      </c>
      <c r="D43" s="1">
        <v>0.7</v>
      </c>
      <c r="E43" s="1">
        <v>0.7</v>
      </c>
      <c r="F43" s="1">
        <v>0.7</v>
      </c>
      <c r="G43" s="1">
        <v>0.7</v>
      </c>
      <c r="H43" s="1">
        <v>0.7</v>
      </c>
      <c r="I43" s="1">
        <v>0.7</v>
      </c>
      <c r="J43" s="1">
        <v>0.7</v>
      </c>
      <c r="K43" s="1">
        <v>0.7</v>
      </c>
      <c r="L43" s="1">
        <v>0.7</v>
      </c>
      <c r="M43" s="1">
        <v>0.7</v>
      </c>
      <c r="N43" s="1">
        <v>0.7</v>
      </c>
      <c r="O43" s="1">
        <v>0.7</v>
      </c>
      <c r="P43" s="1">
        <v>0.7</v>
      </c>
      <c r="Q43" s="1">
        <v>0.7</v>
      </c>
      <c r="R43" s="1">
        <v>0.7</v>
      </c>
      <c r="S43" s="1">
        <v>0.7</v>
      </c>
      <c r="T43" s="1">
        <v>0.7</v>
      </c>
      <c r="U43" s="1">
        <v>0.7</v>
      </c>
      <c r="V43" s="1">
        <v>0.7</v>
      </c>
      <c r="W43" s="1">
        <v>0.6</v>
      </c>
      <c r="Y43" s="1"/>
      <c r="Z43" s="10" t="s">
        <v>237</v>
      </c>
      <c r="AA43" s="1">
        <v>1.1</v>
      </c>
      <c r="AB43" s="1">
        <v>1.1</v>
      </c>
      <c r="AC43" s="1">
        <v>1.2</v>
      </c>
      <c r="AD43" s="1">
        <v>1.2</v>
      </c>
      <c r="AE43" s="1">
        <v>1.2</v>
      </c>
      <c r="AF43" s="1">
        <v>1.2</v>
      </c>
      <c r="AG43" s="1">
        <v>1.2</v>
      </c>
      <c r="AH43" s="1">
        <v>1.2</v>
      </c>
      <c r="AI43" s="1">
        <v>1.1</v>
      </c>
      <c r="AJ43" s="1">
        <v>1.1</v>
      </c>
      <c r="AK43" s="1">
        <v>1.1</v>
      </c>
      <c r="AL43" s="1">
        <v>1.1</v>
      </c>
      <c r="AM43" s="1">
        <v>1.1</v>
      </c>
      <c r="AN43" s="1">
        <v>1.1</v>
      </c>
      <c r="AO43" s="1">
        <v>1.1</v>
      </c>
      <c r="AP43" s="1">
        <v>1.1</v>
      </c>
      <c r="AQ43" s="1">
        <v>1.1</v>
      </c>
      <c r="AR43" s="1">
        <v>1.1</v>
      </c>
      <c r="AS43" s="1">
        <v>1.1</v>
      </c>
      <c r="AT43" s="1">
        <v>1.1</v>
      </c>
      <c r="AU43" s="1">
        <v>1.1</v>
      </c>
      <c r="AW43" s="1"/>
      <c r="AX43" s="10" t="s">
        <v>237</v>
      </c>
      <c r="AY43" s="1">
        <v>0.1</v>
      </c>
      <c r="AZ43" s="1">
        <v>0.1</v>
      </c>
      <c r="BA43" s="1">
        <v>0.1</v>
      </c>
      <c r="BB43" s="1">
        <v>0.1</v>
      </c>
      <c r="BC43" s="1">
        <v>0.1</v>
      </c>
      <c r="BD43" s="1">
        <v>0.1</v>
      </c>
      <c r="BE43" s="1">
        <v>0.1</v>
      </c>
      <c r="BF43" s="1">
        <v>0.1</v>
      </c>
      <c r="BG43" s="1">
        <v>0.1</v>
      </c>
      <c r="BH43" s="1">
        <v>0.1</v>
      </c>
      <c r="BI43" s="1">
        <v>0.1</v>
      </c>
      <c r="BJ43" s="1">
        <v>0.1</v>
      </c>
      <c r="BK43" s="1">
        <v>0.1</v>
      </c>
      <c r="BL43" s="1">
        <v>0.1</v>
      </c>
      <c r="BM43" s="1">
        <v>0.1</v>
      </c>
      <c r="BN43" s="1">
        <v>0.1</v>
      </c>
      <c r="BO43" s="1">
        <v>0.1</v>
      </c>
      <c r="BP43" s="1">
        <v>0.1</v>
      </c>
      <c r="BQ43" s="1">
        <v>0.1</v>
      </c>
      <c r="BR43" s="1">
        <v>0.1</v>
      </c>
      <c r="BS43" s="1">
        <v>0.1</v>
      </c>
      <c r="BU43" s="1"/>
      <c r="BV43" s="10" t="s">
        <v>237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S43" s="1"/>
      <c r="CT43" s="10" t="s">
        <v>237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Q43" s="1"/>
      <c r="DR43" s="10" t="s">
        <v>237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O43" s="1"/>
      <c r="EP43" s="10" t="s">
        <v>237</v>
      </c>
      <c r="EQ43" s="1">
        <v>0.4</v>
      </c>
      <c r="ER43" s="1">
        <v>0.4</v>
      </c>
      <c r="ES43" s="1">
        <v>0.4</v>
      </c>
      <c r="ET43" s="1">
        <v>0.4</v>
      </c>
      <c r="EU43" s="1">
        <v>0.4</v>
      </c>
      <c r="EV43" s="1">
        <v>0.4</v>
      </c>
      <c r="EW43" s="1">
        <v>0.4</v>
      </c>
      <c r="EX43" s="1">
        <v>0.4</v>
      </c>
      <c r="EY43" s="1">
        <v>0.4</v>
      </c>
      <c r="EZ43" s="1">
        <v>0.4</v>
      </c>
      <c r="FA43" s="1">
        <v>0.4</v>
      </c>
      <c r="FB43" s="1">
        <v>0.4</v>
      </c>
      <c r="FC43" s="1">
        <v>0.4</v>
      </c>
      <c r="FD43" s="1">
        <v>0.4</v>
      </c>
      <c r="FE43" s="1">
        <v>0.4</v>
      </c>
      <c r="FF43" s="1">
        <v>0.4</v>
      </c>
      <c r="FG43" s="1">
        <v>0.4</v>
      </c>
      <c r="FH43" s="1">
        <v>0.4</v>
      </c>
      <c r="FI43" s="1">
        <v>0.4</v>
      </c>
      <c r="FJ43" s="1">
        <v>0.4</v>
      </c>
      <c r="FK43" s="1">
        <v>0.4</v>
      </c>
    </row>
    <row r="44" ht="14.5" spans="1:167">
      <c r="A44" s="1"/>
      <c r="B44" s="10" t="s">
        <v>238</v>
      </c>
      <c r="C44" s="1">
        <v>0.4</v>
      </c>
      <c r="D44" s="1">
        <v>0.4</v>
      </c>
      <c r="E44" s="1">
        <v>0.4</v>
      </c>
      <c r="F44" s="1">
        <v>0.4</v>
      </c>
      <c r="G44" s="1">
        <v>0.4</v>
      </c>
      <c r="H44" s="1">
        <v>0.4</v>
      </c>
      <c r="I44" s="1">
        <v>0.4</v>
      </c>
      <c r="J44" s="1">
        <v>0.4</v>
      </c>
      <c r="K44" s="1">
        <v>0.4</v>
      </c>
      <c r="L44" s="1">
        <v>0.4</v>
      </c>
      <c r="M44" s="1">
        <v>0.4</v>
      </c>
      <c r="N44" s="1">
        <v>0.4</v>
      </c>
      <c r="O44" s="1">
        <v>0.4</v>
      </c>
      <c r="P44" s="1">
        <v>0.4</v>
      </c>
      <c r="Q44" s="1">
        <v>0.4</v>
      </c>
      <c r="R44" s="1">
        <v>0.4</v>
      </c>
      <c r="S44" s="1">
        <v>0.4</v>
      </c>
      <c r="T44" s="1">
        <v>0.4</v>
      </c>
      <c r="U44" s="1">
        <v>0.4</v>
      </c>
      <c r="V44" s="1">
        <v>0.4</v>
      </c>
      <c r="W44" s="1">
        <v>0.4</v>
      </c>
      <c r="Y44" s="1"/>
      <c r="Z44" s="10" t="s">
        <v>238</v>
      </c>
      <c r="AA44" s="1">
        <v>0.5</v>
      </c>
      <c r="AB44" s="1">
        <v>0.5</v>
      </c>
      <c r="AC44" s="1">
        <v>0.5</v>
      </c>
      <c r="AD44" s="1">
        <v>0.5</v>
      </c>
      <c r="AE44" s="1">
        <v>0.5</v>
      </c>
      <c r="AF44" s="1">
        <v>0.5</v>
      </c>
      <c r="AG44" s="1">
        <v>0.5</v>
      </c>
      <c r="AH44" s="1">
        <v>0.5</v>
      </c>
      <c r="AI44" s="1">
        <v>0.5</v>
      </c>
      <c r="AJ44" s="1">
        <v>0.5</v>
      </c>
      <c r="AK44" s="1">
        <v>0.5</v>
      </c>
      <c r="AL44" s="1">
        <v>0.5</v>
      </c>
      <c r="AM44" s="1">
        <v>0.5</v>
      </c>
      <c r="AN44" s="1">
        <v>0.5</v>
      </c>
      <c r="AO44" s="1">
        <v>0.5</v>
      </c>
      <c r="AP44" s="1">
        <v>0.5</v>
      </c>
      <c r="AQ44" s="1">
        <v>0.5</v>
      </c>
      <c r="AR44" s="1">
        <v>0.5</v>
      </c>
      <c r="AS44" s="1">
        <v>0.5</v>
      </c>
      <c r="AT44" s="1">
        <v>0.5</v>
      </c>
      <c r="AU44" s="1">
        <v>0.5</v>
      </c>
      <c r="AW44" s="1"/>
      <c r="AX44" s="10" t="s">
        <v>238</v>
      </c>
      <c r="AY44" s="1">
        <v>0.1</v>
      </c>
      <c r="AZ44" s="1">
        <v>0.1</v>
      </c>
      <c r="BA44" s="1">
        <v>0.1</v>
      </c>
      <c r="BB44" s="1">
        <v>0.1</v>
      </c>
      <c r="BC44" s="1">
        <v>0.1</v>
      </c>
      <c r="BD44" s="1">
        <v>0.1</v>
      </c>
      <c r="BE44" s="1">
        <v>0.1</v>
      </c>
      <c r="BF44" s="1">
        <v>0.1</v>
      </c>
      <c r="BG44" s="1">
        <v>0.1</v>
      </c>
      <c r="BH44" s="1">
        <v>0.1</v>
      </c>
      <c r="BI44" s="1">
        <v>0.1</v>
      </c>
      <c r="BJ44" s="1">
        <v>0.1</v>
      </c>
      <c r="BK44" s="1">
        <v>0.1</v>
      </c>
      <c r="BL44" s="1">
        <v>0.1</v>
      </c>
      <c r="BM44" s="1">
        <v>0.1</v>
      </c>
      <c r="BN44" s="1">
        <v>0.1</v>
      </c>
      <c r="BO44" s="1">
        <v>0.1</v>
      </c>
      <c r="BP44" s="1">
        <v>0.1</v>
      </c>
      <c r="BQ44" s="1">
        <v>0.1</v>
      </c>
      <c r="BR44" s="1">
        <v>0.1</v>
      </c>
      <c r="BS44" s="1">
        <v>0.1</v>
      </c>
      <c r="BU44" s="1"/>
      <c r="BV44" s="10" t="s">
        <v>238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S44" s="1"/>
      <c r="CT44" s="10" t="s">
        <v>238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Q44" s="1"/>
      <c r="DR44" s="10" t="s">
        <v>238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O44" s="1"/>
      <c r="EP44" s="10" t="s">
        <v>238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</row>
    <row r="45" ht="14.5" spans="1:167">
      <c r="A45" s="1"/>
      <c r="B45" s="10" t="s">
        <v>239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Y45" s="1"/>
      <c r="Z45" s="10" t="s">
        <v>239</v>
      </c>
      <c r="AA45" s="1">
        <v>0.4</v>
      </c>
      <c r="AB45" s="1">
        <v>0.5</v>
      </c>
      <c r="AC45" s="1">
        <v>0.5</v>
      </c>
      <c r="AD45" s="1">
        <v>0.5</v>
      </c>
      <c r="AE45" s="1">
        <v>0.5</v>
      </c>
      <c r="AF45" s="1">
        <v>0.5</v>
      </c>
      <c r="AG45" s="1">
        <v>0.5</v>
      </c>
      <c r="AH45" s="1">
        <v>0.5</v>
      </c>
      <c r="AI45" s="1">
        <v>0.5</v>
      </c>
      <c r="AJ45" s="1">
        <v>0.5</v>
      </c>
      <c r="AK45" s="1">
        <v>0.5</v>
      </c>
      <c r="AL45" s="1">
        <v>0.5</v>
      </c>
      <c r="AM45" s="1">
        <v>0.5</v>
      </c>
      <c r="AN45" s="1">
        <v>0.5</v>
      </c>
      <c r="AO45" s="1">
        <v>0.5</v>
      </c>
      <c r="AP45" s="1">
        <v>0.5</v>
      </c>
      <c r="AQ45" s="1">
        <v>0.5</v>
      </c>
      <c r="AR45" s="1">
        <v>0.6</v>
      </c>
      <c r="AS45" s="1">
        <v>0.6</v>
      </c>
      <c r="AT45" s="1">
        <v>0.6</v>
      </c>
      <c r="AU45" s="1">
        <v>0.6</v>
      </c>
      <c r="AW45" s="1"/>
      <c r="AX45" s="10" t="s">
        <v>239</v>
      </c>
      <c r="AY45" s="1">
        <v>0.2</v>
      </c>
      <c r="AZ45" s="1">
        <v>0.2</v>
      </c>
      <c r="BA45" s="1">
        <v>0.2</v>
      </c>
      <c r="BB45" s="1">
        <v>0.2</v>
      </c>
      <c r="BC45" s="1">
        <v>0.2</v>
      </c>
      <c r="BD45" s="1">
        <v>0.2</v>
      </c>
      <c r="BE45" s="1">
        <v>0.2</v>
      </c>
      <c r="BF45" s="1">
        <v>0.2</v>
      </c>
      <c r="BG45" s="1">
        <v>0.2</v>
      </c>
      <c r="BH45" s="1">
        <v>0.2</v>
      </c>
      <c r="BI45" s="1">
        <v>0.3</v>
      </c>
      <c r="BJ45" s="1">
        <v>0.3</v>
      </c>
      <c r="BK45" s="1">
        <v>0.3</v>
      </c>
      <c r="BL45" s="1">
        <v>0.3</v>
      </c>
      <c r="BM45" s="1">
        <v>0.3</v>
      </c>
      <c r="BN45" s="1">
        <v>0.3</v>
      </c>
      <c r="BO45" s="1">
        <v>0.3</v>
      </c>
      <c r="BP45" s="1">
        <v>0.3</v>
      </c>
      <c r="BQ45" s="1">
        <v>0.3</v>
      </c>
      <c r="BR45" s="1">
        <v>0.3</v>
      </c>
      <c r="BS45" s="1">
        <v>0.3</v>
      </c>
      <c r="BU45" s="1"/>
      <c r="BV45" s="10" t="s">
        <v>239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S45" s="1"/>
      <c r="CT45" s="10" t="s">
        <v>239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Q45" s="1"/>
      <c r="DR45" s="10" t="s">
        <v>239</v>
      </c>
      <c r="DS45" s="1">
        <v>0.8</v>
      </c>
      <c r="DT45" s="1">
        <v>0.8</v>
      </c>
      <c r="DU45" s="1">
        <v>0.8</v>
      </c>
      <c r="DV45" s="1">
        <v>0.8</v>
      </c>
      <c r="DW45" s="1">
        <v>0.8</v>
      </c>
      <c r="DX45" s="1">
        <v>0.9</v>
      </c>
      <c r="DY45" s="1">
        <v>0.9</v>
      </c>
      <c r="DZ45" s="1">
        <v>0.9</v>
      </c>
      <c r="EA45" s="1">
        <v>0.9</v>
      </c>
      <c r="EB45" s="1">
        <v>0.9</v>
      </c>
      <c r="EC45" s="1">
        <v>0.9</v>
      </c>
      <c r="ED45" s="1">
        <v>0.9</v>
      </c>
      <c r="EE45" s="1">
        <v>0.9</v>
      </c>
      <c r="EF45" s="1">
        <v>0.9</v>
      </c>
      <c r="EG45" s="1">
        <v>0.9</v>
      </c>
      <c r="EH45" s="1">
        <v>0.9</v>
      </c>
      <c r="EI45" s="1">
        <v>0.9</v>
      </c>
      <c r="EJ45" s="1">
        <v>0.9</v>
      </c>
      <c r="EK45" s="1">
        <v>0.9</v>
      </c>
      <c r="EL45" s="1">
        <v>0.9</v>
      </c>
      <c r="EM45" s="1">
        <v>0.9</v>
      </c>
      <c r="EO45" s="1"/>
      <c r="EP45" s="10" t="s">
        <v>239</v>
      </c>
      <c r="EQ45" s="1">
        <v>0.1</v>
      </c>
      <c r="ER45" s="1">
        <v>0.1</v>
      </c>
      <c r="ES45" s="1">
        <v>0.1</v>
      </c>
      <c r="ET45" s="1">
        <v>0.1</v>
      </c>
      <c r="EU45" s="1">
        <v>0.1</v>
      </c>
      <c r="EV45" s="1">
        <v>0.1</v>
      </c>
      <c r="EW45" s="1">
        <v>0.1</v>
      </c>
      <c r="EX45" s="1">
        <v>0.1</v>
      </c>
      <c r="EY45" s="1">
        <v>0.1</v>
      </c>
      <c r="EZ45" s="1">
        <v>0.1</v>
      </c>
      <c r="FA45" s="1">
        <v>0.1</v>
      </c>
      <c r="FB45" s="1">
        <v>0.2</v>
      </c>
      <c r="FC45" s="1">
        <v>0.2</v>
      </c>
      <c r="FD45" s="1">
        <v>0.2</v>
      </c>
      <c r="FE45" s="1">
        <v>0.2</v>
      </c>
      <c r="FF45" s="1">
        <v>0.2</v>
      </c>
      <c r="FG45" s="1">
        <v>0.2</v>
      </c>
      <c r="FH45" s="1">
        <v>0.2</v>
      </c>
      <c r="FI45" s="1">
        <v>0.2</v>
      </c>
      <c r="FJ45" s="1">
        <v>0.2</v>
      </c>
      <c r="FK45" s="1">
        <v>0.2</v>
      </c>
    </row>
    <row r="46" ht="14.5" spans="1:167">
      <c r="A46" s="1"/>
      <c r="B46" s="10" t="s">
        <v>240</v>
      </c>
      <c r="C46" s="1">
        <v>0.1</v>
      </c>
      <c r="D46" s="1">
        <v>0.1</v>
      </c>
      <c r="E46" s="1">
        <v>0.1</v>
      </c>
      <c r="F46" s="1">
        <v>0.1</v>
      </c>
      <c r="G46" s="1">
        <v>0.1</v>
      </c>
      <c r="H46" s="1">
        <v>0.1</v>
      </c>
      <c r="I46" s="1">
        <v>0.1</v>
      </c>
      <c r="J46" s="1">
        <v>0.1</v>
      </c>
      <c r="K46" s="1">
        <v>0.1</v>
      </c>
      <c r="L46" s="1">
        <v>0.1</v>
      </c>
      <c r="M46" s="1">
        <v>0.1</v>
      </c>
      <c r="N46" s="1">
        <v>0.1</v>
      </c>
      <c r="O46" s="1">
        <v>0.1</v>
      </c>
      <c r="P46" s="1">
        <v>0.1</v>
      </c>
      <c r="Q46" s="1">
        <v>0.1</v>
      </c>
      <c r="R46" s="1">
        <v>0.1</v>
      </c>
      <c r="S46" s="1">
        <v>0.1</v>
      </c>
      <c r="T46" s="1">
        <v>0.1</v>
      </c>
      <c r="U46" s="1">
        <v>0.1</v>
      </c>
      <c r="V46" s="1">
        <v>0.1</v>
      </c>
      <c r="W46" s="1">
        <v>0.1</v>
      </c>
      <c r="Y46" s="1"/>
      <c r="Z46" s="10" t="s">
        <v>240</v>
      </c>
      <c r="AA46" s="1">
        <v>1.8</v>
      </c>
      <c r="AB46" s="1">
        <v>1.8</v>
      </c>
      <c r="AC46" s="1">
        <v>1.9</v>
      </c>
      <c r="AD46" s="1">
        <v>1.9</v>
      </c>
      <c r="AE46" s="1">
        <v>2</v>
      </c>
      <c r="AF46" s="1">
        <v>2</v>
      </c>
      <c r="AG46" s="1">
        <v>2</v>
      </c>
      <c r="AH46" s="1">
        <v>2</v>
      </c>
      <c r="AI46" s="1">
        <v>2</v>
      </c>
      <c r="AJ46" s="1">
        <v>2</v>
      </c>
      <c r="AK46" s="1">
        <v>2.1</v>
      </c>
      <c r="AL46" s="1">
        <v>2.1</v>
      </c>
      <c r="AM46" s="1">
        <v>2.1</v>
      </c>
      <c r="AN46" s="1">
        <v>2.1</v>
      </c>
      <c r="AO46" s="1">
        <v>2.1</v>
      </c>
      <c r="AP46" s="1">
        <v>2.1</v>
      </c>
      <c r="AQ46" s="1">
        <v>2.2</v>
      </c>
      <c r="AR46" s="1">
        <v>2.2</v>
      </c>
      <c r="AS46" s="1">
        <v>2.2</v>
      </c>
      <c r="AT46" s="1">
        <v>2.2</v>
      </c>
      <c r="AU46" s="1">
        <v>2.3</v>
      </c>
      <c r="AW46" s="1"/>
      <c r="AX46" s="10" t="s">
        <v>240</v>
      </c>
      <c r="AY46" s="1">
        <v>0.2</v>
      </c>
      <c r="AZ46" s="1">
        <v>0.2</v>
      </c>
      <c r="BA46" s="1">
        <v>0.2</v>
      </c>
      <c r="BB46" s="1">
        <v>0.2</v>
      </c>
      <c r="BC46" s="1">
        <v>0.2</v>
      </c>
      <c r="BD46" s="1">
        <v>0.2</v>
      </c>
      <c r="BE46" s="1">
        <v>0.2</v>
      </c>
      <c r="BF46" s="1">
        <v>0.2</v>
      </c>
      <c r="BG46" s="1">
        <v>0.2</v>
      </c>
      <c r="BH46" s="1">
        <v>0.2</v>
      </c>
      <c r="BI46" s="1">
        <v>0.2</v>
      </c>
      <c r="BJ46" s="1">
        <v>0.2</v>
      </c>
      <c r="BK46" s="1">
        <v>0.2</v>
      </c>
      <c r="BL46" s="1">
        <v>0.2</v>
      </c>
      <c r="BM46" s="1">
        <v>0.2</v>
      </c>
      <c r="BN46" s="1">
        <v>0.2</v>
      </c>
      <c r="BO46" s="1">
        <v>0.2</v>
      </c>
      <c r="BP46" s="1">
        <v>0.2</v>
      </c>
      <c r="BQ46" s="1">
        <v>0.2</v>
      </c>
      <c r="BR46" s="1">
        <v>0.2</v>
      </c>
      <c r="BS46" s="1">
        <v>0.2</v>
      </c>
      <c r="BU46" s="1"/>
      <c r="BV46" s="10" t="s">
        <v>240</v>
      </c>
      <c r="BW46" s="1">
        <v>0</v>
      </c>
      <c r="BX46" s="1">
        <v>0</v>
      </c>
      <c r="BY46" s="1">
        <v>0</v>
      </c>
      <c r="BZ46" s="1">
        <v>0</v>
      </c>
      <c r="CA46" s="1">
        <v>0.1</v>
      </c>
      <c r="CB46" s="1">
        <v>0.1</v>
      </c>
      <c r="CC46" s="1">
        <v>0.1</v>
      </c>
      <c r="CD46" s="1">
        <v>0.1</v>
      </c>
      <c r="CE46" s="1">
        <v>0.1</v>
      </c>
      <c r="CF46" s="1">
        <v>0.1</v>
      </c>
      <c r="CG46" s="1">
        <v>0.1</v>
      </c>
      <c r="CH46" s="1">
        <v>0.1</v>
      </c>
      <c r="CI46" s="1">
        <v>0.1</v>
      </c>
      <c r="CJ46" s="1">
        <v>0.1</v>
      </c>
      <c r="CK46" s="1">
        <v>0.1</v>
      </c>
      <c r="CL46" s="1">
        <v>0.1</v>
      </c>
      <c r="CM46" s="1">
        <v>0.1</v>
      </c>
      <c r="CN46" s="1">
        <v>0.1</v>
      </c>
      <c r="CO46" s="1">
        <v>0.1</v>
      </c>
      <c r="CP46" s="1">
        <v>0.1</v>
      </c>
      <c r="CQ46" s="1">
        <v>0.1</v>
      </c>
      <c r="CS46" s="1"/>
      <c r="CT46" s="10" t="s">
        <v>240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Q46" s="1"/>
      <c r="DR46" s="10" t="s">
        <v>240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O46" s="1"/>
      <c r="EP46" s="10" t="s">
        <v>240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</row>
    <row r="47" ht="14.5" spans="1:16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</row>
    <row r="48" ht="14.5" spans="1:167">
      <c r="A48" s="15" t="s">
        <v>275</v>
      </c>
      <c r="B48" s="1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Y48" s="15" t="s">
        <v>275</v>
      </c>
      <c r="Z48" s="15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15" t="s">
        <v>275</v>
      </c>
      <c r="AX48" s="15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U48" s="15" t="s">
        <v>275</v>
      </c>
      <c r="BV48" s="15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S48" s="15" t="s">
        <v>275</v>
      </c>
      <c r="CT48" s="15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Q48" s="15" t="s">
        <v>275</v>
      </c>
      <c r="DR48" s="15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O48" s="15" t="s">
        <v>275</v>
      </c>
      <c r="EP48" s="15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</row>
    <row r="49" ht="14.5" spans="1:16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</row>
    <row r="50" ht="14.5" spans="1:16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</row>
    <row r="51" ht="14.5" spans="1:16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</row>
    <row r="52" ht="14.5" spans="1:16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</row>
    <row r="53" ht="14.5" spans="1:16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</row>
    <row r="54" ht="14.5" spans="1:16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</row>
    <row r="55" ht="14.5" spans="1:16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</row>
    <row r="56" ht="14.5" spans="1:16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</row>
    <row r="57" ht="14.5" spans="1:16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</row>
    <row r="58" ht="14.5" spans="1:16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</row>
    <row r="59" ht="14.5" spans="1:16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</row>
    <row r="60" ht="14.5" spans="1:16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</row>
    <row r="61" ht="14.5" spans="1:16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</row>
    <row r="62" ht="14.5" spans="1:16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</row>
    <row r="63" ht="14.5" spans="1:16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</row>
    <row r="64" ht="14.5" spans="1:16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</row>
    <row r="65" ht="14.5" spans="1:16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</row>
    <row r="66" ht="14.5" spans="1:16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</row>
    <row r="67" ht="14.5" spans="1:1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</row>
    <row r="68" ht="14.5" spans="1:16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</row>
    <row r="69" ht="14.5" spans="1:16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</row>
    <row r="70" ht="14.5" spans="1:16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</row>
    <row r="71" ht="14.5" spans="1:16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</row>
    <row r="72" ht="14.5" spans="1:16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</row>
    <row r="73" ht="14.5" spans="1:16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</row>
    <row r="74" ht="14.5" spans="1:16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</row>
    <row r="75" ht="14.5" spans="1:16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</row>
    <row r="76" ht="14.5" spans="1:16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</row>
    <row r="77" ht="14.5" spans="1:16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</row>
    <row r="78" ht="14.5" spans="1:16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</row>
    <row r="79" ht="14.5" spans="1:16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</row>
    <row r="80" ht="14.5" spans="1:16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</row>
    <row r="81" ht="14.5" spans="1:16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</row>
    <row r="82" ht="14.5" spans="1:16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</row>
    <row r="83" ht="14.5" spans="1:16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</row>
    <row r="84" ht="14.5" spans="1:16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</row>
    <row r="85" ht="14.5" spans="1:16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</row>
    <row r="86" ht="14.5" spans="1:16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</row>
    <row r="87" ht="14.5" spans="1:16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</row>
    <row r="88" ht="14.5" spans="1:16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</row>
    <row r="89" ht="14.5" spans="1:16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</row>
    <row r="90" ht="14.5" spans="1:16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</row>
    <row r="91" ht="14.5" spans="1:16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</row>
    <row r="92" ht="14.5" spans="1:16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</row>
    <row r="93" ht="14.5" spans="1:16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</row>
    <row r="94" ht="14.5" spans="1:16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</row>
    <row r="95" ht="14.5" spans="1:16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</row>
    <row r="96" ht="14.5" spans="1:16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</row>
    <row r="97" ht="14.5" spans="1:16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</row>
    <row r="98" ht="14.5" spans="1:16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</row>
    <row r="99" ht="14.5" spans="1:16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</row>
    <row r="100" ht="14.5" spans="1:16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</row>
    <row r="101" ht="14.5" spans="1:16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</row>
    <row r="102" ht="14.5" spans="1:16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</row>
    <row r="103" ht="14.5" spans="1:16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</row>
    <row r="104" ht="14.5" spans="1:16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</row>
    <row r="105" ht="14.5" spans="1:2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4.5" spans="1:2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4.5" spans="1:2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4.5" spans="1:2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4.5" spans="1:2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4.5" spans="1:2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4.5" spans="1: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4.5" spans="1: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4.5" spans="1: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4.5" spans="1: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4.5" spans="1: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4.5" spans="1: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4.5" spans="1: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4.5" spans="1: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4.5" spans="1: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4.5" spans="1: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4.5" spans="1:2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4.5" spans="1:2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4.5" spans="1: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4.5" spans="1:2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4.5" spans="1:2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4.5" spans="1:2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4.5" spans="1:2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4.5" spans="1:2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4.5" spans="1:2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4.5" spans="1: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4.5" spans="1:2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4.5" spans="1:2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4.5" spans="1:2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4.5" spans="1: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4.5" spans="1:2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4.5" spans="1:2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4.5" spans="1:2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4.5" spans="1:2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4.5" spans="1:2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4.5" spans="1: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4.5" spans="1: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4.5" spans="1: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4.5" spans="1: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4.5" spans="1: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4.5" spans="1: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4.5" spans="1: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4.5" spans="1:2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4.5" spans="1:2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4.5" spans="1:2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4.5" spans="1:2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4.5" spans="1:2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4.5" spans="1:2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4.5" spans="1:2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4.5" spans="1:2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4.5" spans="1:2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4.5" spans="1:2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4.5" spans="1:2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4.5" spans="1:2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4.5" spans="1:2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4.5" spans="1:2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4.5" spans="1:2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4.5" spans="1:2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</sheetData>
  <mergeCells count="405">
    <mergeCell ref="A1:B1"/>
    <mergeCell ref="Y1:Z1"/>
    <mergeCell ref="AW1:AX1"/>
    <mergeCell ref="BU1:BV1"/>
    <mergeCell ref="CS1:CT1"/>
    <mergeCell ref="DQ1:DR1"/>
    <mergeCell ref="EO1:EP1"/>
    <mergeCell ref="A2:B2"/>
    <mergeCell ref="Y2:Z2"/>
    <mergeCell ref="AW2:AX2"/>
    <mergeCell ref="BU2:BV2"/>
    <mergeCell ref="CS2:CT2"/>
    <mergeCell ref="DQ2:DR2"/>
    <mergeCell ref="EO2:EP2"/>
    <mergeCell ref="A3:B3"/>
    <mergeCell ref="Y3:Z3"/>
    <mergeCell ref="AW3:AX3"/>
    <mergeCell ref="BU3:BV3"/>
    <mergeCell ref="CS3:CT3"/>
    <mergeCell ref="DQ3:DR3"/>
    <mergeCell ref="EO3:EP3"/>
    <mergeCell ref="A4:B4"/>
    <mergeCell ref="Y4:Z4"/>
    <mergeCell ref="AW4:AX4"/>
    <mergeCell ref="BU4:BV4"/>
    <mergeCell ref="CS4:CT4"/>
    <mergeCell ref="DQ4:DR4"/>
    <mergeCell ref="EO4:EP4"/>
    <mergeCell ref="A5:B5"/>
    <mergeCell ref="Y5:Z5"/>
    <mergeCell ref="AW5:AX5"/>
    <mergeCell ref="BU5:BV5"/>
    <mergeCell ref="CS5:CT5"/>
    <mergeCell ref="DQ5:DR5"/>
    <mergeCell ref="EO5:EP5"/>
    <mergeCell ref="A6:B6"/>
    <mergeCell ref="Y6:Z6"/>
    <mergeCell ref="AW6:AX6"/>
    <mergeCell ref="BU6:BV6"/>
    <mergeCell ref="CS6:CT6"/>
    <mergeCell ref="DQ6:DR6"/>
    <mergeCell ref="EO6:EP6"/>
    <mergeCell ref="A7:B7"/>
    <mergeCell ref="Y7:Z7"/>
    <mergeCell ref="AW7:AX7"/>
    <mergeCell ref="BU7:BV7"/>
    <mergeCell ref="CS7:CT7"/>
    <mergeCell ref="DQ7:DR7"/>
    <mergeCell ref="EO7:EP7"/>
    <mergeCell ref="A8:B8"/>
    <mergeCell ref="Y8:Z8"/>
    <mergeCell ref="AW8:AX8"/>
    <mergeCell ref="BU8:BV8"/>
    <mergeCell ref="CS8:CT8"/>
    <mergeCell ref="DQ8:DR8"/>
    <mergeCell ref="EO8:EP8"/>
    <mergeCell ref="A9:B9"/>
    <mergeCell ref="Y9:Z9"/>
    <mergeCell ref="AW9:AX9"/>
    <mergeCell ref="BU9:BV9"/>
    <mergeCell ref="CS9:CT9"/>
    <mergeCell ref="DQ9:DR9"/>
    <mergeCell ref="EO9:EP9"/>
    <mergeCell ref="A10:B10"/>
    <mergeCell ref="Y10:Z10"/>
    <mergeCell ref="AW10:AX10"/>
    <mergeCell ref="BU10:BV10"/>
    <mergeCell ref="CS10:CT10"/>
    <mergeCell ref="DQ10:DR10"/>
    <mergeCell ref="EO10:EP10"/>
    <mergeCell ref="A11:B11"/>
    <mergeCell ref="Y11:Z11"/>
    <mergeCell ref="AW11:AX11"/>
    <mergeCell ref="BU11:BV11"/>
    <mergeCell ref="CS11:CT11"/>
    <mergeCell ref="DQ11:DR11"/>
    <mergeCell ref="EO11:EP11"/>
    <mergeCell ref="A12:B12"/>
    <mergeCell ref="Y12:Z12"/>
    <mergeCell ref="AW12:AX12"/>
    <mergeCell ref="BU12:BV12"/>
    <mergeCell ref="CS12:CT12"/>
    <mergeCell ref="DQ12:DR12"/>
    <mergeCell ref="EO12:EP12"/>
    <mergeCell ref="A30:B30"/>
    <mergeCell ref="Y30:Z30"/>
    <mergeCell ref="AW30:AX30"/>
    <mergeCell ref="BU30:BV30"/>
    <mergeCell ref="CS30:CT30"/>
    <mergeCell ref="DQ30:DR30"/>
    <mergeCell ref="EO30:EP30"/>
    <mergeCell ref="A47:B47"/>
    <mergeCell ref="Y47:Z47"/>
    <mergeCell ref="AW47:AX47"/>
    <mergeCell ref="BU47:BV47"/>
    <mergeCell ref="CS47:CT47"/>
    <mergeCell ref="DQ47:DR47"/>
    <mergeCell ref="EO47:EP47"/>
    <mergeCell ref="A48:B48"/>
    <mergeCell ref="Y48:Z48"/>
    <mergeCell ref="AW48:AX48"/>
    <mergeCell ref="BU48:BV48"/>
    <mergeCell ref="CS48:CT48"/>
    <mergeCell ref="DQ48:DR48"/>
    <mergeCell ref="EO48:EP48"/>
    <mergeCell ref="A49:B49"/>
    <mergeCell ref="Y49:Z49"/>
    <mergeCell ref="AW49:AX49"/>
    <mergeCell ref="BU49:BV49"/>
    <mergeCell ref="CS49:CT49"/>
    <mergeCell ref="DQ49:DR49"/>
    <mergeCell ref="EO49:EP49"/>
    <mergeCell ref="A50:B50"/>
    <mergeCell ref="Y50:Z50"/>
    <mergeCell ref="AW50:AX50"/>
    <mergeCell ref="BU50:BV50"/>
    <mergeCell ref="CS50:CT50"/>
    <mergeCell ref="DQ50:DR50"/>
    <mergeCell ref="EO50:EP50"/>
    <mergeCell ref="A51:B51"/>
    <mergeCell ref="Y51:Z51"/>
    <mergeCell ref="AW51:AX51"/>
    <mergeCell ref="BU51:BV51"/>
    <mergeCell ref="CS51:CT51"/>
    <mergeCell ref="DQ51:DR51"/>
    <mergeCell ref="EO51:EP51"/>
    <mergeCell ref="A52:B52"/>
    <mergeCell ref="Y52:Z52"/>
    <mergeCell ref="AW52:AX52"/>
    <mergeCell ref="BU52:BV52"/>
    <mergeCell ref="CS52:CT52"/>
    <mergeCell ref="DQ52:DR52"/>
    <mergeCell ref="EO52:EP52"/>
    <mergeCell ref="A53:B53"/>
    <mergeCell ref="Y53:Z53"/>
    <mergeCell ref="AW53:AX53"/>
    <mergeCell ref="BU53:BV53"/>
    <mergeCell ref="CS53:CT53"/>
    <mergeCell ref="DQ53:DR53"/>
    <mergeCell ref="EO53:EP53"/>
    <mergeCell ref="A54:B54"/>
    <mergeCell ref="Y54:Z54"/>
    <mergeCell ref="AW54:AX54"/>
    <mergeCell ref="BU54:BV54"/>
    <mergeCell ref="CS54:CT54"/>
    <mergeCell ref="DQ54:DR54"/>
    <mergeCell ref="EO54:EP54"/>
    <mergeCell ref="A55:B55"/>
    <mergeCell ref="Y55:Z55"/>
    <mergeCell ref="AW55:AX55"/>
    <mergeCell ref="BU55:BV55"/>
    <mergeCell ref="CS55:CT55"/>
    <mergeCell ref="DQ55:DR55"/>
    <mergeCell ref="EO55:EP55"/>
    <mergeCell ref="A56:B56"/>
    <mergeCell ref="Y56:Z56"/>
    <mergeCell ref="AW56:AX56"/>
    <mergeCell ref="BU56:BV56"/>
    <mergeCell ref="CS56:CT56"/>
    <mergeCell ref="DQ56:DR56"/>
    <mergeCell ref="EO56:EP56"/>
    <mergeCell ref="A57:B57"/>
    <mergeCell ref="Y57:Z57"/>
    <mergeCell ref="AW57:AX57"/>
    <mergeCell ref="BU57:BV57"/>
    <mergeCell ref="CS57:CT57"/>
    <mergeCell ref="DQ57:DR57"/>
    <mergeCell ref="EO57:EP57"/>
    <mergeCell ref="A58:B58"/>
    <mergeCell ref="Y58:Z58"/>
    <mergeCell ref="AW58:AX58"/>
    <mergeCell ref="BU58:BV58"/>
    <mergeCell ref="CS58:CT58"/>
    <mergeCell ref="DQ58:DR58"/>
    <mergeCell ref="EO58:EP58"/>
    <mergeCell ref="A59:B59"/>
    <mergeCell ref="Y59:Z59"/>
    <mergeCell ref="AW59:AX59"/>
    <mergeCell ref="BU59:BV59"/>
    <mergeCell ref="CS59:CT59"/>
    <mergeCell ref="DQ59:DR59"/>
    <mergeCell ref="EO59:EP59"/>
    <mergeCell ref="A60:B60"/>
    <mergeCell ref="Y60:Z60"/>
    <mergeCell ref="AW60:AX60"/>
    <mergeCell ref="BU60:BV60"/>
    <mergeCell ref="CS60:CT60"/>
    <mergeCell ref="DQ60:DR60"/>
    <mergeCell ref="EO60:EP60"/>
    <mergeCell ref="A61:B61"/>
    <mergeCell ref="Y61:Z61"/>
    <mergeCell ref="AW61:AX61"/>
    <mergeCell ref="BU61:BV61"/>
    <mergeCell ref="CS61:CT61"/>
    <mergeCell ref="DQ61:DR61"/>
    <mergeCell ref="EO61:EP61"/>
    <mergeCell ref="A62:B62"/>
    <mergeCell ref="Y62:Z62"/>
    <mergeCell ref="AW62:AX62"/>
    <mergeCell ref="BU62:BV62"/>
    <mergeCell ref="CS62:CT62"/>
    <mergeCell ref="DQ62:DR62"/>
    <mergeCell ref="EO62:EP62"/>
    <mergeCell ref="A63:B63"/>
    <mergeCell ref="Y63:Z63"/>
    <mergeCell ref="AW63:AX63"/>
    <mergeCell ref="BU63:BV63"/>
    <mergeCell ref="CS63:CT63"/>
    <mergeCell ref="DQ63:DR63"/>
    <mergeCell ref="EO63:EP63"/>
    <mergeCell ref="A64:B64"/>
    <mergeCell ref="Y64:Z64"/>
    <mergeCell ref="AW64:AX64"/>
    <mergeCell ref="BU64:BV64"/>
    <mergeCell ref="CS64:CT64"/>
    <mergeCell ref="DQ64:DR64"/>
    <mergeCell ref="EO64:EP64"/>
    <mergeCell ref="A65:B65"/>
    <mergeCell ref="Y65:Z65"/>
    <mergeCell ref="AW65:AX65"/>
    <mergeCell ref="BU65:BV65"/>
    <mergeCell ref="CS65:CT65"/>
    <mergeCell ref="DQ65:DR65"/>
    <mergeCell ref="EO65:EP65"/>
    <mergeCell ref="A66:B66"/>
    <mergeCell ref="Y66:Z66"/>
    <mergeCell ref="AW66:AX66"/>
    <mergeCell ref="BU66:BV66"/>
    <mergeCell ref="CS66:CT66"/>
    <mergeCell ref="DQ66:DR66"/>
    <mergeCell ref="EO66:EP66"/>
    <mergeCell ref="A67:B67"/>
    <mergeCell ref="Y67:Z67"/>
    <mergeCell ref="AW67:AX67"/>
    <mergeCell ref="BU67:BV67"/>
    <mergeCell ref="CS67:CT67"/>
    <mergeCell ref="DQ67:DR67"/>
    <mergeCell ref="EO67:EP67"/>
    <mergeCell ref="A68:B68"/>
    <mergeCell ref="Y68:Z68"/>
    <mergeCell ref="AW68:AX68"/>
    <mergeCell ref="BU68:BV68"/>
    <mergeCell ref="CS68:CT68"/>
    <mergeCell ref="DQ68:DR68"/>
    <mergeCell ref="EO68:EP68"/>
    <mergeCell ref="A69:B69"/>
    <mergeCell ref="Y69:Z69"/>
    <mergeCell ref="AW69:AX69"/>
    <mergeCell ref="BU69:BV69"/>
    <mergeCell ref="CS69:CT69"/>
    <mergeCell ref="DQ69:DR69"/>
    <mergeCell ref="EO69:EP69"/>
    <mergeCell ref="A70:B70"/>
    <mergeCell ref="Y70:Z70"/>
    <mergeCell ref="AW70:AX70"/>
    <mergeCell ref="BU70:BV70"/>
    <mergeCell ref="CS70:CT70"/>
    <mergeCell ref="DQ70:DR70"/>
    <mergeCell ref="EO70:EP70"/>
    <mergeCell ref="A71:B71"/>
    <mergeCell ref="Y71:Z71"/>
    <mergeCell ref="AW71:AX71"/>
    <mergeCell ref="BU71:BV71"/>
    <mergeCell ref="CS71:CT71"/>
    <mergeCell ref="DQ71:DR71"/>
    <mergeCell ref="EO71:EP71"/>
    <mergeCell ref="A72:B72"/>
    <mergeCell ref="Y72:Z72"/>
    <mergeCell ref="AW72:AX72"/>
    <mergeCell ref="BU72:BV72"/>
    <mergeCell ref="CS72:CT72"/>
    <mergeCell ref="DQ72:DR72"/>
    <mergeCell ref="EO72:EP72"/>
    <mergeCell ref="A73:B73"/>
    <mergeCell ref="Y73:Z73"/>
    <mergeCell ref="AW73:AX73"/>
    <mergeCell ref="BU73:BV73"/>
    <mergeCell ref="CS73:CT73"/>
    <mergeCell ref="DQ73:DR73"/>
    <mergeCell ref="EO73:EP73"/>
    <mergeCell ref="A74:B74"/>
    <mergeCell ref="Y74:Z74"/>
    <mergeCell ref="AW74:AX74"/>
    <mergeCell ref="BU74:BV74"/>
    <mergeCell ref="CS74:CT74"/>
    <mergeCell ref="DQ74:DR74"/>
    <mergeCell ref="EO74:EP74"/>
    <mergeCell ref="A75:B75"/>
    <mergeCell ref="EO75:EP75"/>
    <mergeCell ref="A76:B76"/>
    <mergeCell ref="EO76:EP76"/>
    <mergeCell ref="A77:B77"/>
    <mergeCell ref="EO77:EP77"/>
    <mergeCell ref="A78:B78"/>
    <mergeCell ref="EO78:EP78"/>
    <mergeCell ref="A79:B79"/>
    <mergeCell ref="EO79:EP79"/>
    <mergeCell ref="A80:B80"/>
    <mergeCell ref="EO80:EP80"/>
    <mergeCell ref="A81:B81"/>
    <mergeCell ref="EO81:EP81"/>
    <mergeCell ref="A82:B82"/>
    <mergeCell ref="EO82:EP82"/>
    <mergeCell ref="A83:B83"/>
    <mergeCell ref="EO83:EP83"/>
    <mergeCell ref="A84:B84"/>
    <mergeCell ref="EO84:EP84"/>
    <mergeCell ref="A85:B85"/>
    <mergeCell ref="EO85:EP85"/>
    <mergeCell ref="A86:B86"/>
    <mergeCell ref="EO86:EP86"/>
    <mergeCell ref="A87:B87"/>
    <mergeCell ref="EO87:EP87"/>
    <mergeCell ref="A88:B88"/>
    <mergeCell ref="EO88:EP88"/>
    <mergeCell ref="A89:B89"/>
    <mergeCell ref="EO89:EP89"/>
    <mergeCell ref="A90:B90"/>
    <mergeCell ref="EO90:EP90"/>
    <mergeCell ref="A91:B91"/>
    <mergeCell ref="EO91:EP91"/>
    <mergeCell ref="A92:B92"/>
    <mergeCell ref="EO92:EP92"/>
    <mergeCell ref="A93:B93"/>
    <mergeCell ref="EO93:EP93"/>
    <mergeCell ref="A94:B94"/>
    <mergeCell ref="EO94:EP94"/>
    <mergeCell ref="A95:B95"/>
    <mergeCell ref="EO95:EP95"/>
    <mergeCell ref="A96:B96"/>
    <mergeCell ref="EO96:EP96"/>
    <mergeCell ref="A97:B97"/>
    <mergeCell ref="EO97:EP97"/>
    <mergeCell ref="A98:B98"/>
    <mergeCell ref="EO98:EP98"/>
    <mergeCell ref="A99:B99"/>
    <mergeCell ref="EO99:EP99"/>
    <mergeCell ref="A100:B100"/>
    <mergeCell ref="EO100:EP100"/>
    <mergeCell ref="A101:B101"/>
    <mergeCell ref="EO101:EP101"/>
    <mergeCell ref="A102:B102"/>
    <mergeCell ref="EO102:EP102"/>
    <mergeCell ref="A103:B103"/>
    <mergeCell ref="EO103:EP103"/>
    <mergeCell ref="A104:B104"/>
    <mergeCell ref="EO104:EP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43"/>
  <sheetViews>
    <sheetView zoomScale="44" zoomScaleNormal="44" topLeftCell="G113" workbookViewId="0">
      <selection activeCell="R42" sqref="R42"/>
    </sheetView>
  </sheetViews>
  <sheetFormatPr defaultColWidth="8.72727272727273" defaultRowHeight="12.5"/>
  <cols>
    <col min="2" max="2" width="13.8181818181818" customWidth="1"/>
    <col min="3" max="3" width="27.2727272727273" customWidth="1"/>
    <col min="4" max="4" width="26.1818181818182" customWidth="1"/>
    <col min="5" max="5" width="17.4545454545455" customWidth="1"/>
    <col min="6" max="6" width="29.7272727272727" customWidth="1"/>
    <col min="7" max="7" width="27.2727272727273" customWidth="1"/>
    <col min="8" max="8" width="17" customWidth="1"/>
    <col min="9" max="9" width="11" customWidth="1"/>
    <col min="10" max="13" width="12" customWidth="1"/>
    <col min="14" max="14" width="12.4545454545455" customWidth="1"/>
    <col min="18" max="18" width="53.5454545454545" customWidth="1"/>
    <col min="19" max="19" width="19.1818181818182" customWidth="1"/>
    <col min="20" max="20" width="17" customWidth="1"/>
  </cols>
  <sheetData>
    <row r="1" ht="14.5" spans="4:13">
      <c r="D1" s="32"/>
      <c r="E1" s="32"/>
      <c r="F1" s="33" t="s">
        <v>233</v>
      </c>
      <c r="G1" s="32"/>
      <c r="H1" s="32"/>
      <c r="I1" s="32"/>
      <c r="J1" s="32"/>
      <c r="K1" s="32"/>
      <c r="L1" s="32"/>
      <c r="M1" s="32"/>
    </row>
    <row r="2" ht="15.25" spans="4:18">
      <c r="D2" s="34" t="s">
        <v>11</v>
      </c>
      <c r="E2" s="34" t="s">
        <v>185</v>
      </c>
      <c r="F2" s="34" t="s">
        <v>186</v>
      </c>
      <c r="G2" s="115" t="s">
        <v>187</v>
      </c>
      <c r="H2" t="s">
        <v>188</v>
      </c>
      <c r="I2" t="s">
        <v>189</v>
      </c>
      <c r="J2" t="s">
        <v>190</v>
      </c>
      <c r="K2" t="s">
        <v>191</v>
      </c>
      <c r="L2" t="s">
        <v>192</v>
      </c>
      <c r="M2" t="s">
        <v>193</v>
      </c>
      <c r="O2" s="120" t="s">
        <v>234</v>
      </c>
      <c r="R2" s="35" t="s">
        <v>235</v>
      </c>
    </row>
    <row r="3" spans="2:15">
      <c r="B3" s="116" t="s">
        <v>236</v>
      </c>
      <c r="C3" s="56" t="str">
        <f>attached_heating_EFF!B14</f>
        <v>Heating Oil – Normal Efficiency</v>
      </c>
      <c r="D3" t="s">
        <v>124</v>
      </c>
      <c r="E3" t="s">
        <v>79</v>
      </c>
      <c r="F3" t="s">
        <v>29</v>
      </c>
      <c r="G3">
        <f>attached_MobileHeatingStock!W15*'TechHeat-RES-MOB'!O3</f>
        <v>0</v>
      </c>
      <c r="H3">
        <f>attached_MobileHeatingStock!AU15*'TechHeat-RES-MOB'!O3</f>
        <v>0</v>
      </c>
      <c r="I3">
        <f>attached_MobileHeatingStock!BS15*'TechHeat-RES-MOB'!O3</f>
        <v>0</v>
      </c>
      <c r="J3">
        <f>attached_MobileHeatingStock!CQ15*'TechHeat-RES-MOB'!O3</f>
        <v>0</v>
      </c>
      <c r="K3">
        <f>attached_MobileHeatingStock!DO15*'TechHeat-RES-MOB'!O3</f>
        <v>0</v>
      </c>
      <c r="L3">
        <f>attached_MobileHeatingStock!EM15*'TechHeat-RES-MOB'!O3</f>
        <v>0</v>
      </c>
      <c r="M3">
        <f>attached_MobileHeatingStock!FK15*'TechHeat-RES-MOB'!O3</f>
        <v>0.0001</v>
      </c>
      <c r="O3">
        <v>0.001</v>
      </c>
    </row>
    <row r="4" spans="2:15">
      <c r="B4" s="116"/>
      <c r="C4" s="56" t="str">
        <f>attached_heating_EFF!B15</f>
        <v>Heating Oil – Medium Efficiency</v>
      </c>
      <c r="D4" t="s">
        <v>125</v>
      </c>
      <c r="E4" t="s">
        <v>79</v>
      </c>
      <c r="F4" t="s">
        <v>29</v>
      </c>
      <c r="G4">
        <f>attached_MobileHeatingStock!W16*'TechHeat-RES-MOB'!O4</f>
        <v>0.0089</v>
      </c>
      <c r="H4">
        <f>attached_MobileHeatingStock!AU16*'TechHeat-RES-MOB'!O4</f>
        <v>0.0022</v>
      </c>
      <c r="I4">
        <f>attached_MobileHeatingStock!BS16*'TechHeat-RES-MOB'!O4</f>
        <v>0.0007</v>
      </c>
      <c r="J4">
        <f>attached_MobileHeatingStock!CQ16*'TechHeat-RES-MOB'!O4</f>
        <v>0.0001</v>
      </c>
      <c r="K4">
        <f>attached_MobileHeatingStock!DO16*'TechHeat-RES-MOB'!O4</f>
        <v>0.0002</v>
      </c>
      <c r="L4">
        <f>attached_MobileHeatingStock!EM16*'TechHeat-RES-MOB'!O4</f>
        <v>0.0001</v>
      </c>
      <c r="M4">
        <f>attached_MobileHeatingStock!FK16*'TechHeat-RES-MOB'!O4</f>
        <v>0.0033</v>
      </c>
      <c r="O4">
        <v>0.001</v>
      </c>
    </row>
    <row r="5" spans="2:15">
      <c r="B5" s="116"/>
      <c r="C5" s="56" t="str">
        <f>attached_heating_EFF!B16</f>
        <v>Heating Oil – High Efficiency</v>
      </c>
      <c r="D5" t="s">
        <v>126</v>
      </c>
      <c r="E5" t="s">
        <v>79</v>
      </c>
      <c r="F5" t="s">
        <v>29</v>
      </c>
      <c r="G5">
        <f>attached_MobileHeatingStock!W17*'TechHeat-RES-MOB'!O5</f>
        <v>0</v>
      </c>
      <c r="H5">
        <f>attached_MobileHeatingStock!AU17*'TechHeat-RES-MOB'!O5</f>
        <v>0</v>
      </c>
      <c r="I5">
        <f>attached_MobileHeatingStock!BS17*'TechHeat-RES-MOB'!O5</f>
        <v>0</v>
      </c>
      <c r="J5">
        <f>attached_MobileHeatingStock!CQ17*'TechHeat-RES-MOB'!O5</f>
        <v>0</v>
      </c>
      <c r="K5">
        <f>attached_MobileHeatingStock!DO17*'TechHeat-RES-MOB'!O5</f>
        <v>0</v>
      </c>
      <c r="L5">
        <f>attached_MobileHeatingStock!EM17*'TechHeat-RES-MOB'!O5</f>
        <v>0</v>
      </c>
      <c r="M5">
        <f>attached_MobileHeatingStock!FK17*'TechHeat-RES-MOB'!O5</f>
        <v>0</v>
      </c>
      <c r="O5">
        <v>0.001</v>
      </c>
    </row>
    <row r="6" spans="2:15">
      <c r="B6" s="116"/>
      <c r="C6" s="56" t="str">
        <f>attached_heating_EFF!B17</f>
        <v>Natural Gas – Normal Efficiency</v>
      </c>
      <c r="D6" t="s">
        <v>127</v>
      </c>
      <c r="E6" t="s">
        <v>76</v>
      </c>
      <c r="F6" t="s">
        <v>29</v>
      </c>
      <c r="G6">
        <f>attached_MobileHeatingStock!W18*'TechHeat-RES-MOB'!O6</f>
        <v>0</v>
      </c>
      <c r="H6">
        <f>attached_MobileHeatingStock!AU18*'TechHeat-RES-MOB'!O6</f>
        <v>0</v>
      </c>
      <c r="I6">
        <f>attached_MobileHeatingStock!BS18*'TechHeat-RES-MOB'!O6</f>
        <v>0</v>
      </c>
      <c r="J6">
        <f>attached_MobileHeatingStock!CQ18*'TechHeat-RES-MOB'!O6</f>
        <v>0.0001</v>
      </c>
      <c r="K6">
        <f>attached_MobileHeatingStock!DO18*'TechHeat-RES-MOB'!O6</f>
        <v>0.0001</v>
      </c>
      <c r="L6">
        <f>attached_MobileHeatingStock!EM18*'TechHeat-RES-MOB'!O6</f>
        <v>0</v>
      </c>
      <c r="M6">
        <f>attached_MobileHeatingStock!FK18*'TechHeat-RES-MOB'!O6</f>
        <v>0</v>
      </c>
      <c r="O6">
        <v>0.001</v>
      </c>
    </row>
    <row r="7" spans="2:15">
      <c r="B7" s="116"/>
      <c r="C7" s="56" t="str">
        <f>attached_heating_EFF!B18</f>
        <v>Natural Gas – Medium Efficiency</v>
      </c>
      <c r="D7" t="s">
        <v>128</v>
      </c>
      <c r="E7" t="s">
        <v>76</v>
      </c>
      <c r="F7" t="s">
        <v>29</v>
      </c>
      <c r="G7">
        <f>attached_MobileHeatingStock!W19*'TechHeat-RES-MOB'!O7</f>
        <v>0.0012</v>
      </c>
      <c r="H7">
        <f>attached_MobileHeatingStock!AU19*'TechHeat-RES-MOB'!O7</f>
        <v>0.002</v>
      </c>
      <c r="I7">
        <f>attached_MobileHeatingStock!BS19*'TechHeat-RES-MOB'!O7</f>
        <v>0.016</v>
      </c>
      <c r="J7">
        <f>attached_MobileHeatingStock!CQ19*'TechHeat-RES-MOB'!O7</f>
        <v>0.006</v>
      </c>
      <c r="K7">
        <f>attached_MobileHeatingStock!DO19*'TechHeat-RES-MOB'!O7</f>
        <v>0.0108</v>
      </c>
      <c r="L7">
        <f>attached_MobileHeatingStock!EM19*'TechHeat-RES-MOB'!O7</f>
        <v>0.0518</v>
      </c>
      <c r="M7">
        <f>attached_MobileHeatingStock!FK19*'TechHeat-RES-MOB'!O7</f>
        <v>0.0325</v>
      </c>
      <c r="O7">
        <v>0.001</v>
      </c>
    </row>
    <row r="8" spans="2:15">
      <c r="B8" s="116"/>
      <c r="C8" s="56" t="str">
        <f>attached_heating_EFF!B19</f>
        <v>Natural Gas – High Efficiency</v>
      </c>
      <c r="D8" t="s">
        <v>129</v>
      </c>
      <c r="E8" t="s">
        <v>76</v>
      </c>
      <c r="F8" t="s">
        <v>29</v>
      </c>
      <c r="G8">
        <f>attached_MobileHeatingStock!W20*'TechHeat-RES-MOB'!O8</f>
        <v>0</v>
      </c>
      <c r="H8">
        <f>attached_MobileHeatingStock!AU20*'TechHeat-RES-MOB'!O8</f>
        <v>0</v>
      </c>
      <c r="I8">
        <f>attached_MobileHeatingStock!BS20*'TechHeat-RES-MOB'!O8</f>
        <v>0</v>
      </c>
      <c r="J8">
        <f>attached_MobileHeatingStock!CQ20*'TechHeat-RES-MOB'!O8</f>
        <v>0</v>
      </c>
      <c r="K8">
        <f>attached_MobileHeatingStock!DO20*'TechHeat-RES-MOB'!O8</f>
        <v>0</v>
      </c>
      <c r="L8">
        <f>attached_MobileHeatingStock!EM20*'TechHeat-RES-MOB'!O8</f>
        <v>0</v>
      </c>
      <c r="M8">
        <f>attached_MobileHeatingStock!FK20*'TechHeat-RES-MOB'!O8</f>
        <v>0</v>
      </c>
      <c r="O8">
        <v>0.001</v>
      </c>
    </row>
    <row r="9" spans="2:15">
      <c r="B9" s="116"/>
      <c r="C9" s="56" t="str">
        <f>attached_heating_EFF!B20</f>
        <v>Electric</v>
      </c>
      <c r="D9" t="s">
        <v>130</v>
      </c>
      <c r="E9" t="s">
        <v>72</v>
      </c>
      <c r="F9" t="s">
        <v>29</v>
      </c>
      <c r="G9">
        <f>attached_MobileHeatingStock!W21*'TechHeat-RES-MOB'!O9</f>
        <v>0.0254</v>
      </c>
      <c r="H9">
        <f>attached_MobileHeatingStock!AU21*'TechHeat-RES-MOB'!O9</f>
        <v>0.0286</v>
      </c>
      <c r="I9">
        <f>attached_MobileHeatingStock!BS21*'TechHeat-RES-MOB'!O9</f>
        <v>0.0041</v>
      </c>
      <c r="J9">
        <f>attached_MobileHeatingStock!CQ21*'TechHeat-RES-MOB'!O9</f>
        <v>0.004</v>
      </c>
      <c r="K9">
        <f>attached_MobileHeatingStock!DO21*'TechHeat-RES-MOB'!O9</f>
        <v>0.0017</v>
      </c>
      <c r="L9">
        <f>attached_MobileHeatingStock!EM21*'TechHeat-RES-MOB'!O9</f>
        <v>0.0071</v>
      </c>
      <c r="M9">
        <f>attached_MobileHeatingStock!FK21*'TechHeat-RES-MOB'!O9</f>
        <v>0.0288</v>
      </c>
      <c r="O9">
        <v>0.001</v>
      </c>
    </row>
    <row r="10" spans="2:15">
      <c r="B10" s="116"/>
      <c r="C10" s="56" t="str">
        <f>attached_heating_EFF!B21</f>
        <v>Heat Pump</v>
      </c>
      <c r="D10" t="s">
        <v>131</v>
      </c>
      <c r="E10" t="s">
        <v>64</v>
      </c>
      <c r="F10" t="s">
        <v>29</v>
      </c>
      <c r="G10">
        <f>attached_MobileHeatingStock!W22*'TechHeat-RES-MOB'!O10</f>
        <v>0.0004</v>
      </c>
      <c r="H10">
        <f>attached_MobileHeatingStock!AU22*'TechHeat-RES-MOB'!O10</f>
        <v>0</v>
      </c>
      <c r="I10">
        <f>attached_MobileHeatingStock!BS22*'TechHeat-RES-MOB'!O10</f>
        <v>0.0008</v>
      </c>
      <c r="J10">
        <f>attached_MobileHeatingStock!CQ22*'TechHeat-RES-MOB'!O10</f>
        <v>0</v>
      </c>
      <c r="K10">
        <f>attached_MobileHeatingStock!DO22*'TechHeat-RES-MOB'!O10</f>
        <v>0</v>
      </c>
      <c r="L10">
        <f>attached_MobileHeatingStock!EM22*'TechHeat-RES-MOB'!O10</f>
        <v>0.0048</v>
      </c>
      <c r="M10">
        <f>attached_MobileHeatingStock!FK22*'TechHeat-RES-MOB'!O10</f>
        <v>0.0058</v>
      </c>
      <c r="O10">
        <v>0.001</v>
      </c>
    </row>
    <row r="11" spans="2:15">
      <c r="B11" s="116"/>
      <c r="C11" s="56" t="str">
        <f>attached_heating_EFF!B22</f>
        <v>Other1</v>
      </c>
      <c r="D11" t="s">
        <v>132</v>
      </c>
      <c r="E11" t="s">
        <v>67</v>
      </c>
      <c r="F11" t="s">
        <v>29</v>
      </c>
      <c r="G11">
        <f>attached_MobileHeatingStock!W23*'TechHeat-RES-MOB'!O11</f>
        <v>0.0006</v>
      </c>
      <c r="H11">
        <f>attached_MobileHeatingStock!AU23*'TechHeat-RES-MOB'!O11</f>
        <v>0.0002</v>
      </c>
      <c r="I11">
        <f>attached_MobileHeatingStock!BS23*'TechHeat-RES-MOB'!O11</f>
        <v>0.0008</v>
      </c>
      <c r="J11">
        <f>attached_MobileHeatingStock!CQ23*'TechHeat-RES-MOB'!O11</f>
        <v>0</v>
      </c>
      <c r="K11">
        <f>attached_MobileHeatingStock!DO23*'TechHeat-RES-MOB'!O11</f>
        <v>0.0002</v>
      </c>
      <c r="L11">
        <f>attached_MobileHeatingStock!EM23*'TechHeat-RES-MOB'!O11</f>
        <v>0.0005</v>
      </c>
      <c r="M11">
        <f>attached_MobileHeatingStock!FK23*'TechHeat-RES-MOB'!O11</f>
        <v>0.0008</v>
      </c>
      <c r="O11">
        <v>0.001</v>
      </c>
    </row>
    <row r="12" spans="2:15">
      <c r="B12" s="116"/>
      <c r="C12" s="56" t="str">
        <f>attached_heating_EFF!B23</f>
        <v>Wood</v>
      </c>
      <c r="D12" t="s">
        <v>133</v>
      </c>
      <c r="E12" t="s">
        <v>70</v>
      </c>
      <c r="F12" t="s">
        <v>29</v>
      </c>
      <c r="G12">
        <f>attached_MobileHeatingStock!W24*'TechHeat-RES-MOB'!O12</f>
        <v>0.0017</v>
      </c>
      <c r="H12">
        <f>attached_MobileHeatingStock!AU24*'TechHeat-RES-MOB'!O12</f>
        <v>0</v>
      </c>
      <c r="I12">
        <f>attached_MobileHeatingStock!BS24*'TechHeat-RES-MOB'!O12</f>
        <v>0</v>
      </c>
      <c r="J12">
        <f>attached_MobileHeatingStock!CQ24*'TechHeat-RES-MOB'!O12</f>
        <v>0</v>
      </c>
      <c r="K12">
        <f>attached_MobileHeatingStock!DO24*'TechHeat-RES-MOB'!O12</f>
        <v>0</v>
      </c>
      <c r="L12">
        <f>attached_MobileHeatingStock!EM24*'TechHeat-RES-MOB'!O12</f>
        <v>0</v>
      </c>
      <c r="M12">
        <f>attached_MobileHeatingStock!FK24*'TechHeat-RES-MOB'!O12</f>
        <v>0.0002</v>
      </c>
      <c r="O12">
        <v>0.001</v>
      </c>
    </row>
    <row r="13" ht="14.5" spans="2:15">
      <c r="B13" s="116"/>
      <c r="C13" s="10" t="s">
        <v>237</v>
      </c>
      <c r="D13" s="35" t="s">
        <v>134</v>
      </c>
      <c r="E13" s="35" t="s">
        <v>72</v>
      </c>
      <c r="F13" t="s">
        <v>29</v>
      </c>
      <c r="G13">
        <f>attached_MobileHeatingStock!W26*'TechHeat-RES-MOB'!O13</f>
        <v>0.0012</v>
      </c>
      <c r="H13">
        <f>attached_MobileHeatingStock!AU26*'TechHeat-RES-MOB'!O13</f>
        <v>0.0099</v>
      </c>
      <c r="I13">
        <f>attached_MobileHeatingStock!BS26*'TechHeat-RES-MOB'!O13</f>
        <v>0.0013</v>
      </c>
      <c r="J13">
        <f>attached_MobileHeatingStock!CQ26*'TechHeat-RES-MOB'!O13</f>
        <v>0.0012</v>
      </c>
      <c r="K13">
        <f>attached_MobileHeatingStock!DO26*'TechHeat-RES-MOB'!O13</f>
        <v>0</v>
      </c>
      <c r="L13">
        <f>attached_MobileHeatingStock!EM26*'TechHeat-RES-MOB'!O13</f>
        <v>0.0009</v>
      </c>
      <c r="M13">
        <f>attached_MobileHeatingStock!FK26*'TechHeat-RES-MOB'!O13</f>
        <v>0.0022</v>
      </c>
      <c r="O13">
        <v>0.001</v>
      </c>
    </row>
    <row r="14" spans="2:15">
      <c r="B14" s="116"/>
      <c r="E14" s="35" t="s">
        <v>70</v>
      </c>
      <c r="O14">
        <v>0.001</v>
      </c>
    </row>
    <row r="15" ht="14.5" spans="2:15">
      <c r="B15" s="116"/>
      <c r="C15" s="10" t="s">
        <v>238</v>
      </c>
      <c r="D15" s="35" t="s">
        <v>135</v>
      </c>
      <c r="E15" s="35" t="s">
        <v>79</v>
      </c>
      <c r="F15" t="s">
        <v>29</v>
      </c>
      <c r="G15">
        <f>attached_MobileHeatingStock!W27*'TechHeat-RES-MOB'!O15</f>
        <v>0.0019</v>
      </c>
      <c r="H15">
        <f>attached_MobileHeatingStock!AU27*'TechHeat-RES-MOB'!O15</f>
        <v>0.0021</v>
      </c>
      <c r="I15">
        <f>attached_MobileHeatingStock!BS27*'TechHeat-RES-MOB'!O15</f>
        <v>0.0028</v>
      </c>
      <c r="J15">
        <f>attached_MobileHeatingStock!CQ27*'TechHeat-RES-MOB'!O15</f>
        <v>0.0003</v>
      </c>
      <c r="K15">
        <f>attached_MobileHeatingStock!DO27*'TechHeat-RES-MOB'!O15</f>
        <v>0.0004</v>
      </c>
      <c r="L15">
        <f>attached_MobileHeatingStock!EM27*'TechHeat-RES-MOB'!O15</f>
        <v>0.003</v>
      </c>
      <c r="M15">
        <f>attached_MobileHeatingStock!FK27*'TechHeat-RES-MOB'!O15</f>
        <v>0.0051</v>
      </c>
      <c r="O15">
        <v>0.001</v>
      </c>
    </row>
    <row r="16" spans="2:15">
      <c r="B16" s="116"/>
      <c r="E16" s="35" t="s">
        <v>70</v>
      </c>
      <c r="O16">
        <v>0.001</v>
      </c>
    </row>
    <row r="17" ht="14.5" spans="2:15">
      <c r="B17" s="116"/>
      <c r="C17" s="10" t="s">
        <v>239</v>
      </c>
      <c r="D17" s="35" t="s">
        <v>136</v>
      </c>
      <c r="E17" s="35" t="s">
        <v>72</v>
      </c>
      <c r="F17" t="s">
        <v>29</v>
      </c>
      <c r="G17">
        <f>attached_MobileHeatingStock!W28*'TechHeat-RES-MOB'!O17</f>
        <v>0</v>
      </c>
      <c r="H17">
        <f>attached_MobileHeatingStock!AU28*'TechHeat-RES-MOB'!O17</f>
        <v>0</v>
      </c>
      <c r="I17">
        <f>attached_MobileHeatingStock!BS28*'TechHeat-RES-MOB'!O17</f>
        <v>0</v>
      </c>
      <c r="J17">
        <f>attached_MobileHeatingStock!CQ28*'TechHeat-RES-MOB'!O17</f>
        <v>0</v>
      </c>
      <c r="K17">
        <f>attached_MobileHeatingStock!DO28*'TechHeat-RES-MOB'!O17</f>
        <v>0</v>
      </c>
      <c r="L17">
        <f>attached_MobileHeatingStock!EM28*'TechHeat-RES-MOB'!O17</f>
        <v>0</v>
      </c>
      <c r="M17">
        <f>attached_MobileHeatingStock!FK28*'TechHeat-RES-MOB'!O17</f>
        <v>0</v>
      </c>
      <c r="O17">
        <v>0.001</v>
      </c>
    </row>
    <row r="18" spans="2:15">
      <c r="B18" s="116"/>
      <c r="E18" s="35" t="s">
        <v>76</v>
      </c>
      <c r="O18">
        <v>0.001</v>
      </c>
    </row>
    <row r="19" ht="14.5" spans="2:15">
      <c r="B19" s="116"/>
      <c r="C19" s="10" t="s">
        <v>240</v>
      </c>
      <c r="D19" s="35" t="s">
        <v>137</v>
      </c>
      <c r="E19" s="35" t="s">
        <v>72</v>
      </c>
      <c r="F19" t="s">
        <v>29</v>
      </c>
      <c r="G19">
        <f>attached_MobileHeatingStock!W29*'TechHeat-RES-MOB'!O19</f>
        <v>0.0001</v>
      </c>
      <c r="H19">
        <f>attached_MobileHeatingStock!AU29*'TechHeat-RES-MOB'!O19</f>
        <v>0.0005</v>
      </c>
      <c r="I19">
        <f>attached_MobileHeatingStock!BS29*'TechHeat-RES-MOB'!O19</f>
        <v>0.0004</v>
      </c>
      <c r="J19">
        <f>attached_MobileHeatingStock!CQ29*'TechHeat-RES-MOB'!O19</f>
        <v>0.0001</v>
      </c>
      <c r="K19">
        <f>attached_MobileHeatingStock!DO29*'TechHeat-RES-MOB'!O19</f>
        <v>0</v>
      </c>
      <c r="L19">
        <f>attached_MobileHeatingStock!EM29*'TechHeat-RES-MOB'!O19</f>
        <v>0</v>
      </c>
      <c r="M19">
        <f>attached_MobileHeatingStock!FK29*'TechHeat-RES-MOB'!O19</f>
        <v>0.0002</v>
      </c>
      <c r="O19">
        <v>0.001</v>
      </c>
    </row>
    <row r="20" spans="2:15">
      <c r="B20" s="116"/>
      <c r="E20" s="35" t="s">
        <v>79</v>
      </c>
      <c r="O20">
        <v>0.001</v>
      </c>
    </row>
    <row r="21" spans="15:15">
      <c r="O21">
        <v>0.001</v>
      </c>
    </row>
    <row r="25" ht="14.5" spans="4:33">
      <c r="D25" s="56"/>
      <c r="E25" s="41"/>
      <c r="F25" s="42" t="s">
        <v>209</v>
      </c>
      <c r="G25" s="43"/>
      <c r="H25" s="43"/>
      <c r="I25" s="43"/>
      <c r="J25" s="43"/>
      <c r="K25" s="43"/>
      <c r="L25" s="43"/>
      <c r="M25" s="43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</row>
    <row r="26" ht="15.25" spans="4:33">
      <c r="D26" s="34" t="s">
        <v>11</v>
      </c>
      <c r="E26" s="44" t="s">
        <v>185</v>
      </c>
      <c r="F26" s="44" t="s">
        <v>186</v>
      </c>
      <c r="G26" s="45" t="s">
        <v>187</v>
      </c>
      <c r="H26" s="45" t="s">
        <v>188</v>
      </c>
      <c r="I26" s="45" t="s">
        <v>189</v>
      </c>
      <c r="J26" s="45" t="s">
        <v>190</v>
      </c>
      <c r="K26" s="45" t="s">
        <v>191</v>
      </c>
      <c r="L26" s="45" t="s">
        <v>192</v>
      </c>
      <c r="M26" s="45" t="s">
        <v>193</v>
      </c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</row>
    <row r="27" spans="4:33">
      <c r="D27" t="s">
        <v>124</v>
      </c>
      <c r="E27" s="45" t="s">
        <v>79</v>
      </c>
      <c r="F27" s="45" t="s">
        <v>29</v>
      </c>
      <c r="G27" s="43">
        <f>attached_heating_EFF!W14*0.01</f>
        <v>0.6</v>
      </c>
      <c r="H27" s="43">
        <f>attached_heating_EFF!AU14*0.01</f>
        <v>0.6</v>
      </c>
      <c r="I27" s="43">
        <f>attached_heating_EFF!BS14*0.01</f>
        <v>0.6</v>
      </c>
      <c r="J27" s="43">
        <f>attached_heating_EFF!CQ14/100</f>
        <v>0.6</v>
      </c>
      <c r="K27" s="43">
        <f>attached_heating_EFF!DO14*0.01</f>
        <v>0.6</v>
      </c>
      <c r="L27" s="43">
        <f>attached_heating_EFF!EM14/100</f>
        <v>0.6</v>
      </c>
      <c r="M27" s="43">
        <f>attached_heating_EFF!FK14/100</f>
        <v>0.6</v>
      </c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</row>
    <row r="28" spans="4:33">
      <c r="D28" t="s">
        <v>125</v>
      </c>
      <c r="E28" s="45" t="s">
        <v>79</v>
      </c>
      <c r="F28" s="45" t="s">
        <v>29</v>
      </c>
      <c r="G28" s="43">
        <f>attached_heating_EFF!W15*0.01</f>
        <v>0.78</v>
      </c>
      <c r="H28" s="43">
        <f>attached_heating_EFF!AU15*0.01</f>
        <v>0.78</v>
      </c>
      <c r="I28" s="43">
        <f>attached_heating_EFF!BS15*0.01</f>
        <v>0.78</v>
      </c>
      <c r="J28" s="43">
        <f>attached_heating_EFF!CQ15/100</f>
        <v>0.78</v>
      </c>
      <c r="K28" s="43">
        <f>attached_heating_EFF!DO15*0.01</f>
        <v>0.78</v>
      </c>
      <c r="L28" s="43">
        <f>attached_heating_EFF!EM15/100</f>
        <v>0.78</v>
      </c>
      <c r="M28" s="43">
        <f>attached_heating_EFF!FK15/100</f>
        <v>0.78</v>
      </c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</row>
    <row r="29" spans="4:33">
      <c r="D29" t="s">
        <v>126</v>
      </c>
      <c r="E29" s="45" t="s">
        <v>79</v>
      </c>
      <c r="F29" s="45" t="s">
        <v>29</v>
      </c>
      <c r="G29" s="43">
        <f>attached_heating_EFF!W16*0.01</f>
        <v>0.85</v>
      </c>
      <c r="H29" s="43">
        <f>attached_heating_EFF!AU16*0.01</f>
        <v>0.85</v>
      </c>
      <c r="I29" s="43">
        <f>attached_heating_EFF!BS16*0.01</f>
        <v>0.85</v>
      </c>
      <c r="J29" s="43">
        <f>attached_heating_EFF!CQ16/100</f>
        <v>0.85</v>
      </c>
      <c r="K29" s="43">
        <f>attached_heating_EFF!DO16*0.01</f>
        <v>0.85</v>
      </c>
      <c r="L29" s="43">
        <f>attached_heating_EFF!EM16/100</f>
        <v>0.85</v>
      </c>
      <c r="M29" s="43">
        <f>attached_heating_EFF!FK16/100</f>
        <v>0.85</v>
      </c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</row>
    <row r="30" spans="4:33">
      <c r="D30" t="s">
        <v>127</v>
      </c>
      <c r="E30" s="45" t="s">
        <v>76</v>
      </c>
      <c r="F30" s="45" t="s">
        <v>29</v>
      </c>
      <c r="G30" s="43">
        <f>attached_heating_EFF!W17*0.01</f>
        <v>0.62</v>
      </c>
      <c r="H30" s="43">
        <f>attached_heating_EFF!AU17*0.01</f>
        <v>0.62</v>
      </c>
      <c r="I30" s="43">
        <f>attached_heating_EFF!BS17*0.01</f>
        <v>0.62</v>
      </c>
      <c r="J30" s="43">
        <f>attached_heating_EFF!CQ17/100</f>
        <v>0.62</v>
      </c>
      <c r="K30" s="43">
        <f>attached_heating_EFF!DO17*0.01</f>
        <v>0.62</v>
      </c>
      <c r="L30" s="43">
        <f>attached_heating_EFF!EM17/100</f>
        <v>0.62</v>
      </c>
      <c r="M30" s="43">
        <f>attached_heating_EFF!FK17/100</f>
        <v>0.62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</row>
    <row r="31" spans="4:33">
      <c r="D31" t="s">
        <v>128</v>
      </c>
      <c r="E31" s="45" t="s">
        <v>76</v>
      </c>
      <c r="F31" s="45" t="s">
        <v>29</v>
      </c>
      <c r="G31" s="43">
        <f>attached_heating_EFF!W18*0.01</f>
        <v>0.8</v>
      </c>
      <c r="H31" s="43">
        <f>attached_heating_EFF!AU18*0.01</f>
        <v>0.8</v>
      </c>
      <c r="I31" s="43">
        <f>attached_heating_EFF!BS18*0.01</f>
        <v>0.8</v>
      </c>
      <c r="J31" s="43">
        <f>attached_heating_EFF!CQ18/100</f>
        <v>0.8</v>
      </c>
      <c r="K31" s="43">
        <f>attached_heating_EFF!DO18*0.01</f>
        <v>0.8</v>
      </c>
      <c r="L31" s="43">
        <f>attached_heating_EFF!EM18/100</f>
        <v>0.8</v>
      </c>
      <c r="M31" s="43">
        <f>attached_heating_EFF!FK18/100</f>
        <v>0.8</v>
      </c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</row>
    <row r="32" spans="4:13">
      <c r="D32" t="s">
        <v>129</v>
      </c>
      <c r="E32" s="45" t="s">
        <v>76</v>
      </c>
      <c r="F32" s="45" t="s">
        <v>29</v>
      </c>
      <c r="G32" s="43">
        <f>attached_heating_EFF!W19*0.01</f>
        <v>0.9</v>
      </c>
      <c r="H32" s="43">
        <f>attached_heating_EFF!AU19*0.01</f>
        <v>0.9</v>
      </c>
      <c r="I32" s="43">
        <f>attached_heating_EFF!BS19*0.01</f>
        <v>0.9</v>
      </c>
      <c r="J32" s="43">
        <f>attached_heating_EFF!CQ19/100</f>
        <v>0.9</v>
      </c>
      <c r="K32" s="43">
        <f>attached_heating_EFF!DO19*0.01</f>
        <v>0.9</v>
      </c>
      <c r="L32" s="43">
        <f>attached_heating_EFF!EM19/100</f>
        <v>0.9</v>
      </c>
      <c r="M32" s="43">
        <f>attached_heating_EFF!FK19/100</f>
        <v>0.9</v>
      </c>
    </row>
    <row r="33" spans="4:13">
      <c r="D33" t="s">
        <v>130</v>
      </c>
      <c r="E33" s="45" t="s">
        <v>72</v>
      </c>
      <c r="F33" s="45" t="s">
        <v>29</v>
      </c>
      <c r="G33" s="43">
        <f>attached_heating_EFF!W20*0.01</f>
        <v>1</v>
      </c>
      <c r="H33" s="43">
        <f>attached_heating_EFF!AU20*0.01</f>
        <v>1</v>
      </c>
      <c r="I33" s="43">
        <f>attached_heating_EFF!BS20*0.01</f>
        <v>1</v>
      </c>
      <c r="J33" s="43">
        <f>attached_heating_EFF!CQ20/100</f>
        <v>1</v>
      </c>
      <c r="K33" s="43">
        <f>attached_heating_EFF!DO20*0.01</f>
        <v>1</v>
      </c>
      <c r="L33" s="43">
        <f>attached_heating_EFF!EM20/100</f>
        <v>1</v>
      </c>
      <c r="M33" s="43">
        <f>attached_heating_EFF!FK20/100</f>
        <v>1</v>
      </c>
    </row>
    <row r="34" spans="4:13">
      <c r="D34" t="s">
        <v>131</v>
      </c>
      <c r="E34" s="45" t="s">
        <v>64</v>
      </c>
      <c r="F34" s="45" t="s">
        <v>29</v>
      </c>
      <c r="G34" s="43">
        <f>attached_heating_EFF!W21*0.01</f>
        <v>1.9</v>
      </c>
      <c r="H34" s="43">
        <f>attached_heating_EFF!AU21*0.01</f>
        <v>1.9</v>
      </c>
      <c r="I34" s="43">
        <f>attached_heating_EFF!BS21*0.01</f>
        <v>1.9</v>
      </c>
      <c r="J34" s="43">
        <f>attached_heating_EFF!CQ21/100</f>
        <v>1.9</v>
      </c>
      <c r="K34" s="43">
        <f>attached_heating_EFF!DO21*0.01</f>
        <v>1.9</v>
      </c>
      <c r="L34" s="43">
        <f>attached_heating_EFF!EM21/100</f>
        <v>1.9</v>
      </c>
      <c r="M34" s="43">
        <f>attached_heating_EFF!FK21/100</f>
        <v>1.9</v>
      </c>
    </row>
    <row r="35" spans="4:13">
      <c r="D35" t="s">
        <v>132</v>
      </c>
      <c r="E35" s="45" t="s">
        <v>67</v>
      </c>
      <c r="F35" s="45" t="s">
        <v>29</v>
      </c>
      <c r="G35" s="43">
        <f>attached_heating_EFF!W22*0.01</f>
        <v>0.5</v>
      </c>
      <c r="H35" s="43">
        <f>attached_heating_EFF!AU22*0.01</f>
        <v>0.5</v>
      </c>
      <c r="I35" s="43">
        <f>attached_heating_EFF!BS22*0.01</f>
        <v>0.5</v>
      </c>
      <c r="J35" s="43">
        <f>attached_heating_EFF!CQ22/100</f>
        <v>0.5</v>
      </c>
      <c r="K35" s="43">
        <f>attached_heating_EFF!DO22*0.01</f>
        <v>0.5</v>
      </c>
      <c r="L35" s="43">
        <f>attached_heating_EFF!EM22/100</f>
        <v>0.5</v>
      </c>
      <c r="M35" s="43">
        <f>attached_heating_EFF!FK22/100</f>
        <v>0.5</v>
      </c>
    </row>
    <row r="36" spans="4:13">
      <c r="D36" t="s">
        <v>133</v>
      </c>
      <c r="E36" s="45" t="s">
        <v>70</v>
      </c>
      <c r="F36" s="45" t="s">
        <v>29</v>
      </c>
      <c r="G36" s="43">
        <f>attached_heating_EFF!W23*0.01</f>
        <v>0.5</v>
      </c>
      <c r="H36" s="43">
        <f>attached_heating_EFF!AU23*0.01</f>
        <v>0.5</v>
      </c>
      <c r="I36" s="43">
        <f>attached_heating_EFF!BS23*0.01</f>
        <v>0.5</v>
      </c>
      <c r="J36" s="43">
        <f>attached_heating_EFF!CQ23/100</f>
        <v>0.5</v>
      </c>
      <c r="K36" s="43">
        <f>attached_heating_EFF!DO23*0.01</f>
        <v>0.5</v>
      </c>
      <c r="L36" s="43">
        <f>attached_heating_EFF!EM23/100</f>
        <v>0.5</v>
      </c>
      <c r="M36" s="43">
        <f>attached_heating_EFF!FK23/100</f>
        <v>0.5</v>
      </c>
    </row>
    <row r="37" spans="4:13">
      <c r="D37" s="35" t="s">
        <v>134</v>
      </c>
      <c r="E37" s="46" t="s">
        <v>72</v>
      </c>
      <c r="F37" s="45" t="s">
        <v>29</v>
      </c>
      <c r="G37" s="117">
        <v>0.75</v>
      </c>
      <c r="H37" s="117">
        <v>0.75</v>
      </c>
      <c r="I37" s="117">
        <v>0.75</v>
      </c>
      <c r="J37" s="117">
        <v>0.75</v>
      </c>
      <c r="K37" s="117">
        <v>0.75</v>
      </c>
      <c r="L37" s="117">
        <v>0.75</v>
      </c>
      <c r="M37" s="117">
        <v>0.75</v>
      </c>
    </row>
    <row r="38" spans="5:13">
      <c r="E38" s="46" t="s">
        <v>70</v>
      </c>
      <c r="F38" s="45" t="s">
        <v>29</v>
      </c>
      <c r="G38" s="117"/>
      <c r="H38" s="117"/>
      <c r="I38" s="117"/>
      <c r="J38" s="117"/>
      <c r="K38" s="117"/>
      <c r="L38" s="117"/>
      <c r="M38" s="117"/>
    </row>
    <row r="39" ht="14.5" spans="1:13">
      <c r="A39" s="32"/>
      <c r="B39" s="32"/>
      <c r="C39" s="32"/>
      <c r="D39" s="35" t="s">
        <v>135</v>
      </c>
      <c r="E39" s="46" t="s">
        <v>79</v>
      </c>
      <c r="F39" s="45" t="s">
        <v>29</v>
      </c>
      <c r="G39" s="117">
        <v>0.675</v>
      </c>
      <c r="H39" s="117">
        <v>0.675</v>
      </c>
      <c r="I39" s="117">
        <v>0.675</v>
      </c>
      <c r="J39" s="117">
        <v>0.675</v>
      </c>
      <c r="K39" s="117">
        <v>0.675</v>
      </c>
      <c r="L39" s="117">
        <v>0.675</v>
      </c>
      <c r="M39" s="117">
        <v>0.675</v>
      </c>
    </row>
    <row r="40" ht="14.5" spans="1:13">
      <c r="A40" s="32"/>
      <c r="B40" s="32"/>
      <c r="C40" s="32"/>
      <c r="E40" s="46" t="s">
        <v>70</v>
      </c>
      <c r="F40" s="45" t="s">
        <v>29</v>
      </c>
      <c r="G40" s="117"/>
      <c r="H40" s="117"/>
      <c r="I40" s="117"/>
      <c r="J40" s="117"/>
      <c r="K40" s="117"/>
      <c r="L40" s="117"/>
      <c r="M40" s="117"/>
    </row>
    <row r="41" ht="14.5" spans="1:13">
      <c r="A41" s="32"/>
      <c r="B41" s="32"/>
      <c r="C41" s="32"/>
      <c r="D41" s="35" t="s">
        <v>136</v>
      </c>
      <c r="E41" s="46" t="s">
        <v>72</v>
      </c>
      <c r="F41" s="45" t="s">
        <v>29</v>
      </c>
      <c r="G41" s="117">
        <v>0.9</v>
      </c>
      <c r="H41" s="117">
        <v>0.9</v>
      </c>
      <c r="I41" s="117">
        <v>0.9</v>
      </c>
      <c r="J41" s="117">
        <v>0.9</v>
      </c>
      <c r="K41" s="117">
        <v>0.9</v>
      </c>
      <c r="L41" s="117">
        <v>0.9</v>
      </c>
      <c r="M41" s="117">
        <v>0.9</v>
      </c>
    </row>
    <row r="42" ht="14.5" spans="1:13">
      <c r="A42" s="52"/>
      <c r="B42" s="52"/>
      <c r="C42" s="32"/>
      <c r="E42" s="46" t="s">
        <v>76</v>
      </c>
      <c r="F42" s="45" t="s">
        <v>29</v>
      </c>
      <c r="G42" s="117"/>
      <c r="H42" s="117"/>
      <c r="I42" s="117"/>
      <c r="J42" s="117"/>
      <c r="K42" s="117"/>
      <c r="L42" s="117"/>
      <c r="M42" s="117"/>
    </row>
    <row r="43" ht="14.5" spans="1:13">
      <c r="A43" s="52"/>
      <c r="B43" s="52"/>
      <c r="C43" s="32"/>
      <c r="D43" s="35" t="s">
        <v>137</v>
      </c>
      <c r="E43" s="46" t="s">
        <v>72</v>
      </c>
      <c r="F43" s="45" t="s">
        <v>29</v>
      </c>
      <c r="G43" s="117">
        <v>0.89</v>
      </c>
      <c r="H43" s="117">
        <v>0.89</v>
      </c>
      <c r="I43" s="117">
        <v>0.89</v>
      </c>
      <c r="J43" s="117">
        <v>0.89</v>
      </c>
      <c r="K43" s="117">
        <v>0.89</v>
      </c>
      <c r="L43" s="117">
        <v>0.89</v>
      </c>
      <c r="M43" s="117">
        <v>0.89</v>
      </c>
    </row>
    <row r="44" ht="14.5" spans="1:13">
      <c r="A44" s="32"/>
      <c r="B44" s="32"/>
      <c r="C44" s="32"/>
      <c r="E44" s="46" t="s">
        <v>79</v>
      </c>
      <c r="F44" s="45" t="s">
        <v>29</v>
      </c>
      <c r="G44" s="117"/>
      <c r="H44" s="117"/>
      <c r="I44" s="117"/>
      <c r="J44" s="117"/>
      <c r="K44" s="117"/>
      <c r="L44" s="117"/>
      <c r="M44" s="117"/>
    </row>
    <row r="45" ht="14.5" spans="1:13">
      <c r="A45" s="32"/>
      <c r="B45" s="32"/>
      <c r="C45" s="32"/>
      <c r="D45" s="32"/>
      <c r="E45" s="85"/>
      <c r="F45" s="85"/>
      <c r="G45" s="118"/>
      <c r="H45" s="118"/>
      <c r="I45" s="118"/>
      <c r="J45" s="118"/>
      <c r="K45" s="118"/>
      <c r="L45" s="118"/>
      <c r="M45" s="118"/>
    </row>
    <row r="46" ht="14.5" spans="1:13">
      <c r="A46" s="32"/>
      <c r="B46" s="32"/>
      <c r="C46" s="32"/>
      <c r="D46" s="32"/>
      <c r="E46" s="32"/>
      <c r="F46" s="32"/>
      <c r="G46" s="119"/>
      <c r="H46" s="119"/>
      <c r="I46" s="119"/>
      <c r="J46" s="119"/>
      <c r="K46" s="119"/>
      <c r="L46" s="119"/>
      <c r="M46" s="119"/>
    </row>
    <row r="47" ht="14.5" spans="1:13">
      <c r="A47" s="32"/>
      <c r="B47" s="32"/>
      <c r="C47" s="32"/>
      <c r="D47" s="32"/>
      <c r="E47" s="32"/>
      <c r="F47" s="32"/>
      <c r="G47" s="119"/>
      <c r="H47" s="119"/>
      <c r="I47" s="119"/>
      <c r="J47" s="119"/>
      <c r="K47" s="119"/>
      <c r="L47" s="119"/>
      <c r="M47" s="119"/>
    </row>
    <row r="50" spans="15:18">
      <c r="O50" s="58" t="s">
        <v>242</v>
      </c>
      <c r="R50" s="35" t="s">
        <v>243</v>
      </c>
    </row>
    <row r="51" ht="14.5" spans="1:18">
      <c r="A51" s="32"/>
      <c r="B51" s="32"/>
      <c r="C51" s="32"/>
      <c r="D51" s="32"/>
      <c r="E51" s="32"/>
      <c r="F51" s="33" t="s">
        <v>244</v>
      </c>
      <c r="G51" s="32"/>
      <c r="H51" s="32"/>
      <c r="I51" s="32"/>
      <c r="J51" s="32"/>
      <c r="K51" s="32"/>
      <c r="L51" s="32"/>
      <c r="R51" s="35" t="s">
        <v>245</v>
      </c>
    </row>
    <row r="52" ht="15.25" spans="1:27">
      <c r="A52" s="32"/>
      <c r="B52" s="32"/>
      <c r="C52" s="32"/>
      <c r="D52" s="34" t="s">
        <v>11</v>
      </c>
      <c r="E52" s="34" t="s">
        <v>185</v>
      </c>
      <c r="F52" s="34" t="s">
        <v>186</v>
      </c>
      <c r="G52" t="s">
        <v>187</v>
      </c>
      <c r="H52" t="s">
        <v>188</v>
      </c>
      <c r="I52" t="s">
        <v>189</v>
      </c>
      <c r="J52" t="s">
        <v>190</v>
      </c>
      <c r="K52" t="s">
        <v>191</v>
      </c>
      <c r="L52" t="s">
        <v>192</v>
      </c>
      <c r="M52" t="s">
        <v>193</v>
      </c>
      <c r="R52" s="34" t="s">
        <v>11</v>
      </c>
      <c r="S52" s="34" t="s">
        <v>6</v>
      </c>
      <c r="T52" s="34" t="s">
        <v>3</v>
      </c>
      <c r="U52" t="s">
        <v>187</v>
      </c>
      <c r="V52" t="s">
        <v>188</v>
      </c>
      <c r="W52" t="s">
        <v>189</v>
      </c>
      <c r="X52" t="s">
        <v>190</v>
      </c>
      <c r="Y52" t="s">
        <v>191</v>
      </c>
      <c r="Z52" t="s">
        <v>192</v>
      </c>
      <c r="AA52" t="s">
        <v>193</v>
      </c>
    </row>
    <row r="53" ht="14.5" spans="1:27">
      <c r="A53" s="32"/>
      <c r="B53" s="32"/>
      <c r="C53" s="32"/>
      <c r="D53" t="s">
        <v>124</v>
      </c>
      <c r="E53" t="s">
        <v>79</v>
      </c>
      <c r="F53" t="s">
        <v>29</v>
      </c>
      <c r="G53" s="51">
        <f>attached_space_heating_byenergy!W17/SUM(G3:G5)/31.54</f>
        <v>80.6486858136271</v>
      </c>
      <c r="H53" s="51">
        <f>attached_space_heating_byenergy!AU17/SUM(H3:H5)/31.54</f>
        <v>169.397201245172</v>
      </c>
      <c r="I53" s="51">
        <f>attached_space_heating_byenergy!BS17/SUM(I3:I5)/31.54</f>
        <v>337.613053718634</v>
      </c>
      <c r="J53" s="51">
        <f>attached_space_heating_byenergy!CQ17/SUM(J3:J5)/31.54</f>
        <v>44.4461001902346</v>
      </c>
      <c r="K53" s="51">
        <f>attached_space_heating_byenergy!DO17/SUM(K3:K5)/31.54</f>
        <v>21.3427393785669</v>
      </c>
      <c r="L53" s="51">
        <f>attached_space_heating_byenergy!EM17/SUM(L3:L5)/31.54</f>
        <v>3.9571972098922</v>
      </c>
      <c r="M53" s="51">
        <f>attached_space_heating_byenergy!FK17/SUM(M3:M5)/31.54</f>
        <v>4.89491402141072</v>
      </c>
      <c r="R53" t="s">
        <v>124</v>
      </c>
      <c r="S53" t="s">
        <v>79</v>
      </c>
      <c r="T53" t="s">
        <v>29</v>
      </c>
      <c r="U53" s="51">
        <f>attached_space_heating_byendtyp!W24/100</f>
        <v>0.03807101</v>
      </c>
      <c r="V53" s="51">
        <f>attached_space_heating_byendtyp!AU24/100</f>
        <v>0.01674702</v>
      </c>
      <c r="W53" s="51">
        <f>attached_space_heating_byendtyp!BS24/100</f>
        <v>0.0052453</v>
      </c>
      <c r="X53" s="51">
        <f>attached_space_heating_byendtyp!CQ24/100</f>
        <v>0.02860998</v>
      </c>
      <c r="Y53" s="51">
        <f>attached_space_heating_byendtyp!DO24/100</f>
        <v>0.03384043</v>
      </c>
      <c r="Z53" s="51">
        <f>attached_space_heating_byendtyp!EM24/100</f>
        <v>0.04667229</v>
      </c>
      <c r="AA53" s="51">
        <f>attached_space_heating_byendtyp!FK24/100</f>
        <v>0.03771028</v>
      </c>
    </row>
    <row r="54" ht="14.5" spans="1:27">
      <c r="A54" s="52"/>
      <c r="B54" s="52"/>
      <c r="C54" s="32"/>
      <c r="D54" t="s">
        <v>125</v>
      </c>
      <c r="E54" t="s">
        <v>79</v>
      </c>
      <c r="F54" t="s">
        <v>29</v>
      </c>
      <c r="G54" s="51">
        <f>G53</f>
        <v>80.6486858136271</v>
      </c>
      <c r="H54" s="51">
        <f t="shared" ref="H54:M54" si="0">H53</f>
        <v>169.397201245172</v>
      </c>
      <c r="I54" s="51">
        <f t="shared" si="0"/>
        <v>337.613053718634</v>
      </c>
      <c r="J54" s="51">
        <f t="shared" si="0"/>
        <v>44.4461001902346</v>
      </c>
      <c r="K54" s="51">
        <f t="shared" si="0"/>
        <v>21.3427393785669</v>
      </c>
      <c r="L54" s="51">
        <f t="shared" si="0"/>
        <v>3.9571972098922</v>
      </c>
      <c r="M54" s="51">
        <f t="shared" si="0"/>
        <v>4.89491402141072</v>
      </c>
      <c r="R54" t="s">
        <v>125</v>
      </c>
      <c r="S54" t="s">
        <v>79</v>
      </c>
      <c r="T54" t="s">
        <v>29</v>
      </c>
      <c r="U54" s="51">
        <f>U53</f>
        <v>0.03807101</v>
      </c>
      <c r="V54" s="51">
        <f t="shared" ref="V54:AA54" si="1">V53</f>
        <v>0.01674702</v>
      </c>
      <c r="W54" s="51">
        <f t="shared" si="1"/>
        <v>0.0052453</v>
      </c>
      <c r="X54" s="51">
        <f t="shared" si="1"/>
        <v>0.02860998</v>
      </c>
      <c r="Y54" s="51">
        <f t="shared" si="1"/>
        <v>0.03384043</v>
      </c>
      <c r="Z54" s="51">
        <f t="shared" si="1"/>
        <v>0.04667229</v>
      </c>
      <c r="AA54" s="51">
        <f t="shared" si="1"/>
        <v>0.03771028</v>
      </c>
    </row>
    <row r="55" ht="14.5" spans="1:27">
      <c r="A55" s="52"/>
      <c r="B55" s="52"/>
      <c r="C55" s="32"/>
      <c r="D55" t="s">
        <v>126</v>
      </c>
      <c r="E55" t="s">
        <v>79</v>
      </c>
      <c r="F55" t="s">
        <v>29</v>
      </c>
      <c r="G55" s="51">
        <f>G53</f>
        <v>80.6486858136271</v>
      </c>
      <c r="H55" s="51">
        <f t="shared" ref="H55:M55" si="2">H53</f>
        <v>169.397201245172</v>
      </c>
      <c r="I55" s="51">
        <f t="shared" si="2"/>
        <v>337.613053718634</v>
      </c>
      <c r="J55" s="51">
        <f t="shared" si="2"/>
        <v>44.4461001902346</v>
      </c>
      <c r="K55" s="51">
        <f t="shared" si="2"/>
        <v>21.3427393785669</v>
      </c>
      <c r="L55" s="51">
        <f t="shared" si="2"/>
        <v>3.9571972098922</v>
      </c>
      <c r="M55" s="51">
        <f t="shared" si="2"/>
        <v>4.89491402141072</v>
      </c>
      <c r="R55" t="s">
        <v>126</v>
      </c>
      <c r="S55" t="s">
        <v>79</v>
      </c>
      <c r="T55" t="s">
        <v>29</v>
      </c>
      <c r="U55" s="51">
        <f>U53</f>
        <v>0.03807101</v>
      </c>
      <c r="V55" s="51">
        <f t="shared" ref="V55:AA55" si="3">V53</f>
        <v>0.01674702</v>
      </c>
      <c r="W55" s="51">
        <f t="shared" si="3"/>
        <v>0.0052453</v>
      </c>
      <c r="X55" s="51">
        <f t="shared" si="3"/>
        <v>0.02860998</v>
      </c>
      <c r="Y55" s="51">
        <f t="shared" si="3"/>
        <v>0.03384043</v>
      </c>
      <c r="Z55" s="51">
        <f t="shared" si="3"/>
        <v>0.04667229</v>
      </c>
      <c r="AA55" s="51">
        <f t="shared" si="3"/>
        <v>0.03771028</v>
      </c>
    </row>
    <row r="56" ht="14.5" spans="1:27">
      <c r="A56" s="32"/>
      <c r="B56" s="32"/>
      <c r="C56" s="32"/>
      <c r="D56" t="s">
        <v>127</v>
      </c>
      <c r="E56" t="s">
        <v>76</v>
      </c>
      <c r="F56" t="s">
        <v>29</v>
      </c>
      <c r="G56" s="51">
        <f>attached_space_heating_byenergy!W16/SUM(G6:G8)/31.54</f>
        <v>18.7759723102938</v>
      </c>
      <c r="H56" s="51">
        <f>attached_space_heating_byenergy!AU16/SUM(H6:H8)/31.54</f>
        <v>320.900206087508</v>
      </c>
      <c r="I56" s="51">
        <f>attached_space_heating_byenergy!BS16/SUM(I6:I8)/31.54</f>
        <v>453.988597812302</v>
      </c>
      <c r="J56" s="51">
        <f>attached_space_heating_byenergy!CQ16/SUM(J6:J8)/31.54</f>
        <v>86.819355073443</v>
      </c>
      <c r="K56" s="51">
        <f>attached_space_heating_byenergy!DO16/SUM(K6:K8)/31.54</f>
        <v>80.7646239230219</v>
      </c>
      <c r="L56" s="51">
        <f>attached_space_heating_byenergy!EM16/SUM(L6:L8)/31.54</f>
        <v>76.3771505448741</v>
      </c>
      <c r="M56" s="51">
        <f>attached_space_heating_byenergy!FK16/SUM(M6:M8)/31.54</f>
        <v>46.1768596653822</v>
      </c>
      <c r="R56" t="s">
        <v>127</v>
      </c>
      <c r="S56" t="s">
        <v>76</v>
      </c>
      <c r="T56" t="s">
        <v>29</v>
      </c>
      <c r="U56" s="51">
        <f t="shared" ref="U56:AA70" si="4">U54</f>
        <v>0.03807101</v>
      </c>
      <c r="V56" s="51">
        <f t="shared" si="4"/>
        <v>0.01674702</v>
      </c>
      <c r="W56" s="51">
        <f t="shared" si="4"/>
        <v>0.0052453</v>
      </c>
      <c r="X56" s="51">
        <f t="shared" si="4"/>
        <v>0.02860998</v>
      </c>
      <c r="Y56" s="51">
        <f t="shared" si="4"/>
        <v>0.03384043</v>
      </c>
      <c r="Z56" s="51">
        <f t="shared" si="4"/>
        <v>0.04667229</v>
      </c>
      <c r="AA56" s="51">
        <f t="shared" si="4"/>
        <v>0.03771028</v>
      </c>
    </row>
    <row r="57" ht="14.5" spans="1:27">
      <c r="A57" s="32"/>
      <c r="B57" s="32"/>
      <c r="C57" s="32"/>
      <c r="D57" t="s">
        <v>128</v>
      </c>
      <c r="E57" t="s">
        <v>76</v>
      </c>
      <c r="F57" t="s">
        <v>29</v>
      </c>
      <c r="G57" s="51">
        <f>G56</f>
        <v>18.7759723102938</v>
      </c>
      <c r="H57" s="51">
        <f t="shared" ref="H57:M58" si="5">H56</f>
        <v>320.900206087508</v>
      </c>
      <c r="I57" s="51">
        <f t="shared" si="5"/>
        <v>453.988597812302</v>
      </c>
      <c r="J57" s="51">
        <f t="shared" si="5"/>
        <v>86.819355073443</v>
      </c>
      <c r="K57" s="51">
        <f t="shared" si="5"/>
        <v>80.7646239230219</v>
      </c>
      <c r="L57" s="51">
        <f t="shared" si="5"/>
        <v>76.3771505448741</v>
      </c>
      <c r="M57" s="51">
        <f t="shared" si="5"/>
        <v>46.1768596653822</v>
      </c>
      <c r="R57" t="s">
        <v>128</v>
      </c>
      <c r="S57" t="s">
        <v>76</v>
      </c>
      <c r="T57" t="s">
        <v>29</v>
      </c>
      <c r="U57" s="51">
        <f t="shared" si="4"/>
        <v>0.03807101</v>
      </c>
      <c r="V57" s="51">
        <f t="shared" si="4"/>
        <v>0.01674702</v>
      </c>
      <c r="W57" s="51">
        <f t="shared" si="4"/>
        <v>0.0052453</v>
      </c>
      <c r="X57" s="51">
        <f t="shared" si="4"/>
        <v>0.02860998</v>
      </c>
      <c r="Y57" s="51">
        <f t="shared" si="4"/>
        <v>0.03384043</v>
      </c>
      <c r="Z57" s="51">
        <f t="shared" si="4"/>
        <v>0.04667229</v>
      </c>
      <c r="AA57" s="51">
        <f t="shared" si="4"/>
        <v>0.03771028</v>
      </c>
    </row>
    <row r="58" ht="14.5" spans="1:27">
      <c r="A58" s="32"/>
      <c r="B58" s="32"/>
      <c r="C58" s="32"/>
      <c r="D58" t="s">
        <v>129</v>
      </c>
      <c r="E58" t="s">
        <v>76</v>
      </c>
      <c r="F58" t="s">
        <v>29</v>
      </c>
      <c r="G58" s="51">
        <f>G57</f>
        <v>18.7759723102938</v>
      </c>
      <c r="H58" s="51">
        <f t="shared" si="5"/>
        <v>320.900206087508</v>
      </c>
      <c r="I58" s="51">
        <f t="shared" si="5"/>
        <v>453.988597812302</v>
      </c>
      <c r="J58" s="51">
        <f t="shared" si="5"/>
        <v>86.819355073443</v>
      </c>
      <c r="K58" s="51">
        <f t="shared" si="5"/>
        <v>80.7646239230219</v>
      </c>
      <c r="L58" s="51">
        <f t="shared" si="5"/>
        <v>76.3771505448741</v>
      </c>
      <c r="M58" s="51">
        <f t="shared" si="5"/>
        <v>46.1768596653822</v>
      </c>
      <c r="R58" t="s">
        <v>129</v>
      </c>
      <c r="S58" t="s">
        <v>76</v>
      </c>
      <c r="T58" t="s">
        <v>29</v>
      </c>
      <c r="U58" s="51">
        <f t="shared" si="4"/>
        <v>0.03807101</v>
      </c>
      <c r="V58" s="51">
        <f t="shared" si="4"/>
        <v>0.01674702</v>
      </c>
      <c r="W58" s="51">
        <f t="shared" si="4"/>
        <v>0.0052453</v>
      </c>
      <c r="X58" s="51">
        <f t="shared" si="4"/>
        <v>0.02860998</v>
      </c>
      <c r="Y58" s="51">
        <f t="shared" si="4"/>
        <v>0.03384043</v>
      </c>
      <c r="Z58" s="51">
        <f t="shared" si="4"/>
        <v>0.04667229</v>
      </c>
      <c r="AA58" s="51">
        <f t="shared" si="4"/>
        <v>0.03771028</v>
      </c>
    </row>
    <row r="59" ht="14.5" spans="1:27">
      <c r="A59" s="32"/>
      <c r="B59" s="32"/>
      <c r="C59" s="32"/>
      <c r="D59" t="s">
        <v>130</v>
      </c>
      <c r="E59" t="s">
        <v>72</v>
      </c>
      <c r="F59" t="s">
        <v>29</v>
      </c>
      <c r="G59" s="51">
        <f>attached_space_heating_byenergy!W15/'TechHeat-RES-MOB'!G9/31.54</f>
        <v>35.2223772836893</v>
      </c>
      <c r="H59" s="51">
        <f>attached_space_heating_byenergy!AU15/'TechHeat-RES-MOB'!H9/31.54</f>
        <v>145.968928344959</v>
      </c>
      <c r="I59" s="51">
        <f>attached_space_heating_byenergy!BS15/'TechHeat-RES-MOB'!I9/31.54</f>
        <v>405.857424563466</v>
      </c>
      <c r="J59" s="51">
        <f>attached_space_heating_byenergy!CQ15/'TechHeat-RES-MOB'!J9/31.54</f>
        <v>103.386604311985</v>
      </c>
      <c r="K59" s="51">
        <f>attached_space_heating_byenergy!DO15/'TechHeat-RES-MOB'!K9/31.54</f>
        <v>72.6678540788541</v>
      </c>
      <c r="L59" s="51">
        <f>attached_space_heating_byenergy!EM15/'TechHeat-RES-MOB'!L9/31.54</f>
        <v>59.4226870417177</v>
      </c>
      <c r="M59" s="51">
        <f>attached_space_heating_byenergy!FK15/'TechHeat-RES-MOB'!M9/31.54</f>
        <v>32.1195021313323</v>
      </c>
      <c r="R59" t="s">
        <v>130</v>
      </c>
      <c r="S59" t="s">
        <v>72</v>
      </c>
      <c r="T59" t="s">
        <v>29</v>
      </c>
      <c r="U59" s="51">
        <f t="shared" si="4"/>
        <v>0.03807101</v>
      </c>
      <c r="V59" s="51">
        <f t="shared" si="4"/>
        <v>0.01674702</v>
      </c>
      <c r="W59" s="51">
        <f t="shared" si="4"/>
        <v>0.0052453</v>
      </c>
      <c r="X59" s="51">
        <f t="shared" si="4"/>
        <v>0.02860998</v>
      </c>
      <c r="Y59" s="51">
        <f t="shared" si="4"/>
        <v>0.03384043</v>
      </c>
      <c r="Z59" s="51">
        <f t="shared" si="4"/>
        <v>0.04667229</v>
      </c>
      <c r="AA59" s="51">
        <f t="shared" si="4"/>
        <v>0.03771028</v>
      </c>
    </row>
    <row r="60" ht="14.5" spans="1:27">
      <c r="A60" s="32"/>
      <c r="B60" s="32"/>
      <c r="C60" s="32"/>
      <c r="D60" t="s">
        <v>131</v>
      </c>
      <c r="E60" t="s">
        <v>64</v>
      </c>
      <c r="F60" t="s">
        <v>29</v>
      </c>
      <c r="G60" s="51"/>
      <c r="H60" s="51"/>
      <c r="I60" s="51"/>
      <c r="J60" s="51"/>
      <c r="K60" s="51"/>
      <c r="L60" s="51"/>
      <c r="M60" s="51"/>
      <c r="R60" t="s">
        <v>131</v>
      </c>
      <c r="S60" t="s">
        <v>64</v>
      </c>
      <c r="T60" t="s">
        <v>29</v>
      </c>
      <c r="U60" s="51">
        <f t="shared" si="4"/>
        <v>0.03807101</v>
      </c>
      <c r="V60" s="51">
        <f t="shared" si="4"/>
        <v>0.01674702</v>
      </c>
      <c r="W60" s="51">
        <f t="shared" si="4"/>
        <v>0.0052453</v>
      </c>
      <c r="X60" s="51">
        <f t="shared" si="4"/>
        <v>0.02860998</v>
      </c>
      <c r="Y60" s="51">
        <f t="shared" si="4"/>
        <v>0.03384043</v>
      </c>
      <c r="Z60" s="51">
        <f t="shared" si="4"/>
        <v>0.04667229</v>
      </c>
      <c r="AA60" s="51">
        <f t="shared" si="4"/>
        <v>0.03771028</v>
      </c>
    </row>
    <row r="61" ht="14.5" spans="1:27">
      <c r="A61" s="32"/>
      <c r="B61" s="32"/>
      <c r="C61" s="32"/>
      <c r="D61" t="s">
        <v>132</v>
      </c>
      <c r="E61" t="s">
        <v>67</v>
      </c>
      <c r="F61" t="s">
        <v>29</v>
      </c>
      <c r="G61" s="51">
        <f>attached_space_heating_byenergy!W18/'TechHeat-RES-MOB'!G11/31.54</f>
        <v>31.5586028323822</v>
      </c>
      <c r="H61" s="51">
        <f>attached_space_heating_byenergy!AU18/'TechHeat-RES-MOB'!H11/31.54</f>
        <v>206.715757767914</v>
      </c>
      <c r="I61" s="51">
        <f>attached_space_heating_byenergy!BS18/'TechHeat-RES-MOB'!I11/31.54</f>
        <v>314.36517121116</v>
      </c>
      <c r="J61" s="51">
        <f>AVEDEV(G61:I61,K61:M61)</f>
        <v>93.1144874820921</v>
      </c>
      <c r="K61" s="51">
        <f>attached_space_heating_byenergy!DO18/'TechHeat-RES-MOB'!K11/31.54</f>
        <v>30.7485732403297</v>
      </c>
      <c r="L61" s="51">
        <f>attached_space_heating_byenergy!EM18/'TechHeat-RES-MOB'!L11/31.54</f>
        <v>103.081547241598</v>
      </c>
      <c r="M61" s="51">
        <f>attached_space_heating_byenergy!FK18/'TechHeat-RES-MOB'!M11/31.54</f>
        <v>38.7427473050095</v>
      </c>
      <c r="R61" t="s">
        <v>132</v>
      </c>
      <c r="S61" t="s">
        <v>67</v>
      </c>
      <c r="T61" t="s">
        <v>29</v>
      </c>
      <c r="U61" s="51">
        <f t="shared" si="4"/>
        <v>0.03807101</v>
      </c>
      <c r="V61" s="51">
        <f t="shared" si="4"/>
        <v>0.01674702</v>
      </c>
      <c r="W61" s="51">
        <f t="shared" si="4"/>
        <v>0.0052453</v>
      </c>
      <c r="X61" s="51">
        <f t="shared" si="4"/>
        <v>0.02860998</v>
      </c>
      <c r="Y61" s="51">
        <f t="shared" si="4"/>
        <v>0.03384043</v>
      </c>
      <c r="Z61" s="51">
        <f t="shared" si="4"/>
        <v>0.04667229</v>
      </c>
      <c r="AA61" s="51">
        <f t="shared" si="4"/>
        <v>0.03771028</v>
      </c>
    </row>
    <row r="62" ht="14.5" spans="4:27">
      <c r="D62" t="s">
        <v>133</v>
      </c>
      <c r="E62" t="s">
        <v>70</v>
      </c>
      <c r="F62" t="s">
        <v>29</v>
      </c>
      <c r="G62">
        <f>attached_space_heating_byenergy!W19/'TechHeat-RES-MOB'!G36/31.54</f>
        <v>0.819697970830691</v>
      </c>
      <c r="H62">
        <f>attached_space_heating_byenergy!AU19/'TechHeat-RES-MOB'!H36/31.54</f>
        <v>2.35714280279011</v>
      </c>
      <c r="I62">
        <f>attached_space_heating_byenergy!BS19/'TechHeat-RES-MOB'!I36/31.54</f>
        <v>1.11997324032974</v>
      </c>
      <c r="J62">
        <f>attached_space_heating_byenergy!CQ19/'TechHeat-RES-MOB'!J36/31.54</f>
        <v>0.131752694990488</v>
      </c>
      <c r="K62">
        <f>attached_space_heating_byenergy!DO19/'TechHeat-RES-MOB'!K36/31.54</f>
        <v>0.0493641090678504</v>
      </c>
      <c r="L62">
        <f>attached_space_heating_byenergy!EM19/'TechHeat-RES-MOB'!L36/31.54</f>
        <v>0.133152504755866</v>
      </c>
      <c r="M62">
        <f>attached_space_heating_byenergy!FK19/'TechHeat-RES-MOB'!M36/31.54</f>
        <v>0.372801268230818</v>
      </c>
      <c r="R62" t="s">
        <v>133</v>
      </c>
      <c r="S62" t="s">
        <v>70</v>
      </c>
      <c r="T62" t="s">
        <v>29</v>
      </c>
      <c r="U62" s="51">
        <f t="shared" si="4"/>
        <v>0.03807101</v>
      </c>
      <c r="V62" s="51">
        <f t="shared" si="4"/>
        <v>0.01674702</v>
      </c>
      <c r="W62" s="51">
        <f t="shared" si="4"/>
        <v>0.0052453</v>
      </c>
      <c r="X62" s="51">
        <f t="shared" si="4"/>
        <v>0.02860998</v>
      </c>
      <c r="Y62" s="51">
        <f t="shared" si="4"/>
        <v>0.03384043</v>
      </c>
      <c r="Z62" s="51">
        <f t="shared" si="4"/>
        <v>0.04667229</v>
      </c>
      <c r="AA62" s="51">
        <f t="shared" si="4"/>
        <v>0.03771028</v>
      </c>
    </row>
    <row r="63" ht="14.5" spans="4:27">
      <c r="D63" s="35" t="s">
        <v>134</v>
      </c>
      <c r="E63" s="35" t="s">
        <v>72</v>
      </c>
      <c r="F63" t="s">
        <v>29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R63" s="35" t="s">
        <v>134</v>
      </c>
      <c r="S63" s="35" t="s">
        <v>72</v>
      </c>
      <c r="T63" t="s">
        <v>29</v>
      </c>
      <c r="U63" s="51">
        <f t="shared" si="4"/>
        <v>0.03807101</v>
      </c>
      <c r="V63" s="51">
        <f t="shared" si="4"/>
        <v>0.01674702</v>
      </c>
      <c r="W63" s="51">
        <f t="shared" si="4"/>
        <v>0.0052453</v>
      </c>
      <c r="X63" s="51">
        <f t="shared" si="4"/>
        <v>0.02860998</v>
      </c>
      <c r="Y63" s="51">
        <f t="shared" si="4"/>
        <v>0.03384043</v>
      </c>
      <c r="Z63" s="51">
        <f t="shared" si="4"/>
        <v>0.04667229</v>
      </c>
      <c r="AA63" s="51">
        <f t="shared" si="4"/>
        <v>0.03771028</v>
      </c>
    </row>
    <row r="64" ht="14.5" spans="5:27">
      <c r="E64" s="35" t="s">
        <v>70</v>
      </c>
      <c r="F64" t="s">
        <v>29</v>
      </c>
      <c r="G64" s="82">
        <v>0</v>
      </c>
      <c r="H64" s="82">
        <v>0</v>
      </c>
      <c r="I64" s="82">
        <v>0</v>
      </c>
      <c r="J64" s="82">
        <v>0</v>
      </c>
      <c r="K64" s="82">
        <v>0</v>
      </c>
      <c r="L64" s="82">
        <v>0</v>
      </c>
      <c r="M64" s="82">
        <v>0</v>
      </c>
      <c r="S64" s="35" t="s">
        <v>70</v>
      </c>
      <c r="T64" t="s">
        <v>29</v>
      </c>
      <c r="U64" s="51">
        <f t="shared" si="4"/>
        <v>0.03807101</v>
      </c>
      <c r="V64" s="51">
        <f t="shared" si="4"/>
        <v>0.01674702</v>
      </c>
      <c r="W64" s="51">
        <f t="shared" si="4"/>
        <v>0.0052453</v>
      </c>
      <c r="X64" s="51">
        <f t="shared" si="4"/>
        <v>0.02860998</v>
      </c>
      <c r="Y64" s="51">
        <f t="shared" si="4"/>
        <v>0.03384043</v>
      </c>
      <c r="Z64" s="51">
        <f t="shared" si="4"/>
        <v>0.04667229</v>
      </c>
      <c r="AA64" s="51">
        <f t="shared" si="4"/>
        <v>0.03771028</v>
      </c>
    </row>
    <row r="65" ht="14.5" spans="4:27">
      <c r="D65" s="35" t="s">
        <v>135</v>
      </c>
      <c r="E65" s="35" t="s">
        <v>79</v>
      </c>
      <c r="F65" t="s">
        <v>29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R65" s="35" t="s">
        <v>135</v>
      </c>
      <c r="S65" s="35" t="s">
        <v>79</v>
      </c>
      <c r="T65" t="s">
        <v>29</v>
      </c>
      <c r="U65" s="51">
        <f t="shared" si="4"/>
        <v>0.03807101</v>
      </c>
      <c r="V65" s="51">
        <f t="shared" si="4"/>
        <v>0.01674702</v>
      </c>
      <c r="W65" s="51">
        <f t="shared" si="4"/>
        <v>0.0052453</v>
      </c>
      <c r="X65" s="51">
        <f t="shared" si="4"/>
        <v>0.02860998</v>
      </c>
      <c r="Y65" s="51">
        <f t="shared" si="4"/>
        <v>0.03384043</v>
      </c>
      <c r="Z65" s="51">
        <f t="shared" si="4"/>
        <v>0.04667229</v>
      </c>
      <c r="AA65" s="51">
        <f t="shared" si="4"/>
        <v>0.03771028</v>
      </c>
    </row>
    <row r="66" ht="14.5" spans="5:27">
      <c r="E66" s="35" t="s">
        <v>70</v>
      </c>
      <c r="F66" t="s">
        <v>29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2">
        <v>0</v>
      </c>
      <c r="M66" s="82">
        <v>0</v>
      </c>
      <c r="S66" s="35" t="s">
        <v>70</v>
      </c>
      <c r="T66" t="s">
        <v>29</v>
      </c>
      <c r="U66" s="51">
        <f t="shared" si="4"/>
        <v>0.03807101</v>
      </c>
      <c r="V66" s="51">
        <f t="shared" si="4"/>
        <v>0.01674702</v>
      </c>
      <c r="W66" s="51">
        <f t="shared" si="4"/>
        <v>0.0052453</v>
      </c>
      <c r="X66" s="51">
        <f t="shared" si="4"/>
        <v>0.02860998</v>
      </c>
      <c r="Y66" s="51">
        <f t="shared" si="4"/>
        <v>0.03384043</v>
      </c>
      <c r="Z66" s="51">
        <f t="shared" si="4"/>
        <v>0.04667229</v>
      </c>
      <c r="AA66" s="51">
        <f t="shared" si="4"/>
        <v>0.03771028</v>
      </c>
    </row>
    <row r="67" ht="14.5" spans="4:27">
      <c r="D67" s="35" t="s">
        <v>136</v>
      </c>
      <c r="E67" s="35" t="s">
        <v>72</v>
      </c>
      <c r="F67" t="s">
        <v>29</v>
      </c>
      <c r="G67" s="82">
        <v>0</v>
      </c>
      <c r="H67" s="82">
        <v>0</v>
      </c>
      <c r="I67" s="82">
        <v>0</v>
      </c>
      <c r="J67" s="82">
        <v>0</v>
      </c>
      <c r="K67" s="82">
        <v>0</v>
      </c>
      <c r="L67" s="82">
        <v>0</v>
      </c>
      <c r="M67" s="82">
        <v>0</v>
      </c>
      <c r="R67" s="35" t="s">
        <v>136</v>
      </c>
      <c r="S67" s="35" t="s">
        <v>72</v>
      </c>
      <c r="T67" t="s">
        <v>29</v>
      </c>
      <c r="U67" s="51">
        <f t="shared" si="4"/>
        <v>0.03807101</v>
      </c>
      <c r="V67" s="51">
        <f t="shared" si="4"/>
        <v>0.01674702</v>
      </c>
      <c r="W67" s="51">
        <f t="shared" si="4"/>
        <v>0.0052453</v>
      </c>
      <c r="X67" s="51">
        <f t="shared" si="4"/>
        <v>0.02860998</v>
      </c>
      <c r="Y67" s="51">
        <f t="shared" si="4"/>
        <v>0.03384043</v>
      </c>
      <c r="Z67" s="51">
        <f t="shared" si="4"/>
        <v>0.04667229</v>
      </c>
      <c r="AA67" s="51">
        <f t="shared" si="4"/>
        <v>0.03771028</v>
      </c>
    </row>
    <row r="68" ht="14.5" spans="5:27">
      <c r="E68" s="35" t="s">
        <v>76</v>
      </c>
      <c r="F68" t="s">
        <v>29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2">
        <v>0</v>
      </c>
      <c r="M68" s="82">
        <v>0</v>
      </c>
      <c r="S68" s="35" t="s">
        <v>76</v>
      </c>
      <c r="T68" t="s">
        <v>29</v>
      </c>
      <c r="U68" s="51">
        <f t="shared" si="4"/>
        <v>0.03807101</v>
      </c>
      <c r="V68" s="51">
        <f t="shared" si="4"/>
        <v>0.01674702</v>
      </c>
      <c r="W68" s="51">
        <f t="shared" si="4"/>
        <v>0.0052453</v>
      </c>
      <c r="X68" s="51">
        <f t="shared" si="4"/>
        <v>0.02860998</v>
      </c>
      <c r="Y68" s="51">
        <f t="shared" si="4"/>
        <v>0.03384043</v>
      </c>
      <c r="Z68" s="51">
        <f t="shared" si="4"/>
        <v>0.04667229</v>
      </c>
      <c r="AA68" s="51">
        <f t="shared" si="4"/>
        <v>0.03771028</v>
      </c>
    </row>
    <row r="69" ht="14.5" spans="4:27">
      <c r="D69" s="35" t="s">
        <v>137</v>
      </c>
      <c r="E69" s="35" t="s">
        <v>72</v>
      </c>
      <c r="F69" t="s">
        <v>29</v>
      </c>
      <c r="G69" s="82">
        <v>0</v>
      </c>
      <c r="H69" s="82">
        <v>0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R69" s="35" t="s">
        <v>137</v>
      </c>
      <c r="S69" s="35" t="s">
        <v>72</v>
      </c>
      <c r="T69" t="s">
        <v>29</v>
      </c>
      <c r="U69" s="51">
        <f t="shared" si="4"/>
        <v>0.03807101</v>
      </c>
      <c r="V69" s="51">
        <f t="shared" si="4"/>
        <v>0.01674702</v>
      </c>
      <c r="W69" s="51">
        <f t="shared" si="4"/>
        <v>0.0052453</v>
      </c>
      <c r="X69" s="51">
        <f t="shared" si="4"/>
        <v>0.02860998</v>
      </c>
      <c r="Y69" s="51">
        <f t="shared" si="4"/>
        <v>0.03384043</v>
      </c>
      <c r="Z69" s="51">
        <f t="shared" si="4"/>
        <v>0.04667229</v>
      </c>
      <c r="AA69" s="51">
        <f t="shared" si="4"/>
        <v>0.03771028</v>
      </c>
    </row>
    <row r="70" ht="14.5" spans="5:27">
      <c r="E70" s="35" t="s">
        <v>79</v>
      </c>
      <c r="F70" t="s">
        <v>29</v>
      </c>
      <c r="G70" s="82">
        <v>0</v>
      </c>
      <c r="H70" s="82">
        <v>0</v>
      </c>
      <c r="I70" s="82">
        <v>0</v>
      </c>
      <c r="J70" s="82">
        <v>0</v>
      </c>
      <c r="K70" s="82">
        <v>0</v>
      </c>
      <c r="L70" s="82">
        <v>0</v>
      </c>
      <c r="M70" s="82">
        <v>0</v>
      </c>
      <c r="S70" s="35" t="s">
        <v>79</v>
      </c>
      <c r="T70" t="s">
        <v>29</v>
      </c>
      <c r="U70" s="51">
        <f t="shared" si="4"/>
        <v>0.03807101</v>
      </c>
      <c r="V70" s="51">
        <f t="shared" si="4"/>
        <v>0.01674702</v>
      </c>
      <c r="W70" s="51">
        <f t="shared" si="4"/>
        <v>0.0052453</v>
      </c>
      <c r="X70" s="51">
        <f t="shared" si="4"/>
        <v>0.02860998</v>
      </c>
      <c r="Y70" s="51">
        <f t="shared" si="4"/>
        <v>0.03384043</v>
      </c>
      <c r="Z70" s="51">
        <f t="shared" si="4"/>
        <v>0.04667229</v>
      </c>
      <c r="AA70" s="51">
        <f t="shared" si="4"/>
        <v>0.03771028</v>
      </c>
    </row>
    <row r="74" ht="14.5" spans="6:6">
      <c r="F74" s="33" t="s">
        <v>208</v>
      </c>
    </row>
    <row r="75" ht="15.25" spans="4:13">
      <c r="D75" s="34" t="s">
        <v>11</v>
      </c>
      <c r="E75" s="34" t="s">
        <v>185</v>
      </c>
      <c r="F75" s="34" t="s">
        <v>186</v>
      </c>
      <c r="G75" t="s">
        <v>187</v>
      </c>
      <c r="H75" t="s">
        <v>188</v>
      </c>
      <c r="I75" t="s">
        <v>189</v>
      </c>
      <c r="J75" t="s">
        <v>190</v>
      </c>
      <c r="K75" t="s">
        <v>191</v>
      </c>
      <c r="L75" t="s">
        <v>192</v>
      </c>
      <c r="M75" t="s">
        <v>193</v>
      </c>
    </row>
    <row r="76" ht="14.5" spans="4:15">
      <c r="D76" t="s">
        <v>124</v>
      </c>
      <c r="E76" t="s">
        <v>79</v>
      </c>
      <c r="F76" t="s">
        <v>29</v>
      </c>
      <c r="G76" s="51">
        <f>G53*U53</f>
        <v>3.07037692409745</v>
      </c>
      <c r="H76" s="51">
        <f t="shared" ref="H76:M85" si="6">H53*V53</f>
        <v>2.83689831719692</v>
      </c>
      <c r="I76" s="51">
        <f t="shared" si="6"/>
        <v>1.77088175067035</v>
      </c>
      <c r="J76" s="51">
        <f t="shared" si="6"/>
        <v>1.27160203752061</v>
      </c>
      <c r="K76" s="51">
        <f t="shared" si="6"/>
        <v>0.722247477948637</v>
      </c>
      <c r="L76" s="51">
        <f t="shared" si="6"/>
        <v>0.18469145576728</v>
      </c>
      <c r="M76" s="51">
        <f t="shared" si="6"/>
        <v>0.184588578323324</v>
      </c>
      <c r="O76" s="82"/>
    </row>
    <row r="77" ht="14.5" spans="4:15">
      <c r="D77" t="s">
        <v>125</v>
      </c>
      <c r="E77" t="s">
        <v>79</v>
      </c>
      <c r="F77" t="s">
        <v>29</v>
      </c>
      <c r="G77" s="51">
        <f t="shared" ref="G77:G85" si="7">G54*U54</f>
        <v>3.07037692409745</v>
      </c>
      <c r="H77" s="51">
        <f t="shared" si="6"/>
        <v>2.83689831719692</v>
      </c>
      <c r="I77" s="51">
        <f t="shared" si="6"/>
        <v>1.77088175067035</v>
      </c>
      <c r="J77" s="51">
        <f t="shared" si="6"/>
        <v>1.27160203752061</v>
      </c>
      <c r="K77" s="51">
        <f t="shared" si="6"/>
        <v>0.722247477948637</v>
      </c>
      <c r="L77" s="51">
        <f t="shared" si="6"/>
        <v>0.18469145576728</v>
      </c>
      <c r="M77" s="51">
        <f t="shared" si="6"/>
        <v>0.184588578323324</v>
      </c>
      <c r="O77" s="82"/>
    </row>
    <row r="78" ht="14.5" spans="4:15">
      <c r="D78" t="s">
        <v>126</v>
      </c>
      <c r="E78" t="s">
        <v>79</v>
      </c>
      <c r="F78" t="s">
        <v>29</v>
      </c>
      <c r="G78" s="51">
        <f t="shared" si="7"/>
        <v>3.07037692409745</v>
      </c>
      <c r="H78" s="51">
        <f t="shared" si="6"/>
        <v>2.83689831719692</v>
      </c>
      <c r="I78" s="51">
        <f t="shared" si="6"/>
        <v>1.77088175067035</v>
      </c>
      <c r="J78" s="51">
        <f t="shared" si="6"/>
        <v>1.27160203752061</v>
      </c>
      <c r="K78" s="51">
        <f t="shared" si="6"/>
        <v>0.722247477948637</v>
      </c>
      <c r="L78" s="51">
        <f t="shared" si="6"/>
        <v>0.18469145576728</v>
      </c>
      <c r="M78" s="51">
        <f t="shared" si="6"/>
        <v>0.184588578323324</v>
      </c>
      <c r="O78" s="82"/>
    </row>
    <row r="79" ht="14.5" spans="4:15">
      <c r="D79" t="s">
        <v>127</v>
      </c>
      <c r="E79" t="s">
        <v>76</v>
      </c>
      <c r="F79" t="s">
        <v>29</v>
      </c>
      <c r="G79" s="51">
        <f t="shared" si="7"/>
        <v>0.714820229584919</v>
      </c>
      <c r="H79" s="51">
        <f t="shared" si="6"/>
        <v>5.37412216935162</v>
      </c>
      <c r="I79" s="51">
        <f t="shared" si="6"/>
        <v>2.38130639210487</v>
      </c>
      <c r="J79" s="51">
        <f t="shared" si="6"/>
        <v>2.4839000122641</v>
      </c>
      <c r="K79" s="51">
        <f t="shared" si="6"/>
        <v>2.73310960234335</v>
      </c>
      <c r="L79" s="51">
        <f t="shared" si="6"/>
        <v>3.56469651960402</v>
      </c>
      <c r="M79" s="51">
        <f t="shared" si="6"/>
        <v>1.74134230750227</v>
      </c>
      <c r="O79" s="82"/>
    </row>
    <row r="80" ht="14.5" spans="4:15">
      <c r="D80" t="s">
        <v>128</v>
      </c>
      <c r="E80" t="s">
        <v>76</v>
      </c>
      <c r="F80" t="s">
        <v>29</v>
      </c>
      <c r="G80" s="51">
        <f t="shared" si="7"/>
        <v>0.714820229584919</v>
      </c>
      <c r="H80" s="51">
        <f t="shared" si="6"/>
        <v>5.37412216935162</v>
      </c>
      <c r="I80" s="51">
        <f t="shared" si="6"/>
        <v>2.38130639210487</v>
      </c>
      <c r="J80" s="51">
        <f t="shared" si="6"/>
        <v>2.4839000122641</v>
      </c>
      <c r="K80" s="51">
        <f t="shared" si="6"/>
        <v>2.73310960234335</v>
      </c>
      <c r="L80" s="51">
        <f t="shared" si="6"/>
        <v>3.56469651960402</v>
      </c>
      <c r="M80" s="51">
        <f t="shared" si="6"/>
        <v>1.74134230750227</v>
      </c>
      <c r="O80" s="82"/>
    </row>
    <row r="81" ht="14.5" spans="4:15">
      <c r="D81" t="s">
        <v>129</v>
      </c>
      <c r="E81" t="s">
        <v>76</v>
      </c>
      <c r="F81" t="s">
        <v>29</v>
      </c>
      <c r="G81" s="51">
        <f t="shared" si="7"/>
        <v>0.714820229584919</v>
      </c>
      <c r="H81" s="51">
        <f t="shared" si="6"/>
        <v>5.37412216935162</v>
      </c>
      <c r="I81" s="51">
        <f t="shared" si="6"/>
        <v>2.38130639210487</v>
      </c>
      <c r="J81" s="51">
        <f t="shared" si="6"/>
        <v>2.4839000122641</v>
      </c>
      <c r="K81" s="51">
        <f t="shared" si="6"/>
        <v>2.73310960234335</v>
      </c>
      <c r="L81" s="51">
        <f t="shared" si="6"/>
        <v>3.56469651960402</v>
      </c>
      <c r="M81" s="51">
        <f t="shared" si="6"/>
        <v>1.74134230750227</v>
      </c>
      <c r="O81" s="82"/>
    </row>
    <row r="82" ht="14.5" spans="4:15">
      <c r="D82" t="s">
        <v>130</v>
      </c>
      <c r="E82" t="s">
        <v>72</v>
      </c>
      <c r="F82" t="s">
        <v>29</v>
      </c>
      <c r="G82" s="51">
        <f t="shared" si="7"/>
        <v>1.34095147779111</v>
      </c>
      <c r="H82" s="51">
        <f t="shared" si="6"/>
        <v>2.44454456237159</v>
      </c>
      <c r="I82" s="51">
        <f t="shared" si="6"/>
        <v>2.12884394906275</v>
      </c>
      <c r="J82" s="51">
        <f t="shared" si="6"/>
        <v>2.9578886816338</v>
      </c>
      <c r="K82" s="51">
        <f t="shared" si="6"/>
        <v>2.45911142920568</v>
      </c>
      <c r="L82" s="51">
        <f t="shared" si="6"/>
        <v>2.77339288219029</v>
      </c>
      <c r="M82" s="51">
        <f t="shared" si="6"/>
        <v>1.21123541883314</v>
      </c>
      <c r="O82" s="82"/>
    </row>
    <row r="83" ht="14.5" spans="4:15">
      <c r="D83" t="s">
        <v>131</v>
      </c>
      <c r="E83" t="s">
        <v>64</v>
      </c>
      <c r="F83" t="s">
        <v>29</v>
      </c>
      <c r="G83" s="124">
        <v>1</v>
      </c>
      <c r="H83" s="124">
        <v>1</v>
      </c>
      <c r="I83" s="124">
        <v>1</v>
      </c>
      <c r="J83" s="124">
        <v>1</v>
      </c>
      <c r="K83" s="124">
        <v>1</v>
      </c>
      <c r="L83" s="124">
        <v>1</v>
      </c>
      <c r="M83" s="124">
        <v>1</v>
      </c>
      <c r="O83" s="82"/>
    </row>
    <row r="84" ht="14.5" spans="4:15">
      <c r="D84" t="s">
        <v>132</v>
      </c>
      <c r="E84" t="s">
        <v>67</v>
      </c>
      <c r="F84" t="s">
        <v>29</v>
      </c>
      <c r="G84" s="51">
        <f t="shared" si="7"/>
        <v>1.20146788401765</v>
      </c>
      <c r="H84" s="51">
        <f t="shared" si="6"/>
        <v>3.46187292965441</v>
      </c>
      <c r="I84" s="51">
        <f t="shared" si="6"/>
        <v>1.6489396325539</v>
      </c>
      <c r="J84" s="51">
        <f t="shared" si="6"/>
        <v>2.66400362457291</v>
      </c>
      <c r="K84" s="51">
        <f t="shared" si="6"/>
        <v>1.04054494033925</v>
      </c>
      <c r="L84" s="51">
        <f t="shared" si="6"/>
        <v>4.81105186650856</v>
      </c>
      <c r="M84" s="51">
        <f t="shared" si="6"/>
        <v>1.46099984884115</v>
      </c>
      <c r="O84" s="82"/>
    </row>
    <row r="85" ht="14.5" spans="4:15">
      <c r="D85" t="s">
        <v>133</v>
      </c>
      <c r="E85" t="s">
        <v>70</v>
      </c>
      <c r="F85" t="s">
        <v>29</v>
      </c>
      <c r="G85" s="51">
        <f t="shared" si="7"/>
        <v>0.0312067296444749</v>
      </c>
      <c r="H85" s="51">
        <f t="shared" si="6"/>
        <v>0.039475117661182</v>
      </c>
      <c r="I85" s="51">
        <f t="shared" si="6"/>
        <v>0.00587459563750159</v>
      </c>
      <c r="J85" s="51">
        <f t="shared" si="6"/>
        <v>0.00376944196862397</v>
      </c>
      <c r="K85" s="51">
        <f t="shared" si="6"/>
        <v>0.00167050267742296</v>
      </c>
      <c r="L85" s="51">
        <f t="shared" si="6"/>
        <v>0.00621453231619214</v>
      </c>
      <c r="M85" s="51">
        <f t="shared" si="6"/>
        <v>0.0140584402093393</v>
      </c>
      <c r="O85" s="82"/>
    </row>
    <row r="86" ht="14.5" spans="4:15">
      <c r="D86" s="35" t="s">
        <v>134</v>
      </c>
      <c r="E86" s="35" t="s">
        <v>72</v>
      </c>
      <c r="F86" t="s">
        <v>29</v>
      </c>
      <c r="G86" s="125">
        <v>0.1</v>
      </c>
      <c r="H86" s="125">
        <v>0.1</v>
      </c>
      <c r="I86" s="125">
        <v>0.1</v>
      </c>
      <c r="J86" s="125">
        <v>0.1</v>
      </c>
      <c r="K86" s="125">
        <v>0.1</v>
      </c>
      <c r="L86" s="125">
        <v>0.1</v>
      </c>
      <c r="M86" s="125">
        <v>0.1</v>
      </c>
      <c r="O86" s="82"/>
    </row>
    <row r="87" ht="14.5" spans="5:15">
      <c r="E87" s="35" t="s">
        <v>70</v>
      </c>
      <c r="F87" t="s">
        <v>29</v>
      </c>
      <c r="G87" s="51"/>
      <c r="H87" s="51"/>
      <c r="I87" s="51"/>
      <c r="J87" s="51"/>
      <c r="K87" s="51"/>
      <c r="L87" s="51"/>
      <c r="M87" s="51"/>
      <c r="O87" s="82"/>
    </row>
    <row r="88" ht="14.5" spans="4:15">
      <c r="D88" s="35" t="s">
        <v>135</v>
      </c>
      <c r="E88" s="35" t="s">
        <v>79</v>
      </c>
      <c r="F88" t="s">
        <v>29</v>
      </c>
      <c r="G88" s="125">
        <v>0.1</v>
      </c>
      <c r="H88" s="125">
        <v>0.1</v>
      </c>
      <c r="I88" s="125">
        <v>0.1</v>
      </c>
      <c r="J88" s="125">
        <v>0.1</v>
      </c>
      <c r="K88" s="125">
        <v>0.1</v>
      </c>
      <c r="L88" s="125">
        <v>0.1</v>
      </c>
      <c r="M88" s="125">
        <v>0.1</v>
      </c>
      <c r="O88" s="82"/>
    </row>
    <row r="89" ht="14.5" spans="5:15">
      <c r="E89" s="35" t="s">
        <v>70</v>
      </c>
      <c r="F89" t="s">
        <v>29</v>
      </c>
      <c r="G89" s="51"/>
      <c r="H89" s="51"/>
      <c r="I89" s="51"/>
      <c r="J89" s="51"/>
      <c r="K89" s="51"/>
      <c r="L89" s="51"/>
      <c r="M89" s="51"/>
      <c r="O89" s="82"/>
    </row>
    <row r="90" ht="14.5" spans="4:15">
      <c r="D90" s="35" t="s">
        <v>136</v>
      </c>
      <c r="E90" s="35" t="s">
        <v>72</v>
      </c>
      <c r="F90" t="s">
        <v>29</v>
      </c>
      <c r="G90" s="125">
        <v>0.1</v>
      </c>
      <c r="H90" s="125">
        <v>0.1</v>
      </c>
      <c r="I90" s="125">
        <v>0.1</v>
      </c>
      <c r="J90" s="125">
        <v>0.1</v>
      </c>
      <c r="K90" s="125">
        <v>0.1</v>
      </c>
      <c r="L90" s="125">
        <v>0.1</v>
      </c>
      <c r="M90" s="125">
        <v>0.1</v>
      </c>
      <c r="O90" s="82"/>
    </row>
    <row r="91" ht="14.5" spans="5:15">
      <c r="E91" s="35" t="s">
        <v>76</v>
      </c>
      <c r="F91" t="s">
        <v>29</v>
      </c>
      <c r="G91" s="51"/>
      <c r="H91" s="51"/>
      <c r="I91" s="51"/>
      <c r="J91" s="51"/>
      <c r="K91" s="51"/>
      <c r="L91" s="51"/>
      <c r="M91" s="51"/>
      <c r="O91" s="82"/>
    </row>
    <row r="92" ht="14.5" spans="4:15">
      <c r="D92" s="35" t="s">
        <v>137</v>
      </c>
      <c r="E92" s="35" t="s">
        <v>72</v>
      </c>
      <c r="F92" t="s">
        <v>29</v>
      </c>
      <c r="G92" s="125">
        <v>0.1</v>
      </c>
      <c r="H92" s="125">
        <v>0.1</v>
      </c>
      <c r="I92" s="125">
        <v>0.1</v>
      </c>
      <c r="J92" s="125">
        <v>0.1</v>
      </c>
      <c r="K92" s="125">
        <v>0.1</v>
      </c>
      <c r="L92" s="125">
        <v>0.1</v>
      </c>
      <c r="M92" s="125">
        <v>0.1</v>
      </c>
      <c r="O92" s="82"/>
    </row>
    <row r="93" ht="14.5" spans="5:13">
      <c r="E93" s="35" t="s">
        <v>79</v>
      </c>
      <c r="F93" t="s">
        <v>29</v>
      </c>
      <c r="G93" s="51"/>
      <c r="H93" s="51"/>
      <c r="I93" s="51"/>
      <c r="J93" s="51"/>
      <c r="K93" s="51"/>
      <c r="L93" s="51"/>
      <c r="M93" s="51"/>
    </row>
    <row r="99" ht="14.5" spans="4:6">
      <c r="D99" s="126"/>
      <c r="E99" s="126"/>
      <c r="F99" s="38" t="s">
        <v>246</v>
      </c>
    </row>
    <row r="100" ht="15.25" spans="4:6">
      <c r="D100" s="39" t="s">
        <v>11</v>
      </c>
      <c r="E100" s="39" t="s">
        <v>185</v>
      </c>
      <c r="F100" s="39" t="s">
        <v>186</v>
      </c>
    </row>
    <row r="101" spans="4:6">
      <c r="D101" s="70" t="s">
        <v>124</v>
      </c>
      <c r="E101" s="70" t="s">
        <v>79</v>
      </c>
      <c r="F101" s="70" t="s">
        <v>29</v>
      </c>
    </row>
    <row r="102" spans="4:6">
      <c r="D102" s="70" t="s">
        <v>125</v>
      </c>
      <c r="E102" s="70" t="s">
        <v>79</v>
      </c>
      <c r="F102" s="70" t="s">
        <v>29</v>
      </c>
    </row>
    <row r="103" spans="4:6">
      <c r="D103" s="70" t="s">
        <v>126</v>
      </c>
      <c r="E103" s="70" t="s">
        <v>79</v>
      </c>
      <c r="F103" s="70" t="s">
        <v>29</v>
      </c>
    </row>
    <row r="104" spans="4:6">
      <c r="D104" s="70" t="s">
        <v>127</v>
      </c>
      <c r="E104" s="70" t="s">
        <v>76</v>
      </c>
      <c r="F104" s="70" t="s">
        <v>29</v>
      </c>
    </row>
    <row r="105" spans="4:6">
      <c r="D105" s="70" t="s">
        <v>128</v>
      </c>
      <c r="E105" s="70" t="s">
        <v>76</v>
      </c>
      <c r="F105" s="70" t="s">
        <v>29</v>
      </c>
    </row>
    <row r="106" spans="4:6">
      <c r="D106" s="70" t="s">
        <v>129</v>
      </c>
      <c r="E106" s="70" t="s">
        <v>76</v>
      </c>
      <c r="F106" s="70" t="s">
        <v>29</v>
      </c>
    </row>
    <row r="107" spans="4:6">
      <c r="D107" s="70" t="s">
        <v>130</v>
      </c>
      <c r="E107" s="70" t="s">
        <v>72</v>
      </c>
      <c r="F107" s="70" t="s">
        <v>29</v>
      </c>
    </row>
    <row r="108" spans="4:6">
      <c r="D108" s="70" t="s">
        <v>131</v>
      </c>
      <c r="E108" s="70" t="s">
        <v>64</v>
      </c>
      <c r="F108" s="70" t="s">
        <v>29</v>
      </c>
    </row>
    <row r="109" spans="4:6">
      <c r="D109" s="70" t="s">
        <v>132</v>
      </c>
      <c r="E109" s="70" t="s">
        <v>67</v>
      </c>
      <c r="F109" s="70" t="s">
        <v>29</v>
      </c>
    </row>
    <row r="110" spans="4:6">
      <c r="D110" s="70" t="s">
        <v>133</v>
      </c>
      <c r="E110" s="70" t="s">
        <v>70</v>
      </c>
      <c r="F110" s="70" t="s">
        <v>29</v>
      </c>
    </row>
    <row r="111" spans="4:6">
      <c r="D111" s="40" t="s">
        <v>134</v>
      </c>
      <c r="E111" s="40" t="s">
        <v>72</v>
      </c>
      <c r="F111" s="70" t="s">
        <v>29</v>
      </c>
    </row>
    <row r="112" spans="4:6">
      <c r="D112" s="70"/>
      <c r="E112" s="40" t="s">
        <v>70</v>
      </c>
      <c r="F112" s="70" t="s">
        <v>29</v>
      </c>
    </row>
    <row r="113" spans="4:6">
      <c r="D113" s="40" t="s">
        <v>135</v>
      </c>
      <c r="E113" s="40" t="s">
        <v>79</v>
      </c>
      <c r="F113" s="70" t="s">
        <v>29</v>
      </c>
    </row>
    <row r="114" spans="4:6">
      <c r="D114" s="70"/>
      <c r="E114" s="40" t="s">
        <v>70</v>
      </c>
      <c r="F114" s="70" t="s">
        <v>29</v>
      </c>
    </row>
    <row r="115" spans="4:6">
      <c r="D115" s="40" t="s">
        <v>136</v>
      </c>
      <c r="E115" s="40" t="s">
        <v>72</v>
      </c>
      <c r="F115" s="70" t="s">
        <v>29</v>
      </c>
    </row>
    <row r="116" spans="4:6">
      <c r="D116" s="70"/>
      <c r="E116" s="40" t="s">
        <v>76</v>
      </c>
      <c r="F116" s="70" t="s">
        <v>29</v>
      </c>
    </row>
    <row r="117" spans="4:6">
      <c r="D117" s="40" t="s">
        <v>137</v>
      </c>
      <c r="E117" s="40" t="s">
        <v>72</v>
      </c>
      <c r="F117" s="70" t="s">
        <v>29</v>
      </c>
    </row>
    <row r="118" spans="4:6">
      <c r="D118" s="70"/>
      <c r="E118" s="40" t="s">
        <v>79</v>
      </c>
      <c r="F118" s="70" t="s">
        <v>29</v>
      </c>
    </row>
    <row r="123" ht="14.5" spans="6:6">
      <c r="F123" s="33" t="s">
        <v>183</v>
      </c>
    </row>
    <row r="124" ht="15.25" spans="4:19">
      <c r="D124" s="34" t="s">
        <v>11</v>
      </c>
      <c r="E124" s="34" t="s">
        <v>185</v>
      </c>
      <c r="F124" s="34" t="s">
        <v>186</v>
      </c>
      <c r="G124" t="s">
        <v>187</v>
      </c>
      <c r="H124" t="s">
        <v>188</v>
      </c>
      <c r="I124" t="s">
        <v>189</v>
      </c>
      <c r="J124" t="s">
        <v>190</v>
      </c>
      <c r="K124" t="s">
        <v>191</v>
      </c>
      <c r="L124" t="s">
        <v>192</v>
      </c>
      <c r="M124" t="s">
        <v>193</v>
      </c>
      <c r="S124" s="33" t="s">
        <v>206</v>
      </c>
    </row>
    <row r="125" ht="15.25" spans="4:26">
      <c r="D125" s="87" t="s">
        <v>134</v>
      </c>
      <c r="E125" s="87" t="s">
        <v>72</v>
      </c>
      <c r="F125" s="88" t="s">
        <v>29</v>
      </c>
      <c r="G125" s="59">
        <v>0.5</v>
      </c>
      <c r="H125" s="59">
        <v>0.5</v>
      </c>
      <c r="I125" s="59">
        <v>0.5</v>
      </c>
      <c r="J125" s="59">
        <v>0.5</v>
      </c>
      <c r="K125" s="59">
        <v>0.5</v>
      </c>
      <c r="L125" s="59">
        <v>0.5</v>
      </c>
      <c r="M125" s="59">
        <v>0.5</v>
      </c>
      <c r="Q125" s="34" t="s">
        <v>11</v>
      </c>
      <c r="R125" s="34" t="s">
        <v>185</v>
      </c>
      <c r="S125" s="34" t="s">
        <v>186</v>
      </c>
      <c r="T125" t="s">
        <v>187</v>
      </c>
      <c r="U125" t="s">
        <v>188</v>
      </c>
      <c r="V125" t="s">
        <v>189</v>
      </c>
      <c r="W125" t="s">
        <v>190</v>
      </c>
      <c r="X125" t="s">
        <v>191</v>
      </c>
      <c r="Y125" t="s">
        <v>192</v>
      </c>
      <c r="Z125" t="s">
        <v>193</v>
      </c>
    </row>
    <row r="126" ht="14.5" spans="4:26">
      <c r="D126" s="88"/>
      <c r="E126" s="87" t="s">
        <v>70</v>
      </c>
      <c r="F126" s="88"/>
      <c r="G126" s="59">
        <v>0.5</v>
      </c>
      <c r="H126" s="59">
        <v>0.5</v>
      </c>
      <c r="I126" s="59">
        <v>0.5</v>
      </c>
      <c r="J126" s="59">
        <v>0.5</v>
      </c>
      <c r="K126" s="59">
        <v>0.5</v>
      </c>
      <c r="L126" s="59">
        <v>0.5</v>
      </c>
      <c r="M126" s="59">
        <v>0.5</v>
      </c>
      <c r="Q126" t="s">
        <v>124</v>
      </c>
      <c r="R126" t="s">
        <v>79</v>
      </c>
      <c r="S126" t="s">
        <v>29</v>
      </c>
      <c r="T126" s="51">
        <v>31.54</v>
      </c>
      <c r="U126" s="51">
        <v>31.54</v>
      </c>
      <c r="V126" s="51">
        <v>31.54</v>
      </c>
      <c r="W126" s="51">
        <v>31.54</v>
      </c>
      <c r="X126" s="51">
        <v>31.54</v>
      </c>
      <c r="Y126" s="51">
        <v>31.54</v>
      </c>
      <c r="Z126" s="51">
        <v>31.54</v>
      </c>
    </row>
    <row r="127" ht="14.5" spans="4:26">
      <c r="D127" s="87" t="s">
        <v>135</v>
      </c>
      <c r="E127" s="87" t="s">
        <v>79</v>
      </c>
      <c r="F127" s="88" t="s">
        <v>29</v>
      </c>
      <c r="G127" s="59">
        <v>0.5</v>
      </c>
      <c r="H127" s="59">
        <v>0.5</v>
      </c>
      <c r="I127" s="59">
        <v>0.5</v>
      </c>
      <c r="J127" s="59">
        <v>0.5</v>
      </c>
      <c r="K127" s="59">
        <v>0.5</v>
      </c>
      <c r="L127" s="59">
        <v>0.5</v>
      </c>
      <c r="M127" s="59">
        <v>0.5</v>
      </c>
      <c r="Q127" t="s">
        <v>125</v>
      </c>
      <c r="R127" t="s">
        <v>79</v>
      </c>
      <c r="S127" t="s">
        <v>29</v>
      </c>
      <c r="T127" s="51">
        <v>31.54</v>
      </c>
      <c r="U127" s="51">
        <v>31.54</v>
      </c>
      <c r="V127" s="51">
        <v>31.54</v>
      </c>
      <c r="W127" s="51">
        <v>31.54</v>
      </c>
      <c r="X127" s="51">
        <v>31.54</v>
      </c>
      <c r="Y127" s="51">
        <v>31.54</v>
      </c>
      <c r="Z127" s="51">
        <v>31.54</v>
      </c>
    </row>
    <row r="128" ht="14.5" spans="4:26">
      <c r="D128" s="88"/>
      <c r="E128" s="87" t="s">
        <v>70</v>
      </c>
      <c r="F128" s="88"/>
      <c r="G128" s="59">
        <v>0.5</v>
      </c>
      <c r="H128" s="59">
        <v>0.5</v>
      </c>
      <c r="I128" s="59">
        <v>0.5</v>
      </c>
      <c r="J128" s="59">
        <v>0.5</v>
      </c>
      <c r="K128" s="59">
        <v>0.5</v>
      </c>
      <c r="L128" s="59">
        <v>0.5</v>
      </c>
      <c r="M128" s="59">
        <v>0.5</v>
      </c>
      <c r="Q128" t="s">
        <v>126</v>
      </c>
      <c r="R128" t="s">
        <v>79</v>
      </c>
      <c r="S128" t="s">
        <v>29</v>
      </c>
      <c r="T128" s="51">
        <v>31.54</v>
      </c>
      <c r="U128" s="51">
        <v>31.54</v>
      </c>
      <c r="V128" s="51">
        <v>31.54</v>
      </c>
      <c r="W128" s="51">
        <v>31.54</v>
      </c>
      <c r="X128" s="51">
        <v>31.54</v>
      </c>
      <c r="Y128" s="51">
        <v>31.54</v>
      </c>
      <c r="Z128" s="51">
        <v>31.54</v>
      </c>
    </row>
    <row r="129" ht="14.5" spans="4:26">
      <c r="D129" s="87" t="s">
        <v>136</v>
      </c>
      <c r="E129" s="87" t="s">
        <v>72</v>
      </c>
      <c r="F129" s="88" t="s">
        <v>29</v>
      </c>
      <c r="G129" s="59">
        <v>0.5</v>
      </c>
      <c r="H129" s="59">
        <v>0.5</v>
      </c>
      <c r="I129" s="59">
        <v>0.5</v>
      </c>
      <c r="J129" s="59">
        <v>0.5</v>
      </c>
      <c r="K129" s="59">
        <v>0.5</v>
      </c>
      <c r="L129" s="59">
        <v>0.5</v>
      </c>
      <c r="M129" s="59">
        <v>0.5</v>
      </c>
      <c r="Q129" t="s">
        <v>127</v>
      </c>
      <c r="R129" t="s">
        <v>76</v>
      </c>
      <c r="S129" t="s">
        <v>29</v>
      </c>
      <c r="T129" s="51">
        <v>31.54</v>
      </c>
      <c r="U129" s="51">
        <v>31.54</v>
      </c>
      <c r="V129" s="51">
        <v>31.54</v>
      </c>
      <c r="W129" s="51">
        <v>31.54</v>
      </c>
      <c r="X129" s="51">
        <v>31.54</v>
      </c>
      <c r="Y129" s="51">
        <v>31.54</v>
      </c>
      <c r="Z129" s="51">
        <v>31.54</v>
      </c>
    </row>
    <row r="130" ht="14.5" spans="4:26">
      <c r="D130" s="88"/>
      <c r="E130" s="87" t="s">
        <v>76</v>
      </c>
      <c r="F130" s="88"/>
      <c r="G130" s="59">
        <v>0.5</v>
      </c>
      <c r="H130" s="59">
        <v>0.5</v>
      </c>
      <c r="I130" s="59">
        <v>0.5</v>
      </c>
      <c r="J130" s="59">
        <v>0.5</v>
      </c>
      <c r="K130" s="59">
        <v>0.5</v>
      </c>
      <c r="L130" s="59">
        <v>0.5</v>
      </c>
      <c r="M130" s="59">
        <v>0.5</v>
      </c>
      <c r="Q130" t="s">
        <v>128</v>
      </c>
      <c r="R130" t="s">
        <v>76</v>
      </c>
      <c r="S130" t="s">
        <v>29</v>
      </c>
      <c r="T130" s="51">
        <v>31.54</v>
      </c>
      <c r="U130" s="51">
        <v>31.54</v>
      </c>
      <c r="V130" s="51">
        <v>31.54</v>
      </c>
      <c r="W130" s="51">
        <v>31.54</v>
      </c>
      <c r="X130" s="51">
        <v>31.54</v>
      </c>
      <c r="Y130" s="51">
        <v>31.54</v>
      </c>
      <c r="Z130" s="51">
        <v>31.54</v>
      </c>
    </row>
    <row r="131" ht="14.5" spans="4:26">
      <c r="D131" s="87" t="s">
        <v>137</v>
      </c>
      <c r="E131" s="87" t="s">
        <v>72</v>
      </c>
      <c r="F131" s="88" t="s">
        <v>29</v>
      </c>
      <c r="G131" s="59">
        <v>0.5</v>
      </c>
      <c r="H131" s="59">
        <v>0.5</v>
      </c>
      <c r="I131" s="59">
        <v>0.5</v>
      </c>
      <c r="J131" s="59">
        <v>0.5</v>
      </c>
      <c r="K131" s="59">
        <v>0.5</v>
      </c>
      <c r="L131" s="59">
        <v>0.5</v>
      </c>
      <c r="M131" s="59">
        <v>0.5</v>
      </c>
      <c r="Q131" t="s">
        <v>129</v>
      </c>
      <c r="R131" t="s">
        <v>76</v>
      </c>
      <c r="S131" t="s">
        <v>29</v>
      </c>
      <c r="T131" s="51">
        <v>31.54</v>
      </c>
      <c r="U131" s="51">
        <v>31.54</v>
      </c>
      <c r="V131" s="51">
        <v>31.54</v>
      </c>
      <c r="W131" s="51">
        <v>31.54</v>
      </c>
      <c r="X131" s="51">
        <v>31.54</v>
      </c>
      <c r="Y131" s="51">
        <v>31.54</v>
      </c>
      <c r="Z131" s="51">
        <v>31.54</v>
      </c>
    </row>
    <row r="132" ht="14.5" spans="4:26">
      <c r="D132" s="88"/>
      <c r="E132" s="87" t="s">
        <v>79</v>
      </c>
      <c r="F132" s="88"/>
      <c r="G132" s="59">
        <v>0.5</v>
      </c>
      <c r="H132" s="59">
        <v>0.5</v>
      </c>
      <c r="I132" s="59">
        <v>0.5</v>
      </c>
      <c r="J132" s="59">
        <v>0.5</v>
      </c>
      <c r="K132" s="59">
        <v>0.5</v>
      </c>
      <c r="L132" s="59">
        <v>0.5</v>
      </c>
      <c r="M132" s="59">
        <v>0.5</v>
      </c>
      <c r="Q132" t="s">
        <v>130</v>
      </c>
      <c r="R132" t="s">
        <v>72</v>
      </c>
      <c r="S132" t="s">
        <v>29</v>
      </c>
      <c r="T132" s="51">
        <v>31.54</v>
      </c>
      <c r="U132" s="51">
        <v>31.54</v>
      </c>
      <c r="V132" s="51">
        <v>31.54</v>
      </c>
      <c r="W132" s="51">
        <v>31.54</v>
      </c>
      <c r="X132" s="51">
        <v>31.54</v>
      </c>
      <c r="Y132" s="51">
        <v>31.54</v>
      </c>
      <c r="Z132" s="51">
        <v>31.54</v>
      </c>
    </row>
    <row r="133" ht="14.5" spans="4:26">
      <c r="D133" t="s">
        <v>124</v>
      </c>
      <c r="E133" t="s">
        <v>79</v>
      </c>
      <c r="F133" t="s">
        <v>29</v>
      </c>
      <c r="G133" s="89">
        <v>1</v>
      </c>
      <c r="H133" s="89">
        <v>1</v>
      </c>
      <c r="I133" s="89">
        <v>1</v>
      </c>
      <c r="J133" s="89">
        <v>1</v>
      </c>
      <c r="K133" s="89">
        <v>1</v>
      </c>
      <c r="L133" s="89">
        <v>1</v>
      </c>
      <c r="M133" s="89">
        <v>1</v>
      </c>
      <c r="Q133" t="s">
        <v>131</v>
      </c>
      <c r="R133" t="s">
        <v>64</v>
      </c>
      <c r="S133" t="s">
        <v>29</v>
      </c>
      <c r="T133" s="51">
        <v>31.54</v>
      </c>
      <c r="U133" s="51">
        <v>31.54</v>
      </c>
      <c r="V133" s="51">
        <v>31.54</v>
      </c>
      <c r="W133" s="51">
        <v>31.54</v>
      </c>
      <c r="X133" s="51">
        <v>31.54</v>
      </c>
      <c r="Y133" s="51">
        <v>31.54</v>
      </c>
      <c r="Z133" s="51">
        <v>31.54</v>
      </c>
    </row>
    <row r="134" ht="14.5" spans="4:26">
      <c r="D134" t="s">
        <v>125</v>
      </c>
      <c r="E134" t="s">
        <v>79</v>
      </c>
      <c r="F134" t="s">
        <v>29</v>
      </c>
      <c r="G134" s="89">
        <v>1</v>
      </c>
      <c r="H134" s="89">
        <v>1</v>
      </c>
      <c r="I134" s="89">
        <v>1</v>
      </c>
      <c r="J134" s="89">
        <v>1</v>
      </c>
      <c r="K134" s="89">
        <v>1</v>
      </c>
      <c r="L134" s="89">
        <v>1</v>
      </c>
      <c r="M134" s="89">
        <v>1</v>
      </c>
      <c r="Q134" t="s">
        <v>132</v>
      </c>
      <c r="R134" t="s">
        <v>67</v>
      </c>
      <c r="S134" t="s">
        <v>29</v>
      </c>
      <c r="T134" s="51">
        <v>31.54</v>
      </c>
      <c r="U134" s="51">
        <v>31.54</v>
      </c>
      <c r="V134" s="51">
        <v>31.54</v>
      </c>
      <c r="W134" s="51">
        <v>31.54</v>
      </c>
      <c r="X134" s="51">
        <v>31.54</v>
      </c>
      <c r="Y134" s="51">
        <v>31.54</v>
      </c>
      <c r="Z134" s="51">
        <v>31.54</v>
      </c>
    </row>
    <row r="135" ht="14.5" spans="4:26">
      <c r="D135" t="s">
        <v>126</v>
      </c>
      <c r="E135" t="s">
        <v>79</v>
      </c>
      <c r="F135" t="s">
        <v>29</v>
      </c>
      <c r="G135" s="89">
        <v>1</v>
      </c>
      <c r="H135" s="89">
        <v>1</v>
      </c>
      <c r="I135" s="89">
        <v>1</v>
      </c>
      <c r="J135" s="89">
        <v>1</v>
      </c>
      <c r="K135" s="89">
        <v>1</v>
      </c>
      <c r="L135" s="89">
        <v>1</v>
      </c>
      <c r="M135" s="89">
        <v>1</v>
      </c>
      <c r="Q135" t="s">
        <v>133</v>
      </c>
      <c r="R135" t="s">
        <v>70</v>
      </c>
      <c r="S135" t="s">
        <v>29</v>
      </c>
      <c r="T135" s="51">
        <v>31.54</v>
      </c>
      <c r="U135" s="51">
        <v>31.54</v>
      </c>
      <c r="V135" s="51">
        <v>31.54</v>
      </c>
      <c r="W135" s="51">
        <v>31.54</v>
      </c>
      <c r="X135" s="51">
        <v>31.54</v>
      </c>
      <c r="Y135" s="51">
        <v>31.54</v>
      </c>
      <c r="Z135" s="51">
        <v>31.54</v>
      </c>
    </row>
    <row r="136" ht="14.5" spans="4:26">
      <c r="D136" t="s">
        <v>127</v>
      </c>
      <c r="E136" t="s">
        <v>76</v>
      </c>
      <c r="F136" t="s">
        <v>29</v>
      </c>
      <c r="G136" s="89">
        <v>1</v>
      </c>
      <c r="H136" s="89">
        <v>1</v>
      </c>
      <c r="I136" s="89">
        <v>1</v>
      </c>
      <c r="J136" s="89">
        <v>1</v>
      </c>
      <c r="K136" s="89">
        <v>1</v>
      </c>
      <c r="L136" s="89">
        <v>1</v>
      </c>
      <c r="M136" s="89">
        <v>1</v>
      </c>
      <c r="Q136" s="35" t="s">
        <v>134</v>
      </c>
      <c r="R136" s="35" t="s">
        <v>72</v>
      </c>
      <c r="S136" t="s">
        <v>29</v>
      </c>
      <c r="T136" s="51">
        <v>31.54</v>
      </c>
      <c r="U136" s="51">
        <v>31.54</v>
      </c>
      <c r="V136" s="51">
        <v>31.54</v>
      </c>
      <c r="W136" s="51">
        <v>31.54</v>
      </c>
      <c r="X136" s="51">
        <v>31.54</v>
      </c>
      <c r="Y136" s="51">
        <v>31.54</v>
      </c>
      <c r="Z136" s="51">
        <v>31.54</v>
      </c>
    </row>
    <row r="137" ht="14.5" spans="4:26">
      <c r="D137" t="s">
        <v>128</v>
      </c>
      <c r="E137" t="s">
        <v>76</v>
      </c>
      <c r="F137" t="s">
        <v>29</v>
      </c>
      <c r="G137" s="89">
        <v>1</v>
      </c>
      <c r="H137" s="89">
        <v>1</v>
      </c>
      <c r="I137" s="89">
        <v>1</v>
      </c>
      <c r="J137" s="89">
        <v>1</v>
      </c>
      <c r="K137" s="89">
        <v>1</v>
      </c>
      <c r="L137" s="89">
        <v>1</v>
      </c>
      <c r="M137" s="89">
        <v>1</v>
      </c>
      <c r="R137" s="35" t="s">
        <v>70</v>
      </c>
      <c r="T137" s="51"/>
      <c r="U137" s="51"/>
      <c r="V137" s="51"/>
      <c r="W137" s="51"/>
      <c r="X137" s="51"/>
      <c r="Y137" s="51"/>
      <c r="Z137" s="51"/>
    </row>
    <row r="138" ht="14.5" spans="4:26">
      <c r="D138" t="s">
        <v>129</v>
      </c>
      <c r="E138" t="s">
        <v>76</v>
      </c>
      <c r="F138" t="s">
        <v>29</v>
      </c>
      <c r="G138" s="89">
        <v>1</v>
      </c>
      <c r="H138" s="89">
        <v>1</v>
      </c>
      <c r="I138" s="89">
        <v>1</v>
      </c>
      <c r="J138" s="89">
        <v>1</v>
      </c>
      <c r="K138" s="89">
        <v>1</v>
      </c>
      <c r="L138" s="89">
        <v>1</v>
      </c>
      <c r="M138" s="89">
        <v>1</v>
      </c>
      <c r="Q138" s="35" t="s">
        <v>135</v>
      </c>
      <c r="R138" s="35" t="s">
        <v>79</v>
      </c>
      <c r="S138" t="s">
        <v>29</v>
      </c>
      <c r="T138" s="51">
        <v>31.54</v>
      </c>
      <c r="U138" s="51">
        <v>31.54</v>
      </c>
      <c r="V138" s="51">
        <v>31.54</v>
      </c>
      <c r="W138" s="51">
        <v>31.54</v>
      </c>
      <c r="X138" s="51">
        <v>31.54</v>
      </c>
      <c r="Y138" s="51">
        <v>31.54</v>
      </c>
      <c r="Z138" s="51">
        <v>31.54</v>
      </c>
    </row>
    <row r="139" ht="14.5" spans="4:26">
      <c r="D139" t="s">
        <v>130</v>
      </c>
      <c r="E139" t="s">
        <v>72</v>
      </c>
      <c r="F139" t="s">
        <v>29</v>
      </c>
      <c r="G139" s="89">
        <v>1</v>
      </c>
      <c r="H139" s="89">
        <v>1</v>
      </c>
      <c r="I139" s="89">
        <v>1</v>
      </c>
      <c r="J139" s="89">
        <v>1</v>
      </c>
      <c r="K139" s="89">
        <v>1</v>
      </c>
      <c r="L139" s="89">
        <v>1</v>
      </c>
      <c r="M139" s="89">
        <v>1</v>
      </c>
      <c r="R139" s="35" t="s">
        <v>70</v>
      </c>
      <c r="T139" s="51"/>
      <c r="U139" s="51"/>
      <c r="V139" s="51"/>
      <c r="W139" s="51"/>
      <c r="X139" s="51"/>
      <c r="Y139" s="51"/>
      <c r="Z139" s="51"/>
    </row>
    <row r="140" ht="14.5" spans="4:26">
      <c r="D140" t="s">
        <v>131</v>
      </c>
      <c r="E140" t="s">
        <v>64</v>
      </c>
      <c r="F140" t="s">
        <v>29</v>
      </c>
      <c r="G140" s="89">
        <v>1</v>
      </c>
      <c r="H140" s="89">
        <v>1</v>
      </c>
      <c r="I140" s="89">
        <v>1</v>
      </c>
      <c r="J140" s="89">
        <v>1</v>
      </c>
      <c r="K140" s="89">
        <v>1</v>
      </c>
      <c r="L140" s="89">
        <v>1</v>
      </c>
      <c r="M140" s="89">
        <v>1</v>
      </c>
      <c r="Q140" s="35" t="s">
        <v>136</v>
      </c>
      <c r="R140" s="35" t="s">
        <v>72</v>
      </c>
      <c r="S140" t="s">
        <v>29</v>
      </c>
      <c r="T140" s="51">
        <v>31.54</v>
      </c>
      <c r="U140" s="51">
        <v>31.54</v>
      </c>
      <c r="V140" s="51">
        <v>31.54</v>
      </c>
      <c r="W140" s="51">
        <v>31.54</v>
      </c>
      <c r="X140" s="51">
        <v>31.54</v>
      </c>
      <c r="Y140" s="51">
        <v>31.54</v>
      </c>
      <c r="Z140" s="51">
        <v>31.54</v>
      </c>
    </row>
    <row r="141" ht="14.5" spans="4:26">
      <c r="D141" t="s">
        <v>132</v>
      </c>
      <c r="E141" t="s">
        <v>67</v>
      </c>
      <c r="F141" t="s">
        <v>29</v>
      </c>
      <c r="G141" s="89">
        <v>1</v>
      </c>
      <c r="H141" s="89">
        <v>1</v>
      </c>
      <c r="I141" s="89">
        <v>1</v>
      </c>
      <c r="J141" s="89">
        <v>1</v>
      </c>
      <c r="K141" s="89">
        <v>1</v>
      </c>
      <c r="L141" s="89">
        <v>1</v>
      </c>
      <c r="M141" s="89">
        <v>1</v>
      </c>
      <c r="R141" s="35" t="s">
        <v>76</v>
      </c>
      <c r="T141" s="51"/>
      <c r="U141" s="51"/>
      <c r="V141" s="51"/>
      <c r="W141" s="51"/>
      <c r="X141" s="51"/>
      <c r="Y141" s="51"/>
      <c r="Z141" s="51"/>
    </row>
    <row r="142" ht="14.5" spans="4:26">
      <c r="D142" t="s">
        <v>133</v>
      </c>
      <c r="E142" t="s">
        <v>70</v>
      </c>
      <c r="F142" t="s">
        <v>29</v>
      </c>
      <c r="G142" s="89">
        <v>1</v>
      </c>
      <c r="H142" s="89">
        <v>1</v>
      </c>
      <c r="I142" s="89">
        <v>1</v>
      </c>
      <c r="J142" s="89">
        <v>1</v>
      </c>
      <c r="K142" s="89">
        <v>1</v>
      </c>
      <c r="L142" s="89">
        <v>1</v>
      </c>
      <c r="M142" s="89">
        <v>1</v>
      </c>
      <c r="Q142" s="35" t="s">
        <v>137</v>
      </c>
      <c r="R142" s="35" t="s">
        <v>72</v>
      </c>
      <c r="S142" t="s">
        <v>29</v>
      </c>
      <c r="T142" s="51">
        <v>31.54</v>
      </c>
      <c r="U142" s="51">
        <v>31.54</v>
      </c>
      <c r="V142" s="51">
        <v>31.54</v>
      </c>
      <c r="W142" s="51">
        <v>31.54</v>
      </c>
      <c r="X142" s="51">
        <v>31.54</v>
      </c>
      <c r="Y142" s="51">
        <v>31.54</v>
      </c>
      <c r="Z142" s="51">
        <v>31.54</v>
      </c>
    </row>
    <row r="143" ht="14.5" spans="18:26">
      <c r="R143" s="35" t="s">
        <v>79</v>
      </c>
      <c r="T143" s="51"/>
      <c r="U143" s="51"/>
      <c r="V143" s="51"/>
      <c r="W143" s="51"/>
      <c r="X143" s="51"/>
      <c r="Y143" s="51"/>
      <c r="Z143" s="51"/>
    </row>
  </sheetData>
  <mergeCells count="1">
    <mergeCell ref="B3:B20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K162"/>
  <sheetViews>
    <sheetView topLeftCell="A14" workbookViewId="0">
      <selection activeCell="FO13" sqref="FO13"/>
    </sheetView>
  </sheetViews>
  <sheetFormatPr defaultColWidth="9" defaultRowHeight="12.5"/>
  <cols>
    <col min="4" max="22" width="9" hidden="1" customWidth="1"/>
    <col min="28" max="46" width="9" hidden="1" customWidth="1"/>
    <col min="52" max="70" width="9" hidden="1" customWidth="1"/>
    <col min="76" max="94" width="9" hidden="1" customWidth="1"/>
    <col min="100" max="118" width="9" hidden="1" customWidth="1"/>
    <col min="124" max="142" width="9" hidden="1" customWidth="1"/>
    <col min="148" max="166" width="9" hidden="1" customWidth="1"/>
  </cols>
  <sheetData>
    <row r="1" ht="14.5" spans="1:16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</row>
    <row r="2" ht="14.5" spans="1:16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</row>
    <row r="3" ht="14.5" spans="1:16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</row>
    <row r="4" ht="14.5" spans="1:16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</row>
    <row r="5" ht="18" spans="1:167">
      <c r="A5" s="2" t="s">
        <v>251</v>
      </c>
      <c r="B5" s="2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1"/>
      <c r="Q5" s="1"/>
      <c r="R5" s="1"/>
      <c r="S5" s="1"/>
      <c r="T5" s="1"/>
      <c r="U5" s="1"/>
      <c r="V5" s="1"/>
      <c r="W5" s="1"/>
      <c r="Y5" s="2" t="s">
        <v>251</v>
      </c>
      <c r="Z5" s="2"/>
      <c r="AA5" s="1"/>
      <c r="AB5" s="1"/>
      <c r="AC5" s="1"/>
      <c r="AD5" s="3"/>
      <c r="AE5" s="3"/>
      <c r="AF5" s="3"/>
      <c r="AG5" s="3"/>
      <c r="AH5" s="3"/>
      <c r="AI5" s="3"/>
      <c r="AJ5" s="3"/>
      <c r="AK5" s="3"/>
      <c r="AL5" s="3"/>
      <c r="AM5" s="3"/>
      <c r="AN5" s="1"/>
      <c r="AO5" s="1"/>
      <c r="AP5" s="1"/>
      <c r="AQ5" s="1"/>
      <c r="AR5" s="1"/>
      <c r="AS5" s="1"/>
      <c r="AT5" s="1"/>
      <c r="AU5" s="1"/>
      <c r="AW5" s="2" t="s">
        <v>251</v>
      </c>
      <c r="AX5" s="2"/>
      <c r="AY5" s="1"/>
      <c r="AZ5" s="1"/>
      <c r="BA5" s="1"/>
      <c r="BB5" s="3"/>
      <c r="BC5" s="3"/>
      <c r="BD5" s="3"/>
      <c r="BE5" s="3"/>
      <c r="BF5" s="3"/>
      <c r="BG5" s="3"/>
      <c r="BH5" s="3"/>
      <c r="BI5" s="3"/>
      <c r="BJ5" s="3"/>
      <c r="BK5" s="3"/>
      <c r="BL5" s="1"/>
      <c r="BM5" s="1"/>
      <c r="BN5" s="1"/>
      <c r="BO5" s="1"/>
      <c r="BP5" s="1"/>
      <c r="BQ5" s="1"/>
      <c r="BR5" s="1"/>
      <c r="BS5" s="1"/>
      <c r="BU5" s="2" t="s">
        <v>251</v>
      </c>
      <c r="BV5" s="2"/>
      <c r="BW5" s="1"/>
      <c r="BX5" s="1"/>
      <c r="BY5" s="1"/>
      <c r="BZ5" s="3"/>
      <c r="CA5" s="3"/>
      <c r="CB5" s="3"/>
      <c r="CC5" s="3"/>
      <c r="CD5" s="3"/>
      <c r="CE5" s="3"/>
      <c r="CF5" s="3"/>
      <c r="CG5" s="3"/>
      <c r="CH5" s="3"/>
      <c r="CI5" s="3"/>
      <c r="CJ5" s="1"/>
      <c r="CK5" s="1"/>
      <c r="CL5" s="1"/>
      <c r="CM5" s="1"/>
      <c r="CN5" s="1"/>
      <c r="CO5" s="1"/>
      <c r="CP5" s="1"/>
      <c r="CQ5" s="1"/>
      <c r="CS5" s="2" t="s">
        <v>251</v>
      </c>
      <c r="CT5" s="2"/>
      <c r="CU5" s="1"/>
      <c r="CV5" s="1"/>
      <c r="CW5" s="1"/>
      <c r="CX5" s="3"/>
      <c r="CY5" s="3"/>
      <c r="CZ5" s="3"/>
      <c r="DA5" s="3"/>
      <c r="DB5" s="3"/>
      <c r="DC5" s="3"/>
      <c r="DD5" s="3"/>
      <c r="DE5" s="3"/>
      <c r="DF5" s="3"/>
      <c r="DG5" s="3"/>
      <c r="DH5" s="1"/>
      <c r="DI5" s="1"/>
      <c r="DJ5" s="1"/>
      <c r="DK5" s="1"/>
      <c r="DL5" s="1"/>
      <c r="DM5" s="1"/>
      <c r="DN5" s="1"/>
      <c r="DO5" s="1"/>
      <c r="DQ5" s="2" t="s">
        <v>251</v>
      </c>
      <c r="DR5" s="2"/>
      <c r="DS5" s="1"/>
      <c r="DT5" s="1"/>
      <c r="DU5" s="1"/>
      <c r="DV5" s="3"/>
      <c r="DW5" s="3"/>
      <c r="DX5" s="3"/>
      <c r="DY5" s="3"/>
      <c r="DZ5" s="3"/>
      <c r="EA5" s="3"/>
      <c r="EB5" s="3"/>
      <c r="EC5" s="3"/>
      <c r="ED5" s="3"/>
      <c r="EE5" s="3"/>
      <c r="EF5" s="1"/>
      <c r="EG5" s="1"/>
      <c r="EH5" s="1"/>
      <c r="EI5" s="1"/>
      <c r="EJ5" s="1"/>
      <c r="EK5" s="1"/>
      <c r="EL5" s="1"/>
      <c r="EM5" s="1"/>
      <c r="EO5" s="2" t="s">
        <v>251</v>
      </c>
      <c r="EP5" s="2"/>
      <c r="EQ5" s="1"/>
      <c r="ER5" s="1"/>
      <c r="ES5" s="1"/>
      <c r="ET5" s="3"/>
      <c r="EU5" s="3"/>
      <c r="EV5" s="3"/>
      <c r="EW5" s="3"/>
      <c r="EX5" s="3"/>
      <c r="EY5" s="3"/>
      <c r="EZ5" s="3"/>
      <c r="FA5" s="3"/>
      <c r="FB5" s="3"/>
      <c r="FC5" s="3"/>
      <c r="FD5" s="1"/>
      <c r="FE5" s="1"/>
      <c r="FF5" s="1"/>
      <c r="FG5" s="1"/>
      <c r="FH5" s="1"/>
      <c r="FI5" s="1"/>
      <c r="FJ5" s="1"/>
      <c r="FK5" s="1"/>
    </row>
    <row r="6" ht="18" spans="1:16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Y6" s="2"/>
      <c r="Z6" s="2"/>
      <c r="AA6" s="1"/>
      <c r="AB6" s="1"/>
      <c r="AC6" s="1"/>
      <c r="AD6" s="3"/>
      <c r="AE6" s="3"/>
      <c r="AF6" s="3"/>
      <c r="AG6" s="3"/>
      <c r="AH6" s="3"/>
      <c r="AI6" s="3"/>
      <c r="AJ6" s="3"/>
      <c r="AK6" s="3"/>
      <c r="AL6" s="3"/>
      <c r="AM6" s="3"/>
      <c r="AN6" s="1"/>
      <c r="AO6" s="1"/>
      <c r="AP6" s="1"/>
      <c r="AQ6" s="1"/>
      <c r="AR6" s="1"/>
      <c r="AS6" s="1"/>
      <c r="AT6" s="1"/>
      <c r="AU6" s="1"/>
      <c r="AW6" s="2"/>
      <c r="AX6" s="2"/>
      <c r="AY6" s="1"/>
      <c r="AZ6" s="1"/>
      <c r="BA6" s="1"/>
      <c r="BB6" s="3"/>
      <c r="BC6" s="3"/>
      <c r="BD6" s="3"/>
      <c r="BE6" s="3"/>
      <c r="BF6" s="3"/>
      <c r="BG6" s="3"/>
      <c r="BH6" s="3"/>
      <c r="BI6" s="3"/>
      <c r="BJ6" s="3"/>
      <c r="BK6" s="3"/>
      <c r="BL6" s="1"/>
      <c r="BM6" s="1"/>
      <c r="BN6" s="1"/>
      <c r="BO6" s="1"/>
      <c r="BP6" s="1"/>
      <c r="BQ6" s="1"/>
      <c r="BR6" s="1"/>
      <c r="BS6" s="1"/>
      <c r="BU6" s="2"/>
      <c r="BV6" s="2"/>
      <c r="BW6" s="1"/>
      <c r="BX6" s="1"/>
      <c r="BY6" s="1"/>
      <c r="BZ6" s="3"/>
      <c r="CA6" s="3"/>
      <c r="CB6" s="3"/>
      <c r="CC6" s="3"/>
      <c r="CD6" s="3"/>
      <c r="CE6" s="3"/>
      <c r="CF6" s="3"/>
      <c r="CG6" s="3"/>
      <c r="CH6" s="3"/>
      <c r="CI6" s="3"/>
      <c r="CJ6" s="1"/>
      <c r="CK6" s="1"/>
      <c r="CL6" s="1"/>
      <c r="CM6" s="1"/>
      <c r="CN6" s="1"/>
      <c r="CO6" s="1"/>
      <c r="CP6" s="1"/>
      <c r="CQ6" s="1"/>
      <c r="CS6" s="2"/>
      <c r="CT6" s="2"/>
      <c r="CU6" s="1"/>
      <c r="CV6" s="1"/>
      <c r="CW6" s="1"/>
      <c r="CX6" s="3"/>
      <c r="CY6" s="3"/>
      <c r="CZ6" s="3"/>
      <c r="DA6" s="3"/>
      <c r="DB6" s="3"/>
      <c r="DC6" s="3"/>
      <c r="DD6" s="3"/>
      <c r="DE6" s="3"/>
      <c r="DF6" s="3"/>
      <c r="DG6" s="3"/>
      <c r="DH6" s="1"/>
      <c r="DI6" s="1"/>
      <c r="DJ6" s="1"/>
      <c r="DK6" s="1"/>
      <c r="DL6" s="1"/>
      <c r="DM6" s="1"/>
      <c r="DN6" s="1"/>
      <c r="DO6" s="1"/>
      <c r="DQ6" s="2"/>
      <c r="DR6" s="2"/>
      <c r="DS6" s="1"/>
      <c r="DT6" s="1"/>
      <c r="DU6" s="1"/>
      <c r="DV6" s="3"/>
      <c r="DW6" s="3"/>
      <c r="DX6" s="3"/>
      <c r="DY6" s="3"/>
      <c r="DZ6" s="3"/>
      <c r="EA6" s="3"/>
      <c r="EB6" s="3"/>
      <c r="EC6" s="3"/>
      <c r="ED6" s="3"/>
      <c r="EE6" s="3"/>
      <c r="EF6" s="1"/>
      <c r="EG6" s="1"/>
      <c r="EH6" s="1"/>
      <c r="EI6" s="1"/>
      <c r="EJ6" s="1"/>
      <c r="EK6" s="1"/>
      <c r="EL6" s="1"/>
      <c r="EM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</row>
    <row r="7" ht="17.5" spans="1:167">
      <c r="A7" s="4" t="s">
        <v>252</v>
      </c>
      <c r="B7" s="4"/>
      <c r="C7" s="3"/>
      <c r="D7" s="3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Y7" s="4" t="s">
        <v>253</v>
      </c>
      <c r="Z7" s="4"/>
      <c r="AA7" s="3"/>
      <c r="AB7" s="3"/>
      <c r="AC7" s="3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W7" s="4" t="s">
        <v>254</v>
      </c>
      <c r="AX7" s="4"/>
      <c r="AY7" s="3"/>
      <c r="AZ7" s="3"/>
      <c r="BA7" s="3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U7" s="4" t="s">
        <v>255</v>
      </c>
      <c r="BV7" s="4"/>
      <c r="BW7" s="3"/>
      <c r="BX7" s="3"/>
      <c r="BY7" s="3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S7" s="4" t="s">
        <v>256</v>
      </c>
      <c r="CT7" s="4"/>
      <c r="CU7" s="3"/>
      <c r="CV7" s="3"/>
      <c r="CW7" s="3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Q7" s="4" t="s">
        <v>257</v>
      </c>
      <c r="DR7" s="4"/>
      <c r="DS7" s="3"/>
      <c r="DT7" s="3"/>
      <c r="DU7" s="3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O7" s="4" t="s">
        <v>258</v>
      </c>
      <c r="EP7" s="4"/>
      <c r="EQ7" s="3"/>
      <c r="ER7" s="3"/>
      <c r="ES7" s="3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</row>
    <row r="8" ht="15.5" spans="1:167">
      <c r="A8" s="4" t="s">
        <v>320</v>
      </c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Y8" s="4" t="s">
        <v>320</v>
      </c>
      <c r="Z8" s="4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W8" s="4" t="s">
        <v>320</v>
      </c>
      <c r="AX8" s="4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4" t="s">
        <v>320</v>
      </c>
      <c r="BV8" s="4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S8" s="4" t="s">
        <v>320</v>
      </c>
      <c r="CT8" s="4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Q8" s="4" t="s">
        <v>320</v>
      </c>
      <c r="DR8" s="4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O8" s="4" t="s">
        <v>320</v>
      </c>
      <c r="EP8" s="4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</row>
    <row r="9" ht="15.5" spans="1:16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Y9" s="1"/>
      <c r="Z9" s="1"/>
      <c r="AA9" s="17"/>
      <c r="AB9" s="17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W9" s="1"/>
      <c r="AX9" s="1"/>
      <c r="AY9" s="17"/>
      <c r="AZ9" s="17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U9" s="1"/>
      <c r="BV9" s="1"/>
      <c r="BW9" s="17"/>
      <c r="BX9" s="17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S9" s="1"/>
      <c r="CT9" s="1"/>
      <c r="CU9" s="17"/>
      <c r="CV9" s="17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Q9" s="1"/>
      <c r="DR9" s="1"/>
      <c r="DS9" s="17"/>
      <c r="DT9" s="17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</row>
    <row r="10" ht="14.5" spans="1:16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</row>
    <row r="11" ht="15.25" spans="1:167">
      <c r="A11" s="1"/>
      <c r="B11" s="1"/>
      <c r="C11" s="6">
        <v>2000</v>
      </c>
      <c r="D11" s="6">
        <v>2001</v>
      </c>
      <c r="E11" s="6">
        <v>2002</v>
      </c>
      <c r="F11" s="6">
        <v>2003</v>
      </c>
      <c r="G11" s="6">
        <v>2004</v>
      </c>
      <c r="H11" s="6">
        <v>2005</v>
      </c>
      <c r="I11" s="6">
        <v>2006</v>
      </c>
      <c r="J11" s="6">
        <v>2007</v>
      </c>
      <c r="K11" s="6">
        <v>2008</v>
      </c>
      <c r="L11" s="6">
        <v>2009</v>
      </c>
      <c r="M11" s="6">
        <v>2010</v>
      </c>
      <c r="N11" s="6">
        <v>2011</v>
      </c>
      <c r="O11" s="6">
        <v>2012</v>
      </c>
      <c r="P11" s="6">
        <v>2013</v>
      </c>
      <c r="Q11" s="6">
        <v>2014</v>
      </c>
      <c r="R11" s="6">
        <v>2015</v>
      </c>
      <c r="S11" s="6">
        <v>2016</v>
      </c>
      <c r="T11" s="6">
        <v>2017</v>
      </c>
      <c r="U11" s="6">
        <v>2018</v>
      </c>
      <c r="V11" s="6">
        <v>2019</v>
      </c>
      <c r="W11" s="6">
        <v>2020</v>
      </c>
      <c r="Y11" s="1"/>
      <c r="Z11" s="1"/>
      <c r="AA11" s="6">
        <v>2000</v>
      </c>
      <c r="AB11" s="6">
        <v>2001</v>
      </c>
      <c r="AC11" s="6">
        <v>2002</v>
      </c>
      <c r="AD11" s="6">
        <v>2003</v>
      </c>
      <c r="AE11" s="6">
        <v>2004</v>
      </c>
      <c r="AF11" s="6">
        <v>2005</v>
      </c>
      <c r="AG11" s="6">
        <v>2006</v>
      </c>
      <c r="AH11" s="6">
        <v>2007</v>
      </c>
      <c r="AI11" s="6">
        <v>2008</v>
      </c>
      <c r="AJ11" s="6">
        <v>2009</v>
      </c>
      <c r="AK11" s="6">
        <v>2010</v>
      </c>
      <c r="AL11" s="6">
        <v>2011</v>
      </c>
      <c r="AM11" s="6">
        <v>2012</v>
      </c>
      <c r="AN11" s="6">
        <v>2013</v>
      </c>
      <c r="AO11" s="6">
        <v>2014</v>
      </c>
      <c r="AP11" s="6">
        <v>2015</v>
      </c>
      <c r="AQ11" s="6">
        <v>2016</v>
      </c>
      <c r="AR11" s="6">
        <v>2017</v>
      </c>
      <c r="AS11" s="6">
        <v>2018</v>
      </c>
      <c r="AT11" s="6">
        <v>2019</v>
      </c>
      <c r="AU11" s="6">
        <v>2020</v>
      </c>
      <c r="AW11" s="1"/>
      <c r="AX11" s="1"/>
      <c r="AY11" s="6">
        <v>2000</v>
      </c>
      <c r="AZ11" s="6">
        <v>2001</v>
      </c>
      <c r="BA11" s="6">
        <v>2002</v>
      </c>
      <c r="BB11" s="6">
        <v>2003</v>
      </c>
      <c r="BC11" s="6">
        <v>2004</v>
      </c>
      <c r="BD11" s="6">
        <v>2005</v>
      </c>
      <c r="BE11" s="6">
        <v>2006</v>
      </c>
      <c r="BF11" s="6">
        <v>2007</v>
      </c>
      <c r="BG11" s="6">
        <v>2008</v>
      </c>
      <c r="BH11" s="6">
        <v>2009</v>
      </c>
      <c r="BI11" s="6">
        <v>2010</v>
      </c>
      <c r="BJ11" s="6">
        <v>2011</v>
      </c>
      <c r="BK11" s="6">
        <v>2012</v>
      </c>
      <c r="BL11" s="6">
        <v>2013</v>
      </c>
      <c r="BM11" s="6">
        <v>2014</v>
      </c>
      <c r="BN11" s="6">
        <v>2015</v>
      </c>
      <c r="BO11" s="6">
        <v>2016</v>
      </c>
      <c r="BP11" s="6">
        <v>2017</v>
      </c>
      <c r="BQ11" s="6">
        <v>2018</v>
      </c>
      <c r="BR11" s="6">
        <v>2019</v>
      </c>
      <c r="BS11" s="6">
        <v>2020</v>
      </c>
      <c r="BU11" s="1"/>
      <c r="BV11" s="1"/>
      <c r="BW11" s="6">
        <v>2000</v>
      </c>
      <c r="BX11" s="6">
        <v>2001</v>
      </c>
      <c r="BY11" s="6">
        <v>2002</v>
      </c>
      <c r="BZ11" s="6">
        <v>2003</v>
      </c>
      <c r="CA11" s="6">
        <v>2004</v>
      </c>
      <c r="CB11" s="6">
        <v>2005</v>
      </c>
      <c r="CC11" s="6">
        <v>2006</v>
      </c>
      <c r="CD11" s="6">
        <v>2007</v>
      </c>
      <c r="CE11" s="6">
        <v>2008</v>
      </c>
      <c r="CF11" s="6">
        <v>2009</v>
      </c>
      <c r="CG11" s="6">
        <v>2010</v>
      </c>
      <c r="CH11" s="6">
        <v>2011</v>
      </c>
      <c r="CI11" s="6">
        <v>2012</v>
      </c>
      <c r="CJ11" s="6">
        <v>2013</v>
      </c>
      <c r="CK11" s="6">
        <v>2014</v>
      </c>
      <c r="CL11" s="6">
        <v>2015</v>
      </c>
      <c r="CM11" s="6">
        <v>2016</v>
      </c>
      <c r="CN11" s="6">
        <v>2017</v>
      </c>
      <c r="CO11" s="6">
        <v>2018</v>
      </c>
      <c r="CP11" s="6">
        <v>2019</v>
      </c>
      <c r="CQ11" s="6">
        <v>2020</v>
      </c>
      <c r="CS11" s="1"/>
      <c r="CT11" s="1"/>
      <c r="CU11" s="6">
        <v>2000</v>
      </c>
      <c r="CV11" s="6">
        <v>2001</v>
      </c>
      <c r="CW11" s="6">
        <v>2002</v>
      </c>
      <c r="CX11" s="6">
        <v>2003</v>
      </c>
      <c r="CY11" s="6">
        <v>2004</v>
      </c>
      <c r="CZ11" s="6">
        <v>2005</v>
      </c>
      <c r="DA11" s="6">
        <v>2006</v>
      </c>
      <c r="DB11" s="6">
        <v>2007</v>
      </c>
      <c r="DC11" s="6">
        <v>2008</v>
      </c>
      <c r="DD11" s="6">
        <v>2009</v>
      </c>
      <c r="DE11" s="6">
        <v>2010</v>
      </c>
      <c r="DF11" s="6">
        <v>2011</v>
      </c>
      <c r="DG11" s="6">
        <v>2012</v>
      </c>
      <c r="DH11" s="6">
        <v>2013</v>
      </c>
      <c r="DI11" s="6">
        <v>2014</v>
      </c>
      <c r="DJ11" s="6">
        <v>2015</v>
      </c>
      <c r="DK11" s="6">
        <v>2016</v>
      </c>
      <c r="DL11" s="6">
        <v>2017</v>
      </c>
      <c r="DM11" s="6">
        <v>2018</v>
      </c>
      <c r="DN11" s="6">
        <v>2019</v>
      </c>
      <c r="DO11" s="6">
        <v>2020</v>
      </c>
      <c r="DQ11" s="1"/>
      <c r="DR11" s="1"/>
      <c r="DS11" s="6">
        <v>2000</v>
      </c>
      <c r="DT11" s="6">
        <v>2001</v>
      </c>
      <c r="DU11" s="6">
        <v>2002</v>
      </c>
      <c r="DV11" s="6">
        <v>2003</v>
      </c>
      <c r="DW11" s="6">
        <v>2004</v>
      </c>
      <c r="DX11" s="6">
        <v>2005</v>
      </c>
      <c r="DY11" s="6">
        <v>2006</v>
      </c>
      <c r="DZ11" s="6">
        <v>2007</v>
      </c>
      <c r="EA11" s="6">
        <v>2008</v>
      </c>
      <c r="EB11" s="6">
        <v>2009</v>
      </c>
      <c r="EC11" s="6">
        <v>2010</v>
      </c>
      <c r="ED11" s="6">
        <v>2011</v>
      </c>
      <c r="EE11" s="6">
        <v>2012</v>
      </c>
      <c r="EF11" s="6">
        <v>2013</v>
      </c>
      <c r="EG11" s="6">
        <v>2014</v>
      </c>
      <c r="EH11" s="6">
        <v>2015</v>
      </c>
      <c r="EI11" s="6">
        <v>2016</v>
      </c>
      <c r="EJ11" s="6">
        <v>2017</v>
      </c>
      <c r="EK11" s="6">
        <v>2018</v>
      </c>
      <c r="EL11" s="6">
        <v>2019</v>
      </c>
      <c r="EM11" s="6">
        <v>2020</v>
      </c>
      <c r="EO11" s="1"/>
      <c r="EP11" s="1"/>
      <c r="EQ11" s="6">
        <v>2000</v>
      </c>
      <c r="ER11" s="6">
        <v>2001</v>
      </c>
      <c r="ES11" s="6">
        <v>2002</v>
      </c>
      <c r="ET11" s="6">
        <v>2003</v>
      </c>
      <c r="EU11" s="6">
        <v>2004</v>
      </c>
      <c r="EV11" s="6">
        <v>2005</v>
      </c>
      <c r="EW11" s="6">
        <v>2006</v>
      </c>
      <c r="EX11" s="6">
        <v>2007</v>
      </c>
      <c r="EY11" s="6">
        <v>2008</v>
      </c>
      <c r="EZ11" s="6">
        <v>2009</v>
      </c>
      <c r="FA11" s="6">
        <v>2010</v>
      </c>
      <c r="FB11" s="6">
        <v>2011</v>
      </c>
      <c r="FC11" s="6">
        <v>2012</v>
      </c>
      <c r="FD11" s="6">
        <v>2013</v>
      </c>
      <c r="FE11" s="6">
        <v>2014</v>
      </c>
      <c r="FF11" s="6">
        <v>2015</v>
      </c>
      <c r="FG11" s="6">
        <v>2016</v>
      </c>
      <c r="FH11" s="6">
        <v>2017</v>
      </c>
      <c r="FI11" s="6">
        <v>2018</v>
      </c>
      <c r="FJ11" s="6">
        <v>2019</v>
      </c>
      <c r="FK11" s="6">
        <v>2020</v>
      </c>
    </row>
    <row r="12" ht="14.5" spans="1:16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</row>
    <row r="13" ht="104" spans="1:167">
      <c r="A13" s="7"/>
      <c r="B13" s="114" t="s">
        <v>321</v>
      </c>
      <c r="C13" s="7">
        <v>35.7</v>
      </c>
      <c r="D13" s="7">
        <v>36</v>
      </c>
      <c r="E13" s="7">
        <v>36.4</v>
      </c>
      <c r="F13" s="7">
        <v>36.9</v>
      </c>
      <c r="G13" s="7">
        <v>37.3</v>
      </c>
      <c r="H13" s="7">
        <v>37.7</v>
      </c>
      <c r="I13" s="7">
        <v>38.1</v>
      </c>
      <c r="J13" s="7">
        <v>38.4</v>
      </c>
      <c r="K13" s="7">
        <v>38.8</v>
      </c>
      <c r="L13" s="7">
        <v>39.1</v>
      </c>
      <c r="M13" s="7">
        <v>39.4</v>
      </c>
      <c r="N13" s="7">
        <v>39.7</v>
      </c>
      <c r="O13" s="7">
        <v>39.9</v>
      </c>
      <c r="P13" s="7">
        <v>40.1</v>
      </c>
      <c r="Q13" s="7">
        <v>40.3</v>
      </c>
      <c r="R13" s="7">
        <v>40.5</v>
      </c>
      <c r="S13" s="7">
        <v>40.6</v>
      </c>
      <c r="T13" s="7">
        <v>40.8</v>
      </c>
      <c r="U13" s="7">
        <v>41</v>
      </c>
      <c r="V13" s="7">
        <v>41.2</v>
      </c>
      <c r="W13" s="7">
        <v>41.4</v>
      </c>
      <c r="Y13" s="7"/>
      <c r="Z13" s="13" t="s">
        <v>321</v>
      </c>
      <c r="AA13" s="7">
        <v>40.4</v>
      </c>
      <c r="AB13" s="7">
        <v>40.3</v>
      </c>
      <c r="AC13" s="7">
        <v>40.5</v>
      </c>
      <c r="AD13" s="7">
        <v>40.8</v>
      </c>
      <c r="AE13" s="7">
        <v>41.3</v>
      </c>
      <c r="AF13" s="7">
        <v>41.6</v>
      </c>
      <c r="AG13" s="7">
        <v>42</v>
      </c>
      <c r="AH13" s="7">
        <v>42.4</v>
      </c>
      <c r="AI13" s="7">
        <v>42.8</v>
      </c>
      <c r="AJ13" s="7">
        <v>43.2</v>
      </c>
      <c r="AK13" s="7">
        <v>43.6</v>
      </c>
      <c r="AL13" s="7">
        <v>43.9</v>
      </c>
      <c r="AM13" s="7">
        <v>44.2</v>
      </c>
      <c r="AN13" s="7">
        <v>44.4</v>
      </c>
      <c r="AO13" s="7">
        <v>44.6</v>
      </c>
      <c r="AP13" s="7">
        <v>44.8</v>
      </c>
      <c r="AQ13" s="7">
        <v>44.9</v>
      </c>
      <c r="AR13" s="7">
        <v>45.1</v>
      </c>
      <c r="AS13" s="7">
        <v>45.2</v>
      </c>
      <c r="AT13" s="7">
        <v>45.3</v>
      </c>
      <c r="AU13" s="7">
        <v>45.4</v>
      </c>
      <c r="AW13" s="7"/>
      <c r="AX13" s="13" t="s">
        <v>321</v>
      </c>
      <c r="AY13" s="7">
        <v>24.9</v>
      </c>
      <c r="AZ13" s="7">
        <v>24.8</v>
      </c>
      <c r="BA13" s="7">
        <v>24.9</v>
      </c>
      <c r="BB13" s="7">
        <v>25</v>
      </c>
      <c r="BC13" s="7">
        <v>25.2</v>
      </c>
      <c r="BD13" s="7">
        <v>25.4</v>
      </c>
      <c r="BE13" s="7">
        <v>25.5</v>
      </c>
      <c r="BF13" s="7">
        <v>25.6</v>
      </c>
      <c r="BG13" s="7">
        <v>25.7</v>
      </c>
      <c r="BH13" s="7">
        <v>25.8</v>
      </c>
      <c r="BI13" s="7">
        <v>25.8</v>
      </c>
      <c r="BJ13" s="7">
        <v>25.9</v>
      </c>
      <c r="BK13" s="7">
        <v>26</v>
      </c>
      <c r="BL13" s="7">
        <v>26.1</v>
      </c>
      <c r="BM13" s="7">
        <v>26.2</v>
      </c>
      <c r="BN13" s="7">
        <v>26.3</v>
      </c>
      <c r="BO13" s="7">
        <v>26.4</v>
      </c>
      <c r="BP13" s="7">
        <v>26.5</v>
      </c>
      <c r="BQ13" s="7">
        <v>26.6</v>
      </c>
      <c r="BR13" s="7">
        <v>26.7</v>
      </c>
      <c r="BS13" s="7">
        <v>26.8</v>
      </c>
      <c r="BU13" s="7"/>
      <c r="BV13" s="13" t="s">
        <v>321</v>
      </c>
      <c r="BW13" s="7">
        <v>10.1</v>
      </c>
      <c r="BX13" s="7">
        <v>10.2</v>
      </c>
      <c r="BY13" s="7">
        <v>10.3</v>
      </c>
      <c r="BZ13" s="7">
        <v>10.4</v>
      </c>
      <c r="CA13" s="7">
        <v>10.5</v>
      </c>
      <c r="CB13" s="7">
        <v>10.6</v>
      </c>
      <c r="CC13" s="7">
        <v>10.7</v>
      </c>
      <c r="CD13" s="7">
        <v>10.8</v>
      </c>
      <c r="CE13" s="7">
        <v>10.9</v>
      </c>
      <c r="CF13" s="7">
        <v>11</v>
      </c>
      <c r="CG13" s="7">
        <v>11.1</v>
      </c>
      <c r="CH13" s="7">
        <v>11.2</v>
      </c>
      <c r="CI13" s="7">
        <v>11.3</v>
      </c>
      <c r="CJ13" s="7">
        <v>11.4</v>
      </c>
      <c r="CK13" s="7">
        <v>11.4</v>
      </c>
      <c r="CL13" s="7">
        <v>11.5</v>
      </c>
      <c r="CM13" s="7">
        <v>11.6</v>
      </c>
      <c r="CN13" s="7">
        <v>11.6</v>
      </c>
      <c r="CO13" s="7">
        <v>11.7</v>
      </c>
      <c r="CP13" s="7">
        <v>11.8</v>
      </c>
      <c r="CQ13" s="7">
        <v>11.8</v>
      </c>
      <c r="CS13" s="7"/>
      <c r="CT13" s="13" t="s">
        <v>321</v>
      </c>
      <c r="CU13" s="7">
        <v>11.6</v>
      </c>
      <c r="CV13" s="7">
        <v>11.6</v>
      </c>
      <c r="CW13" s="7">
        <v>11.7</v>
      </c>
      <c r="CX13" s="7">
        <v>11.7</v>
      </c>
      <c r="CY13" s="7">
        <v>11.8</v>
      </c>
      <c r="CZ13" s="7">
        <v>11.9</v>
      </c>
      <c r="DA13" s="7">
        <v>11.9</v>
      </c>
      <c r="DB13" s="7">
        <v>12.1</v>
      </c>
      <c r="DC13" s="7">
        <v>12.2</v>
      </c>
      <c r="DD13" s="7">
        <v>12.3</v>
      </c>
      <c r="DE13" s="7">
        <v>12.4</v>
      </c>
      <c r="DF13" s="7">
        <v>12.6</v>
      </c>
      <c r="DG13" s="7">
        <v>12.7</v>
      </c>
      <c r="DH13" s="7">
        <v>12.8</v>
      </c>
      <c r="DI13" s="7">
        <v>12.9</v>
      </c>
      <c r="DJ13" s="7">
        <v>13</v>
      </c>
      <c r="DK13" s="7">
        <v>13.1</v>
      </c>
      <c r="DL13" s="7">
        <v>13.2</v>
      </c>
      <c r="DM13" s="7">
        <v>13.3</v>
      </c>
      <c r="DN13" s="7">
        <v>13.3</v>
      </c>
      <c r="DO13" s="7">
        <v>13.3</v>
      </c>
      <c r="DQ13" s="7"/>
      <c r="DR13" s="13" t="s">
        <v>321</v>
      </c>
      <c r="DS13" s="7">
        <v>48</v>
      </c>
      <c r="DT13" s="7">
        <v>48.8</v>
      </c>
      <c r="DU13" s="7">
        <v>50</v>
      </c>
      <c r="DV13" s="7">
        <v>51.4</v>
      </c>
      <c r="DW13" s="7">
        <v>52.6</v>
      </c>
      <c r="DX13" s="7">
        <v>54.1</v>
      </c>
      <c r="DY13" s="7">
        <v>55.6</v>
      </c>
      <c r="DZ13" s="7">
        <v>57.2</v>
      </c>
      <c r="EA13" s="7">
        <v>58.5</v>
      </c>
      <c r="EB13" s="7">
        <v>59.3</v>
      </c>
      <c r="EC13" s="7">
        <v>60.3</v>
      </c>
      <c r="ED13" s="7">
        <v>61.1</v>
      </c>
      <c r="EE13" s="7">
        <v>62</v>
      </c>
      <c r="EF13" s="7">
        <v>62.9</v>
      </c>
      <c r="EG13" s="7">
        <v>63.9</v>
      </c>
      <c r="EH13" s="7">
        <v>64.9</v>
      </c>
      <c r="EI13" s="7">
        <v>65.6</v>
      </c>
      <c r="EJ13" s="7">
        <v>66.2</v>
      </c>
      <c r="EK13" s="7">
        <v>66.9</v>
      </c>
      <c r="EL13" s="7">
        <v>67.5</v>
      </c>
      <c r="EM13" s="7">
        <v>68</v>
      </c>
      <c r="EO13" s="7"/>
      <c r="EP13" s="114" t="s">
        <v>321</v>
      </c>
      <c r="EQ13" s="7">
        <v>64</v>
      </c>
      <c r="ER13" s="7">
        <v>64.4</v>
      </c>
      <c r="ES13" s="7">
        <v>64.9</v>
      </c>
      <c r="ET13" s="7">
        <v>65.5</v>
      </c>
      <c r="EU13" s="7">
        <v>66.2</v>
      </c>
      <c r="EV13" s="7">
        <v>66.9</v>
      </c>
      <c r="EW13" s="7">
        <v>67.7</v>
      </c>
      <c r="EX13" s="7">
        <v>68.9</v>
      </c>
      <c r="EY13" s="7">
        <v>69.5</v>
      </c>
      <c r="EZ13" s="7">
        <v>71.3</v>
      </c>
      <c r="FA13" s="7">
        <v>71.9</v>
      </c>
      <c r="FB13" s="7">
        <v>72.3</v>
      </c>
      <c r="FC13" s="7">
        <v>72.7</v>
      </c>
      <c r="FD13" s="7">
        <v>73.2</v>
      </c>
      <c r="FE13" s="7">
        <v>73.6</v>
      </c>
      <c r="FF13" s="7">
        <v>74</v>
      </c>
      <c r="FG13" s="7">
        <v>74.4</v>
      </c>
      <c r="FH13" s="7">
        <v>75.7</v>
      </c>
      <c r="FI13" s="7">
        <v>76.9</v>
      </c>
      <c r="FJ13" s="7">
        <v>78.1</v>
      </c>
      <c r="FK13" s="7">
        <v>78.9</v>
      </c>
    </row>
    <row r="14" ht="169" spans="1:167">
      <c r="A14" s="1"/>
      <c r="B14" s="68" t="s">
        <v>261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Y14" s="1"/>
      <c r="Z14" s="68" t="s">
        <v>261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W14" s="1"/>
      <c r="AX14" s="68" t="s">
        <v>261</v>
      </c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U14" s="1"/>
      <c r="BV14" s="68" t="s">
        <v>261</v>
      </c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S14" s="1"/>
      <c r="CT14" s="68" t="s">
        <v>261</v>
      </c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Q14" s="1"/>
      <c r="DR14" s="68" t="s">
        <v>261</v>
      </c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O14" s="1"/>
      <c r="EP14" s="68" t="s">
        <v>261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</row>
    <row r="15" ht="14.5" spans="1:167">
      <c r="A15" s="1"/>
      <c r="B15" s="10" t="s">
        <v>262</v>
      </c>
      <c r="C15" s="1">
        <v>7</v>
      </c>
      <c r="D15" s="1">
        <v>6.2</v>
      </c>
      <c r="E15" s="1">
        <v>5.5</v>
      </c>
      <c r="F15" s="1">
        <v>4.8</v>
      </c>
      <c r="G15" s="1">
        <v>4.3</v>
      </c>
      <c r="H15" s="1">
        <v>3.6</v>
      </c>
      <c r="I15" s="1">
        <v>3</v>
      </c>
      <c r="J15" s="1">
        <v>2.4</v>
      </c>
      <c r="K15" s="1">
        <v>2.1</v>
      </c>
      <c r="L15" s="1">
        <v>1.7</v>
      </c>
      <c r="M15" s="1">
        <v>1.3</v>
      </c>
      <c r="N15" s="1">
        <v>1</v>
      </c>
      <c r="O15" s="1">
        <v>0.7</v>
      </c>
      <c r="P15" s="1">
        <v>0.5</v>
      </c>
      <c r="Q15" s="1">
        <v>0.3</v>
      </c>
      <c r="R15" s="1">
        <v>0.1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Y15" s="1"/>
      <c r="Z15" s="10" t="s">
        <v>262</v>
      </c>
      <c r="AA15" s="1">
        <v>1</v>
      </c>
      <c r="AB15" s="1">
        <v>0.7</v>
      </c>
      <c r="AC15" s="1">
        <v>0.2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W15" s="1"/>
      <c r="AX15" s="10" t="s">
        <v>262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U15" s="1"/>
      <c r="BV15" s="10" t="s">
        <v>262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S15" s="1"/>
      <c r="CT15" s="10" t="s">
        <v>262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Q15" s="1"/>
      <c r="DR15" s="10" t="s">
        <v>262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O15" s="1"/>
      <c r="EP15" s="10" t="s">
        <v>262</v>
      </c>
      <c r="EQ15" s="1">
        <v>1.1</v>
      </c>
      <c r="ER15" s="1">
        <v>1</v>
      </c>
      <c r="ES15" s="1">
        <v>0.9</v>
      </c>
      <c r="ET15" s="1">
        <v>0.8</v>
      </c>
      <c r="EU15" s="1">
        <v>0.7</v>
      </c>
      <c r="EV15" s="1">
        <v>0.6</v>
      </c>
      <c r="EW15" s="1">
        <v>0.6</v>
      </c>
      <c r="EX15" s="1">
        <v>0.5</v>
      </c>
      <c r="EY15" s="1">
        <v>0.5</v>
      </c>
      <c r="EZ15" s="1">
        <v>0.5</v>
      </c>
      <c r="FA15" s="1">
        <v>0.4</v>
      </c>
      <c r="FB15" s="1">
        <v>0.4</v>
      </c>
      <c r="FC15" s="1">
        <v>0.3</v>
      </c>
      <c r="FD15" s="1">
        <v>0.3</v>
      </c>
      <c r="FE15" s="1">
        <v>0.3</v>
      </c>
      <c r="FF15" s="1">
        <v>0.2</v>
      </c>
      <c r="FG15" s="1">
        <v>0.2</v>
      </c>
      <c r="FH15" s="1">
        <v>0.2</v>
      </c>
      <c r="FI15" s="1">
        <v>0.1</v>
      </c>
      <c r="FJ15" s="1">
        <v>0.1</v>
      </c>
      <c r="FK15" s="1">
        <v>0.1</v>
      </c>
    </row>
    <row r="16" ht="14.5" spans="1:167">
      <c r="A16" s="1"/>
      <c r="B16" s="10" t="s">
        <v>263</v>
      </c>
      <c r="C16" s="1">
        <v>7.4</v>
      </c>
      <c r="D16" s="1">
        <v>8.3</v>
      </c>
      <c r="E16" s="1">
        <v>9.1</v>
      </c>
      <c r="F16" s="1">
        <v>9.8</v>
      </c>
      <c r="G16" s="1">
        <v>10.3</v>
      </c>
      <c r="H16" s="1">
        <v>10.8</v>
      </c>
      <c r="I16" s="1">
        <v>11.2</v>
      </c>
      <c r="J16" s="1">
        <v>11.4</v>
      </c>
      <c r="K16" s="1">
        <v>11.5</v>
      </c>
      <c r="L16" s="1">
        <v>11.5</v>
      </c>
      <c r="M16" s="1">
        <v>11.5</v>
      </c>
      <c r="N16" s="1">
        <v>11.5</v>
      </c>
      <c r="O16" s="1">
        <v>11.4</v>
      </c>
      <c r="P16" s="1">
        <v>11.2</v>
      </c>
      <c r="Q16" s="1">
        <v>11</v>
      </c>
      <c r="R16" s="1">
        <v>10.7</v>
      </c>
      <c r="S16" s="1">
        <v>10.3</v>
      </c>
      <c r="T16" s="1">
        <v>9.8</v>
      </c>
      <c r="U16" s="1">
        <v>9.5</v>
      </c>
      <c r="V16" s="1">
        <v>9.2</v>
      </c>
      <c r="W16" s="1">
        <v>8.9</v>
      </c>
      <c r="Y16" s="1"/>
      <c r="Z16" s="10" t="s">
        <v>263</v>
      </c>
      <c r="AA16" s="1">
        <v>3.8</v>
      </c>
      <c r="AB16" s="1">
        <v>3.9</v>
      </c>
      <c r="AC16" s="1">
        <v>4.2</v>
      </c>
      <c r="AD16" s="1">
        <v>4.1</v>
      </c>
      <c r="AE16" s="1">
        <v>4.1</v>
      </c>
      <c r="AF16" s="1">
        <v>4.1</v>
      </c>
      <c r="AG16" s="1">
        <v>4</v>
      </c>
      <c r="AH16" s="1">
        <v>3.9</v>
      </c>
      <c r="AI16" s="1">
        <v>3.9</v>
      </c>
      <c r="AJ16" s="1">
        <v>3.9</v>
      </c>
      <c r="AK16" s="1">
        <v>3.8</v>
      </c>
      <c r="AL16" s="1">
        <v>3.8</v>
      </c>
      <c r="AM16" s="1">
        <v>3.8</v>
      </c>
      <c r="AN16" s="1">
        <v>3.7</v>
      </c>
      <c r="AO16" s="1">
        <v>3.6</v>
      </c>
      <c r="AP16" s="1">
        <v>3.5</v>
      </c>
      <c r="AQ16" s="1">
        <v>3.3</v>
      </c>
      <c r="AR16" s="1">
        <v>3.1</v>
      </c>
      <c r="AS16" s="1">
        <v>2.8</v>
      </c>
      <c r="AT16" s="1">
        <v>2.5</v>
      </c>
      <c r="AU16" s="1">
        <v>2.2</v>
      </c>
      <c r="AW16" s="1"/>
      <c r="AX16" s="10" t="s">
        <v>263</v>
      </c>
      <c r="AY16" s="1">
        <v>1.3</v>
      </c>
      <c r="AZ16" s="1">
        <v>1.4</v>
      </c>
      <c r="BA16" s="1">
        <v>1.4</v>
      </c>
      <c r="BB16" s="1">
        <v>1.4</v>
      </c>
      <c r="BC16" s="1">
        <v>1.4</v>
      </c>
      <c r="BD16" s="1">
        <v>1.4</v>
      </c>
      <c r="BE16" s="1">
        <v>1.4</v>
      </c>
      <c r="BF16" s="1">
        <v>1.4</v>
      </c>
      <c r="BG16" s="1">
        <v>1.4</v>
      </c>
      <c r="BH16" s="1">
        <v>1.4</v>
      </c>
      <c r="BI16" s="1">
        <v>1.4</v>
      </c>
      <c r="BJ16" s="1">
        <v>1.3</v>
      </c>
      <c r="BK16" s="1">
        <v>1.3</v>
      </c>
      <c r="BL16" s="1">
        <v>1.3</v>
      </c>
      <c r="BM16" s="1">
        <v>1.3</v>
      </c>
      <c r="BN16" s="1">
        <v>1.2</v>
      </c>
      <c r="BO16" s="1">
        <v>1.1</v>
      </c>
      <c r="BP16" s="1">
        <v>1</v>
      </c>
      <c r="BQ16" s="1">
        <v>0.9</v>
      </c>
      <c r="BR16" s="1">
        <v>0.8</v>
      </c>
      <c r="BS16" s="1">
        <v>0.7</v>
      </c>
      <c r="BU16" s="1"/>
      <c r="BV16" s="10" t="s">
        <v>263</v>
      </c>
      <c r="BW16" s="1">
        <v>0.2</v>
      </c>
      <c r="BX16" s="1">
        <v>0.2</v>
      </c>
      <c r="BY16" s="1">
        <v>0.2</v>
      </c>
      <c r="BZ16" s="1">
        <v>0.2</v>
      </c>
      <c r="CA16" s="1">
        <v>0.2</v>
      </c>
      <c r="CB16" s="1">
        <v>0.2</v>
      </c>
      <c r="CC16" s="1">
        <v>0.2</v>
      </c>
      <c r="CD16" s="1">
        <v>0.2</v>
      </c>
      <c r="CE16" s="1">
        <v>0.2</v>
      </c>
      <c r="CF16" s="1">
        <v>0.2</v>
      </c>
      <c r="CG16" s="1">
        <v>0.2</v>
      </c>
      <c r="CH16" s="1">
        <v>0.2</v>
      </c>
      <c r="CI16" s="1">
        <v>0.2</v>
      </c>
      <c r="CJ16" s="1">
        <v>0.2</v>
      </c>
      <c r="CK16" s="1">
        <v>0.2</v>
      </c>
      <c r="CL16" s="1">
        <v>0.1</v>
      </c>
      <c r="CM16" s="1">
        <v>0.1</v>
      </c>
      <c r="CN16" s="1">
        <v>0.1</v>
      </c>
      <c r="CO16" s="1">
        <v>0.1</v>
      </c>
      <c r="CP16" s="1">
        <v>0.1</v>
      </c>
      <c r="CQ16" s="1">
        <v>0.1</v>
      </c>
      <c r="CS16" s="1"/>
      <c r="CT16" s="10" t="s">
        <v>263</v>
      </c>
      <c r="CU16" s="1">
        <v>0.2</v>
      </c>
      <c r="CV16" s="1">
        <v>0.3</v>
      </c>
      <c r="CW16" s="1">
        <v>0.3</v>
      </c>
      <c r="CX16" s="1">
        <v>0.3</v>
      </c>
      <c r="CY16" s="1">
        <v>0.3</v>
      </c>
      <c r="CZ16" s="1">
        <v>0.3</v>
      </c>
      <c r="DA16" s="1">
        <v>0.3</v>
      </c>
      <c r="DB16" s="1">
        <v>0.3</v>
      </c>
      <c r="DC16" s="1">
        <v>0.3</v>
      </c>
      <c r="DD16" s="1">
        <v>0.3</v>
      </c>
      <c r="DE16" s="1">
        <v>0.3</v>
      </c>
      <c r="DF16" s="1">
        <v>0.3</v>
      </c>
      <c r="DG16" s="1">
        <v>0.3</v>
      </c>
      <c r="DH16" s="1">
        <v>0.3</v>
      </c>
      <c r="DI16" s="1">
        <v>0.3</v>
      </c>
      <c r="DJ16" s="1">
        <v>0.3</v>
      </c>
      <c r="DK16" s="1">
        <v>0.3</v>
      </c>
      <c r="DL16" s="1">
        <v>0.3</v>
      </c>
      <c r="DM16" s="1">
        <v>0.3</v>
      </c>
      <c r="DN16" s="1">
        <v>0.2</v>
      </c>
      <c r="DO16" s="1">
        <v>0.2</v>
      </c>
      <c r="DQ16" s="1"/>
      <c r="DR16" s="10" t="s">
        <v>263</v>
      </c>
      <c r="DS16" s="1">
        <v>0.1</v>
      </c>
      <c r="DT16" s="1">
        <v>0.1</v>
      </c>
      <c r="DU16" s="1">
        <v>0.1</v>
      </c>
      <c r="DV16" s="1">
        <v>0.2</v>
      </c>
      <c r="DW16" s="1">
        <v>0.2</v>
      </c>
      <c r="DX16" s="1">
        <v>0.2</v>
      </c>
      <c r="DY16" s="1">
        <v>0.2</v>
      </c>
      <c r="DZ16" s="1">
        <v>0.2</v>
      </c>
      <c r="EA16" s="1">
        <v>0.2</v>
      </c>
      <c r="EB16" s="1">
        <v>0.2</v>
      </c>
      <c r="EC16" s="1">
        <v>0.2</v>
      </c>
      <c r="ED16" s="1">
        <v>0.2</v>
      </c>
      <c r="EE16" s="1">
        <v>0.2</v>
      </c>
      <c r="EF16" s="1">
        <v>0.2</v>
      </c>
      <c r="EG16" s="1">
        <v>0.2</v>
      </c>
      <c r="EH16" s="1">
        <v>0.2</v>
      </c>
      <c r="EI16" s="1">
        <v>0.1</v>
      </c>
      <c r="EJ16" s="1">
        <v>0.1</v>
      </c>
      <c r="EK16" s="1">
        <v>0.1</v>
      </c>
      <c r="EL16" s="1">
        <v>0.1</v>
      </c>
      <c r="EM16" s="1">
        <v>0.1</v>
      </c>
      <c r="EO16" s="1"/>
      <c r="EP16" s="10" t="s">
        <v>263</v>
      </c>
      <c r="EQ16" s="1">
        <v>1.7</v>
      </c>
      <c r="ER16" s="1">
        <v>2.1</v>
      </c>
      <c r="ES16" s="1">
        <v>2.4</v>
      </c>
      <c r="ET16" s="1">
        <v>2.5</v>
      </c>
      <c r="EU16" s="1">
        <v>2.8</v>
      </c>
      <c r="EV16" s="1">
        <v>3</v>
      </c>
      <c r="EW16" s="1">
        <v>3.2</v>
      </c>
      <c r="EX16" s="1">
        <v>3.3</v>
      </c>
      <c r="EY16" s="1">
        <v>3.3</v>
      </c>
      <c r="EZ16" s="1">
        <v>3.3</v>
      </c>
      <c r="FA16" s="1">
        <v>3.4</v>
      </c>
      <c r="FB16" s="1">
        <v>3.4</v>
      </c>
      <c r="FC16" s="1">
        <v>3.5</v>
      </c>
      <c r="FD16" s="1">
        <v>3.5</v>
      </c>
      <c r="FE16" s="1">
        <v>3.6</v>
      </c>
      <c r="FF16" s="1">
        <v>3.5</v>
      </c>
      <c r="FG16" s="1">
        <v>3.5</v>
      </c>
      <c r="FH16" s="1">
        <v>3.5</v>
      </c>
      <c r="FI16" s="1">
        <v>3.4</v>
      </c>
      <c r="FJ16" s="1">
        <v>3.4</v>
      </c>
      <c r="FK16" s="1">
        <v>3.3</v>
      </c>
    </row>
    <row r="17" ht="14.5" spans="1:167">
      <c r="A17" s="1"/>
      <c r="B17" s="10" t="s">
        <v>264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Y17" s="1"/>
      <c r="Z17" s="10" t="s">
        <v>264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W17" s="1"/>
      <c r="AX17" s="10" t="s">
        <v>264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U17" s="1"/>
      <c r="BV17" s="10" t="s">
        <v>264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S17" s="1"/>
      <c r="CT17" s="10" t="s">
        <v>264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Q17" s="1"/>
      <c r="DR17" s="10" t="s">
        <v>264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O17" s="1"/>
      <c r="EP17" s="10" t="s">
        <v>264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</row>
    <row r="18" ht="14.5" spans="1:167">
      <c r="A18" s="1"/>
      <c r="B18" s="10" t="s">
        <v>265</v>
      </c>
      <c r="C18" s="1">
        <v>0.1</v>
      </c>
      <c r="D18" s="1">
        <v>0.1</v>
      </c>
      <c r="E18" s="1">
        <v>0.1</v>
      </c>
      <c r="F18" s="1">
        <v>0.1</v>
      </c>
      <c r="G18" s="1">
        <v>0.1</v>
      </c>
      <c r="H18" s="1">
        <v>0.1</v>
      </c>
      <c r="I18" s="1">
        <v>0.1</v>
      </c>
      <c r="J18" s="1">
        <v>0.1</v>
      </c>
      <c r="K18" s="1">
        <v>0.1</v>
      </c>
      <c r="L18" s="1">
        <v>0.1</v>
      </c>
      <c r="M18" s="1">
        <v>0.1</v>
      </c>
      <c r="N18" s="1">
        <v>0.1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Y18" s="1"/>
      <c r="Z18" s="10" t="s">
        <v>265</v>
      </c>
      <c r="AA18" s="1">
        <v>2</v>
      </c>
      <c r="AB18" s="1">
        <v>2</v>
      </c>
      <c r="AC18" s="1">
        <v>1.9</v>
      </c>
      <c r="AD18" s="1">
        <v>1.8</v>
      </c>
      <c r="AE18" s="1">
        <v>1.7</v>
      </c>
      <c r="AF18" s="1">
        <v>1.5</v>
      </c>
      <c r="AG18" s="1">
        <v>1.3</v>
      </c>
      <c r="AH18" s="1">
        <v>1.1</v>
      </c>
      <c r="AI18" s="1">
        <v>0.9</v>
      </c>
      <c r="AJ18" s="1">
        <v>0.7</v>
      </c>
      <c r="AK18" s="1">
        <v>0.6</v>
      </c>
      <c r="AL18" s="1">
        <v>0.4</v>
      </c>
      <c r="AM18" s="1">
        <v>0.3</v>
      </c>
      <c r="AN18" s="1">
        <v>0.2</v>
      </c>
      <c r="AO18" s="1">
        <v>0.2</v>
      </c>
      <c r="AP18" s="1">
        <v>0.1</v>
      </c>
      <c r="AQ18" s="1">
        <v>0.1</v>
      </c>
      <c r="AR18" s="1">
        <v>0.1</v>
      </c>
      <c r="AS18" s="1">
        <v>0</v>
      </c>
      <c r="AT18" s="1">
        <v>0</v>
      </c>
      <c r="AU18" s="1">
        <v>0</v>
      </c>
      <c r="AW18" s="1"/>
      <c r="AX18" s="10" t="s">
        <v>265</v>
      </c>
      <c r="AY18" s="1">
        <v>10.9</v>
      </c>
      <c r="AZ18" s="1">
        <v>10.1</v>
      </c>
      <c r="BA18" s="1">
        <v>9.3</v>
      </c>
      <c r="BB18" s="1">
        <v>8.6</v>
      </c>
      <c r="BC18" s="1">
        <v>7.8</v>
      </c>
      <c r="BD18" s="1">
        <v>7</v>
      </c>
      <c r="BE18" s="1">
        <v>6.2</v>
      </c>
      <c r="BF18" s="1">
        <v>5.4</v>
      </c>
      <c r="BG18" s="1">
        <v>4.6</v>
      </c>
      <c r="BH18" s="1">
        <v>3.9</v>
      </c>
      <c r="BI18" s="1">
        <v>3.2</v>
      </c>
      <c r="BJ18" s="1">
        <v>2.5</v>
      </c>
      <c r="BK18" s="1">
        <v>1.9</v>
      </c>
      <c r="BL18" s="1">
        <v>1.4</v>
      </c>
      <c r="BM18" s="1">
        <v>0.9</v>
      </c>
      <c r="BN18" s="1">
        <v>0.6</v>
      </c>
      <c r="BO18" s="1">
        <v>0.3</v>
      </c>
      <c r="BP18" s="1">
        <v>0.1</v>
      </c>
      <c r="BQ18" s="1">
        <v>0</v>
      </c>
      <c r="BR18" s="1">
        <v>0</v>
      </c>
      <c r="BS18" s="1">
        <v>0</v>
      </c>
      <c r="BU18" s="1"/>
      <c r="BV18" s="10" t="s">
        <v>265</v>
      </c>
      <c r="BW18" s="1">
        <v>3.6</v>
      </c>
      <c r="BX18" s="1">
        <v>3.3</v>
      </c>
      <c r="BY18" s="1">
        <v>3.1</v>
      </c>
      <c r="BZ18" s="1">
        <v>2.9</v>
      </c>
      <c r="CA18" s="1">
        <v>2.6</v>
      </c>
      <c r="CB18" s="1">
        <v>2.4</v>
      </c>
      <c r="CC18" s="1">
        <v>2.2</v>
      </c>
      <c r="CD18" s="1">
        <v>2</v>
      </c>
      <c r="CE18" s="1">
        <v>1.7</v>
      </c>
      <c r="CF18" s="1">
        <v>1.5</v>
      </c>
      <c r="CG18" s="1">
        <v>1.3</v>
      </c>
      <c r="CH18" s="1">
        <v>1.1</v>
      </c>
      <c r="CI18" s="1">
        <v>0.9</v>
      </c>
      <c r="CJ18" s="1">
        <v>0.7</v>
      </c>
      <c r="CK18" s="1">
        <v>0.5</v>
      </c>
      <c r="CL18" s="1">
        <v>0.4</v>
      </c>
      <c r="CM18" s="1">
        <v>0.3</v>
      </c>
      <c r="CN18" s="1">
        <v>0.2</v>
      </c>
      <c r="CO18" s="1">
        <v>0.1</v>
      </c>
      <c r="CP18" s="1">
        <v>0.1</v>
      </c>
      <c r="CQ18" s="1">
        <v>0.1</v>
      </c>
      <c r="CS18" s="1"/>
      <c r="CT18" s="10" t="s">
        <v>265</v>
      </c>
      <c r="CU18" s="1">
        <v>7.2</v>
      </c>
      <c r="CV18" s="1">
        <v>6.8</v>
      </c>
      <c r="CW18" s="1">
        <v>6.3</v>
      </c>
      <c r="CX18" s="1">
        <v>5.8</v>
      </c>
      <c r="CY18" s="1">
        <v>5.4</v>
      </c>
      <c r="CZ18" s="1">
        <v>4.9</v>
      </c>
      <c r="DA18" s="1">
        <v>4.4</v>
      </c>
      <c r="DB18" s="1">
        <v>3.9</v>
      </c>
      <c r="DC18" s="1">
        <v>3.4</v>
      </c>
      <c r="DD18" s="1">
        <v>3</v>
      </c>
      <c r="DE18" s="1">
        <v>2.5</v>
      </c>
      <c r="DF18" s="1">
        <v>2.1</v>
      </c>
      <c r="DG18" s="1">
        <v>1.7</v>
      </c>
      <c r="DH18" s="1">
        <v>1.3</v>
      </c>
      <c r="DI18" s="1">
        <v>1</v>
      </c>
      <c r="DJ18" s="1">
        <v>0.7</v>
      </c>
      <c r="DK18" s="1">
        <v>0.5</v>
      </c>
      <c r="DL18" s="1">
        <v>0.3</v>
      </c>
      <c r="DM18" s="1">
        <v>0.2</v>
      </c>
      <c r="DN18" s="1">
        <v>0.1</v>
      </c>
      <c r="DO18" s="1">
        <v>0.1</v>
      </c>
      <c r="DQ18" s="1"/>
      <c r="DR18" s="10" t="s">
        <v>265</v>
      </c>
      <c r="DS18" s="1">
        <v>24.1</v>
      </c>
      <c r="DT18" s="1">
        <v>22.4</v>
      </c>
      <c r="DU18" s="1">
        <v>20.6</v>
      </c>
      <c r="DV18" s="1">
        <v>18.9</v>
      </c>
      <c r="DW18" s="1">
        <v>16.6</v>
      </c>
      <c r="DX18" s="1">
        <v>14.6</v>
      </c>
      <c r="DY18" s="1">
        <v>12.6</v>
      </c>
      <c r="DZ18" s="1">
        <v>10.6</v>
      </c>
      <c r="EA18" s="1">
        <v>8.8</v>
      </c>
      <c r="EB18" s="1">
        <v>7</v>
      </c>
      <c r="EC18" s="1">
        <v>5.4</v>
      </c>
      <c r="ED18" s="1">
        <v>3.8</v>
      </c>
      <c r="EE18" s="1">
        <v>2.2</v>
      </c>
      <c r="EF18" s="1">
        <v>0.8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O18" s="1"/>
      <c r="EP18" s="10" t="s">
        <v>265</v>
      </c>
      <c r="EQ18" s="1">
        <v>18.5</v>
      </c>
      <c r="ER18" s="1">
        <v>17.3</v>
      </c>
      <c r="ES18" s="1">
        <v>16.1</v>
      </c>
      <c r="ET18" s="1">
        <v>14.8</v>
      </c>
      <c r="EU18" s="1">
        <v>13.4</v>
      </c>
      <c r="EV18" s="1">
        <v>11.9</v>
      </c>
      <c r="EW18" s="1">
        <v>10.5</v>
      </c>
      <c r="EX18" s="1">
        <v>9.1</v>
      </c>
      <c r="EY18" s="1">
        <v>7.7</v>
      </c>
      <c r="EZ18" s="1">
        <v>6.3</v>
      </c>
      <c r="FA18" s="1">
        <v>5</v>
      </c>
      <c r="FB18" s="1">
        <v>3.7</v>
      </c>
      <c r="FC18" s="1">
        <v>2.5</v>
      </c>
      <c r="FD18" s="1">
        <v>1.4</v>
      </c>
      <c r="FE18" s="1">
        <v>0.3</v>
      </c>
      <c r="FF18" s="1">
        <v>0.1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</row>
    <row r="19" ht="14.5" spans="1:167">
      <c r="A19" s="1"/>
      <c r="B19" s="10" t="s">
        <v>266</v>
      </c>
      <c r="C19" s="1">
        <v>0.4</v>
      </c>
      <c r="D19" s="1">
        <v>0.4</v>
      </c>
      <c r="E19" s="1">
        <v>0.4</v>
      </c>
      <c r="F19" s="1">
        <v>0.4</v>
      </c>
      <c r="G19" s="1">
        <v>0.4</v>
      </c>
      <c r="H19" s="1">
        <v>0.5</v>
      </c>
      <c r="I19" s="1">
        <v>0.5</v>
      </c>
      <c r="J19" s="1">
        <v>0.6</v>
      </c>
      <c r="K19" s="1">
        <v>0.6</v>
      </c>
      <c r="L19" s="1">
        <v>0.6</v>
      </c>
      <c r="M19" s="1">
        <v>0.6</v>
      </c>
      <c r="N19" s="1">
        <v>0.7</v>
      </c>
      <c r="O19" s="1">
        <v>0.7</v>
      </c>
      <c r="P19" s="1">
        <v>0.7</v>
      </c>
      <c r="Q19" s="1">
        <v>0.7</v>
      </c>
      <c r="R19" s="1">
        <v>0.8</v>
      </c>
      <c r="S19" s="1">
        <v>0.9</v>
      </c>
      <c r="T19" s="1">
        <v>1.1</v>
      </c>
      <c r="U19" s="1">
        <v>1.1</v>
      </c>
      <c r="V19" s="1">
        <v>1.2</v>
      </c>
      <c r="W19" s="1">
        <v>1.2</v>
      </c>
      <c r="Y19" s="1"/>
      <c r="Z19" s="10" t="s">
        <v>266</v>
      </c>
      <c r="AA19" s="1">
        <v>0.1</v>
      </c>
      <c r="AB19" s="1">
        <v>0.1</v>
      </c>
      <c r="AC19" s="1">
        <v>0.1</v>
      </c>
      <c r="AD19" s="1">
        <v>0.1</v>
      </c>
      <c r="AE19" s="1">
        <v>0.3</v>
      </c>
      <c r="AF19" s="1">
        <v>0.4</v>
      </c>
      <c r="AG19" s="1">
        <v>0.6</v>
      </c>
      <c r="AH19" s="1">
        <v>0.8</v>
      </c>
      <c r="AI19" s="1">
        <v>1</v>
      </c>
      <c r="AJ19" s="1">
        <v>1.2</v>
      </c>
      <c r="AK19" s="1">
        <v>1.4</v>
      </c>
      <c r="AL19" s="1">
        <v>1.5</v>
      </c>
      <c r="AM19" s="1">
        <v>1.6</v>
      </c>
      <c r="AN19" s="1">
        <v>1.7</v>
      </c>
      <c r="AO19" s="1">
        <v>1.8</v>
      </c>
      <c r="AP19" s="1">
        <v>1.8</v>
      </c>
      <c r="AQ19" s="1">
        <v>1.9</v>
      </c>
      <c r="AR19" s="1">
        <v>1.9</v>
      </c>
      <c r="AS19" s="1">
        <v>1.9</v>
      </c>
      <c r="AT19" s="1">
        <v>2</v>
      </c>
      <c r="AU19" s="1">
        <v>2</v>
      </c>
      <c r="AW19" s="1"/>
      <c r="AX19" s="10" t="s">
        <v>266</v>
      </c>
      <c r="AY19" s="1">
        <v>4.9</v>
      </c>
      <c r="AZ19" s="1">
        <v>5.5</v>
      </c>
      <c r="BA19" s="1">
        <v>6.4</v>
      </c>
      <c r="BB19" s="1">
        <v>7.3</v>
      </c>
      <c r="BC19" s="1">
        <v>8.2</v>
      </c>
      <c r="BD19" s="1">
        <v>9</v>
      </c>
      <c r="BE19" s="1">
        <v>9.9</v>
      </c>
      <c r="BF19" s="1">
        <v>10.7</v>
      </c>
      <c r="BG19" s="1">
        <v>11.5</v>
      </c>
      <c r="BH19" s="1">
        <v>12.2</v>
      </c>
      <c r="BI19" s="1">
        <v>12.8</v>
      </c>
      <c r="BJ19" s="1">
        <v>13.4</v>
      </c>
      <c r="BK19" s="1">
        <v>13.9</v>
      </c>
      <c r="BL19" s="1">
        <v>14.4</v>
      </c>
      <c r="BM19" s="1">
        <v>14.9</v>
      </c>
      <c r="BN19" s="1">
        <v>15.2</v>
      </c>
      <c r="BO19" s="1">
        <v>15.5</v>
      </c>
      <c r="BP19" s="1">
        <v>15.7</v>
      </c>
      <c r="BQ19" s="1">
        <v>15.8</v>
      </c>
      <c r="BR19" s="1">
        <v>15.9</v>
      </c>
      <c r="BS19" s="1">
        <v>16</v>
      </c>
      <c r="BU19" s="1"/>
      <c r="BV19" s="10" t="s">
        <v>266</v>
      </c>
      <c r="BW19" s="1">
        <v>2.2</v>
      </c>
      <c r="BX19" s="1">
        <v>2.5</v>
      </c>
      <c r="BY19" s="1">
        <v>2.7</v>
      </c>
      <c r="BZ19" s="1">
        <v>3</v>
      </c>
      <c r="CA19" s="1">
        <v>3.3</v>
      </c>
      <c r="CB19" s="1">
        <v>3.5</v>
      </c>
      <c r="CC19" s="1">
        <v>3.8</v>
      </c>
      <c r="CD19" s="1">
        <v>4</v>
      </c>
      <c r="CE19" s="1">
        <v>4.2</v>
      </c>
      <c r="CF19" s="1">
        <v>4.5</v>
      </c>
      <c r="CG19" s="1">
        <v>4.7</v>
      </c>
      <c r="CH19" s="1">
        <v>4.9</v>
      </c>
      <c r="CI19" s="1">
        <v>5.1</v>
      </c>
      <c r="CJ19" s="1">
        <v>5.3</v>
      </c>
      <c r="CK19" s="1">
        <v>5.5</v>
      </c>
      <c r="CL19" s="1">
        <v>5.6</v>
      </c>
      <c r="CM19" s="1">
        <v>5.7</v>
      </c>
      <c r="CN19" s="1">
        <v>5.8</v>
      </c>
      <c r="CO19" s="1">
        <v>5.9</v>
      </c>
      <c r="CP19" s="1">
        <v>5.9</v>
      </c>
      <c r="CQ19" s="1">
        <v>6</v>
      </c>
      <c r="CS19" s="1"/>
      <c r="CT19" s="10" t="s">
        <v>266</v>
      </c>
      <c r="CU19" s="1">
        <v>2.9</v>
      </c>
      <c r="CV19" s="1">
        <v>3.4</v>
      </c>
      <c r="CW19" s="1">
        <v>3.9</v>
      </c>
      <c r="CX19" s="1">
        <v>4.5</v>
      </c>
      <c r="CY19" s="1">
        <v>5</v>
      </c>
      <c r="CZ19" s="1">
        <v>5.6</v>
      </c>
      <c r="DA19" s="1">
        <v>6.1</v>
      </c>
      <c r="DB19" s="1">
        <v>6.7</v>
      </c>
      <c r="DC19" s="1">
        <v>7.3</v>
      </c>
      <c r="DD19" s="1">
        <v>7.8</v>
      </c>
      <c r="DE19" s="1">
        <v>8.3</v>
      </c>
      <c r="DF19" s="1">
        <v>8.8</v>
      </c>
      <c r="DG19" s="1">
        <v>9.3</v>
      </c>
      <c r="DH19" s="1">
        <v>9.7</v>
      </c>
      <c r="DI19" s="1">
        <v>10.1</v>
      </c>
      <c r="DJ19" s="1">
        <v>10.3</v>
      </c>
      <c r="DK19" s="1">
        <v>10.5</v>
      </c>
      <c r="DL19" s="1">
        <v>10.6</v>
      </c>
      <c r="DM19" s="1">
        <v>10.7</v>
      </c>
      <c r="DN19" s="1">
        <v>10.8</v>
      </c>
      <c r="DO19" s="1">
        <v>10.8</v>
      </c>
      <c r="DQ19" s="1"/>
      <c r="DR19" s="10" t="s">
        <v>266</v>
      </c>
      <c r="DS19" s="1">
        <v>18.1</v>
      </c>
      <c r="DT19" s="1">
        <v>20.4</v>
      </c>
      <c r="DU19" s="1">
        <v>23.1</v>
      </c>
      <c r="DV19" s="1">
        <v>25.7</v>
      </c>
      <c r="DW19" s="1">
        <v>28.7</v>
      </c>
      <c r="DX19" s="1">
        <v>31.7</v>
      </c>
      <c r="DY19" s="1">
        <v>34.7</v>
      </c>
      <c r="DZ19" s="1">
        <v>37.6</v>
      </c>
      <c r="EA19" s="1">
        <v>40.1</v>
      </c>
      <c r="EB19" s="1">
        <v>42.1</v>
      </c>
      <c r="EC19" s="1">
        <v>44.1</v>
      </c>
      <c r="ED19" s="1">
        <v>46</v>
      </c>
      <c r="EE19" s="1">
        <v>47.8</v>
      </c>
      <c r="EF19" s="1">
        <v>49.6</v>
      </c>
      <c r="EG19" s="1">
        <v>50.8</v>
      </c>
      <c r="EH19" s="1">
        <v>51.2</v>
      </c>
      <c r="EI19" s="1">
        <v>51.3</v>
      </c>
      <c r="EJ19" s="1">
        <v>51.3</v>
      </c>
      <c r="EK19" s="1">
        <v>51.6</v>
      </c>
      <c r="EL19" s="1">
        <v>51.7</v>
      </c>
      <c r="EM19" s="1">
        <v>51.8</v>
      </c>
      <c r="EO19" s="1"/>
      <c r="EP19" s="10" t="s">
        <v>266</v>
      </c>
      <c r="EQ19" s="1">
        <v>15</v>
      </c>
      <c r="ER19" s="1">
        <v>16.1</v>
      </c>
      <c r="ES19" s="1">
        <v>17.6</v>
      </c>
      <c r="ET19" s="1">
        <v>19.3</v>
      </c>
      <c r="EU19" s="1">
        <v>20.9</v>
      </c>
      <c r="EV19" s="1">
        <v>22.5</v>
      </c>
      <c r="EW19" s="1">
        <v>24</v>
      </c>
      <c r="EX19" s="1">
        <v>25.6</v>
      </c>
      <c r="EY19" s="1">
        <v>26.9</v>
      </c>
      <c r="EZ19" s="1">
        <v>28.8</v>
      </c>
      <c r="FA19" s="1">
        <v>29.6</v>
      </c>
      <c r="FB19" s="1">
        <v>30.3</v>
      </c>
      <c r="FC19" s="1">
        <v>30.9</v>
      </c>
      <c r="FD19" s="1">
        <v>31.4</v>
      </c>
      <c r="FE19" s="1">
        <v>31.9</v>
      </c>
      <c r="FF19" s="1">
        <v>31.9</v>
      </c>
      <c r="FG19" s="1">
        <v>31.7</v>
      </c>
      <c r="FH19" s="1">
        <v>31.8</v>
      </c>
      <c r="FI19" s="1">
        <v>32.1</v>
      </c>
      <c r="FJ19" s="1">
        <v>32.4</v>
      </c>
      <c r="FK19" s="1">
        <v>32.5</v>
      </c>
    </row>
    <row r="20" ht="14.5" spans="1:167">
      <c r="A20" s="1"/>
      <c r="B20" s="10" t="s">
        <v>267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Y20" s="1"/>
      <c r="Z20" s="10" t="s">
        <v>267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W20" s="1"/>
      <c r="AX20" s="10" t="s">
        <v>267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U20" s="1"/>
      <c r="BV20" s="10" t="s">
        <v>267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S20" s="1"/>
      <c r="CT20" s="10" t="s">
        <v>267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Q20" s="1"/>
      <c r="DR20" s="10" t="s">
        <v>267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O20" s="1"/>
      <c r="EP20" s="10" t="s">
        <v>267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</row>
    <row r="21" ht="14.5" spans="1:167">
      <c r="A21" s="1"/>
      <c r="B21" s="10" t="s">
        <v>268</v>
      </c>
      <c r="C21" s="1">
        <v>13.5</v>
      </c>
      <c r="D21" s="1">
        <v>13.8</v>
      </c>
      <c r="E21" s="1">
        <v>13.9</v>
      </c>
      <c r="F21" s="1">
        <v>14.3</v>
      </c>
      <c r="G21" s="1">
        <v>14.6</v>
      </c>
      <c r="H21" s="1">
        <v>15.1</v>
      </c>
      <c r="I21" s="1">
        <v>15.7</v>
      </c>
      <c r="J21" s="1">
        <v>16.2</v>
      </c>
      <c r="K21" s="1">
        <v>16.8</v>
      </c>
      <c r="L21" s="1">
        <v>17.6</v>
      </c>
      <c r="M21" s="1">
        <v>18.4</v>
      </c>
      <c r="N21" s="1">
        <v>19.2</v>
      </c>
      <c r="O21" s="1">
        <v>20</v>
      </c>
      <c r="P21" s="1">
        <v>20.9</v>
      </c>
      <c r="Q21" s="1">
        <v>21.7</v>
      </c>
      <c r="R21" s="1">
        <v>22.4</v>
      </c>
      <c r="S21" s="1">
        <v>23.1</v>
      </c>
      <c r="T21" s="1">
        <v>23.9</v>
      </c>
      <c r="U21" s="1">
        <v>24.4</v>
      </c>
      <c r="V21" s="1">
        <v>24.8</v>
      </c>
      <c r="W21" s="1">
        <v>25.4</v>
      </c>
      <c r="Y21" s="1"/>
      <c r="Z21" s="10" t="s">
        <v>269</v>
      </c>
      <c r="AA21" s="1">
        <v>23.1</v>
      </c>
      <c r="AB21" s="1">
        <v>23.2</v>
      </c>
      <c r="AC21" s="1">
        <v>23.6</v>
      </c>
      <c r="AD21" s="1">
        <v>24</v>
      </c>
      <c r="AE21" s="1">
        <v>24.4</v>
      </c>
      <c r="AF21" s="1">
        <v>24.7</v>
      </c>
      <c r="AG21" s="1">
        <v>25.2</v>
      </c>
      <c r="AH21" s="1">
        <v>25.6</v>
      </c>
      <c r="AI21" s="1">
        <v>26</v>
      </c>
      <c r="AJ21" s="1">
        <v>26.3</v>
      </c>
      <c r="AK21" s="1">
        <v>26.6</v>
      </c>
      <c r="AL21" s="1">
        <v>26.8</v>
      </c>
      <c r="AM21" s="1">
        <v>27.1</v>
      </c>
      <c r="AN21" s="1">
        <v>27.3</v>
      </c>
      <c r="AO21" s="1">
        <v>27.4</v>
      </c>
      <c r="AP21" s="1">
        <v>27.6</v>
      </c>
      <c r="AQ21" s="1">
        <v>27.8</v>
      </c>
      <c r="AR21" s="1">
        <v>28</v>
      </c>
      <c r="AS21" s="1">
        <v>28.2</v>
      </c>
      <c r="AT21" s="1">
        <v>28.4</v>
      </c>
      <c r="AU21" s="1">
        <v>28.6</v>
      </c>
      <c r="AW21" s="1"/>
      <c r="AX21" s="10" t="s">
        <v>269</v>
      </c>
      <c r="AY21" s="1">
        <v>3.6</v>
      </c>
      <c r="AZ21" s="1">
        <v>3.5</v>
      </c>
      <c r="BA21" s="1">
        <v>3.4</v>
      </c>
      <c r="BB21" s="1">
        <v>3.4</v>
      </c>
      <c r="BC21" s="1">
        <v>3.4</v>
      </c>
      <c r="BD21" s="1">
        <v>3.4</v>
      </c>
      <c r="BE21" s="1">
        <v>3.4</v>
      </c>
      <c r="BF21" s="1">
        <v>3.4</v>
      </c>
      <c r="BG21" s="1">
        <v>3.5</v>
      </c>
      <c r="BH21" s="1">
        <v>3.5</v>
      </c>
      <c r="BI21" s="1">
        <v>3.6</v>
      </c>
      <c r="BJ21" s="1">
        <v>3.7</v>
      </c>
      <c r="BK21" s="1">
        <v>3.7</v>
      </c>
      <c r="BL21" s="1">
        <v>3.8</v>
      </c>
      <c r="BM21" s="1">
        <v>3.9</v>
      </c>
      <c r="BN21" s="1">
        <v>3.9</v>
      </c>
      <c r="BO21" s="1">
        <v>4</v>
      </c>
      <c r="BP21" s="1">
        <v>4.1</v>
      </c>
      <c r="BQ21" s="1">
        <v>4.1</v>
      </c>
      <c r="BR21" s="1">
        <v>4.1</v>
      </c>
      <c r="BS21" s="1">
        <v>4.1</v>
      </c>
      <c r="BU21" s="1"/>
      <c r="BV21" s="10" t="s">
        <v>269</v>
      </c>
      <c r="BW21" s="1">
        <v>2.8</v>
      </c>
      <c r="BX21" s="1">
        <v>2.8</v>
      </c>
      <c r="BY21" s="1">
        <v>2.8</v>
      </c>
      <c r="BZ21" s="1">
        <v>2.8</v>
      </c>
      <c r="CA21" s="1">
        <v>2.9</v>
      </c>
      <c r="CB21" s="1">
        <v>3</v>
      </c>
      <c r="CC21" s="1">
        <v>3</v>
      </c>
      <c r="CD21" s="1">
        <v>3.1</v>
      </c>
      <c r="CE21" s="1">
        <v>3.2</v>
      </c>
      <c r="CF21" s="1">
        <v>3.3</v>
      </c>
      <c r="CG21" s="1">
        <v>3.4</v>
      </c>
      <c r="CH21" s="1">
        <v>3.4</v>
      </c>
      <c r="CI21" s="1">
        <v>3.5</v>
      </c>
      <c r="CJ21" s="1">
        <v>3.6</v>
      </c>
      <c r="CK21" s="1">
        <v>3.7</v>
      </c>
      <c r="CL21" s="1">
        <v>3.7</v>
      </c>
      <c r="CM21" s="1">
        <v>3.8</v>
      </c>
      <c r="CN21" s="1">
        <v>3.9</v>
      </c>
      <c r="CO21" s="1">
        <v>3.9</v>
      </c>
      <c r="CP21" s="1">
        <v>4</v>
      </c>
      <c r="CQ21" s="1">
        <v>4</v>
      </c>
      <c r="CS21" s="1"/>
      <c r="CT21" s="10" t="s">
        <v>269</v>
      </c>
      <c r="CU21" s="1">
        <v>0.4</v>
      </c>
      <c r="CV21" s="1">
        <v>0.4</v>
      </c>
      <c r="CW21" s="1">
        <v>0.3</v>
      </c>
      <c r="CX21" s="1">
        <v>0.3</v>
      </c>
      <c r="CY21" s="1">
        <v>0.3</v>
      </c>
      <c r="CZ21" s="1">
        <v>0.3</v>
      </c>
      <c r="DA21" s="1">
        <v>0.3</v>
      </c>
      <c r="DB21" s="1">
        <v>0.4</v>
      </c>
      <c r="DC21" s="1">
        <v>0.4</v>
      </c>
      <c r="DD21" s="1">
        <v>0.5</v>
      </c>
      <c r="DE21" s="1">
        <v>0.5</v>
      </c>
      <c r="DF21" s="1">
        <v>0.6</v>
      </c>
      <c r="DG21" s="1">
        <v>0.7</v>
      </c>
      <c r="DH21" s="1">
        <v>0.8</v>
      </c>
      <c r="DI21" s="1">
        <v>1</v>
      </c>
      <c r="DJ21" s="1">
        <v>1.1</v>
      </c>
      <c r="DK21" s="1">
        <v>1.2</v>
      </c>
      <c r="DL21" s="1">
        <v>1.4</v>
      </c>
      <c r="DM21" s="1">
        <v>1.5</v>
      </c>
      <c r="DN21" s="1">
        <v>1.6</v>
      </c>
      <c r="DO21" s="1">
        <v>1.7</v>
      </c>
      <c r="DQ21" s="1"/>
      <c r="DR21" s="10" t="s">
        <v>269</v>
      </c>
      <c r="DS21" s="1">
        <v>0.7</v>
      </c>
      <c r="DT21" s="1">
        <v>0.8</v>
      </c>
      <c r="DU21" s="1">
        <v>0.8</v>
      </c>
      <c r="DV21" s="1">
        <v>1</v>
      </c>
      <c r="DW21" s="1">
        <v>1.3</v>
      </c>
      <c r="DX21" s="1">
        <v>1.5</v>
      </c>
      <c r="DY21" s="1">
        <v>1.8</v>
      </c>
      <c r="DZ21" s="1">
        <v>2.1</v>
      </c>
      <c r="EA21" s="1">
        <v>2.5</v>
      </c>
      <c r="EB21" s="1">
        <v>2.9</v>
      </c>
      <c r="EC21" s="1">
        <v>3.2</v>
      </c>
      <c r="ED21" s="1">
        <v>3.6</v>
      </c>
      <c r="EE21" s="1">
        <v>4</v>
      </c>
      <c r="EF21" s="1">
        <v>4.4</v>
      </c>
      <c r="EG21" s="1">
        <v>4.9</v>
      </c>
      <c r="EH21" s="1">
        <v>5.3</v>
      </c>
      <c r="EI21" s="1">
        <v>5.8</v>
      </c>
      <c r="EJ21" s="1">
        <v>6.3</v>
      </c>
      <c r="EK21" s="1">
        <v>6.5</v>
      </c>
      <c r="EL21" s="1">
        <v>6.8</v>
      </c>
      <c r="EM21" s="1">
        <v>7.1</v>
      </c>
      <c r="EO21" s="1"/>
      <c r="EP21" s="10" t="s">
        <v>268</v>
      </c>
      <c r="EQ21" s="1">
        <v>17.2</v>
      </c>
      <c r="ER21" s="1">
        <v>17.2</v>
      </c>
      <c r="ES21" s="1">
        <v>17</v>
      </c>
      <c r="ET21" s="1">
        <v>16.9</v>
      </c>
      <c r="EU21" s="1">
        <v>17.1</v>
      </c>
      <c r="EV21" s="1">
        <v>17.3</v>
      </c>
      <c r="EW21" s="1">
        <v>17.8</v>
      </c>
      <c r="EX21" s="1">
        <v>18.5</v>
      </c>
      <c r="EY21" s="1">
        <v>19</v>
      </c>
      <c r="EZ21" s="1">
        <v>20.1</v>
      </c>
      <c r="FA21" s="1">
        <v>21</v>
      </c>
      <c r="FB21" s="1">
        <v>21.8</v>
      </c>
      <c r="FC21" s="1">
        <v>22.6</v>
      </c>
      <c r="FD21" s="1">
        <v>23.5</v>
      </c>
      <c r="FE21" s="1">
        <v>24.4</v>
      </c>
      <c r="FF21" s="1">
        <v>25</v>
      </c>
      <c r="FG21" s="1">
        <v>25.6</v>
      </c>
      <c r="FH21" s="1">
        <v>26.7</v>
      </c>
      <c r="FI21" s="1">
        <v>27.4</v>
      </c>
      <c r="FJ21" s="1">
        <v>28.1</v>
      </c>
      <c r="FK21" s="1">
        <v>28.8</v>
      </c>
    </row>
    <row r="22" ht="14.5" spans="1:167">
      <c r="A22" s="1"/>
      <c r="B22" s="10" t="s">
        <v>270</v>
      </c>
      <c r="C22" s="1">
        <v>0.2</v>
      </c>
      <c r="D22" s="1">
        <v>0.2</v>
      </c>
      <c r="E22" s="1">
        <v>0.2</v>
      </c>
      <c r="F22" s="1">
        <v>0.2</v>
      </c>
      <c r="G22" s="1">
        <v>0.2</v>
      </c>
      <c r="H22" s="1">
        <v>0.3</v>
      </c>
      <c r="I22" s="1">
        <v>0.3</v>
      </c>
      <c r="J22" s="1">
        <v>0.3</v>
      </c>
      <c r="K22" s="1">
        <v>0.3</v>
      </c>
      <c r="L22" s="1">
        <v>0.3</v>
      </c>
      <c r="M22" s="1">
        <v>0.3</v>
      </c>
      <c r="N22" s="1">
        <v>0.3</v>
      </c>
      <c r="O22" s="1">
        <v>0.3</v>
      </c>
      <c r="P22" s="1">
        <v>0.3</v>
      </c>
      <c r="Q22" s="1">
        <v>0.3</v>
      </c>
      <c r="R22" s="1">
        <v>0.3</v>
      </c>
      <c r="S22" s="1">
        <v>0.3</v>
      </c>
      <c r="T22" s="1">
        <v>0.4</v>
      </c>
      <c r="U22" s="1">
        <v>0.4</v>
      </c>
      <c r="V22" s="1">
        <v>0.4</v>
      </c>
      <c r="W22" s="1">
        <v>0.4</v>
      </c>
      <c r="Y22" s="1"/>
      <c r="Z22" s="10" t="s">
        <v>270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W22" s="1"/>
      <c r="AX22" s="10" t="s">
        <v>270</v>
      </c>
      <c r="AY22" s="1">
        <v>0.4</v>
      </c>
      <c r="AZ22" s="1">
        <v>0.4</v>
      </c>
      <c r="BA22" s="1">
        <v>0.5</v>
      </c>
      <c r="BB22" s="1">
        <v>0.5</v>
      </c>
      <c r="BC22" s="1">
        <v>0.5</v>
      </c>
      <c r="BD22" s="1">
        <v>0.5</v>
      </c>
      <c r="BE22" s="1">
        <v>0.5</v>
      </c>
      <c r="BF22" s="1">
        <v>0.5</v>
      </c>
      <c r="BG22" s="1">
        <v>0.6</v>
      </c>
      <c r="BH22" s="1">
        <v>0.6</v>
      </c>
      <c r="BI22" s="1">
        <v>0.6</v>
      </c>
      <c r="BJ22" s="1">
        <v>0.6</v>
      </c>
      <c r="BK22" s="1">
        <v>0.6</v>
      </c>
      <c r="BL22" s="1">
        <v>0.6</v>
      </c>
      <c r="BM22" s="1">
        <v>0.6</v>
      </c>
      <c r="BN22" s="1">
        <v>0.7</v>
      </c>
      <c r="BO22" s="1">
        <v>0.7</v>
      </c>
      <c r="BP22" s="1">
        <v>0.7</v>
      </c>
      <c r="BQ22" s="1">
        <v>0.7</v>
      </c>
      <c r="BR22" s="1">
        <v>0.7</v>
      </c>
      <c r="BS22" s="1">
        <v>0.8</v>
      </c>
      <c r="BU22" s="1"/>
      <c r="BV22" s="10" t="s">
        <v>270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S22" s="1"/>
      <c r="CT22" s="10" t="s">
        <v>270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Q22" s="1"/>
      <c r="DR22" s="10" t="s">
        <v>270</v>
      </c>
      <c r="DS22" s="1">
        <v>1.8</v>
      </c>
      <c r="DT22" s="1">
        <v>2</v>
      </c>
      <c r="DU22" s="1">
        <v>2.1</v>
      </c>
      <c r="DV22" s="1">
        <v>2.3</v>
      </c>
      <c r="DW22" s="1">
        <v>2.4</v>
      </c>
      <c r="DX22" s="1">
        <v>2.6</v>
      </c>
      <c r="DY22" s="1">
        <v>2.7</v>
      </c>
      <c r="DZ22" s="1">
        <v>2.9</v>
      </c>
      <c r="EA22" s="1">
        <v>3.1</v>
      </c>
      <c r="EB22" s="1">
        <v>3.3</v>
      </c>
      <c r="EC22" s="1">
        <v>3.4</v>
      </c>
      <c r="ED22" s="1">
        <v>3.6</v>
      </c>
      <c r="EE22" s="1">
        <v>3.7</v>
      </c>
      <c r="EF22" s="1">
        <v>3.9</v>
      </c>
      <c r="EG22" s="1">
        <v>4</v>
      </c>
      <c r="EH22" s="1">
        <v>4.2</v>
      </c>
      <c r="EI22" s="1">
        <v>4.3</v>
      </c>
      <c r="EJ22" s="1">
        <v>4.4</v>
      </c>
      <c r="EK22" s="1">
        <v>4.5</v>
      </c>
      <c r="EL22" s="1">
        <v>4.6</v>
      </c>
      <c r="EM22" s="1">
        <v>4.8</v>
      </c>
      <c r="EO22" s="1"/>
      <c r="EP22" s="10" t="s">
        <v>270</v>
      </c>
      <c r="EQ22" s="1">
        <v>3.5</v>
      </c>
      <c r="ER22" s="1">
        <v>3.6</v>
      </c>
      <c r="ES22" s="1">
        <v>3.7</v>
      </c>
      <c r="ET22" s="1">
        <v>3.8</v>
      </c>
      <c r="EU22" s="1">
        <v>3.9</v>
      </c>
      <c r="EV22" s="1">
        <v>4</v>
      </c>
      <c r="EW22" s="1">
        <v>4.1</v>
      </c>
      <c r="EX22" s="1">
        <v>4.3</v>
      </c>
      <c r="EY22" s="1">
        <v>4.4</v>
      </c>
      <c r="EZ22" s="1">
        <v>4.6</v>
      </c>
      <c r="FA22" s="1">
        <v>4.7</v>
      </c>
      <c r="FB22" s="1">
        <v>4.8</v>
      </c>
      <c r="FC22" s="1">
        <v>4.9</v>
      </c>
      <c r="FD22" s="1">
        <v>5</v>
      </c>
      <c r="FE22" s="1">
        <v>5.1</v>
      </c>
      <c r="FF22" s="1">
        <v>5.1</v>
      </c>
      <c r="FG22" s="1">
        <v>5.2</v>
      </c>
      <c r="FH22" s="1">
        <v>5.3</v>
      </c>
      <c r="FI22" s="1">
        <v>5.5</v>
      </c>
      <c r="FJ22" s="1">
        <v>5.7</v>
      </c>
      <c r="FK22" s="1">
        <v>5.8</v>
      </c>
    </row>
    <row r="23" ht="14.5" spans="1:167">
      <c r="A23" s="1"/>
      <c r="B23" s="10" t="s">
        <v>271</v>
      </c>
      <c r="C23" s="1">
        <v>0.4</v>
      </c>
      <c r="D23" s="1">
        <v>0.4</v>
      </c>
      <c r="E23" s="1">
        <v>0.4</v>
      </c>
      <c r="F23" s="1">
        <v>0.5</v>
      </c>
      <c r="G23" s="1">
        <v>0.5</v>
      </c>
      <c r="H23" s="1">
        <v>0.6</v>
      </c>
      <c r="I23" s="1">
        <v>0.6</v>
      </c>
      <c r="J23" s="1">
        <v>0.7</v>
      </c>
      <c r="K23" s="1">
        <v>0.7</v>
      </c>
      <c r="L23" s="1">
        <v>0.8</v>
      </c>
      <c r="M23" s="1">
        <v>0.7</v>
      </c>
      <c r="N23" s="1">
        <v>0.7</v>
      </c>
      <c r="O23" s="1">
        <v>0.7</v>
      </c>
      <c r="P23" s="1">
        <v>0.7</v>
      </c>
      <c r="Q23" s="1">
        <v>0.7</v>
      </c>
      <c r="R23" s="1">
        <v>0.7</v>
      </c>
      <c r="S23" s="1">
        <v>0.7</v>
      </c>
      <c r="T23" s="1">
        <v>0.7</v>
      </c>
      <c r="U23" s="1">
        <v>0.7</v>
      </c>
      <c r="V23" s="1">
        <v>0.6</v>
      </c>
      <c r="W23" s="1">
        <v>0.6</v>
      </c>
      <c r="Y23" s="1"/>
      <c r="Z23" s="10" t="s">
        <v>271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0.1</v>
      </c>
      <c r="AI23" s="1">
        <v>0.1</v>
      </c>
      <c r="AJ23" s="1">
        <v>0.1</v>
      </c>
      <c r="AK23" s="1">
        <v>0.1</v>
      </c>
      <c r="AL23" s="1">
        <v>0.1</v>
      </c>
      <c r="AM23" s="1">
        <v>0.1</v>
      </c>
      <c r="AN23" s="1">
        <v>0.1</v>
      </c>
      <c r="AO23" s="1">
        <v>0.1</v>
      </c>
      <c r="AP23" s="1">
        <v>0.1</v>
      </c>
      <c r="AQ23" s="1">
        <v>0.1</v>
      </c>
      <c r="AR23" s="1">
        <v>0.1</v>
      </c>
      <c r="AS23" s="1">
        <v>0.1</v>
      </c>
      <c r="AT23" s="1">
        <v>0.2</v>
      </c>
      <c r="AU23" s="1">
        <v>0.2</v>
      </c>
      <c r="AW23" s="1"/>
      <c r="AX23" s="10" t="s">
        <v>271</v>
      </c>
      <c r="AY23" s="1">
        <v>0.3</v>
      </c>
      <c r="AZ23" s="1">
        <v>0.3</v>
      </c>
      <c r="BA23" s="1">
        <v>0.3</v>
      </c>
      <c r="BB23" s="1">
        <v>0.3</v>
      </c>
      <c r="BC23" s="1">
        <v>0.3</v>
      </c>
      <c r="BD23" s="1">
        <v>0.3</v>
      </c>
      <c r="BE23" s="1">
        <v>0.3</v>
      </c>
      <c r="BF23" s="1">
        <v>0.3</v>
      </c>
      <c r="BG23" s="1">
        <v>0.3</v>
      </c>
      <c r="BH23" s="1">
        <v>0.3</v>
      </c>
      <c r="BI23" s="1">
        <v>0.4</v>
      </c>
      <c r="BJ23" s="1">
        <v>0.4</v>
      </c>
      <c r="BK23" s="1">
        <v>0.4</v>
      </c>
      <c r="BL23" s="1">
        <v>0.5</v>
      </c>
      <c r="BM23" s="1">
        <v>0.5</v>
      </c>
      <c r="BN23" s="1">
        <v>0.6</v>
      </c>
      <c r="BO23" s="1">
        <v>0.6</v>
      </c>
      <c r="BP23" s="1">
        <v>0.7</v>
      </c>
      <c r="BQ23" s="1">
        <v>0.7</v>
      </c>
      <c r="BR23" s="1">
        <v>0.7</v>
      </c>
      <c r="BS23" s="1">
        <v>0.8</v>
      </c>
      <c r="BU23" s="1"/>
      <c r="BV23" s="10" t="s">
        <v>271</v>
      </c>
      <c r="BW23" s="1">
        <v>0.1</v>
      </c>
      <c r="BX23" s="1">
        <v>0.1</v>
      </c>
      <c r="BY23" s="1">
        <v>0.1</v>
      </c>
      <c r="BZ23" s="1">
        <v>0.1</v>
      </c>
      <c r="CA23" s="1">
        <v>0.1</v>
      </c>
      <c r="CB23" s="1">
        <v>0.1</v>
      </c>
      <c r="CC23" s="1">
        <v>0.1</v>
      </c>
      <c r="CD23" s="1">
        <v>0.1</v>
      </c>
      <c r="CE23" s="1">
        <v>0.1</v>
      </c>
      <c r="CF23" s="1">
        <v>0.1</v>
      </c>
      <c r="CG23" s="1">
        <v>0.1</v>
      </c>
      <c r="CH23" s="1">
        <v>0.1</v>
      </c>
      <c r="CI23" s="1">
        <v>0.1</v>
      </c>
      <c r="CJ23" s="1">
        <v>0.1</v>
      </c>
      <c r="CK23" s="1">
        <v>0.1</v>
      </c>
      <c r="CL23" s="1">
        <v>0.1</v>
      </c>
      <c r="CM23" s="1">
        <v>0.1</v>
      </c>
      <c r="CN23" s="1">
        <v>0</v>
      </c>
      <c r="CO23" s="1">
        <v>0</v>
      </c>
      <c r="CP23" s="1">
        <v>0</v>
      </c>
      <c r="CQ23" s="1">
        <v>0</v>
      </c>
      <c r="CS23" s="1"/>
      <c r="CT23" s="10" t="s">
        <v>271</v>
      </c>
      <c r="CU23" s="1">
        <v>0.2</v>
      </c>
      <c r="CV23" s="1">
        <v>0.2</v>
      </c>
      <c r="CW23" s="1">
        <v>0.2</v>
      </c>
      <c r="CX23" s="1">
        <v>0.2</v>
      </c>
      <c r="CY23" s="1">
        <v>0.2</v>
      </c>
      <c r="CZ23" s="1">
        <v>0.2</v>
      </c>
      <c r="DA23" s="1">
        <v>0.2</v>
      </c>
      <c r="DB23" s="1">
        <v>0.2</v>
      </c>
      <c r="DC23" s="1">
        <v>0.2</v>
      </c>
      <c r="DD23" s="1">
        <v>0.2</v>
      </c>
      <c r="DE23" s="1">
        <v>0.2</v>
      </c>
      <c r="DF23" s="1">
        <v>0.2</v>
      </c>
      <c r="DG23" s="1">
        <v>0.2</v>
      </c>
      <c r="DH23" s="1">
        <v>0.2</v>
      </c>
      <c r="DI23" s="1">
        <v>0.2</v>
      </c>
      <c r="DJ23" s="1">
        <v>0.2</v>
      </c>
      <c r="DK23" s="1">
        <v>0.2</v>
      </c>
      <c r="DL23" s="1">
        <v>0.2</v>
      </c>
      <c r="DM23" s="1">
        <v>0.2</v>
      </c>
      <c r="DN23" s="1">
        <v>0.2</v>
      </c>
      <c r="DO23" s="1">
        <v>0.2</v>
      </c>
      <c r="DQ23" s="1"/>
      <c r="DR23" s="10" t="s">
        <v>271</v>
      </c>
      <c r="DS23" s="1">
        <v>0.7</v>
      </c>
      <c r="DT23" s="1">
        <v>0.7</v>
      </c>
      <c r="DU23" s="1">
        <v>0.7</v>
      </c>
      <c r="DV23" s="1">
        <v>0.7</v>
      </c>
      <c r="DW23" s="1">
        <v>0.7</v>
      </c>
      <c r="DX23" s="1">
        <v>0.7</v>
      </c>
      <c r="DY23" s="1">
        <v>0.7</v>
      </c>
      <c r="DZ23" s="1">
        <v>0.7</v>
      </c>
      <c r="EA23" s="1">
        <v>0.7</v>
      </c>
      <c r="EB23" s="1">
        <v>0.6</v>
      </c>
      <c r="EC23" s="1">
        <v>0.6</v>
      </c>
      <c r="ED23" s="1">
        <v>0.6</v>
      </c>
      <c r="EE23" s="1">
        <v>0.6</v>
      </c>
      <c r="EF23" s="1">
        <v>0.6</v>
      </c>
      <c r="EG23" s="1">
        <v>0.6</v>
      </c>
      <c r="EH23" s="1">
        <v>0.5</v>
      </c>
      <c r="EI23" s="1">
        <v>0.5</v>
      </c>
      <c r="EJ23" s="1">
        <v>0.5</v>
      </c>
      <c r="EK23" s="1">
        <v>0.5</v>
      </c>
      <c r="EL23" s="1">
        <v>0.5</v>
      </c>
      <c r="EM23" s="1">
        <v>0.5</v>
      </c>
      <c r="EO23" s="1"/>
      <c r="EP23" s="10" t="s">
        <v>271</v>
      </c>
      <c r="EQ23" s="1">
        <v>1.3</v>
      </c>
      <c r="ER23" s="1">
        <v>1.3</v>
      </c>
      <c r="ES23" s="1">
        <v>1.4</v>
      </c>
      <c r="ET23" s="1">
        <v>1.4</v>
      </c>
      <c r="EU23" s="1">
        <v>1.3</v>
      </c>
      <c r="EV23" s="1">
        <v>1.3</v>
      </c>
      <c r="EW23" s="1">
        <v>1.3</v>
      </c>
      <c r="EX23" s="1">
        <v>1.2</v>
      </c>
      <c r="EY23" s="1">
        <v>1.2</v>
      </c>
      <c r="EZ23" s="1">
        <v>1.2</v>
      </c>
      <c r="FA23" s="1">
        <v>1.1</v>
      </c>
      <c r="FB23" s="1">
        <v>1.1</v>
      </c>
      <c r="FC23" s="1">
        <v>1</v>
      </c>
      <c r="FD23" s="1">
        <v>1</v>
      </c>
      <c r="FE23" s="1">
        <v>0.9</v>
      </c>
      <c r="FF23" s="1">
        <v>0.9</v>
      </c>
      <c r="FG23" s="1">
        <v>0.8</v>
      </c>
      <c r="FH23" s="1">
        <v>0.8</v>
      </c>
      <c r="FI23" s="1">
        <v>0.8</v>
      </c>
      <c r="FJ23" s="1">
        <v>0.8</v>
      </c>
      <c r="FK23" s="1">
        <v>0.8</v>
      </c>
    </row>
    <row r="24" ht="14.5" spans="1:167">
      <c r="A24" s="1"/>
      <c r="B24" s="10" t="s">
        <v>272</v>
      </c>
      <c r="C24" s="1">
        <v>3.8</v>
      </c>
      <c r="D24" s="1">
        <v>3.8</v>
      </c>
      <c r="E24" s="1">
        <v>3.8</v>
      </c>
      <c r="F24" s="1">
        <v>3.9</v>
      </c>
      <c r="G24" s="1">
        <v>3.9</v>
      </c>
      <c r="H24" s="1">
        <v>3.9</v>
      </c>
      <c r="I24" s="1">
        <v>3.8</v>
      </c>
      <c r="J24" s="1">
        <v>3.8</v>
      </c>
      <c r="K24" s="1">
        <v>3.7</v>
      </c>
      <c r="L24" s="1">
        <v>3.5</v>
      </c>
      <c r="M24" s="1">
        <v>3.3</v>
      </c>
      <c r="N24" s="1">
        <v>3.1</v>
      </c>
      <c r="O24" s="1">
        <v>2.9</v>
      </c>
      <c r="P24" s="1">
        <v>2.7</v>
      </c>
      <c r="Q24" s="1">
        <v>2.5</v>
      </c>
      <c r="R24" s="1">
        <v>2.3</v>
      </c>
      <c r="S24" s="1">
        <v>2.1</v>
      </c>
      <c r="T24" s="1">
        <v>1.9</v>
      </c>
      <c r="U24" s="1">
        <v>1.8</v>
      </c>
      <c r="V24" s="1">
        <v>1.8</v>
      </c>
      <c r="W24" s="1">
        <v>1.7</v>
      </c>
      <c r="Y24" s="1"/>
      <c r="Z24" s="10" t="s">
        <v>272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W24" s="1"/>
      <c r="AX24" s="10" t="s">
        <v>272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U24" s="1"/>
      <c r="BV24" s="10" t="s">
        <v>272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S24" s="1"/>
      <c r="CT24" s="10" t="s">
        <v>272</v>
      </c>
      <c r="CU24" s="1">
        <v>0.1</v>
      </c>
      <c r="CV24" s="1">
        <v>0.1</v>
      </c>
      <c r="CW24" s="1">
        <v>0.1</v>
      </c>
      <c r="CX24" s="1">
        <v>0.1</v>
      </c>
      <c r="CY24" s="1">
        <v>0.2</v>
      </c>
      <c r="CZ24" s="1">
        <v>0.2</v>
      </c>
      <c r="DA24" s="1">
        <v>0.1</v>
      </c>
      <c r="DB24" s="1">
        <v>0.1</v>
      </c>
      <c r="DC24" s="1">
        <v>0.1</v>
      </c>
      <c r="DD24" s="1">
        <v>0.1</v>
      </c>
      <c r="DE24" s="1">
        <v>0.1</v>
      </c>
      <c r="DF24" s="1">
        <v>0.1</v>
      </c>
      <c r="DG24" s="1">
        <v>0.1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Q24" s="1"/>
      <c r="DR24" s="10" t="s">
        <v>272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O24" s="1"/>
      <c r="EP24" s="10" t="s">
        <v>272</v>
      </c>
      <c r="EQ24" s="1">
        <v>0.1</v>
      </c>
      <c r="ER24" s="1">
        <v>0.1</v>
      </c>
      <c r="ES24" s="1">
        <v>0.1</v>
      </c>
      <c r="ET24" s="1">
        <v>0.2</v>
      </c>
      <c r="EU24" s="1">
        <v>0.2</v>
      </c>
      <c r="EV24" s="1">
        <v>0.2</v>
      </c>
      <c r="EW24" s="1">
        <v>0.2</v>
      </c>
      <c r="EX24" s="1">
        <v>0.2</v>
      </c>
      <c r="EY24" s="1">
        <v>0.2</v>
      </c>
      <c r="EZ24" s="1">
        <v>0.2</v>
      </c>
      <c r="FA24" s="1">
        <v>0.2</v>
      </c>
      <c r="FB24" s="1">
        <v>0.2</v>
      </c>
      <c r="FC24" s="1">
        <v>0.2</v>
      </c>
      <c r="FD24" s="1">
        <v>0.2</v>
      </c>
      <c r="FE24" s="1">
        <v>0.2</v>
      </c>
      <c r="FF24" s="1">
        <v>0.2</v>
      </c>
      <c r="FG24" s="1">
        <v>0.2</v>
      </c>
      <c r="FH24" s="1">
        <v>0.2</v>
      </c>
      <c r="FI24" s="1">
        <v>0.2</v>
      </c>
      <c r="FJ24" s="1">
        <v>0.2</v>
      </c>
      <c r="FK24" s="1">
        <v>0.2</v>
      </c>
    </row>
    <row r="25" ht="14.5" spans="1:167">
      <c r="A25" s="1"/>
      <c r="B25" s="9" t="s">
        <v>273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Y25" s="1"/>
      <c r="Z25" s="9" t="s">
        <v>273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W25" s="1"/>
      <c r="AX25" s="9" t="s">
        <v>273</v>
      </c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U25" s="1"/>
      <c r="BV25" s="9" t="s">
        <v>273</v>
      </c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S25" s="1"/>
      <c r="CT25" s="9" t="s">
        <v>273</v>
      </c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Q25" s="1"/>
      <c r="DR25" s="9" t="s">
        <v>273</v>
      </c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O25" s="1"/>
      <c r="EP25" s="9" t="s">
        <v>273</v>
      </c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</row>
    <row r="26" ht="14.5" spans="1:167">
      <c r="A26" s="1"/>
      <c r="B26" s="10" t="s">
        <v>237</v>
      </c>
      <c r="C26" s="1">
        <v>1.1</v>
      </c>
      <c r="D26" s="1">
        <v>1.1</v>
      </c>
      <c r="E26" s="1">
        <v>1.1</v>
      </c>
      <c r="F26" s="1">
        <v>1.1</v>
      </c>
      <c r="G26" s="1">
        <v>1.1</v>
      </c>
      <c r="H26" s="1">
        <v>1.1</v>
      </c>
      <c r="I26" s="1">
        <v>1.1</v>
      </c>
      <c r="J26" s="1">
        <v>1.1</v>
      </c>
      <c r="K26" s="1">
        <v>1.1</v>
      </c>
      <c r="L26" s="1">
        <v>1.1</v>
      </c>
      <c r="M26" s="1">
        <v>1.1</v>
      </c>
      <c r="N26" s="1">
        <v>1.1</v>
      </c>
      <c r="O26" s="1">
        <v>1.1</v>
      </c>
      <c r="P26" s="1">
        <v>1.1</v>
      </c>
      <c r="Q26" s="1">
        <v>1.2</v>
      </c>
      <c r="R26" s="1">
        <v>1.2</v>
      </c>
      <c r="S26" s="1">
        <v>1.2</v>
      </c>
      <c r="T26" s="1">
        <v>1.2</v>
      </c>
      <c r="U26" s="1">
        <v>1.2</v>
      </c>
      <c r="V26" s="1">
        <v>1.2</v>
      </c>
      <c r="W26" s="1">
        <v>1.2</v>
      </c>
      <c r="Y26" s="1"/>
      <c r="Z26" s="10" t="s">
        <v>237</v>
      </c>
      <c r="AA26" s="1">
        <v>8.2</v>
      </c>
      <c r="AB26" s="1">
        <v>8.3</v>
      </c>
      <c r="AC26" s="1">
        <v>8.4</v>
      </c>
      <c r="AD26" s="1">
        <v>8.5</v>
      </c>
      <c r="AE26" s="1">
        <v>8.6</v>
      </c>
      <c r="AF26" s="1">
        <v>8.7</v>
      </c>
      <c r="AG26" s="1">
        <v>8.7</v>
      </c>
      <c r="AH26" s="1">
        <v>8.7</v>
      </c>
      <c r="AI26" s="1">
        <v>8.8</v>
      </c>
      <c r="AJ26" s="1">
        <v>8.8</v>
      </c>
      <c r="AK26" s="1">
        <v>8.9</v>
      </c>
      <c r="AL26" s="1">
        <v>9</v>
      </c>
      <c r="AM26" s="1">
        <v>9</v>
      </c>
      <c r="AN26" s="1">
        <v>9.1</v>
      </c>
      <c r="AO26" s="1">
        <v>9.2</v>
      </c>
      <c r="AP26" s="1">
        <v>9.2</v>
      </c>
      <c r="AQ26" s="1">
        <v>9.3</v>
      </c>
      <c r="AR26" s="1">
        <v>9.5</v>
      </c>
      <c r="AS26" s="1">
        <v>9.6</v>
      </c>
      <c r="AT26" s="1">
        <v>9.8</v>
      </c>
      <c r="AU26" s="1">
        <v>9.9</v>
      </c>
      <c r="AW26" s="1"/>
      <c r="AX26" s="10" t="s">
        <v>237</v>
      </c>
      <c r="AY26" s="1">
        <v>1</v>
      </c>
      <c r="AZ26" s="1">
        <v>1</v>
      </c>
      <c r="BA26" s="1">
        <v>1</v>
      </c>
      <c r="BB26" s="1">
        <v>1.1</v>
      </c>
      <c r="BC26" s="1">
        <v>1.1</v>
      </c>
      <c r="BD26" s="1">
        <v>1.1</v>
      </c>
      <c r="BE26" s="1">
        <v>1.1</v>
      </c>
      <c r="BF26" s="1">
        <v>1.1</v>
      </c>
      <c r="BG26" s="1">
        <v>1.1</v>
      </c>
      <c r="BH26" s="1">
        <v>1.1</v>
      </c>
      <c r="BI26" s="1">
        <v>1.1</v>
      </c>
      <c r="BJ26" s="1">
        <v>1.1</v>
      </c>
      <c r="BK26" s="1">
        <v>1.2</v>
      </c>
      <c r="BL26" s="1">
        <v>1.2</v>
      </c>
      <c r="BM26" s="1">
        <v>1.2</v>
      </c>
      <c r="BN26" s="1">
        <v>1.2</v>
      </c>
      <c r="BO26" s="1">
        <v>1.2</v>
      </c>
      <c r="BP26" s="1">
        <v>1.2</v>
      </c>
      <c r="BQ26" s="1">
        <v>1.2</v>
      </c>
      <c r="BR26" s="1">
        <v>1.3</v>
      </c>
      <c r="BS26" s="1">
        <v>1.3</v>
      </c>
      <c r="BU26" s="1"/>
      <c r="BV26" s="10" t="s">
        <v>237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1.1</v>
      </c>
      <c r="CC26" s="1">
        <v>1.1</v>
      </c>
      <c r="CD26" s="1">
        <v>1.1</v>
      </c>
      <c r="CE26" s="1">
        <v>1.1</v>
      </c>
      <c r="CF26" s="1">
        <v>1.1</v>
      </c>
      <c r="CG26" s="1">
        <v>1.1</v>
      </c>
      <c r="CH26" s="1">
        <v>1.1</v>
      </c>
      <c r="CI26" s="1">
        <v>1.1</v>
      </c>
      <c r="CJ26" s="1">
        <v>1.1</v>
      </c>
      <c r="CK26" s="1">
        <v>1.1</v>
      </c>
      <c r="CL26" s="1">
        <v>1.2</v>
      </c>
      <c r="CM26" s="1">
        <v>1.2</v>
      </c>
      <c r="CN26" s="1">
        <v>1.2</v>
      </c>
      <c r="CO26" s="1">
        <v>1.2</v>
      </c>
      <c r="CP26" s="1">
        <v>1.2</v>
      </c>
      <c r="CQ26" s="1">
        <v>1.2</v>
      </c>
      <c r="CS26" s="1"/>
      <c r="CT26" s="10" t="s">
        <v>237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Q26" s="1"/>
      <c r="DR26" s="10" t="s">
        <v>237</v>
      </c>
      <c r="DS26" s="1">
        <v>0.5</v>
      </c>
      <c r="DT26" s="1">
        <v>0.6</v>
      </c>
      <c r="DU26" s="1">
        <v>0.6</v>
      </c>
      <c r="DV26" s="1">
        <v>0.6</v>
      </c>
      <c r="DW26" s="1">
        <v>0.6</v>
      </c>
      <c r="DX26" s="1">
        <v>0.6</v>
      </c>
      <c r="DY26" s="1">
        <v>0.7</v>
      </c>
      <c r="DZ26" s="1">
        <v>0.7</v>
      </c>
      <c r="EA26" s="1">
        <v>0.7</v>
      </c>
      <c r="EB26" s="1">
        <v>0.7</v>
      </c>
      <c r="EC26" s="1">
        <v>0.7</v>
      </c>
      <c r="ED26" s="1">
        <v>0.7</v>
      </c>
      <c r="EE26" s="1">
        <v>0.8</v>
      </c>
      <c r="EF26" s="1">
        <v>0.8</v>
      </c>
      <c r="EG26" s="1">
        <v>0.8</v>
      </c>
      <c r="EH26" s="1">
        <v>0.8</v>
      </c>
      <c r="EI26" s="1">
        <v>0.8</v>
      </c>
      <c r="EJ26" s="1">
        <v>0.8</v>
      </c>
      <c r="EK26" s="1">
        <v>0.8</v>
      </c>
      <c r="EL26" s="1">
        <v>0.8</v>
      </c>
      <c r="EM26" s="1">
        <v>0.9</v>
      </c>
      <c r="EO26" s="1"/>
      <c r="EP26" s="10" t="s">
        <v>237</v>
      </c>
      <c r="EQ26" s="1">
        <v>1.6</v>
      </c>
      <c r="ER26" s="1">
        <v>1.7</v>
      </c>
      <c r="ES26" s="1">
        <v>1.7</v>
      </c>
      <c r="ET26" s="1">
        <v>1.7</v>
      </c>
      <c r="EU26" s="1">
        <v>1.8</v>
      </c>
      <c r="EV26" s="1">
        <v>1.8</v>
      </c>
      <c r="EW26" s="1">
        <v>1.8</v>
      </c>
      <c r="EX26" s="1">
        <v>1.9</v>
      </c>
      <c r="EY26" s="1">
        <v>1.9</v>
      </c>
      <c r="EZ26" s="1">
        <v>1.9</v>
      </c>
      <c r="FA26" s="1">
        <v>1.9</v>
      </c>
      <c r="FB26" s="1">
        <v>2</v>
      </c>
      <c r="FC26" s="1">
        <v>2</v>
      </c>
      <c r="FD26" s="1">
        <v>2</v>
      </c>
      <c r="FE26" s="1">
        <v>2.1</v>
      </c>
      <c r="FF26" s="1">
        <v>2.1</v>
      </c>
      <c r="FG26" s="1">
        <v>2.1</v>
      </c>
      <c r="FH26" s="1">
        <v>2.1</v>
      </c>
      <c r="FI26" s="1">
        <v>2.1</v>
      </c>
      <c r="FJ26" s="1">
        <v>2.2</v>
      </c>
      <c r="FK26" s="1">
        <v>2.2</v>
      </c>
    </row>
    <row r="27" ht="14.5" spans="1:167">
      <c r="A27" s="1"/>
      <c r="B27" s="10" t="s">
        <v>238</v>
      </c>
      <c r="C27" s="1">
        <v>1.7</v>
      </c>
      <c r="D27" s="1">
        <v>1.7</v>
      </c>
      <c r="E27" s="1">
        <v>1.7</v>
      </c>
      <c r="F27" s="1">
        <v>1.7</v>
      </c>
      <c r="G27" s="1">
        <v>1.7</v>
      </c>
      <c r="H27" s="1">
        <v>1.7</v>
      </c>
      <c r="I27" s="1">
        <v>1.8</v>
      </c>
      <c r="J27" s="1">
        <v>1.8</v>
      </c>
      <c r="K27" s="1">
        <v>1.8</v>
      </c>
      <c r="L27" s="1">
        <v>1.8</v>
      </c>
      <c r="M27" s="1">
        <v>1.8</v>
      </c>
      <c r="N27" s="1">
        <v>1.8</v>
      </c>
      <c r="O27" s="1">
        <v>1.8</v>
      </c>
      <c r="P27" s="1">
        <v>1.8</v>
      </c>
      <c r="Q27" s="1">
        <v>1.8</v>
      </c>
      <c r="R27" s="1">
        <v>1.8</v>
      </c>
      <c r="S27" s="1">
        <v>1.9</v>
      </c>
      <c r="T27" s="1">
        <v>1.9</v>
      </c>
      <c r="U27" s="1">
        <v>1.9</v>
      </c>
      <c r="V27" s="1">
        <v>1.9</v>
      </c>
      <c r="W27" s="1">
        <v>1.9</v>
      </c>
      <c r="Y27" s="1"/>
      <c r="Z27" s="10" t="s">
        <v>238</v>
      </c>
      <c r="AA27" s="1">
        <v>1.7</v>
      </c>
      <c r="AB27" s="1">
        <v>1.8</v>
      </c>
      <c r="AC27" s="1">
        <v>1.8</v>
      </c>
      <c r="AD27" s="1">
        <v>1.8</v>
      </c>
      <c r="AE27" s="1">
        <v>1.8</v>
      </c>
      <c r="AF27" s="1">
        <v>1.8</v>
      </c>
      <c r="AG27" s="1">
        <v>1.8</v>
      </c>
      <c r="AH27" s="1">
        <v>1.9</v>
      </c>
      <c r="AI27" s="1">
        <v>1.9</v>
      </c>
      <c r="AJ27" s="1">
        <v>1.9</v>
      </c>
      <c r="AK27" s="1">
        <v>1.9</v>
      </c>
      <c r="AL27" s="1">
        <v>1.9</v>
      </c>
      <c r="AM27" s="1">
        <v>1.9</v>
      </c>
      <c r="AN27" s="1">
        <v>1.9</v>
      </c>
      <c r="AO27" s="1">
        <v>1.9</v>
      </c>
      <c r="AP27" s="1">
        <v>2</v>
      </c>
      <c r="AQ27" s="1">
        <v>2</v>
      </c>
      <c r="AR27" s="1">
        <v>2</v>
      </c>
      <c r="AS27" s="1">
        <v>2</v>
      </c>
      <c r="AT27" s="1">
        <v>2.1</v>
      </c>
      <c r="AU27" s="1">
        <v>2.1</v>
      </c>
      <c r="AW27" s="1"/>
      <c r="AX27" s="10" t="s">
        <v>238</v>
      </c>
      <c r="AY27" s="1">
        <v>2.2</v>
      </c>
      <c r="AZ27" s="1">
        <v>2.2</v>
      </c>
      <c r="BA27" s="1">
        <v>2.3</v>
      </c>
      <c r="BB27" s="1">
        <v>2.3</v>
      </c>
      <c r="BC27" s="1">
        <v>2.3</v>
      </c>
      <c r="BD27" s="1">
        <v>2.4</v>
      </c>
      <c r="BE27" s="1">
        <v>2.4</v>
      </c>
      <c r="BF27" s="1">
        <v>2.4</v>
      </c>
      <c r="BG27" s="1">
        <v>2.4</v>
      </c>
      <c r="BH27" s="1">
        <v>2.5</v>
      </c>
      <c r="BI27" s="1">
        <v>2.5</v>
      </c>
      <c r="BJ27" s="1">
        <v>2.5</v>
      </c>
      <c r="BK27" s="1">
        <v>2.5</v>
      </c>
      <c r="BL27" s="1">
        <v>2.5</v>
      </c>
      <c r="BM27" s="1">
        <v>2.6</v>
      </c>
      <c r="BN27" s="1">
        <v>2.6</v>
      </c>
      <c r="BO27" s="1">
        <v>2.6</v>
      </c>
      <c r="BP27" s="1">
        <v>2.7</v>
      </c>
      <c r="BQ27" s="1">
        <v>2.7</v>
      </c>
      <c r="BR27" s="1">
        <v>2.7</v>
      </c>
      <c r="BS27" s="1">
        <v>2.8</v>
      </c>
      <c r="BU27" s="1"/>
      <c r="BV27" s="10" t="s">
        <v>238</v>
      </c>
      <c r="BW27" s="1">
        <v>0.2</v>
      </c>
      <c r="BX27" s="1">
        <v>0.3</v>
      </c>
      <c r="BY27" s="1">
        <v>0.3</v>
      </c>
      <c r="BZ27" s="1">
        <v>0.3</v>
      </c>
      <c r="CA27" s="1">
        <v>0.3</v>
      </c>
      <c r="CB27" s="1">
        <v>0.3</v>
      </c>
      <c r="CC27" s="1">
        <v>0.3</v>
      </c>
      <c r="CD27" s="1">
        <v>0.3</v>
      </c>
      <c r="CE27" s="1">
        <v>0.3</v>
      </c>
      <c r="CF27" s="1">
        <v>0.3</v>
      </c>
      <c r="CG27" s="1">
        <v>0.3</v>
      </c>
      <c r="CH27" s="1">
        <v>0.3</v>
      </c>
      <c r="CI27" s="1">
        <v>0.3</v>
      </c>
      <c r="CJ27" s="1">
        <v>0.3</v>
      </c>
      <c r="CK27" s="1">
        <v>0.3</v>
      </c>
      <c r="CL27" s="1">
        <v>0.3</v>
      </c>
      <c r="CM27" s="1">
        <v>0.3</v>
      </c>
      <c r="CN27" s="1">
        <v>0.3</v>
      </c>
      <c r="CO27" s="1">
        <v>0.3</v>
      </c>
      <c r="CP27" s="1">
        <v>0.3</v>
      </c>
      <c r="CQ27" s="1">
        <v>0.3</v>
      </c>
      <c r="CS27" s="1"/>
      <c r="CT27" s="10" t="s">
        <v>238</v>
      </c>
      <c r="CU27" s="1">
        <v>0.4</v>
      </c>
      <c r="CV27" s="1">
        <v>0.4</v>
      </c>
      <c r="CW27" s="1">
        <v>0.4</v>
      </c>
      <c r="CX27" s="1">
        <v>0.4</v>
      </c>
      <c r="CY27" s="1">
        <v>0.4</v>
      </c>
      <c r="CZ27" s="1">
        <v>0.4</v>
      </c>
      <c r="DA27" s="1">
        <v>0.4</v>
      </c>
      <c r="DB27" s="1">
        <v>0.4</v>
      </c>
      <c r="DC27" s="1">
        <v>0.4</v>
      </c>
      <c r="DD27" s="1">
        <v>0.4</v>
      </c>
      <c r="DE27" s="1">
        <v>0.4</v>
      </c>
      <c r="DF27" s="1">
        <v>0.4</v>
      </c>
      <c r="DG27" s="1">
        <v>0.4</v>
      </c>
      <c r="DH27" s="1">
        <v>0.4</v>
      </c>
      <c r="DI27" s="1">
        <v>0.4</v>
      </c>
      <c r="DJ27" s="1">
        <v>0.4</v>
      </c>
      <c r="DK27" s="1">
        <v>0.4</v>
      </c>
      <c r="DL27" s="1">
        <v>0.4</v>
      </c>
      <c r="DM27" s="1">
        <v>0.4</v>
      </c>
      <c r="DN27" s="1">
        <v>0.4</v>
      </c>
      <c r="DO27" s="1">
        <v>0.4</v>
      </c>
      <c r="DQ27" s="1"/>
      <c r="DR27" s="10" t="s">
        <v>238</v>
      </c>
      <c r="DS27" s="1">
        <v>1.9</v>
      </c>
      <c r="DT27" s="1">
        <v>2</v>
      </c>
      <c r="DU27" s="1">
        <v>2</v>
      </c>
      <c r="DV27" s="1">
        <v>2.1</v>
      </c>
      <c r="DW27" s="1">
        <v>2.1</v>
      </c>
      <c r="DX27" s="1">
        <v>2.2</v>
      </c>
      <c r="DY27" s="1">
        <v>2.3</v>
      </c>
      <c r="DZ27" s="1">
        <v>2.3</v>
      </c>
      <c r="EA27" s="1">
        <v>2.4</v>
      </c>
      <c r="EB27" s="1">
        <v>2.5</v>
      </c>
      <c r="EC27" s="1">
        <v>2.5</v>
      </c>
      <c r="ED27" s="1">
        <v>2.6</v>
      </c>
      <c r="EE27" s="1">
        <v>2.6</v>
      </c>
      <c r="EF27" s="1">
        <v>2.7</v>
      </c>
      <c r="EG27" s="1">
        <v>2.7</v>
      </c>
      <c r="EH27" s="1">
        <v>2.8</v>
      </c>
      <c r="EI27" s="1">
        <v>2.8</v>
      </c>
      <c r="EJ27" s="1">
        <v>2.8</v>
      </c>
      <c r="EK27" s="1">
        <v>2.9</v>
      </c>
      <c r="EL27" s="1">
        <v>2.9</v>
      </c>
      <c r="EM27" s="1">
        <v>3</v>
      </c>
      <c r="EO27" s="1"/>
      <c r="EP27" s="10" t="s">
        <v>238</v>
      </c>
      <c r="EQ27" s="1">
        <v>3.7</v>
      </c>
      <c r="ER27" s="1">
        <v>3.8</v>
      </c>
      <c r="ES27" s="1">
        <v>3.9</v>
      </c>
      <c r="ET27" s="1">
        <v>4</v>
      </c>
      <c r="EU27" s="1">
        <v>4</v>
      </c>
      <c r="EV27" s="1">
        <v>4.1</v>
      </c>
      <c r="EW27" s="1">
        <v>4.2</v>
      </c>
      <c r="EX27" s="1">
        <v>4.3</v>
      </c>
      <c r="EY27" s="1">
        <v>4.3</v>
      </c>
      <c r="EZ27" s="1">
        <v>4.4</v>
      </c>
      <c r="FA27" s="1">
        <v>4.5</v>
      </c>
      <c r="FB27" s="1">
        <v>4.5</v>
      </c>
      <c r="FC27" s="1">
        <v>4.6</v>
      </c>
      <c r="FD27" s="1">
        <v>4.7</v>
      </c>
      <c r="FE27" s="1">
        <v>4.8</v>
      </c>
      <c r="FF27" s="1">
        <v>4.8</v>
      </c>
      <c r="FG27" s="1">
        <v>4.8</v>
      </c>
      <c r="FH27" s="1">
        <v>4.9</v>
      </c>
      <c r="FI27" s="1">
        <v>4.9</v>
      </c>
      <c r="FJ27" s="1">
        <v>5</v>
      </c>
      <c r="FK27" s="1">
        <v>5.1</v>
      </c>
    </row>
    <row r="28" ht="14.5" spans="1:167">
      <c r="A28" s="1"/>
      <c r="B28" s="10" t="s">
        <v>239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Y28" s="1"/>
      <c r="Z28" s="10" t="s">
        <v>239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W28" s="1"/>
      <c r="AX28" s="10" t="s">
        <v>239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U28" s="1"/>
      <c r="BV28" s="10" t="s">
        <v>239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S28" s="1"/>
      <c r="CT28" s="10" t="s">
        <v>239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Q28" s="1"/>
      <c r="DR28" s="10" t="s">
        <v>239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O28" s="1"/>
      <c r="EP28" s="10" t="s">
        <v>239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</row>
    <row r="29" ht="14.5" spans="1:167">
      <c r="A29" s="1"/>
      <c r="B29" s="10" t="s">
        <v>240</v>
      </c>
      <c r="C29" s="1">
        <v>0.1</v>
      </c>
      <c r="D29" s="1">
        <v>0.1</v>
      </c>
      <c r="E29" s="1">
        <v>0.1</v>
      </c>
      <c r="F29" s="1">
        <v>0.1</v>
      </c>
      <c r="G29" s="1">
        <v>0.1</v>
      </c>
      <c r="H29" s="1">
        <v>0.1</v>
      </c>
      <c r="I29" s="1">
        <v>0.1</v>
      </c>
      <c r="J29" s="1">
        <v>0.1</v>
      </c>
      <c r="K29" s="1">
        <v>0.1</v>
      </c>
      <c r="L29" s="1">
        <v>0.1</v>
      </c>
      <c r="M29" s="1">
        <v>0.1</v>
      </c>
      <c r="N29" s="1">
        <v>0.1</v>
      </c>
      <c r="O29" s="1">
        <v>0.1</v>
      </c>
      <c r="P29" s="1">
        <v>0.1</v>
      </c>
      <c r="Q29" s="1">
        <v>0.1</v>
      </c>
      <c r="R29" s="1">
        <v>0.1</v>
      </c>
      <c r="S29" s="1">
        <v>0.1</v>
      </c>
      <c r="T29" s="1">
        <v>0.1</v>
      </c>
      <c r="U29" s="1">
        <v>0.1</v>
      </c>
      <c r="V29" s="1">
        <v>0.1</v>
      </c>
      <c r="W29" s="1">
        <v>0.1</v>
      </c>
      <c r="Y29" s="1"/>
      <c r="Z29" s="10" t="s">
        <v>240</v>
      </c>
      <c r="AA29" s="1">
        <v>0.3</v>
      </c>
      <c r="AB29" s="1">
        <v>0.3</v>
      </c>
      <c r="AC29" s="1">
        <v>0.3</v>
      </c>
      <c r="AD29" s="1">
        <v>0.3</v>
      </c>
      <c r="AE29" s="1">
        <v>0.3</v>
      </c>
      <c r="AF29" s="1">
        <v>0.3</v>
      </c>
      <c r="AG29" s="1">
        <v>0.3</v>
      </c>
      <c r="AH29" s="1">
        <v>0.3</v>
      </c>
      <c r="AI29" s="1">
        <v>0.4</v>
      </c>
      <c r="AJ29" s="1">
        <v>0.4</v>
      </c>
      <c r="AK29" s="1">
        <v>0.4</v>
      </c>
      <c r="AL29" s="1">
        <v>0.4</v>
      </c>
      <c r="AM29" s="1">
        <v>0.4</v>
      </c>
      <c r="AN29" s="1">
        <v>0.4</v>
      </c>
      <c r="AO29" s="1">
        <v>0.4</v>
      </c>
      <c r="AP29" s="1">
        <v>0.4</v>
      </c>
      <c r="AQ29" s="1">
        <v>0.4</v>
      </c>
      <c r="AR29" s="1">
        <v>0.4</v>
      </c>
      <c r="AS29" s="1">
        <v>0.4</v>
      </c>
      <c r="AT29" s="1">
        <v>0.4</v>
      </c>
      <c r="AU29" s="1">
        <v>0.5</v>
      </c>
      <c r="AW29" s="1"/>
      <c r="AX29" s="10" t="s">
        <v>240</v>
      </c>
      <c r="AY29" s="1">
        <v>0.3</v>
      </c>
      <c r="AZ29" s="1">
        <v>0.3</v>
      </c>
      <c r="BA29" s="1">
        <v>0.3</v>
      </c>
      <c r="BB29" s="1">
        <v>0.3</v>
      </c>
      <c r="BC29" s="1">
        <v>0.3</v>
      </c>
      <c r="BD29" s="1">
        <v>0.3</v>
      </c>
      <c r="BE29" s="1">
        <v>0.3</v>
      </c>
      <c r="BF29" s="1">
        <v>0.3</v>
      </c>
      <c r="BG29" s="1">
        <v>0.3</v>
      </c>
      <c r="BH29" s="1">
        <v>0.3</v>
      </c>
      <c r="BI29" s="1">
        <v>0.3</v>
      </c>
      <c r="BJ29" s="1">
        <v>0.3</v>
      </c>
      <c r="BK29" s="1">
        <v>0.4</v>
      </c>
      <c r="BL29" s="1">
        <v>0.4</v>
      </c>
      <c r="BM29" s="1">
        <v>0.4</v>
      </c>
      <c r="BN29" s="1">
        <v>0.4</v>
      </c>
      <c r="BO29" s="1">
        <v>0.4</v>
      </c>
      <c r="BP29" s="1">
        <v>0.4</v>
      </c>
      <c r="BQ29" s="1">
        <v>0.4</v>
      </c>
      <c r="BR29" s="1">
        <v>0.4</v>
      </c>
      <c r="BS29" s="1">
        <v>0.4</v>
      </c>
      <c r="BU29" s="1"/>
      <c r="BV29" s="10" t="s">
        <v>240</v>
      </c>
      <c r="BW29" s="1">
        <v>0.1</v>
      </c>
      <c r="BX29" s="1">
        <v>0.1</v>
      </c>
      <c r="BY29" s="1">
        <v>0.1</v>
      </c>
      <c r="BZ29" s="1">
        <v>0.1</v>
      </c>
      <c r="CA29" s="1">
        <v>0.1</v>
      </c>
      <c r="CB29" s="1">
        <v>0.1</v>
      </c>
      <c r="CC29" s="1">
        <v>0.1</v>
      </c>
      <c r="CD29" s="1">
        <v>0.1</v>
      </c>
      <c r="CE29" s="1">
        <v>0.1</v>
      </c>
      <c r="CF29" s="1">
        <v>0.1</v>
      </c>
      <c r="CG29" s="1">
        <v>0.1</v>
      </c>
      <c r="CH29" s="1">
        <v>0.1</v>
      </c>
      <c r="CI29" s="1">
        <v>0.1</v>
      </c>
      <c r="CJ29" s="1">
        <v>0.1</v>
      </c>
      <c r="CK29" s="1">
        <v>0.1</v>
      </c>
      <c r="CL29" s="1">
        <v>0.1</v>
      </c>
      <c r="CM29" s="1">
        <v>0.1</v>
      </c>
      <c r="CN29" s="1">
        <v>0.1</v>
      </c>
      <c r="CO29" s="1">
        <v>0.1</v>
      </c>
      <c r="CP29" s="1">
        <v>0.1</v>
      </c>
      <c r="CQ29" s="1">
        <v>0.1</v>
      </c>
      <c r="CS29" s="1"/>
      <c r="CT29" s="10" t="s">
        <v>240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Q29" s="1"/>
      <c r="DR29" s="10" t="s">
        <v>240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O29" s="1"/>
      <c r="EP29" s="10" t="s">
        <v>240</v>
      </c>
      <c r="EQ29" s="1">
        <v>0.1</v>
      </c>
      <c r="ER29" s="1">
        <v>0.1</v>
      </c>
      <c r="ES29" s="1">
        <v>0.1</v>
      </c>
      <c r="ET29" s="1">
        <v>0.1</v>
      </c>
      <c r="EU29" s="1">
        <v>0.1</v>
      </c>
      <c r="EV29" s="1">
        <v>0.1</v>
      </c>
      <c r="EW29" s="1">
        <v>0.2</v>
      </c>
      <c r="EX29" s="1">
        <v>0.2</v>
      </c>
      <c r="EY29" s="1">
        <v>0.2</v>
      </c>
      <c r="EZ29" s="1">
        <v>0.2</v>
      </c>
      <c r="FA29" s="1">
        <v>0.2</v>
      </c>
      <c r="FB29" s="1">
        <v>0.2</v>
      </c>
      <c r="FC29" s="1">
        <v>0.2</v>
      </c>
      <c r="FD29" s="1">
        <v>0.2</v>
      </c>
      <c r="FE29" s="1">
        <v>0.2</v>
      </c>
      <c r="FF29" s="1">
        <v>0.2</v>
      </c>
      <c r="FG29" s="1">
        <v>0.2</v>
      </c>
      <c r="FH29" s="1">
        <v>0.2</v>
      </c>
      <c r="FI29" s="1">
        <v>0.2</v>
      </c>
      <c r="FJ29" s="1">
        <v>0.2</v>
      </c>
      <c r="FK29" s="1">
        <v>0.2</v>
      </c>
    </row>
    <row r="30" ht="14.5" spans="1:16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</row>
    <row r="31" ht="14.5" spans="1:167">
      <c r="A31" s="1"/>
      <c r="B31" s="9" t="s">
        <v>274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Y31" s="1"/>
      <c r="Z31" s="9" t="s">
        <v>274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1"/>
      <c r="AX31" s="9" t="s">
        <v>274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U31" s="1"/>
      <c r="BV31" s="9" t="s">
        <v>274</v>
      </c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S31" s="1"/>
      <c r="CT31" s="9" t="s">
        <v>274</v>
      </c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Q31" s="1"/>
      <c r="DR31" s="9" t="s">
        <v>274</v>
      </c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O31" s="1"/>
      <c r="EP31" s="9" t="s">
        <v>274</v>
      </c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</row>
    <row r="32" ht="14.5" spans="1:167">
      <c r="A32" s="1"/>
      <c r="B32" s="10" t="s">
        <v>262</v>
      </c>
      <c r="C32" s="1">
        <v>19.5</v>
      </c>
      <c r="D32" s="1">
        <v>17.3</v>
      </c>
      <c r="E32" s="1">
        <v>15.1</v>
      </c>
      <c r="F32" s="1">
        <v>13.1</v>
      </c>
      <c r="G32" s="1">
        <v>11.4</v>
      </c>
      <c r="H32" s="1">
        <v>9.5</v>
      </c>
      <c r="I32" s="1">
        <v>7.9</v>
      </c>
      <c r="J32" s="1">
        <v>6.4</v>
      </c>
      <c r="K32" s="1">
        <v>5.4</v>
      </c>
      <c r="L32" s="1">
        <v>4.3</v>
      </c>
      <c r="M32" s="1">
        <v>3.3</v>
      </c>
      <c r="N32" s="1">
        <v>2.4</v>
      </c>
      <c r="O32" s="1">
        <v>1.8</v>
      </c>
      <c r="P32" s="1">
        <v>1.2</v>
      </c>
      <c r="Q32" s="1">
        <v>0.6</v>
      </c>
      <c r="R32" s="1">
        <v>0.2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Y32" s="1"/>
      <c r="Z32" s="10" t="s">
        <v>262</v>
      </c>
      <c r="AA32" s="1">
        <v>2.6</v>
      </c>
      <c r="AB32" s="1">
        <v>1.7</v>
      </c>
      <c r="AC32" s="1">
        <v>0.6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W32" s="1"/>
      <c r="AX32" s="10" t="s">
        <v>262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U32" s="1"/>
      <c r="BV32" s="10" t="s">
        <v>262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S32" s="1"/>
      <c r="CT32" s="10" t="s">
        <v>262</v>
      </c>
      <c r="CU32" s="1">
        <v>0.3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Q32" s="1"/>
      <c r="DR32" s="10" t="s">
        <v>262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O32" s="1"/>
      <c r="EP32" s="10" t="s">
        <v>262</v>
      </c>
      <c r="EQ32" s="1">
        <v>1.7</v>
      </c>
      <c r="ER32" s="1">
        <v>1.5</v>
      </c>
      <c r="ES32" s="1">
        <v>1.3</v>
      </c>
      <c r="ET32" s="1">
        <v>1.2</v>
      </c>
      <c r="EU32" s="1">
        <v>1.1</v>
      </c>
      <c r="EV32" s="1">
        <v>0.9</v>
      </c>
      <c r="EW32" s="1">
        <v>0.9</v>
      </c>
      <c r="EX32" s="1">
        <v>0.8</v>
      </c>
      <c r="EY32" s="1">
        <v>0.7</v>
      </c>
      <c r="EZ32" s="1">
        <v>0.7</v>
      </c>
      <c r="FA32" s="1">
        <v>0.6</v>
      </c>
      <c r="FB32" s="1">
        <v>0.5</v>
      </c>
      <c r="FC32" s="1">
        <v>0.5</v>
      </c>
      <c r="FD32" s="1">
        <v>0.4</v>
      </c>
      <c r="FE32" s="1">
        <v>0.3</v>
      </c>
      <c r="FF32" s="1">
        <v>0.3</v>
      </c>
      <c r="FG32" s="1">
        <v>0.3</v>
      </c>
      <c r="FH32" s="1">
        <v>0.2</v>
      </c>
      <c r="FI32" s="1">
        <v>0.2</v>
      </c>
      <c r="FJ32" s="1">
        <v>0.2</v>
      </c>
      <c r="FK32" s="1">
        <v>0.2</v>
      </c>
    </row>
    <row r="33" ht="14.5" spans="1:167">
      <c r="A33" s="1"/>
      <c r="B33" s="10" t="s">
        <v>263</v>
      </c>
      <c r="C33" s="1">
        <v>20.8</v>
      </c>
      <c r="D33" s="1">
        <v>23</v>
      </c>
      <c r="E33" s="1">
        <v>25.1</v>
      </c>
      <c r="F33" s="1">
        <v>26.6</v>
      </c>
      <c r="G33" s="1">
        <v>27.7</v>
      </c>
      <c r="H33" s="1">
        <v>28.7</v>
      </c>
      <c r="I33" s="1">
        <v>29.3</v>
      </c>
      <c r="J33" s="1">
        <v>29.6</v>
      </c>
      <c r="K33" s="1">
        <v>29.6</v>
      </c>
      <c r="L33" s="1">
        <v>29.5</v>
      </c>
      <c r="M33" s="1">
        <v>29.2</v>
      </c>
      <c r="N33" s="1">
        <v>28.9</v>
      </c>
      <c r="O33" s="1">
        <v>28.4</v>
      </c>
      <c r="P33" s="1">
        <v>27.9</v>
      </c>
      <c r="Q33" s="1">
        <v>27.2</v>
      </c>
      <c r="R33" s="1">
        <v>26.4</v>
      </c>
      <c r="S33" s="1">
        <v>25.3</v>
      </c>
      <c r="T33" s="1">
        <v>24</v>
      </c>
      <c r="U33" s="1">
        <v>23.2</v>
      </c>
      <c r="V33" s="1">
        <v>22.4</v>
      </c>
      <c r="W33" s="1">
        <v>21.4</v>
      </c>
      <c r="Y33" s="1"/>
      <c r="Z33" s="10" t="s">
        <v>263</v>
      </c>
      <c r="AA33" s="1">
        <v>9.5</v>
      </c>
      <c r="AB33" s="1">
        <v>9.8</v>
      </c>
      <c r="AC33" s="1">
        <v>10.3</v>
      </c>
      <c r="AD33" s="1">
        <v>10.1</v>
      </c>
      <c r="AE33" s="1">
        <v>10</v>
      </c>
      <c r="AF33" s="1">
        <v>9.8</v>
      </c>
      <c r="AG33" s="1">
        <v>9.5</v>
      </c>
      <c r="AH33" s="1">
        <v>9.3</v>
      </c>
      <c r="AI33" s="1">
        <v>9.1</v>
      </c>
      <c r="AJ33" s="1">
        <v>9</v>
      </c>
      <c r="AK33" s="1">
        <v>8.8</v>
      </c>
      <c r="AL33" s="1">
        <v>8.7</v>
      </c>
      <c r="AM33" s="1">
        <v>8.5</v>
      </c>
      <c r="AN33" s="1">
        <v>8.3</v>
      </c>
      <c r="AO33" s="1">
        <v>8.1</v>
      </c>
      <c r="AP33" s="1">
        <v>7.8</v>
      </c>
      <c r="AQ33" s="1">
        <v>7.4</v>
      </c>
      <c r="AR33" s="1">
        <v>6.9</v>
      </c>
      <c r="AS33" s="1">
        <v>6.2</v>
      </c>
      <c r="AT33" s="1">
        <v>5.5</v>
      </c>
      <c r="AU33" s="1">
        <v>4.7</v>
      </c>
      <c r="AW33" s="1"/>
      <c r="AX33" s="10" t="s">
        <v>263</v>
      </c>
      <c r="AY33" s="1">
        <v>5.1</v>
      </c>
      <c r="AZ33" s="1">
        <v>5.5</v>
      </c>
      <c r="BA33" s="1">
        <v>5.5</v>
      </c>
      <c r="BB33" s="1">
        <v>5.5</v>
      </c>
      <c r="BC33" s="1">
        <v>5.6</v>
      </c>
      <c r="BD33" s="1">
        <v>5.6</v>
      </c>
      <c r="BE33" s="1">
        <v>5.5</v>
      </c>
      <c r="BF33" s="1">
        <v>5.4</v>
      </c>
      <c r="BG33" s="1">
        <v>5.4</v>
      </c>
      <c r="BH33" s="1">
        <v>5.3</v>
      </c>
      <c r="BI33" s="1">
        <v>5.3</v>
      </c>
      <c r="BJ33" s="1">
        <v>5.2</v>
      </c>
      <c r="BK33" s="1">
        <v>5.1</v>
      </c>
      <c r="BL33" s="1">
        <v>5</v>
      </c>
      <c r="BM33" s="1">
        <v>4.8</v>
      </c>
      <c r="BN33" s="1">
        <v>4.6</v>
      </c>
      <c r="BO33" s="1">
        <v>4.3</v>
      </c>
      <c r="BP33" s="1">
        <v>3.9</v>
      </c>
      <c r="BQ33" s="1">
        <v>3.5</v>
      </c>
      <c r="BR33" s="1">
        <v>3.1</v>
      </c>
      <c r="BS33" s="1">
        <v>2.6</v>
      </c>
      <c r="BU33" s="1"/>
      <c r="BV33" s="10" t="s">
        <v>263</v>
      </c>
      <c r="BW33" s="1">
        <v>1.7</v>
      </c>
      <c r="BX33" s="1">
        <v>1.7</v>
      </c>
      <c r="BY33" s="1">
        <v>1.7</v>
      </c>
      <c r="BZ33" s="1">
        <v>1.7</v>
      </c>
      <c r="CA33" s="1">
        <v>1.6</v>
      </c>
      <c r="CB33" s="1">
        <v>1.6</v>
      </c>
      <c r="CC33" s="1">
        <v>1.6</v>
      </c>
      <c r="CD33" s="1">
        <v>1.6</v>
      </c>
      <c r="CE33" s="1">
        <v>1.6</v>
      </c>
      <c r="CF33" s="1">
        <v>1.5</v>
      </c>
      <c r="CG33" s="1">
        <v>1.5</v>
      </c>
      <c r="CH33" s="1">
        <v>1.5</v>
      </c>
      <c r="CI33" s="1">
        <v>1.5</v>
      </c>
      <c r="CJ33" s="1">
        <v>1.4</v>
      </c>
      <c r="CK33" s="1">
        <v>1.3</v>
      </c>
      <c r="CL33" s="1">
        <v>1.3</v>
      </c>
      <c r="CM33" s="1">
        <v>1.1</v>
      </c>
      <c r="CN33" s="1">
        <v>1</v>
      </c>
      <c r="CO33" s="1">
        <v>0.8</v>
      </c>
      <c r="CP33" s="1">
        <v>0.6</v>
      </c>
      <c r="CQ33" s="1">
        <v>0.5</v>
      </c>
      <c r="CS33" s="1"/>
      <c r="CT33" s="10" t="s">
        <v>263</v>
      </c>
      <c r="CU33" s="1">
        <v>2</v>
      </c>
      <c r="CV33" s="1">
        <v>2.4</v>
      </c>
      <c r="CW33" s="1">
        <v>2.4</v>
      </c>
      <c r="CX33" s="1">
        <v>2.4</v>
      </c>
      <c r="CY33" s="1">
        <v>2.4</v>
      </c>
      <c r="CZ33" s="1">
        <v>2.4</v>
      </c>
      <c r="DA33" s="1">
        <v>2.4</v>
      </c>
      <c r="DB33" s="1">
        <v>2.4</v>
      </c>
      <c r="DC33" s="1">
        <v>2.3</v>
      </c>
      <c r="DD33" s="1">
        <v>2.3</v>
      </c>
      <c r="DE33" s="1">
        <v>2.3</v>
      </c>
      <c r="DF33" s="1">
        <v>2.2</v>
      </c>
      <c r="DG33" s="1">
        <v>2.2</v>
      </c>
      <c r="DH33" s="1">
        <v>2.2</v>
      </c>
      <c r="DI33" s="1">
        <v>2.2</v>
      </c>
      <c r="DJ33" s="1">
        <v>2.1</v>
      </c>
      <c r="DK33" s="1">
        <v>2.1</v>
      </c>
      <c r="DL33" s="1">
        <v>2</v>
      </c>
      <c r="DM33" s="1">
        <v>1.9</v>
      </c>
      <c r="DN33" s="1">
        <v>1.7</v>
      </c>
      <c r="DO33" s="1">
        <v>1.5</v>
      </c>
      <c r="DQ33" s="1"/>
      <c r="DR33" s="10" t="s">
        <v>263</v>
      </c>
      <c r="DS33" s="1">
        <v>0.2</v>
      </c>
      <c r="DT33" s="1">
        <v>0.2</v>
      </c>
      <c r="DU33" s="1">
        <v>0.2</v>
      </c>
      <c r="DV33" s="1">
        <v>0.3</v>
      </c>
      <c r="DW33" s="1">
        <v>0.3</v>
      </c>
      <c r="DX33" s="1">
        <v>0.3</v>
      </c>
      <c r="DY33" s="1">
        <v>0.3</v>
      </c>
      <c r="DZ33" s="1">
        <v>0.3</v>
      </c>
      <c r="EA33" s="1">
        <v>0.3</v>
      </c>
      <c r="EB33" s="1">
        <v>0.3</v>
      </c>
      <c r="EC33" s="1">
        <v>0.3</v>
      </c>
      <c r="ED33" s="1">
        <v>0.3</v>
      </c>
      <c r="EE33" s="1">
        <v>0.3</v>
      </c>
      <c r="EF33" s="1">
        <v>0.3</v>
      </c>
      <c r="EG33" s="1">
        <v>0.3</v>
      </c>
      <c r="EH33" s="1">
        <v>0.2</v>
      </c>
      <c r="EI33" s="1">
        <v>0.2</v>
      </c>
      <c r="EJ33" s="1">
        <v>0.2</v>
      </c>
      <c r="EK33" s="1">
        <v>0.2</v>
      </c>
      <c r="EL33" s="1">
        <v>0.2</v>
      </c>
      <c r="EM33" s="1">
        <v>0.2</v>
      </c>
      <c r="EO33" s="1"/>
      <c r="EP33" s="10" t="s">
        <v>263</v>
      </c>
      <c r="EQ33" s="1">
        <v>2.7</v>
      </c>
      <c r="ER33" s="1">
        <v>3.3</v>
      </c>
      <c r="ES33" s="1">
        <v>3.6</v>
      </c>
      <c r="ET33" s="1">
        <v>3.9</v>
      </c>
      <c r="EU33" s="1">
        <v>4.2</v>
      </c>
      <c r="EV33" s="1">
        <v>4.5</v>
      </c>
      <c r="EW33" s="1">
        <v>4.7</v>
      </c>
      <c r="EX33" s="1">
        <v>4.8</v>
      </c>
      <c r="EY33" s="1">
        <v>4.8</v>
      </c>
      <c r="EZ33" s="1">
        <v>4.7</v>
      </c>
      <c r="FA33" s="1">
        <v>4.7</v>
      </c>
      <c r="FB33" s="1">
        <v>4.7</v>
      </c>
      <c r="FC33" s="1">
        <v>4.8</v>
      </c>
      <c r="FD33" s="1">
        <v>4.8</v>
      </c>
      <c r="FE33" s="1">
        <v>4.8</v>
      </c>
      <c r="FF33" s="1">
        <v>4.8</v>
      </c>
      <c r="FG33" s="1">
        <v>4.7</v>
      </c>
      <c r="FH33" s="1">
        <v>4.6</v>
      </c>
      <c r="FI33" s="1">
        <v>4.5</v>
      </c>
      <c r="FJ33" s="1">
        <v>4.3</v>
      </c>
      <c r="FK33" s="1">
        <v>4.1</v>
      </c>
    </row>
    <row r="34" ht="14.5" spans="1:167">
      <c r="A34" s="1"/>
      <c r="B34" s="10" t="s">
        <v>264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Y34" s="1"/>
      <c r="Z34" s="10" t="s">
        <v>264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W34" s="1"/>
      <c r="AX34" s="10" t="s">
        <v>264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U34" s="1"/>
      <c r="BV34" s="10" t="s">
        <v>264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S34" s="1"/>
      <c r="CT34" s="10" t="s">
        <v>264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Q34" s="1"/>
      <c r="DR34" s="10" t="s">
        <v>264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O34" s="1"/>
      <c r="EP34" s="10" t="s">
        <v>264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</row>
    <row r="35" ht="14.5" spans="1:167">
      <c r="A35" s="1"/>
      <c r="B35" s="10" t="s">
        <v>265</v>
      </c>
      <c r="C35" s="1">
        <v>0.4</v>
      </c>
      <c r="D35" s="1">
        <v>0.4</v>
      </c>
      <c r="E35" s="1">
        <v>0.4</v>
      </c>
      <c r="F35" s="1">
        <v>0.3</v>
      </c>
      <c r="G35" s="1">
        <v>0.3</v>
      </c>
      <c r="H35" s="1">
        <v>0.3</v>
      </c>
      <c r="I35" s="1">
        <v>0.3</v>
      </c>
      <c r="J35" s="1">
        <v>0.3</v>
      </c>
      <c r="K35" s="1">
        <v>0.2</v>
      </c>
      <c r="L35" s="1">
        <v>0.2</v>
      </c>
      <c r="M35" s="1">
        <v>0.2</v>
      </c>
      <c r="N35" s="1">
        <v>0.1</v>
      </c>
      <c r="O35" s="1">
        <v>0.1</v>
      </c>
      <c r="P35" s="1">
        <v>0.1</v>
      </c>
      <c r="Q35" s="1">
        <v>0.1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Y35" s="1"/>
      <c r="Z35" s="10" t="s">
        <v>265</v>
      </c>
      <c r="AA35" s="1">
        <v>5</v>
      </c>
      <c r="AB35" s="1">
        <v>5</v>
      </c>
      <c r="AC35" s="1">
        <v>4.7</v>
      </c>
      <c r="AD35" s="1">
        <v>4.5</v>
      </c>
      <c r="AE35" s="1">
        <v>4</v>
      </c>
      <c r="AF35" s="1">
        <v>3.6</v>
      </c>
      <c r="AG35" s="1">
        <v>3</v>
      </c>
      <c r="AH35" s="1">
        <v>2.5</v>
      </c>
      <c r="AI35" s="1">
        <v>2.1</v>
      </c>
      <c r="AJ35" s="1">
        <v>1.6</v>
      </c>
      <c r="AK35" s="1">
        <v>1.3</v>
      </c>
      <c r="AL35" s="1">
        <v>1</v>
      </c>
      <c r="AM35" s="1">
        <v>0.7</v>
      </c>
      <c r="AN35" s="1">
        <v>0.5</v>
      </c>
      <c r="AO35" s="1">
        <v>0.4</v>
      </c>
      <c r="AP35" s="1">
        <v>0.3</v>
      </c>
      <c r="AQ35" s="1">
        <v>0.2</v>
      </c>
      <c r="AR35" s="1">
        <v>0.1</v>
      </c>
      <c r="AS35" s="1">
        <v>0.1</v>
      </c>
      <c r="AT35" s="1">
        <v>0</v>
      </c>
      <c r="AU35" s="1">
        <v>0</v>
      </c>
      <c r="AW35" s="1"/>
      <c r="AX35" s="10" t="s">
        <v>265</v>
      </c>
      <c r="AY35" s="1">
        <v>43.8</v>
      </c>
      <c r="AZ35" s="1">
        <v>40.9</v>
      </c>
      <c r="BA35" s="1">
        <v>37.5</v>
      </c>
      <c r="BB35" s="1">
        <v>34.2</v>
      </c>
      <c r="BC35" s="1">
        <v>30.8</v>
      </c>
      <c r="BD35" s="1">
        <v>27.5</v>
      </c>
      <c r="BE35" s="1">
        <v>24.2</v>
      </c>
      <c r="BF35" s="1">
        <v>21</v>
      </c>
      <c r="BG35" s="1">
        <v>17.9</v>
      </c>
      <c r="BH35" s="1">
        <v>14.9</v>
      </c>
      <c r="BI35" s="1">
        <v>12.2</v>
      </c>
      <c r="BJ35" s="1">
        <v>9.7</v>
      </c>
      <c r="BK35" s="1">
        <v>7.4</v>
      </c>
      <c r="BL35" s="1">
        <v>5.3</v>
      </c>
      <c r="BM35" s="1">
        <v>3.6</v>
      </c>
      <c r="BN35" s="1">
        <v>2.2</v>
      </c>
      <c r="BO35" s="1">
        <v>1.1</v>
      </c>
      <c r="BP35" s="1">
        <v>0.2</v>
      </c>
      <c r="BQ35" s="1">
        <v>0</v>
      </c>
      <c r="BR35" s="1">
        <v>0</v>
      </c>
      <c r="BS35" s="1">
        <v>0</v>
      </c>
      <c r="BU35" s="1"/>
      <c r="BV35" s="10" t="s">
        <v>265</v>
      </c>
      <c r="BW35" s="1">
        <v>35.3</v>
      </c>
      <c r="BX35" s="1">
        <v>32.6</v>
      </c>
      <c r="BY35" s="1">
        <v>30</v>
      </c>
      <c r="BZ35" s="1">
        <v>27.6</v>
      </c>
      <c r="CA35" s="1">
        <v>25.1</v>
      </c>
      <c r="CB35" s="1">
        <v>22.7</v>
      </c>
      <c r="CC35" s="1">
        <v>20.4</v>
      </c>
      <c r="CD35" s="1">
        <v>18.1</v>
      </c>
      <c r="CE35" s="1">
        <v>15.9</v>
      </c>
      <c r="CF35" s="1">
        <v>13.8</v>
      </c>
      <c r="CG35" s="1">
        <v>11.8</v>
      </c>
      <c r="CH35" s="1">
        <v>9.8</v>
      </c>
      <c r="CI35" s="1">
        <v>7.9</v>
      </c>
      <c r="CJ35" s="1">
        <v>6.2</v>
      </c>
      <c r="CK35" s="1">
        <v>4.6</v>
      </c>
      <c r="CL35" s="1">
        <v>3.3</v>
      </c>
      <c r="CM35" s="1">
        <v>2.3</v>
      </c>
      <c r="CN35" s="1">
        <v>1.5</v>
      </c>
      <c r="CO35" s="1">
        <v>1</v>
      </c>
      <c r="CP35" s="1">
        <v>0.7</v>
      </c>
      <c r="CQ35" s="1">
        <v>0.5</v>
      </c>
      <c r="CS35" s="1"/>
      <c r="CT35" s="10" t="s">
        <v>265</v>
      </c>
      <c r="CU35" s="1">
        <v>62.2</v>
      </c>
      <c r="CV35" s="1">
        <v>58.3</v>
      </c>
      <c r="CW35" s="1">
        <v>54</v>
      </c>
      <c r="CX35" s="1">
        <v>49.7</v>
      </c>
      <c r="CY35" s="1">
        <v>45.4</v>
      </c>
      <c r="CZ35" s="1">
        <v>41</v>
      </c>
      <c r="DA35" s="1">
        <v>36.8</v>
      </c>
      <c r="DB35" s="1">
        <v>32.4</v>
      </c>
      <c r="DC35" s="1">
        <v>28.2</v>
      </c>
      <c r="DD35" s="1">
        <v>24.3</v>
      </c>
      <c r="DE35" s="1">
        <v>20.4</v>
      </c>
      <c r="DF35" s="1">
        <v>16.8</v>
      </c>
      <c r="DG35" s="1">
        <v>13.4</v>
      </c>
      <c r="DH35" s="1">
        <v>10.3</v>
      </c>
      <c r="DI35" s="1">
        <v>7.7</v>
      </c>
      <c r="DJ35" s="1">
        <v>5.4</v>
      </c>
      <c r="DK35" s="1">
        <v>3.7</v>
      </c>
      <c r="DL35" s="1">
        <v>2.5</v>
      </c>
      <c r="DM35" s="1">
        <v>1.7</v>
      </c>
      <c r="DN35" s="1">
        <v>1</v>
      </c>
      <c r="DO35" s="1">
        <v>0.6</v>
      </c>
      <c r="DQ35" s="1"/>
      <c r="DR35" s="10" t="s">
        <v>265</v>
      </c>
      <c r="DS35" s="1">
        <v>50.3</v>
      </c>
      <c r="DT35" s="1">
        <v>45.9</v>
      </c>
      <c r="DU35" s="1">
        <v>41.2</v>
      </c>
      <c r="DV35" s="1">
        <v>36.8</v>
      </c>
      <c r="DW35" s="1">
        <v>31.6</v>
      </c>
      <c r="DX35" s="1">
        <v>27</v>
      </c>
      <c r="DY35" s="1">
        <v>22.6</v>
      </c>
      <c r="DZ35" s="1">
        <v>18.6</v>
      </c>
      <c r="EA35" s="1">
        <v>15.1</v>
      </c>
      <c r="EB35" s="1">
        <v>11.8</v>
      </c>
      <c r="EC35" s="1">
        <v>9</v>
      </c>
      <c r="ED35" s="1">
        <v>6.2</v>
      </c>
      <c r="EE35" s="1">
        <v>3.6</v>
      </c>
      <c r="EF35" s="1">
        <v>1.2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O35" s="1"/>
      <c r="EP35" s="10" t="s">
        <v>265</v>
      </c>
      <c r="EQ35" s="1">
        <v>29</v>
      </c>
      <c r="ER35" s="1">
        <v>26.9</v>
      </c>
      <c r="ES35" s="1">
        <v>24.8</v>
      </c>
      <c r="ET35" s="1">
        <v>22.6</v>
      </c>
      <c r="EU35" s="1">
        <v>20.2</v>
      </c>
      <c r="EV35" s="1">
        <v>17.8</v>
      </c>
      <c r="EW35" s="1">
        <v>15.4</v>
      </c>
      <c r="EX35" s="1">
        <v>13.2</v>
      </c>
      <c r="EY35" s="1">
        <v>11.1</v>
      </c>
      <c r="EZ35" s="1">
        <v>8.8</v>
      </c>
      <c r="FA35" s="1">
        <v>6.9</v>
      </c>
      <c r="FB35" s="1">
        <v>5.2</v>
      </c>
      <c r="FC35" s="1">
        <v>3.5</v>
      </c>
      <c r="FD35" s="1">
        <v>1.9</v>
      </c>
      <c r="FE35" s="1">
        <v>0.4</v>
      </c>
      <c r="FF35" s="1">
        <v>0.1</v>
      </c>
      <c r="FG35" s="1">
        <v>0.1</v>
      </c>
      <c r="FH35" s="1">
        <v>0</v>
      </c>
      <c r="FI35" s="1">
        <v>0</v>
      </c>
      <c r="FJ35" s="1">
        <v>0</v>
      </c>
      <c r="FK35" s="1">
        <v>0</v>
      </c>
    </row>
    <row r="36" ht="14.5" spans="1:167">
      <c r="A36" s="1"/>
      <c r="B36" s="10" t="s">
        <v>266</v>
      </c>
      <c r="C36" s="1">
        <v>1.1</v>
      </c>
      <c r="D36" s="1">
        <v>1.1</v>
      </c>
      <c r="E36" s="1">
        <v>1.1</v>
      </c>
      <c r="F36" s="1">
        <v>1.2</v>
      </c>
      <c r="G36" s="1">
        <v>1.2</v>
      </c>
      <c r="H36" s="1">
        <v>1.2</v>
      </c>
      <c r="I36" s="1">
        <v>1.3</v>
      </c>
      <c r="J36" s="1">
        <v>1.5</v>
      </c>
      <c r="K36" s="1">
        <v>1.6</v>
      </c>
      <c r="L36" s="1">
        <v>1.6</v>
      </c>
      <c r="M36" s="1">
        <v>1.6</v>
      </c>
      <c r="N36" s="1">
        <v>1.7</v>
      </c>
      <c r="O36" s="1">
        <v>1.7</v>
      </c>
      <c r="P36" s="1">
        <v>1.8</v>
      </c>
      <c r="Q36" s="1">
        <v>1.8</v>
      </c>
      <c r="R36" s="1">
        <v>2</v>
      </c>
      <c r="S36" s="1">
        <v>2.3</v>
      </c>
      <c r="T36" s="1">
        <v>2.6</v>
      </c>
      <c r="U36" s="1">
        <v>2.7</v>
      </c>
      <c r="V36" s="1">
        <v>2.8</v>
      </c>
      <c r="W36" s="1">
        <v>3</v>
      </c>
      <c r="Y36" s="1"/>
      <c r="Z36" s="10" t="s">
        <v>266</v>
      </c>
      <c r="AA36" s="1">
        <v>0.2</v>
      </c>
      <c r="AB36" s="1">
        <v>0.2</v>
      </c>
      <c r="AC36" s="1">
        <v>0.2</v>
      </c>
      <c r="AD36" s="1">
        <v>0.3</v>
      </c>
      <c r="AE36" s="1">
        <v>0.7</v>
      </c>
      <c r="AF36" s="1">
        <v>1</v>
      </c>
      <c r="AG36" s="1">
        <v>1.5</v>
      </c>
      <c r="AH36" s="1">
        <v>2</v>
      </c>
      <c r="AI36" s="1">
        <v>2.4</v>
      </c>
      <c r="AJ36" s="1">
        <v>2.8</v>
      </c>
      <c r="AK36" s="1">
        <v>3.1</v>
      </c>
      <c r="AL36" s="1">
        <v>3.4</v>
      </c>
      <c r="AM36" s="1">
        <v>3.7</v>
      </c>
      <c r="AN36" s="1">
        <v>3.9</v>
      </c>
      <c r="AO36" s="1">
        <v>4</v>
      </c>
      <c r="AP36" s="1">
        <v>4.1</v>
      </c>
      <c r="AQ36" s="1">
        <v>4.2</v>
      </c>
      <c r="AR36" s="1">
        <v>4.2</v>
      </c>
      <c r="AS36" s="1">
        <v>4.3</v>
      </c>
      <c r="AT36" s="1">
        <v>4.3</v>
      </c>
      <c r="AU36" s="1">
        <v>4.4</v>
      </c>
      <c r="AW36" s="1"/>
      <c r="AX36" s="10" t="s">
        <v>266</v>
      </c>
      <c r="AY36" s="1">
        <v>19.6</v>
      </c>
      <c r="AZ36" s="1">
        <v>22.3</v>
      </c>
      <c r="BA36" s="1">
        <v>25.8</v>
      </c>
      <c r="BB36" s="1">
        <v>29.1</v>
      </c>
      <c r="BC36" s="1">
        <v>32.4</v>
      </c>
      <c r="BD36" s="1">
        <v>35.6</v>
      </c>
      <c r="BE36" s="1">
        <v>38.9</v>
      </c>
      <c r="BF36" s="1">
        <v>41.9</v>
      </c>
      <c r="BG36" s="1">
        <v>44.7</v>
      </c>
      <c r="BH36" s="1">
        <v>47.2</v>
      </c>
      <c r="BI36" s="1">
        <v>49.6</v>
      </c>
      <c r="BJ36" s="1">
        <v>51.8</v>
      </c>
      <c r="BK36" s="1">
        <v>53.7</v>
      </c>
      <c r="BL36" s="1">
        <v>55.4</v>
      </c>
      <c r="BM36" s="1">
        <v>56.7</v>
      </c>
      <c r="BN36" s="1">
        <v>57.8</v>
      </c>
      <c r="BO36" s="1">
        <v>58.6</v>
      </c>
      <c r="BP36" s="1">
        <v>59.2</v>
      </c>
      <c r="BQ36" s="1">
        <v>59.5</v>
      </c>
      <c r="BR36" s="1">
        <v>59.5</v>
      </c>
      <c r="BS36" s="1">
        <v>59.6</v>
      </c>
      <c r="BU36" s="1"/>
      <c r="BV36" s="10" t="s">
        <v>266</v>
      </c>
      <c r="BW36" s="1">
        <v>21.3</v>
      </c>
      <c r="BX36" s="1">
        <v>24.1</v>
      </c>
      <c r="BY36" s="1">
        <v>26.6</v>
      </c>
      <c r="BZ36" s="1">
        <v>29.1</v>
      </c>
      <c r="CA36" s="1">
        <v>31.3</v>
      </c>
      <c r="CB36" s="1">
        <v>33.2</v>
      </c>
      <c r="CC36" s="1">
        <v>35.5</v>
      </c>
      <c r="CD36" s="1">
        <v>37.3</v>
      </c>
      <c r="CE36" s="1">
        <v>38.9</v>
      </c>
      <c r="CF36" s="1">
        <v>40.6</v>
      </c>
      <c r="CG36" s="1">
        <v>42.3</v>
      </c>
      <c r="CH36" s="1">
        <v>43.9</v>
      </c>
      <c r="CI36" s="1">
        <v>45.4</v>
      </c>
      <c r="CJ36" s="1">
        <v>46.8</v>
      </c>
      <c r="CK36" s="1">
        <v>47.9</v>
      </c>
      <c r="CL36" s="1">
        <v>48.8</v>
      </c>
      <c r="CM36" s="1">
        <v>49.5</v>
      </c>
      <c r="CN36" s="1">
        <v>49.9</v>
      </c>
      <c r="CO36" s="1">
        <v>50.2</v>
      </c>
      <c r="CP36" s="1">
        <v>50.4</v>
      </c>
      <c r="CQ36" s="1">
        <v>50.5</v>
      </c>
      <c r="CS36" s="1"/>
      <c r="CT36" s="10" t="s">
        <v>266</v>
      </c>
      <c r="CU36" s="1">
        <v>25.3</v>
      </c>
      <c r="CV36" s="1">
        <v>29.3</v>
      </c>
      <c r="CW36" s="1">
        <v>33.7</v>
      </c>
      <c r="CX36" s="1">
        <v>38.1</v>
      </c>
      <c r="CY36" s="1">
        <v>42.5</v>
      </c>
      <c r="CZ36" s="1">
        <v>47</v>
      </c>
      <c r="DA36" s="1">
        <v>51.2</v>
      </c>
      <c r="DB36" s="1">
        <v>55.5</v>
      </c>
      <c r="DC36" s="1">
        <v>59.7</v>
      </c>
      <c r="DD36" s="1">
        <v>63.4</v>
      </c>
      <c r="DE36" s="1">
        <v>67</v>
      </c>
      <c r="DF36" s="1">
        <v>70.3</v>
      </c>
      <c r="DG36" s="1">
        <v>73.3</v>
      </c>
      <c r="DH36" s="1">
        <v>75.8</v>
      </c>
      <c r="DI36" s="1">
        <v>77.8</v>
      </c>
      <c r="DJ36" s="1">
        <v>79.3</v>
      </c>
      <c r="DK36" s="1">
        <v>80.1</v>
      </c>
      <c r="DL36" s="1">
        <v>80.3</v>
      </c>
      <c r="DM36" s="1">
        <v>80.6</v>
      </c>
      <c r="DN36" s="1">
        <v>80.9</v>
      </c>
      <c r="DO36" s="1">
        <v>80.9</v>
      </c>
      <c r="DQ36" s="1"/>
      <c r="DR36" s="10" t="s">
        <v>266</v>
      </c>
      <c r="DS36" s="1">
        <v>37.8</v>
      </c>
      <c r="DT36" s="1">
        <v>41.8</v>
      </c>
      <c r="DU36" s="1">
        <v>46.2</v>
      </c>
      <c r="DV36" s="1">
        <v>50</v>
      </c>
      <c r="DW36" s="1">
        <v>54.6</v>
      </c>
      <c r="DX36" s="1">
        <v>58.6</v>
      </c>
      <c r="DY36" s="1">
        <v>62.4</v>
      </c>
      <c r="DZ36" s="1">
        <v>65.8</v>
      </c>
      <c r="EA36" s="1">
        <v>68.6</v>
      </c>
      <c r="EB36" s="1">
        <v>71</v>
      </c>
      <c r="EC36" s="1">
        <v>73.2</v>
      </c>
      <c r="ED36" s="1">
        <v>75.3</v>
      </c>
      <c r="EE36" s="1">
        <v>77.2</v>
      </c>
      <c r="EF36" s="1">
        <v>78.8</v>
      </c>
      <c r="EG36" s="1">
        <v>79.4</v>
      </c>
      <c r="EH36" s="1">
        <v>78.9</v>
      </c>
      <c r="EI36" s="1">
        <v>78.2</v>
      </c>
      <c r="EJ36" s="1">
        <v>77.5</v>
      </c>
      <c r="EK36" s="1">
        <v>77.1</v>
      </c>
      <c r="EL36" s="1">
        <v>76.6</v>
      </c>
      <c r="EM36" s="1">
        <v>76.1</v>
      </c>
      <c r="EO36" s="1"/>
      <c r="EP36" s="10" t="s">
        <v>266</v>
      </c>
      <c r="EQ36" s="1">
        <v>23.5</v>
      </c>
      <c r="ER36" s="1">
        <v>25.1</v>
      </c>
      <c r="ES36" s="1">
        <v>27.2</v>
      </c>
      <c r="ET36" s="1">
        <v>29.5</v>
      </c>
      <c r="EU36" s="1">
        <v>31.6</v>
      </c>
      <c r="EV36" s="1">
        <v>33.6</v>
      </c>
      <c r="EW36" s="1">
        <v>35.4</v>
      </c>
      <c r="EX36" s="1">
        <v>37.2</v>
      </c>
      <c r="EY36" s="1">
        <v>38.8</v>
      </c>
      <c r="EZ36" s="1">
        <v>40.3</v>
      </c>
      <c r="FA36" s="1">
        <v>41.2</v>
      </c>
      <c r="FB36" s="1">
        <v>41.9</v>
      </c>
      <c r="FC36" s="1">
        <v>42.5</v>
      </c>
      <c r="FD36" s="1">
        <v>43</v>
      </c>
      <c r="FE36" s="1">
        <v>43.3</v>
      </c>
      <c r="FF36" s="1">
        <v>43.2</v>
      </c>
      <c r="FG36" s="1">
        <v>42.6</v>
      </c>
      <c r="FH36" s="1">
        <v>42</v>
      </c>
      <c r="FI36" s="1">
        <v>41.8</v>
      </c>
      <c r="FJ36" s="1">
        <v>41.5</v>
      </c>
      <c r="FK36" s="1">
        <v>41.2</v>
      </c>
    </row>
    <row r="37" ht="14.5" spans="1:167">
      <c r="A37" s="1"/>
      <c r="B37" s="10" t="s">
        <v>267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Y37" s="1"/>
      <c r="Z37" s="10" t="s">
        <v>267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W37" s="1"/>
      <c r="AX37" s="10" t="s">
        <v>267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U37" s="1"/>
      <c r="BV37" s="10" t="s">
        <v>267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S37" s="1"/>
      <c r="CT37" s="10" t="s">
        <v>267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Q37" s="1"/>
      <c r="DR37" s="10" t="s">
        <v>267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O37" s="1"/>
      <c r="EP37" s="10" t="s">
        <v>267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</row>
    <row r="38" ht="14.5" spans="1:167">
      <c r="A38" s="1"/>
      <c r="B38" s="10" t="s">
        <v>268</v>
      </c>
      <c r="C38" s="1">
        <v>37.9</v>
      </c>
      <c r="D38" s="1">
        <v>38.2</v>
      </c>
      <c r="E38" s="1">
        <v>38.2</v>
      </c>
      <c r="F38" s="1">
        <v>38.6</v>
      </c>
      <c r="G38" s="1">
        <v>39.1</v>
      </c>
      <c r="H38" s="1">
        <v>40</v>
      </c>
      <c r="I38" s="1">
        <v>41.1</v>
      </c>
      <c r="J38" s="1">
        <v>42.1</v>
      </c>
      <c r="K38" s="1">
        <v>43.3</v>
      </c>
      <c r="L38" s="1">
        <v>45</v>
      </c>
      <c r="M38" s="1">
        <v>46.8</v>
      </c>
      <c r="N38" s="1">
        <v>48.5</v>
      </c>
      <c r="O38" s="1">
        <v>50.2</v>
      </c>
      <c r="P38" s="1">
        <v>52</v>
      </c>
      <c r="Q38" s="1">
        <v>53.7</v>
      </c>
      <c r="R38" s="1">
        <v>55.4</v>
      </c>
      <c r="S38" s="1">
        <v>56.9</v>
      </c>
      <c r="T38" s="1">
        <v>58.5</v>
      </c>
      <c r="U38" s="1">
        <v>59.4</v>
      </c>
      <c r="V38" s="1">
        <v>60.3</v>
      </c>
      <c r="W38" s="1">
        <v>61.3</v>
      </c>
      <c r="Y38" s="1"/>
      <c r="Z38" s="10" t="s">
        <v>269</v>
      </c>
      <c r="AA38" s="1">
        <v>57.2</v>
      </c>
      <c r="AB38" s="1">
        <v>57.5</v>
      </c>
      <c r="AC38" s="1">
        <v>58.1</v>
      </c>
      <c r="AD38" s="1">
        <v>58.8</v>
      </c>
      <c r="AE38" s="1">
        <v>59.1</v>
      </c>
      <c r="AF38" s="1">
        <v>59.4</v>
      </c>
      <c r="AG38" s="1">
        <v>60</v>
      </c>
      <c r="AH38" s="1">
        <v>60.4</v>
      </c>
      <c r="AI38" s="1">
        <v>60.7</v>
      </c>
      <c r="AJ38" s="1">
        <v>60.9</v>
      </c>
      <c r="AK38" s="1">
        <v>61.1</v>
      </c>
      <c r="AL38" s="1">
        <v>61.2</v>
      </c>
      <c r="AM38" s="1">
        <v>61.3</v>
      </c>
      <c r="AN38" s="1">
        <v>61.4</v>
      </c>
      <c r="AO38" s="1">
        <v>61.5</v>
      </c>
      <c r="AP38" s="1">
        <v>61.7</v>
      </c>
      <c r="AQ38" s="1">
        <v>61.9</v>
      </c>
      <c r="AR38" s="1">
        <v>62.1</v>
      </c>
      <c r="AS38" s="1">
        <v>62.4</v>
      </c>
      <c r="AT38" s="1">
        <v>62.7</v>
      </c>
      <c r="AU38" s="1">
        <v>63</v>
      </c>
      <c r="AW38" s="1"/>
      <c r="AX38" s="10" t="s">
        <v>269</v>
      </c>
      <c r="AY38" s="1">
        <v>14.4</v>
      </c>
      <c r="AZ38" s="1">
        <v>14.1</v>
      </c>
      <c r="BA38" s="1">
        <v>13.8</v>
      </c>
      <c r="BB38" s="1">
        <v>13.6</v>
      </c>
      <c r="BC38" s="1">
        <v>13.5</v>
      </c>
      <c r="BD38" s="1">
        <v>13.4</v>
      </c>
      <c r="BE38" s="1">
        <v>13.4</v>
      </c>
      <c r="BF38" s="1">
        <v>13.5</v>
      </c>
      <c r="BG38" s="1">
        <v>13.6</v>
      </c>
      <c r="BH38" s="1">
        <v>13.7</v>
      </c>
      <c r="BI38" s="1">
        <v>13.9</v>
      </c>
      <c r="BJ38" s="1">
        <v>14.1</v>
      </c>
      <c r="BK38" s="1">
        <v>14.3</v>
      </c>
      <c r="BL38" s="1">
        <v>14.5</v>
      </c>
      <c r="BM38" s="1">
        <v>14.7</v>
      </c>
      <c r="BN38" s="1">
        <v>14.9</v>
      </c>
      <c r="BO38" s="1">
        <v>15.1</v>
      </c>
      <c r="BP38" s="1">
        <v>15.3</v>
      </c>
      <c r="BQ38" s="1">
        <v>15.4</v>
      </c>
      <c r="BR38" s="1">
        <v>15.4</v>
      </c>
      <c r="BS38" s="1">
        <v>15.5</v>
      </c>
      <c r="BU38" s="1"/>
      <c r="BV38" s="10" t="s">
        <v>269</v>
      </c>
      <c r="BW38" s="1">
        <v>27.5</v>
      </c>
      <c r="BX38" s="1">
        <v>27.3</v>
      </c>
      <c r="BY38" s="1">
        <v>27.4</v>
      </c>
      <c r="BZ38" s="1">
        <v>27.3</v>
      </c>
      <c r="CA38" s="1">
        <v>27.7</v>
      </c>
      <c r="CB38" s="1">
        <v>28.2</v>
      </c>
      <c r="CC38" s="1">
        <v>28.3</v>
      </c>
      <c r="CD38" s="1">
        <v>28.9</v>
      </c>
      <c r="CE38" s="1">
        <v>29.5</v>
      </c>
      <c r="CF38" s="1">
        <v>29.8</v>
      </c>
      <c r="CG38" s="1">
        <v>30.3</v>
      </c>
      <c r="CH38" s="1">
        <v>30.7</v>
      </c>
      <c r="CI38" s="1">
        <v>31.1</v>
      </c>
      <c r="CJ38" s="1">
        <v>31.6</v>
      </c>
      <c r="CK38" s="1">
        <v>32</v>
      </c>
      <c r="CL38" s="1">
        <v>32.5</v>
      </c>
      <c r="CM38" s="1">
        <v>32.9</v>
      </c>
      <c r="CN38" s="1">
        <v>33.3</v>
      </c>
      <c r="CO38" s="1">
        <v>33.6</v>
      </c>
      <c r="CP38" s="1">
        <v>33.8</v>
      </c>
      <c r="CQ38" s="1">
        <v>34</v>
      </c>
      <c r="CS38" s="1"/>
      <c r="CT38" s="10" t="s">
        <v>269</v>
      </c>
      <c r="CU38" s="1">
        <v>3.2</v>
      </c>
      <c r="CV38" s="1">
        <v>3</v>
      </c>
      <c r="CW38" s="1">
        <v>2.9</v>
      </c>
      <c r="CX38" s="1">
        <v>2.8</v>
      </c>
      <c r="CY38" s="1">
        <v>2.7</v>
      </c>
      <c r="CZ38" s="1">
        <v>2.8</v>
      </c>
      <c r="DA38" s="1">
        <v>2.9</v>
      </c>
      <c r="DB38" s="1">
        <v>3.1</v>
      </c>
      <c r="DC38" s="1">
        <v>3.4</v>
      </c>
      <c r="DD38" s="1">
        <v>3.8</v>
      </c>
      <c r="DE38" s="1">
        <v>4.4</v>
      </c>
      <c r="DF38" s="1">
        <v>5</v>
      </c>
      <c r="DG38" s="1">
        <v>5.7</v>
      </c>
      <c r="DH38" s="1">
        <v>6.5</v>
      </c>
      <c r="DI38" s="1">
        <v>7.3</v>
      </c>
      <c r="DJ38" s="1">
        <v>8.3</v>
      </c>
      <c r="DK38" s="1">
        <v>9.4</v>
      </c>
      <c r="DL38" s="1">
        <v>10.6</v>
      </c>
      <c r="DM38" s="1">
        <v>11.2</v>
      </c>
      <c r="DN38" s="1">
        <v>11.8</v>
      </c>
      <c r="DO38" s="1">
        <v>12.4</v>
      </c>
      <c r="DQ38" s="1"/>
      <c r="DR38" s="10" t="s">
        <v>269</v>
      </c>
      <c r="DS38" s="1">
        <v>1.4</v>
      </c>
      <c r="DT38" s="1">
        <v>1.6</v>
      </c>
      <c r="DU38" s="1">
        <v>1.6</v>
      </c>
      <c r="DV38" s="1">
        <v>2</v>
      </c>
      <c r="DW38" s="1">
        <v>2.4</v>
      </c>
      <c r="DX38" s="1">
        <v>2.8</v>
      </c>
      <c r="DY38" s="1">
        <v>3.2</v>
      </c>
      <c r="DZ38" s="1">
        <v>3.7</v>
      </c>
      <c r="EA38" s="1">
        <v>4.2</v>
      </c>
      <c r="EB38" s="1">
        <v>4.9</v>
      </c>
      <c r="EC38" s="1">
        <v>5.3</v>
      </c>
      <c r="ED38" s="1">
        <v>5.8</v>
      </c>
      <c r="EE38" s="1">
        <v>6.4</v>
      </c>
      <c r="EF38" s="1">
        <v>7</v>
      </c>
      <c r="EG38" s="1">
        <v>7.6</v>
      </c>
      <c r="EH38" s="1">
        <v>8.2</v>
      </c>
      <c r="EI38" s="1">
        <v>8.8</v>
      </c>
      <c r="EJ38" s="1">
        <v>9.5</v>
      </c>
      <c r="EK38" s="1">
        <v>9.8</v>
      </c>
      <c r="EL38" s="1">
        <v>10.1</v>
      </c>
      <c r="EM38" s="1">
        <v>10.4</v>
      </c>
      <c r="EO38" s="1"/>
      <c r="EP38" s="10" t="s">
        <v>268</v>
      </c>
      <c r="EQ38" s="1">
        <v>26.9</v>
      </c>
      <c r="ER38" s="1">
        <v>26.7</v>
      </c>
      <c r="ES38" s="1">
        <v>26.2</v>
      </c>
      <c r="ET38" s="1">
        <v>25.9</v>
      </c>
      <c r="EU38" s="1">
        <v>25.8</v>
      </c>
      <c r="EV38" s="1">
        <v>25.9</v>
      </c>
      <c r="EW38" s="1">
        <v>26.3</v>
      </c>
      <c r="EX38" s="1">
        <v>26.8</v>
      </c>
      <c r="EY38" s="1">
        <v>27.3</v>
      </c>
      <c r="EZ38" s="1">
        <v>28.2</v>
      </c>
      <c r="FA38" s="1">
        <v>29.2</v>
      </c>
      <c r="FB38" s="1">
        <v>30.1</v>
      </c>
      <c r="FC38" s="1">
        <v>31.1</v>
      </c>
      <c r="FD38" s="1">
        <v>32.1</v>
      </c>
      <c r="FE38" s="1">
        <v>33.1</v>
      </c>
      <c r="FF38" s="1">
        <v>33.8</v>
      </c>
      <c r="FG38" s="1">
        <v>34.5</v>
      </c>
      <c r="FH38" s="1">
        <v>35.3</v>
      </c>
      <c r="FI38" s="1">
        <v>35.6</v>
      </c>
      <c r="FJ38" s="1">
        <v>36</v>
      </c>
      <c r="FK38" s="1">
        <v>36.5</v>
      </c>
    </row>
    <row r="39" ht="14.5" spans="1:167">
      <c r="A39" s="1"/>
      <c r="B39" s="10" t="s">
        <v>270</v>
      </c>
      <c r="C39" s="1">
        <v>0.5</v>
      </c>
      <c r="D39" s="1">
        <v>0.6</v>
      </c>
      <c r="E39" s="1">
        <v>0.6</v>
      </c>
      <c r="F39" s="1">
        <v>0.6</v>
      </c>
      <c r="G39" s="1">
        <v>0.6</v>
      </c>
      <c r="H39" s="1">
        <v>0.7</v>
      </c>
      <c r="I39" s="1">
        <v>0.7</v>
      </c>
      <c r="J39" s="1">
        <v>0.7</v>
      </c>
      <c r="K39" s="1">
        <v>0.7</v>
      </c>
      <c r="L39" s="1">
        <v>0.8</v>
      </c>
      <c r="M39" s="1">
        <v>0.8</v>
      </c>
      <c r="N39" s="1">
        <v>0.8</v>
      </c>
      <c r="O39" s="1">
        <v>0.8</v>
      </c>
      <c r="P39" s="1">
        <v>0.8</v>
      </c>
      <c r="Q39" s="1">
        <v>0.8</v>
      </c>
      <c r="R39" s="1">
        <v>0.8</v>
      </c>
      <c r="S39" s="1">
        <v>0.8</v>
      </c>
      <c r="T39" s="1">
        <v>0.9</v>
      </c>
      <c r="U39" s="1">
        <v>0.9</v>
      </c>
      <c r="V39" s="1">
        <v>0.9</v>
      </c>
      <c r="W39" s="1">
        <v>1</v>
      </c>
      <c r="Y39" s="1"/>
      <c r="Z39" s="10" t="s">
        <v>270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W39" s="1"/>
      <c r="AX39" s="10" t="s">
        <v>270</v>
      </c>
      <c r="AY39" s="1">
        <v>1.7</v>
      </c>
      <c r="AZ39" s="1">
        <v>1.8</v>
      </c>
      <c r="BA39" s="1">
        <v>1.8</v>
      </c>
      <c r="BB39" s="1">
        <v>1.9</v>
      </c>
      <c r="BC39" s="1">
        <v>1.9</v>
      </c>
      <c r="BD39" s="1">
        <v>2</v>
      </c>
      <c r="BE39" s="1">
        <v>2</v>
      </c>
      <c r="BF39" s="1">
        <v>2.1</v>
      </c>
      <c r="BG39" s="1">
        <v>2.1</v>
      </c>
      <c r="BH39" s="1">
        <v>2.2</v>
      </c>
      <c r="BI39" s="1">
        <v>2.3</v>
      </c>
      <c r="BJ39" s="1">
        <v>2.3</v>
      </c>
      <c r="BK39" s="1">
        <v>2.4</v>
      </c>
      <c r="BL39" s="1">
        <v>2.4</v>
      </c>
      <c r="BM39" s="1">
        <v>2.5</v>
      </c>
      <c r="BN39" s="1">
        <v>2.5</v>
      </c>
      <c r="BO39" s="1">
        <v>2.6</v>
      </c>
      <c r="BP39" s="1">
        <v>2.6</v>
      </c>
      <c r="BQ39" s="1">
        <v>2.7</v>
      </c>
      <c r="BR39" s="1">
        <v>2.7</v>
      </c>
      <c r="BS39" s="1">
        <v>2.8</v>
      </c>
      <c r="BU39" s="1"/>
      <c r="BV39" s="10" t="s">
        <v>270</v>
      </c>
      <c r="BW39" s="1">
        <v>0.2</v>
      </c>
      <c r="BX39" s="1">
        <v>0.2</v>
      </c>
      <c r="BY39" s="1">
        <v>0.1</v>
      </c>
      <c r="BZ39" s="1">
        <v>0.1</v>
      </c>
      <c r="CA39" s="1">
        <v>0.1</v>
      </c>
      <c r="CB39" s="1">
        <v>0.1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S39" s="1"/>
      <c r="CT39" s="10" t="s">
        <v>270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Q39" s="1"/>
      <c r="DR39" s="10" t="s">
        <v>270</v>
      </c>
      <c r="DS39" s="1">
        <v>3.8</v>
      </c>
      <c r="DT39" s="1">
        <v>4</v>
      </c>
      <c r="DU39" s="1">
        <v>4.2</v>
      </c>
      <c r="DV39" s="1">
        <v>4.4</v>
      </c>
      <c r="DW39" s="1">
        <v>4.6</v>
      </c>
      <c r="DX39" s="1">
        <v>4.8</v>
      </c>
      <c r="DY39" s="1">
        <v>4.9</v>
      </c>
      <c r="DZ39" s="1">
        <v>5.1</v>
      </c>
      <c r="EA39" s="1">
        <v>5.3</v>
      </c>
      <c r="EB39" s="1">
        <v>5.5</v>
      </c>
      <c r="EC39" s="1">
        <v>5.7</v>
      </c>
      <c r="ED39" s="1">
        <v>5.8</v>
      </c>
      <c r="EE39" s="1">
        <v>6</v>
      </c>
      <c r="EF39" s="1">
        <v>6.2</v>
      </c>
      <c r="EG39" s="1">
        <v>6.3</v>
      </c>
      <c r="EH39" s="1">
        <v>6.4</v>
      </c>
      <c r="EI39" s="1">
        <v>6.5</v>
      </c>
      <c r="EJ39" s="1">
        <v>6.6</v>
      </c>
      <c r="EK39" s="1">
        <v>6.7</v>
      </c>
      <c r="EL39" s="1">
        <v>6.9</v>
      </c>
      <c r="EM39" s="1">
        <v>7</v>
      </c>
      <c r="EO39" s="1"/>
      <c r="EP39" s="10" t="s">
        <v>270</v>
      </c>
      <c r="EQ39" s="1">
        <v>5.5</v>
      </c>
      <c r="ER39" s="1">
        <v>5.6</v>
      </c>
      <c r="ES39" s="1">
        <v>5.7</v>
      </c>
      <c r="ET39" s="1">
        <v>5.8</v>
      </c>
      <c r="EU39" s="1">
        <v>5.9</v>
      </c>
      <c r="EV39" s="1">
        <v>6</v>
      </c>
      <c r="EW39" s="1">
        <v>6.1</v>
      </c>
      <c r="EX39" s="1">
        <v>6.2</v>
      </c>
      <c r="EY39" s="1">
        <v>6.3</v>
      </c>
      <c r="EZ39" s="1">
        <v>6.4</v>
      </c>
      <c r="FA39" s="1">
        <v>6.5</v>
      </c>
      <c r="FB39" s="1">
        <v>6.6</v>
      </c>
      <c r="FC39" s="1">
        <v>6.7</v>
      </c>
      <c r="FD39" s="1">
        <v>6.8</v>
      </c>
      <c r="FE39" s="1">
        <v>6.9</v>
      </c>
      <c r="FF39" s="1">
        <v>6.9</v>
      </c>
      <c r="FG39" s="1">
        <v>7</v>
      </c>
      <c r="FH39" s="1">
        <v>7.1</v>
      </c>
      <c r="FI39" s="1">
        <v>7.1</v>
      </c>
      <c r="FJ39" s="1">
        <v>7.2</v>
      </c>
      <c r="FK39" s="1">
        <v>7.4</v>
      </c>
    </row>
    <row r="40" ht="14.5" spans="1:167">
      <c r="A40" s="1"/>
      <c r="B40" s="10" t="s">
        <v>271</v>
      </c>
      <c r="C40" s="1">
        <v>1.1</v>
      </c>
      <c r="D40" s="1">
        <v>1.1</v>
      </c>
      <c r="E40" s="1">
        <v>1.1</v>
      </c>
      <c r="F40" s="1">
        <v>1.2</v>
      </c>
      <c r="G40" s="1">
        <v>1.4</v>
      </c>
      <c r="H40" s="1">
        <v>1.5</v>
      </c>
      <c r="I40" s="1">
        <v>1.6</v>
      </c>
      <c r="J40" s="1">
        <v>1.7</v>
      </c>
      <c r="K40" s="1">
        <v>1.8</v>
      </c>
      <c r="L40" s="1">
        <v>1.9</v>
      </c>
      <c r="M40" s="1">
        <v>1.9</v>
      </c>
      <c r="N40" s="1">
        <v>1.9</v>
      </c>
      <c r="O40" s="1">
        <v>1.8</v>
      </c>
      <c r="P40" s="1">
        <v>1.8</v>
      </c>
      <c r="Q40" s="1">
        <v>1.7</v>
      </c>
      <c r="R40" s="1">
        <v>1.7</v>
      </c>
      <c r="S40" s="1">
        <v>1.7</v>
      </c>
      <c r="T40" s="1">
        <v>1.6</v>
      </c>
      <c r="U40" s="1">
        <v>1.6</v>
      </c>
      <c r="V40" s="1">
        <v>1.6</v>
      </c>
      <c r="W40" s="1">
        <v>1.6</v>
      </c>
      <c r="Y40" s="1"/>
      <c r="Z40" s="10" t="s">
        <v>271</v>
      </c>
      <c r="AA40" s="1">
        <v>0.1</v>
      </c>
      <c r="AB40" s="1">
        <v>0.1</v>
      </c>
      <c r="AC40" s="1">
        <v>0.1</v>
      </c>
      <c r="AD40" s="1">
        <v>0.1</v>
      </c>
      <c r="AE40" s="1">
        <v>0.1</v>
      </c>
      <c r="AF40" s="1">
        <v>0.1</v>
      </c>
      <c r="AG40" s="1">
        <v>0.1</v>
      </c>
      <c r="AH40" s="1">
        <v>0.1</v>
      </c>
      <c r="AI40" s="1">
        <v>0.1</v>
      </c>
      <c r="AJ40" s="1">
        <v>0.1</v>
      </c>
      <c r="AK40" s="1">
        <v>0.2</v>
      </c>
      <c r="AL40" s="1">
        <v>0.2</v>
      </c>
      <c r="AM40" s="1">
        <v>0.2</v>
      </c>
      <c r="AN40" s="1">
        <v>0.2</v>
      </c>
      <c r="AO40" s="1">
        <v>0.2</v>
      </c>
      <c r="AP40" s="1">
        <v>0.2</v>
      </c>
      <c r="AQ40" s="1">
        <v>0.3</v>
      </c>
      <c r="AR40" s="1">
        <v>0.3</v>
      </c>
      <c r="AS40" s="1">
        <v>0.3</v>
      </c>
      <c r="AT40" s="1">
        <v>0.3</v>
      </c>
      <c r="AU40" s="1">
        <v>0.3</v>
      </c>
      <c r="AW40" s="1"/>
      <c r="AX40" s="10" t="s">
        <v>271</v>
      </c>
      <c r="AY40" s="1">
        <v>1.2</v>
      </c>
      <c r="AZ40" s="1">
        <v>1.2</v>
      </c>
      <c r="BA40" s="1">
        <v>1.1</v>
      </c>
      <c r="BB40" s="1">
        <v>1.1</v>
      </c>
      <c r="BC40" s="1">
        <v>1.1</v>
      </c>
      <c r="BD40" s="1">
        <v>1.1</v>
      </c>
      <c r="BE40" s="1">
        <v>1.1</v>
      </c>
      <c r="BF40" s="1">
        <v>1.2</v>
      </c>
      <c r="BG40" s="1">
        <v>1.3</v>
      </c>
      <c r="BH40" s="1">
        <v>1.3</v>
      </c>
      <c r="BI40" s="1">
        <v>1.5</v>
      </c>
      <c r="BJ40" s="1">
        <v>1.6</v>
      </c>
      <c r="BK40" s="1">
        <v>1.7</v>
      </c>
      <c r="BL40" s="1">
        <v>1.8</v>
      </c>
      <c r="BM40" s="1">
        <v>2</v>
      </c>
      <c r="BN40" s="1">
        <v>2.2</v>
      </c>
      <c r="BO40" s="1">
        <v>2.3</v>
      </c>
      <c r="BP40" s="1">
        <v>2.5</v>
      </c>
      <c r="BQ40" s="1">
        <v>2.6</v>
      </c>
      <c r="BR40" s="1">
        <v>2.7</v>
      </c>
      <c r="BS40" s="1">
        <v>2.8</v>
      </c>
      <c r="BU40" s="1"/>
      <c r="BV40" s="10" t="s">
        <v>271</v>
      </c>
      <c r="BW40" s="1">
        <v>0.9</v>
      </c>
      <c r="BX40" s="1">
        <v>0.9</v>
      </c>
      <c r="BY40" s="1">
        <v>0.9</v>
      </c>
      <c r="BZ40" s="1">
        <v>0.9</v>
      </c>
      <c r="CA40" s="1">
        <v>0.9</v>
      </c>
      <c r="CB40" s="1">
        <v>0.8</v>
      </c>
      <c r="CC40" s="1">
        <v>0.8</v>
      </c>
      <c r="CD40" s="1">
        <v>0.8</v>
      </c>
      <c r="CE40" s="1">
        <v>0.7</v>
      </c>
      <c r="CF40" s="1">
        <v>0.7</v>
      </c>
      <c r="CG40" s="1">
        <v>0.7</v>
      </c>
      <c r="CH40" s="1">
        <v>0.6</v>
      </c>
      <c r="CI40" s="1">
        <v>0.6</v>
      </c>
      <c r="CJ40" s="1">
        <v>0.5</v>
      </c>
      <c r="CK40" s="1">
        <v>0.5</v>
      </c>
      <c r="CL40" s="1">
        <v>0.5</v>
      </c>
      <c r="CM40" s="1">
        <v>0.4</v>
      </c>
      <c r="CN40" s="1">
        <v>0.4</v>
      </c>
      <c r="CO40" s="1">
        <v>0.4</v>
      </c>
      <c r="CP40" s="1">
        <v>0.4</v>
      </c>
      <c r="CQ40" s="1">
        <v>0.4</v>
      </c>
      <c r="CS40" s="1"/>
      <c r="CT40" s="10" t="s">
        <v>271</v>
      </c>
      <c r="CU40" s="1">
        <v>1.7</v>
      </c>
      <c r="CV40" s="1">
        <v>1.7</v>
      </c>
      <c r="CW40" s="1">
        <v>1.7</v>
      </c>
      <c r="CX40" s="1">
        <v>1.7</v>
      </c>
      <c r="CY40" s="1">
        <v>1.7</v>
      </c>
      <c r="CZ40" s="1">
        <v>1.7</v>
      </c>
      <c r="DA40" s="1">
        <v>1.7</v>
      </c>
      <c r="DB40" s="1">
        <v>1.6</v>
      </c>
      <c r="DC40" s="1">
        <v>1.6</v>
      </c>
      <c r="DD40" s="1">
        <v>1.6</v>
      </c>
      <c r="DE40" s="1">
        <v>1.5</v>
      </c>
      <c r="DF40" s="1">
        <v>1.5</v>
      </c>
      <c r="DG40" s="1">
        <v>1.4</v>
      </c>
      <c r="DH40" s="1">
        <v>1.4</v>
      </c>
      <c r="DI40" s="1">
        <v>1.4</v>
      </c>
      <c r="DJ40" s="1">
        <v>1.3</v>
      </c>
      <c r="DK40" s="1">
        <v>1.3</v>
      </c>
      <c r="DL40" s="1">
        <v>1.2</v>
      </c>
      <c r="DM40" s="1">
        <v>1.2</v>
      </c>
      <c r="DN40" s="1">
        <v>1.2</v>
      </c>
      <c r="DO40" s="1">
        <v>1.2</v>
      </c>
      <c r="DQ40" s="1"/>
      <c r="DR40" s="10" t="s">
        <v>271</v>
      </c>
      <c r="DS40" s="1">
        <v>1.4</v>
      </c>
      <c r="DT40" s="1">
        <v>1.4</v>
      </c>
      <c r="DU40" s="1">
        <v>1.3</v>
      </c>
      <c r="DV40" s="1">
        <v>1.3</v>
      </c>
      <c r="DW40" s="1">
        <v>1.3</v>
      </c>
      <c r="DX40" s="1">
        <v>1.2</v>
      </c>
      <c r="DY40" s="1">
        <v>1.2</v>
      </c>
      <c r="DZ40" s="1">
        <v>1.2</v>
      </c>
      <c r="EA40" s="1">
        <v>1.1</v>
      </c>
      <c r="EB40" s="1">
        <v>1.1</v>
      </c>
      <c r="EC40" s="1">
        <v>1</v>
      </c>
      <c r="ED40" s="1">
        <v>1</v>
      </c>
      <c r="EE40" s="1">
        <v>1</v>
      </c>
      <c r="EF40" s="1">
        <v>0.9</v>
      </c>
      <c r="EG40" s="1">
        <v>0.9</v>
      </c>
      <c r="EH40" s="1">
        <v>0.8</v>
      </c>
      <c r="EI40" s="1">
        <v>0.8</v>
      </c>
      <c r="EJ40" s="1">
        <v>0.8</v>
      </c>
      <c r="EK40" s="1">
        <v>0.7</v>
      </c>
      <c r="EL40" s="1">
        <v>0.7</v>
      </c>
      <c r="EM40" s="1">
        <v>0.7</v>
      </c>
      <c r="EO40" s="1"/>
      <c r="EP40" s="10" t="s">
        <v>271</v>
      </c>
      <c r="EQ40" s="1">
        <v>2</v>
      </c>
      <c r="ER40" s="1">
        <v>2.1</v>
      </c>
      <c r="ES40" s="1">
        <v>2.1</v>
      </c>
      <c r="ET40" s="1">
        <v>2.1</v>
      </c>
      <c r="EU40" s="1">
        <v>2</v>
      </c>
      <c r="EV40" s="1">
        <v>2</v>
      </c>
      <c r="EW40" s="1">
        <v>1.9</v>
      </c>
      <c r="EX40" s="1">
        <v>1.8</v>
      </c>
      <c r="EY40" s="1">
        <v>1.7</v>
      </c>
      <c r="EZ40" s="1">
        <v>1.6</v>
      </c>
      <c r="FA40" s="1">
        <v>1.6</v>
      </c>
      <c r="FB40" s="1">
        <v>1.5</v>
      </c>
      <c r="FC40" s="1">
        <v>1.4</v>
      </c>
      <c r="FD40" s="1">
        <v>1.3</v>
      </c>
      <c r="FE40" s="1">
        <v>1.3</v>
      </c>
      <c r="FF40" s="1">
        <v>1.2</v>
      </c>
      <c r="FG40" s="1">
        <v>1.1</v>
      </c>
      <c r="FH40" s="1">
        <v>1.1</v>
      </c>
      <c r="FI40" s="1">
        <v>1</v>
      </c>
      <c r="FJ40" s="1">
        <v>1</v>
      </c>
      <c r="FK40" s="1">
        <v>1</v>
      </c>
    </row>
    <row r="41" ht="14.5" spans="1:167">
      <c r="A41" s="1"/>
      <c r="B41" s="10" t="s">
        <v>272</v>
      </c>
      <c r="C41" s="1">
        <v>10.6</v>
      </c>
      <c r="D41" s="1">
        <v>10.5</v>
      </c>
      <c r="E41" s="1">
        <v>10.5</v>
      </c>
      <c r="F41" s="1">
        <v>10.5</v>
      </c>
      <c r="G41" s="1">
        <v>10.3</v>
      </c>
      <c r="H41" s="1">
        <v>10.2</v>
      </c>
      <c r="I41" s="1">
        <v>9.9</v>
      </c>
      <c r="J41" s="1">
        <v>9.8</v>
      </c>
      <c r="K41" s="1">
        <v>9.6</v>
      </c>
      <c r="L41" s="1">
        <v>9</v>
      </c>
      <c r="M41" s="1">
        <v>8.4</v>
      </c>
      <c r="N41" s="1">
        <v>7.9</v>
      </c>
      <c r="O41" s="1">
        <v>7.4</v>
      </c>
      <c r="P41" s="1">
        <v>6.8</v>
      </c>
      <c r="Q41" s="1">
        <v>6.3</v>
      </c>
      <c r="R41" s="1">
        <v>5.8</v>
      </c>
      <c r="S41" s="1">
        <v>5.2</v>
      </c>
      <c r="T41" s="1">
        <v>4.7</v>
      </c>
      <c r="U41" s="1">
        <v>4.5</v>
      </c>
      <c r="V41" s="1">
        <v>4.2</v>
      </c>
      <c r="W41" s="1">
        <v>4</v>
      </c>
      <c r="Y41" s="1"/>
      <c r="Z41" s="10" t="s">
        <v>272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W41" s="1"/>
      <c r="AX41" s="10" t="s">
        <v>272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U41" s="1"/>
      <c r="BV41" s="10" t="s">
        <v>272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S41" s="1"/>
      <c r="CT41" s="10" t="s">
        <v>272</v>
      </c>
      <c r="CU41" s="1">
        <v>1.2</v>
      </c>
      <c r="CV41" s="1">
        <v>1.2</v>
      </c>
      <c r="CW41" s="1">
        <v>1.2</v>
      </c>
      <c r="CX41" s="1">
        <v>1.2</v>
      </c>
      <c r="CY41" s="1">
        <v>1.3</v>
      </c>
      <c r="CZ41" s="1">
        <v>1.3</v>
      </c>
      <c r="DA41" s="1">
        <v>1.2</v>
      </c>
      <c r="DB41" s="1">
        <v>1.2</v>
      </c>
      <c r="DC41" s="1">
        <v>1.1</v>
      </c>
      <c r="DD41" s="1">
        <v>0.9</v>
      </c>
      <c r="DE41" s="1">
        <v>0.8</v>
      </c>
      <c r="DF41" s="1">
        <v>0.6</v>
      </c>
      <c r="DG41" s="1">
        <v>0.4</v>
      </c>
      <c r="DH41" s="1">
        <v>0.3</v>
      </c>
      <c r="DI41" s="1">
        <v>0.2</v>
      </c>
      <c r="DJ41" s="1">
        <v>0.1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Q41" s="1"/>
      <c r="DR41" s="10" t="s">
        <v>272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O41" s="1"/>
      <c r="EP41" s="10" t="s">
        <v>272</v>
      </c>
      <c r="EQ41" s="1">
        <v>0.2</v>
      </c>
      <c r="ER41" s="1">
        <v>0.2</v>
      </c>
      <c r="ES41" s="1">
        <v>0.2</v>
      </c>
      <c r="ET41" s="1">
        <v>0.2</v>
      </c>
      <c r="EU41" s="1">
        <v>0.3</v>
      </c>
      <c r="EV41" s="1">
        <v>0.2</v>
      </c>
      <c r="EW41" s="1">
        <v>0.2</v>
      </c>
      <c r="EX41" s="1">
        <v>0.2</v>
      </c>
      <c r="EY41" s="1">
        <v>0.2</v>
      </c>
      <c r="EZ41" s="1">
        <v>0.2</v>
      </c>
      <c r="FA41" s="1">
        <v>0.2</v>
      </c>
      <c r="FB41" s="1">
        <v>0.2</v>
      </c>
      <c r="FC41" s="1">
        <v>0.2</v>
      </c>
      <c r="FD41" s="1">
        <v>0.2</v>
      </c>
      <c r="FE41" s="1">
        <v>0.2</v>
      </c>
      <c r="FF41" s="1">
        <v>0.2</v>
      </c>
      <c r="FG41" s="1">
        <v>0.2</v>
      </c>
      <c r="FH41" s="1">
        <v>0.2</v>
      </c>
      <c r="FI41" s="1">
        <v>0.2</v>
      </c>
      <c r="FJ41" s="1">
        <v>0.2</v>
      </c>
      <c r="FK41" s="1">
        <v>0.2</v>
      </c>
    </row>
    <row r="42" ht="14.5" spans="1:167">
      <c r="A42" s="1"/>
      <c r="B42" s="9" t="s">
        <v>273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Y42" s="1"/>
      <c r="Z42" s="9" t="s">
        <v>273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1"/>
      <c r="AX42" s="9" t="s">
        <v>273</v>
      </c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U42" s="1"/>
      <c r="BV42" s="9" t="s">
        <v>273</v>
      </c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S42" s="1"/>
      <c r="CT42" s="9" t="s">
        <v>273</v>
      </c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Q42" s="1"/>
      <c r="DR42" s="9" t="s">
        <v>273</v>
      </c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O42" s="1"/>
      <c r="EP42" s="9" t="s">
        <v>273</v>
      </c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</row>
    <row r="43" ht="14.5" spans="1:167">
      <c r="A43" s="1"/>
      <c r="B43" s="10" t="s">
        <v>237</v>
      </c>
      <c r="C43" s="1">
        <v>3.1</v>
      </c>
      <c r="D43" s="1">
        <v>3.1</v>
      </c>
      <c r="E43" s="1">
        <v>3.1</v>
      </c>
      <c r="F43" s="1">
        <v>3.1</v>
      </c>
      <c r="G43" s="1">
        <v>3</v>
      </c>
      <c r="H43" s="1">
        <v>3</v>
      </c>
      <c r="I43" s="1">
        <v>3</v>
      </c>
      <c r="J43" s="1">
        <v>3</v>
      </c>
      <c r="K43" s="1">
        <v>3</v>
      </c>
      <c r="L43" s="1">
        <v>2.9</v>
      </c>
      <c r="M43" s="1">
        <v>2.9</v>
      </c>
      <c r="N43" s="1">
        <v>2.9</v>
      </c>
      <c r="O43" s="1">
        <v>2.9</v>
      </c>
      <c r="P43" s="1">
        <v>2.9</v>
      </c>
      <c r="Q43" s="1">
        <v>2.9</v>
      </c>
      <c r="R43" s="1">
        <v>2.9</v>
      </c>
      <c r="S43" s="1">
        <v>2.8</v>
      </c>
      <c r="T43" s="1">
        <v>2.8</v>
      </c>
      <c r="U43" s="1">
        <v>2.9</v>
      </c>
      <c r="V43" s="1">
        <v>2.9</v>
      </c>
      <c r="W43" s="1">
        <v>2.9</v>
      </c>
      <c r="Y43" s="1"/>
      <c r="Z43" s="10" t="s">
        <v>237</v>
      </c>
      <c r="AA43" s="1">
        <v>20.3</v>
      </c>
      <c r="AB43" s="1">
        <v>20.6</v>
      </c>
      <c r="AC43" s="1">
        <v>20.8</v>
      </c>
      <c r="AD43" s="1">
        <v>20.9</v>
      </c>
      <c r="AE43" s="1">
        <v>20.9</v>
      </c>
      <c r="AF43" s="1">
        <v>20.8</v>
      </c>
      <c r="AG43" s="1">
        <v>20.7</v>
      </c>
      <c r="AH43" s="1">
        <v>20.5</v>
      </c>
      <c r="AI43" s="1">
        <v>20.5</v>
      </c>
      <c r="AJ43" s="1">
        <v>20.5</v>
      </c>
      <c r="AK43" s="1">
        <v>20.4</v>
      </c>
      <c r="AL43" s="1">
        <v>20.4</v>
      </c>
      <c r="AM43" s="1">
        <v>20.4</v>
      </c>
      <c r="AN43" s="1">
        <v>20.5</v>
      </c>
      <c r="AO43" s="1">
        <v>20.5</v>
      </c>
      <c r="AP43" s="1">
        <v>20.7</v>
      </c>
      <c r="AQ43" s="1">
        <v>20.8</v>
      </c>
      <c r="AR43" s="1">
        <v>21</v>
      </c>
      <c r="AS43" s="1">
        <v>21.3</v>
      </c>
      <c r="AT43" s="1">
        <v>21.5</v>
      </c>
      <c r="AU43" s="1">
        <v>21.9</v>
      </c>
      <c r="AW43" s="1"/>
      <c r="AX43" s="10" t="s">
        <v>237</v>
      </c>
      <c r="AY43" s="1">
        <v>4.1</v>
      </c>
      <c r="AZ43" s="1">
        <v>4.1</v>
      </c>
      <c r="BA43" s="1">
        <v>4.2</v>
      </c>
      <c r="BB43" s="1">
        <v>4.2</v>
      </c>
      <c r="BC43" s="1">
        <v>4.2</v>
      </c>
      <c r="BD43" s="1">
        <v>4.3</v>
      </c>
      <c r="BE43" s="1">
        <v>4.3</v>
      </c>
      <c r="BF43" s="1">
        <v>4.3</v>
      </c>
      <c r="BG43" s="1">
        <v>4.3</v>
      </c>
      <c r="BH43" s="1">
        <v>4.4</v>
      </c>
      <c r="BI43" s="1">
        <v>4.4</v>
      </c>
      <c r="BJ43" s="1">
        <v>4.4</v>
      </c>
      <c r="BK43" s="1">
        <v>4.4</v>
      </c>
      <c r="BL43" s="1">
        <v>4.5</v>
      </c>
      <c r="BM43" s="1">
        <v>4.5</v>
      </c>
      <c r="BN43" s="1">
        <v>4.5</v>
      </c>
      <c r="BO43" s="1">
        <v>4.6</v>
      </c>
      <c r="BP43" s="1">
        <v>4.6</v>
      </c>
      <c r="BQ43" s="1">
        <v>4.7</v>
      </c>
      <c r="BR43" s="1">
        <v>4.7</v>
      </c>
      <c r="BS43" s="1">
        <v>4.7</v>
      </c>
      <c r="BU43" s="1"/>
      <c r="BV43" s="10" t="s">
        <v>237</v>
      </c>
      <c r="BW43" s="1">
        <v>9.9</v>
      </c>
      <c r="BX43" s="1">
        <v>9.9</v>
      </c>
      <c r="BY43" s="1">
        <v>9.9</v>
      </c>
      <c r="BZ43" s="1">
        <v>10</v>
      </c>
      <c r="CA43" s="1">
        <v>10</v>
      </c>
      <c r="CB43" s="1">
        <v>10</v>
      </c>
      <c r="CC43" s="1">
        <v>10</v>
      </c>
      <c r="CD43" s="1">
        <v>10</v>
      </c>
      <c r="CE43" s="1">
        <v>10</v>
      </c>
      <c r="CF43" s="1">
        <v>10</v>
      </c>
      <c r="CG43" s="1">
        <v>10</v>
      </c>
      <c r="CH43" s="1">
        <v>10</v>
      </c>
      <c r="CI43" s="1">
        <v>10</v>
      </c>
      <c r="CJ43" s="1">
        <v>10</v>
      </c>
      <c r="CK43" s="1">
        <v>10</v>
      </c>
      <c r="CL43" s="1">
        <v>10.1</v>
      </c>
      <c r="CM43" s="1">
        <v>10.1</v>
      </c>
      <c r="CN43" s="1">
        <v>10.2</v>
      </c>
      <c r="CO43" s="1">
        <v>10.2</v>
      </c>
      <c r="CP43" s="1">
        <v>10.3</v>
      </c>
      <c r="CQ43" s="1">
        <v>10.4</v>
      </c>
      <c r="CS43" s="1"/>
      <c r="CT43" s="10" t="s">
        <v>237</v>
      </c>
      <c r="CU43" s="1">
        <v>0.3</v>
      </c>
      <c r="CV43" s="1">
        <v>0.3</v>
      </c>
      <c r="CW43" s="1">
        <v>0.3</v>
      </c>
      <c r="CX43" s="1">
        <v>0.3</v>
      </c>
      <c r="CY43" s="1">
        <v>0.3</v>
      </c>
      <c r="CZ43" s="1">
        <v>0.3</v>
      </c>
      <c r="DA43" s="1">
        <v>0.3</v>
      </c>
      <c r="DB43" s="1">
        <v>0.3</v>
      </c>
      <c r="DC43" s="1">
        <v>0.3</v>
      </c>
      <c r="DD43" s="1">
        <v>0.3</v>
      </c>
      <c r="DE43" s="1">
        <v>0.3</v>
      </c>
      <c r="DF43" s="1">
        <v>0.3</v>
      </c>
      <c r="DG43" s="1">
        <v>0.3</v>
      </c>
      <c r="DH43" s="1">
        <v>0.3</v>
      </c>
      <c r="DI43" s="1">
        <v>0.3</v>
      </c>
      <c r="DJ43" s="1">
        <v>0.3</v>
      </c>
      <c r="DK43" s="1">
        <v>0.3</v>
      </c>
      <c r="DL43" s="1">
        <v>0.3</v>
      </c>
      <c r="DM43" s="1">
        <v>0.3</v>
      </c>
      <c r="DN43" s="1">
        <v>0.3</v>
      </c>
      <c r="DO43" s="1">
        <v>0.3</v>
      </c>
      <c r="DQ43" s="1"/>
      <c r="DR43" s="10" t="s">
        <v>237</v>
      </c>
      <c r="DS43" s="1">
        <v>1.1</v>
      </c>
      <c r="DT43" s="1">
        <v>1.2</v>
      </c>
      <c r="DU43" s="1">
        <v>1.2</v>
      </c>
      <c r="DV43" s="1">
        <v>1.2</v>
      </c>
      <c r="DW43" s="1">
        <v>1.2</v>
      </c>
      <c r="DX43" s="1">
        <v>1.2</v>
      </c>
      <c r="DY43" s="1">
        <v>1.2</v>
      </c>
      <c r="DZ43" s="1">
        <v>1.2</v>
      </c>
      <c r="EA43" s="1">
        <v>1.2</v>
      </c>
      <c r="EB43" s="1">
        <v>1.2</v>
      </c>
      <c r="EC43" s="1">
        <v>1.2</v>
      </c>
      <c r="ED43" s="1">
        <v>1.2</v>
      </c>
      <c r="EE43" s="1">
        <v>1.2</v>
      </c>
      <c r="EF43" s="1">
        <v>1.2</v>
      </c>
      <c r="EG43" s="1">
        <v>1.2</v>
      </c>
      <c r="EH43" s="1">
        <v>1.2</v>
      </c>
      <c r="EI43" s="1">
        <v>1.2</v>
      </c>
      <c r="EJ43" s="1">
        <v>1.2</v>
      </c>
      <c r="EK43" s="1">
        <v>1.2</v>
      </c>
      <c r="EL43" s="1">
        <v>1.2</v>
      </c>
      <c r="EM43" s="1">
        <v>1.3</v>
      </c>
      <c r="EO43" s="1"/>
      <c r="EP43" s="10" t="s">
        <v>237</v>
      </c>
      <c r="EQ43" s="1">
        <v>2.5</v>
      </c>
      <c r="ER43" s="1">
        <v>2.6</v>
      </c>
      <c r="ES43" s="1">
        <v>2.6</v>
      </c>
      <c r="ET43" s="1">
        <v>2.6</v>
      </c>
      <c r="EU43" s="1">
        <v>2.7</v>
      </c>
      <c r="EV43" s="1">
        <v>2.7</v>
      </c>
      <c r="EW43" s="1">
        <v>2.7</v>
      </c>
      <c r="EX43" s="1">
        <v>2.7</v>
      </c>
      <c r="EY43" s="1">
        <v>2.7</v>
      </c>
      <c r="EZ43" s="1">
        <v>2.7</v>
      </c>
      <c r="FA43" s="1">
        <v>2.7</v>
      </c>
      <c r="FB43" s="1">
        <v>2.7</v>
      </c>
      <c r="FC43" s="1">
        <v>2.8</v>
      </c>
      <c r="FD43" s="1">
        <v>2.8</v>
      </c>
      <c r="FE43" s="1">
        <v>2.8</v>
      </c>
      <c r="FF43" s="1">
        <v>2.8</v>
      </c>
      <c r="FG43" s="1">
        <v>2.8</v>
      </c>
      <c r="FH43" s="1">
        <v>2.8</v>
      </c>
      <c r="FI43" s="1">
        <v>2.8</v>
      </c>
      <c r="FJ43" s="1">
        <v>2.8</v>
      </c>
      <c r="FK43" s="1">
        <v>2.8</v>
      </c>
    </row>
    <row r="44" ht="14.5" spans="1:167">
      <c r="A44" s="1"/>
      <c r="B44" s="10" t="s">
        <v>238</v>
      </c>
      <c r="C44" s="1">
        <v>4.7</v>
      </c>
      <c r="D44" s="1">
        <v>4.7</v>
      </c>
      <c r="E44" s="1">
        <v>4.7</v>
      </c>
      <c r="F44" s="1">
        <v>4.6</v>
      </c>
      <c r="G44" s="1">
        <v>4.6</v>
      </c>
      <c r="H44" s="1">
        <v>4.6</v>
      </c>
      <c r="I44" s="1">
        <v>4.6</v>
      </c>
      <c r="J44" s="1">
        <v>4.6</v>
      </c>
      <c r="K44" s="1">
        <v>4.6</v>
      </c>
      <c r="L44" s="1">
        <v>4.6</v>
      </c>
      <c r="M44" s="1">
        <v>4.6</v>
      </c>
      <c r="N44" s="1">
        <v>4.6</v>
      </c>
      <c r="O44" s="1">
        <v>4.6</v>
      </c>
      <c r="P44" s="1">
        <v>4.6</v>
      </c>
      <c r="Q44" s="1">
        <v>4.6</v>
      </c>
      <c r="R44" s="1">
        <v>4.6</v>
      </c>
      <c r="S44" s="1">
        <v>4.6</v>
      </c>
      <c r="T44" s="1">
        <v>4.6</v>
      </c>
      <c r="U44" s="1">
        <v>4.6</v>
      </c>
      <c r="V44" s="1">
        <v>4.6</v>
      </c>
      <c r="W44" s="1">
        <v>4.6</v>
      </c>
      <c r="Y44" s="1"/>
      <c r="Z44" s="10" t="s">
        <v>238</v>
      </c>
      <c r="AA44" s="1">
        <v>4.3</v>
      </c>
      <c r="AB44" s="1">
        <v>4.4</v>
      </c>
      <c r="AC44" s="1">
        <v>4.4</v>
      </c>
      <c r="AD44" s="1">
        <v>4.4</v>
      </c>
      <c r="AE44" s="1">
        <v>4.4</v>
      </c>
      <c r="AF44" s="1">
        <v>4.4</v>
      </c>
      <c r="AG44" s="1">
        <v>4.4</v>
      </c>
      <c r="AH44" s="1">
        <v>4.4</v>
      </c>
      <c r="AI44" s="1">
        <v>4.3</v>
      </c>
      <c r="AJ44" s="1">
        <v>4.3</v>
      </c>
      <c r="AK44" s="1">
        <v>4.3</v>
      </c>
      <c r="AL44" s="1">
        <v>4.3</v>
      </c>
      <c r="AM44" s="1">
        <v>4.3</v>
      </c>
      <c r="AN44" s="1">
        <v>4.3</v>
      </c>
      <c r="AO44" s="1">
        <v>4.4</v>
      </c>
      <c r="AP44" s="1">
        <v>4.4</v>
      </c>
      <c r="AQ44" s="1">
        <v>4.4</v>
      </c>
      <c r="AR44" s="1">
        <v>4.5</v>
      </c>
      <c r="AS44" s="1">
        <v>4.5</v>
      </c>
      <c r="AT44" s="1">
        <v>4.6</v>
      </c>
      <c r="AU44" s="1">
        <v>4.6</v>
      </c>
      <c r="AW44" s="1"/>
      <c r="AX44" s="10" t="s">
        <v>238</v>
      </c>
      <c r="AY44" s="1">
        <v>9</v>
      </c>
      <c r="AZ44" s="1">
        <v>9</v>
      </c>
      <c r="BA44" s="1">
        <v>9.1</v>
      </c>
      <c r="BB44" s="1">
        <v>9.2</v>
      </c>
      <c r="BC44" s="1">
        <v>9.2</v>
      </c>
      <c r="BD44" s="1">
        <v>9.3</v>
      </c>
      <c r="BE44" s="1">
        <v>9.3</v>
      </c>
      <c r="BF44" s="1">
        <v>9.4</v>
      </c>
      <c r="BG44" s="1">
        <v>9.4</v>
      </c>
      <c r="BH44" s="1">
        <v>9.5</v>
      </c>
      <c r="BI44" s="1">
        <v>9.6</v>
      </c>
      <c r="BJ44" s="1">
        <v>9.6</v>
      </c>
      <c r="BK44" s="1">
        <v>9.7</v>
      </c>
      <c r="BL44" s="1">
        <v>9.8</v>
      </c>
      <c r="BM44" s="1">
        <v>9.8</v>
      </c>
      <c r="BN44" s="1">
        <v>9.9</v>
      </c>
      <c r="BO44" s="1">
        <v>10</v>
      </c>
      <c r="BP44" s="1">
        <v>10.1</v>
      </c>
      <c r="BQ44" s="1">
        <v>10.2</v>
      </c>
      <c r="BR44" s="1">
        <v>10.3</v>
      </c>
      <c r="BS44" s="1">
        <v>10.4</v>
      </c>
      <c r="BU44" s="1"/>
      <c r="BV44" s="10" t="s">
        <v>238</v>
      </c>
      <c r="BW44" s="1">
        <v>2.4</v>
      </c>
      <c r="BX44" s="1">
        <v>2.5</v>
      </c>
      <c r="BY44" s="1">
        <v>2.5</v>
      </c>
      <c r="BZ44" s="1">
        <v>2.5</v>
      </c>
      <c r="CA44" s="1">
        <v>2.5</v>
      </c>
      <c r="CB44" s="1">
        <v>2.5</v>
      </c>
      <c r="CC44" s="1">
        <v>2.5</v>
      </c>
      <c r="CD44" s="1">
        <v>2.5</v>
      </c>
      <c r="CE44" s="1">
        <v>2.5</v>
      </c>
      <c r="CF44" s="1">
        <v>2.5</v>
      </c>
      <c r="CG44" s="1">
        <v>2.5</v>
      </c>
      <c r="CH44" s="1">
        <v>2.5</v>
      </c>
      <c r="CI44" s="1">
        <v>2.5</v>
      </c>
      <c r="CJ44" s="1">
        <v>2.5</v>
      </c>
      <c r="CK44" s="1">
        <v>2.6</v>
      </c>
      <c r="CL44" s="1">
        <v>2.6</v>
      </c>
      <c r="CM44" s="1">
        <v>2.6</v>
      </c>
      <c r="CN44" s="1">
        <v>2.6</v>
      </c>
      <c r="CO44" s="1">
        <v>2.6</v>
      </c>
      <c r="CP44" s="1">
        <v>2.7</v>
      </c>
      <c r="CQ44" s="1">
        <v>2.7</v>
      </c>
      <c r="CS44" s="1"/>
      <c r="CT44" s="10" t="s">
        <v>238</v>
      </c>
      <c r="CU44" s="1">
        <v>3.8</v>
      </c>
      <c r="CV44" s="1">
        <v>3.8</v>
      </c>
      <c r="CW44" s="1">
        <v>3.8</v>
      </c>
      <c r="CX44" s="1">
        <v>3.7</v>
      </c>
      <c r="CY44" s="1">
        <v>3.7</v>
      </c>
      <c r="CZ44" s="1">
        <v>3.6</v>
      </c>
      <c r="DA44" s="1">
        <v>3.6</v>
      </c>
      <c r="DB44" s="1">
        <v>3.5</v>
      </c>
      <c r="DC44" s="1">
        <v>3.5</v>
      </c>
      <c r="DD44" s="1">
        <v>3.4</v>
      </c>
      <c r="DE44" s="1">
        <v>3.4</v>
      </c>
      <c r="DF44" s="1">
        <v>3.3</v>
      </c>
      <c r="DG44" s="1">
        <v>3.3</v>
      </c>
      <c r="DH44" s="1">
        <v>3.3</v>
      </c>
      <c r="DI44" s="1">
        <v>3.2</v>
      </c>
      <c r="DJ44" s="1">
        <v>3.2</v>
      </c>
      <c r="DK44" s="1">
        <v>3.2</v>
      </c>
      <c r="DL44" s="1">
        <v>3.1</v>
      </c>
      <c r="DM44" s="1">
        <v>3.1</v>
      </c>
      <c r="DN44" s="1">
        <v>3.1</v>
      </c>
      <c r="DO44" s="1">
        <v>3.1</v>
      </c>
      <c r="DQ44" s="1"/>
      <c r="DR44" s="10" t="s">
        <v>238</v>
      </c>
      <c r="DS44" s="1">
        <v>4</v>
      </c>
      <c r="DT44" s="1">
        <v>4</v>
      </c>
      <c r="DU44" s="1">
        <v>4</v>
      </c>
      <c r="DV44" s="1">
        <v>4.1</v>
      </c>
      <c r="DW44" s="1">
        <v>4.1</v>
      </c>
      <c r="DX44" s="1">
        <v>4.1</v>
      </c>
      <c r="DY44" s="1">
        <v>4.1</v>
      </c>
      <c r="DZ44" s="1">
        <v>4.1</v>
      </c>
      <c r="EA44" s="1">
        <v>4.1</v>
      </c>
      <c r="EB44" s="1">
        <v>4.2</v>
      </c>
      <c r="EC44" s="1">
        <v>4.2</v>
      </c>
      <c r="ED44" s="1">
        <v>4.2</v>
      </c>
      <c r="EE44" s="1">
        <v>4.3</v>
      </c>
      <c r="EF44" s="1">
        <v>4.3</v>
      </c>
      <c r="EG44" s="1">
        <v>4.3</v>
      </c>
      <c r="EH44" s="1">
        <v>4.3</v>
      </c>
      <c r="EI44" s="1">
        <v>4.3</v>
      </c>
      <c r="EJ44" s="1">
        <v>4.3</v>
      </c>
      <c r="EK44" s="1">
        <v>4.3</v>
      </c>
      <c r="EL44" s="1">
        <v>4.3</v>
      </c>
      <c r="EM44" s="1">
        <v>4.3</v>
      </c>
      <c r="EO44" s="1"/>
      <c r="EP44" s="10" t="s">
        <v>238</v>
      </c>
      <c r="EQ44" s="1">
        <v>5.9</v>
      </c>
      <c r="ER44" s="1">
        <v>5.9</v>
      </c>
      <c r="ES44" s="1">
        <v>6</v>
      </c>
      <c r="ET44" s="1">
        <v>6.1</v>
      </c>
      <c r="EU44" s="1">
        <v>6.1</v>
      </c>
      <c r="EV44" s="1">
        <v>6.1</v>
      </c>
      <c r="EW44" s="1">
        <v>6.2</v>
      </c>
      <c r="EX44" s="1">
        <v>6.2</v>
      </c>
      <c r="EY44" s="1">
        <v>6.2</v>
      </c>
      <c r="EZ44" s="1">
        <v>6.2</v>
      </c>
      <c r="FA44" s="1">
        <v>6.2</v>
      </c>
      <c r="FB44" s="1">
        <v>6.3</v>
      </c>
      <c r="FC44" s="1">
        <v>6.3</v>
      </c>
      <c r="FD44" s="1">
        <v>6.4</v>
      </c>
      <c r="FE44" s="1">
        <v>6.5</v>
      </c>
      <c r="FF44" s="1">
        <v>6.5</v>
      </c>
      <c r="FG44" s="1">
        <v>6.5</v>
      </c>
      <c r="FH44" s="1">
        <v>6.4</v>
      </c>
      <c r="FI44" s="1">
        <v>6.4</v>
      </c>
      <c r="FJ44" s="1">
        <v>6.4</v>
      </c>
      <c r="FK44" s="1">
        <v>6.4</v>
      </c>
    </row>
    <row r="45" ht="14.5" spans="1:167">
      <c r="A45" s="1"/>
      <c r="B45" s="10" t="s">
        <v>239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Y45" s="1"/>
      <c r="Z45" s="10" t="s">
        <v>239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W45" s="1"/>
      <c r="AX45" s="10" t="s">
        <v>239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U45" s="1"/>
      <c r="BV45" s="10" t="s">
        <v>239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S45" s="1"/>
      <c r="CT45" s="10" t="s">
        <v>239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Q45" s="1"/>
      <c r="DR45" s="10" t="s">
        <v>239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O45" s="1"/>
      <c r="EP45" s="10" t="s">
        <v>239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</row>
    <row r="46" ht="14.5" spans="1:167">
      <c r="A46" s="1"/>
      <c r="B46" s="10" t="s">
        <v>240</v>
      </c>
      <c r="C46" s="1">
        <v>0.2</v>
      </c>
      <c r="D46" s="1">
        <v>0.2</v>
      </c>
      <c r="E46" s="1">
        <v>0.2</v>
      </c>
      <c r="F46" s="1">
        <v>0.3</v>
      </c>
      <c r="G46" s="1">
        <v>0.3</v>
      </c>
      <c r="H46" s="1">
        <v>0.3</v>
      </c>
      <c r="I46" s="1">
        <v>0.3</v>
      </c>
      <c r="J46" s="1">
        <v>0.3</v>
      </c>
      <c r="K46" s="1">
        <v>0.3</v>
      </c>
      <c r="L46" s="1">
        <v>0.3</v>
      </c>
      <c r="M46" s="1">
        <v>0.3</v>
      </c>
      <c r="N46" s="1">
        <v>0.3</v>
      </c>
      <c r="O46" s="1">
        <v>0.3</v>
      </c>
      <c r="P46" s="1">
        <v>0.3</v>
      </c>
      <c r="Q46" s="1">
        <v>0.3</v>
      </c>
      <c r="R46" s="1">
        <v>0.3</v>
      </c>
      <c r="S46" s="1">
        <v>0.3</v>
      </c>
      <c r="T46" s="1">
        <v>0.3</v>
      </c>
      <c r="U46" s="1">
        <v>0.3</v>
      </c>
      <c r="V46" s="1">
        <v>0.3</v>
      </c>
      <c r="W46" s="1">
        <v>0.3</v>
      </c>
      <c r="Y46" s="1"/>
      <c r="Z46" s="10" t="s">
        <v>240</v>
      </c>
      <c r="AA46" s="1">
        <v>0.7</v>
      </c>
      <c r="AB46" s="1">
        <v>0.7</v>
      </c>
      <c r="AC46" s="1">
        <v>0.8</v>
      </c>
      <c r="AD46" s="1">
        <v>0.8</v>
      </c>
      <c r="AE46" s="1">
        <v>0.8</v>
      </c>
      <c r="AF46" s="1">
        <v>0.8</v>
      </c>
      <c r="AG46" s="1">
        <v>0.8</v>
      </c>
      <c r="AH46" s="1">
        <v>0.8</v>
      </c>
      <c r="AI46" s="1">
        <v>0.8</v>
      </c>
      <c r="AJ46" s="1">
        <v>0.8</v>
      </c>
      <c r="AK46" s="1">
        <v>0.8</v>
      </c>
      <c r="AL46" s="1">
        <v>0.9</v>
      </c>
      <c r="AM46" s="1">
        <v>0.9</v>
      </c>
      <c r="AN46" s="1">
        <v>0.9</v>
      </c>
      <c r="AO46" s="1">
        <v>0.9</v>
      </c>
      <c r="AP46" s="1">
        <v>0.9</v>
      </c>
      <c r="AQ46" s="1">
        <v>0.9</v>
      </c>
      <c r="AR46" s="1">
        <v>0.9</v>
      </c>
      <c r="AS46" s="1">
        <v>1</v>
      </c>
      <c r="AT46" s="1">
        <v>1</v>
      </c>
      <c r="AU46" s="1">
        <v>1</v>
      </c>
      <c r="AW46" s="1"/>
      <c r="AX46" s="10" t="s">
        <v>240</v>
      </c>
      <c r="AY46" s="1">
        <v>1.1</v>
      </c>
      <c r="AZ46" s="1">
        <v>1.1</v>
      </c>
      <c r="BA46" s="1">
        <v>1.2</v>
      </c>
      <c r="BB46" s="1">
        <v>1.2</v>
      </c>
      <c r="BC46" s="1">
        <v>1.2</v>
      </c>
      <c r="BD46" s="1">
        <v>1.2</v>
      </c>
      <c r="BE46" s="1">
        <v>1.2</v>
      </c>
      <c r="BF46" s="1">
        <v>1.3</v>
      </c>
      <c r="BG46" s="1">
        <v>1.3</v>
      </c>
      <c r="BH46" s="1">
        <v>1.3</v>
      </c>
      <c r="BI46" s="1">
        <v>1.3</v>
      </c>
      <c r="BJ46" s="1">
        <v>1.3</v>
      </c>
      <c r="BK46" s="1">
        <v>1.4</v>
      </c>
      <c r="BL46" s="1">
        <v>1.4</v>
      </c>
      <c r="BM46" s="1">
        <v>1.4</v>
      </c>
      <c r="BN46" s="1">
        <v>1.4</v>
      </c>
      <c r="BO46" s="1">
        <v>1.4</v>
      </c>
      <c r="BP46" s="1">
        <v>1.5</v>
      </c>
      <c r="BQ46" s="1">
        <v>1.5</v>
      </c>
      <c r="BR46" s="1">
        <v>1.5</v>
      </c>
      <c r="BS46" s="1">
        <v>1.5</v>
      </c>
      <c r="BU46" s="1"/>
      <c r="BV46" s="10" t="s">
        <v>240</v>
      </c>
      <c r="BW46" s="1">
        <v>0.8</v>
      </c>
      <c r="BX46" s="1">
        <v>0.8</v>
      </c>
      <c r="BY46" s="1">
        <v>0.9</v>
      </c>
      <c r="BZ46" s="1">
        <v>0.9</v>
      </c>
      <c r="CA46" s="1">
        <v>0.9</v>
      </c>
      <c r="CB46" s="1">
        <v>0.9</v>
      </c>
      <c r="CC46" s="1">
        <v>0.9</v>
      </c>
      <c r="CD46" s="1">
        <v>0.9</v>
      </c>
      <c r="CE46" s="1">
        <v>0.9</v>
      </c>
      <c r="CF46" s="1">
        <v>1</v>
      </c>
      <c r="CG46" s="1">
        <v>1</v>
      </c>
      <c r="CH46" s="1">
        <v>1</v>
      </c>
      <c r="CI46" s="1">
        <v>1</v>
      </c>
      <c r="CJ46" s="1">
        <v>1</v>
      </c>
      <c r="CK46" s="1">
        <v>1</v>
      </c>
      <c r="CL46" s="1">
        <v>1</v>
      </c>
      <c r="CM46" s="1">
        <v>1.1</v>
      </c>
      <c r="CN46" s="1">
        <v>1.1</v>
      </c>
      <c r="CO46" s="1">
        <v>1.1</v>
      </c>
      <c r="CP46" s="1">
        <v>1.1</v>
      </c>
      <c r="CQ46" s="1">
        <v>1.1</v>
      </c>
      <c r="CS46" s="1"/>
      <c r="CT46" s="10" t="s">
        <v>240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Q46" s="1"/>
      <c r="DR46" s="10" t="s">
        <v>240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O46" s="1"/>
      <c r="EP46" s="10" t="s">
        <v>240</v>
      </c>
      <c r="EQ46" s="1">
        <v>0.2</v>
      </c>
      <c r="ER46" s="1">
        <v>0.2</v>
      </c>
      <c r="ES46" s="1">
        <v>0.2</v>
      </c>
      <c r="ET46" s="1">
        <v>0.2</v>
      </c>
      <c r="EU46" s="1">
        <v>0.2</v>
      </c>
      <c r="EV46" s="1">
        <v>0.2</v>
      </c>
      <c r="EW46" s="1">
        <v>0.2</v>
      </c>
      <c r="EX46" s="1">
        <v>0.2</v>
      </c>
      <c r="EY46" s="1">
        <v>0.2</v>
      </c>
      <c r="EZ46" s="1">
        <v>0.2</v>
      </c>
      <c r="FA46" s="1">
        <v>0.2</v>
      </c>
      <c r="FB46" s="1">
        <v>0.2</v>
      </c>
      <c r="FC46" s="1">
        <v>0.3</v>
      </c>
      <c r="FD46" s="1">
        <v>0.3</v>
      </c>
      <c r="FE46" s="1">
        <v>0.3</v>
      </c>
      <c r="FF46" s="1">
        <v>0.3</v>
      </c>
      <c r="FG46" s="1">
        <v>0.3</v>
      </c>
      <c r="FH46" s="1">
        <v>0.3</v>
      </c>
      <c r="FI46" s="1">
        <v>0.3</v>
      </c>
      <c r="FJ46" s="1">
        <v>0.3</v>
      </c>
      <c r="FK46" s="1">
        <v>0.3</v>
      </c>
    </row>
    <row r="47" ht="14.5" spans="1:16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</row>
    <row r="48" ht="14.5" spans="1:167">
      <c r="A48" s="15" t="s">
        <v>275</v>
      </c>
      <c r="B48" s="1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Y48" s="15" t="s">
        <v>275</v>
      </c>
      <c r="Z48" s="15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15" t="s">
        <v>275</v>
      </c>
      <c r="AX48" s="15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U48" s="15" t="s">
        <v>275</v>
      </c>
      <c r="BV48" s="15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S48" s="15" t="s">
        <v>275</v>
      </c>
      <c r="CT48" s="15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Q48" s="15" t="s">
        <v>275</v>
      </c>
      <c r="DR48" s="15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O48" s="15" t="s">
        <v>275</v>
      </c>
      <c r="EP48" s="15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</row>
    <row r="49" ht="14.5" spans="1:16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</row>
    <row r="50" ht="14.5" spans="1:16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</row>
    <row r="51" ht="14.5" spans="1:16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</row>
    <row r="52" ht="14.5" spans="1:16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</row>
    <row r="53" ht="14.5" spans="1:16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</row>
    <row r="54" ht="14.5" spans="1:16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</row>
    <row r="55" ht="14.5" spans="1:16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</row>
    <row r="56" ht="14.5" spans="1:16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</row>
    <row r="57" ht="14.5" spans="1:16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</row>
    <row r="58" ht="14.5" spans="1:16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</row>
    <row r="59" ht="14.5" spans="1:16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</row>
    <row r="60" ht="14.5" spans="1:16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</row>
    <row r="61" ht="14.5" spans="1:16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</row>
    <row r="62" ht="14.5" spans="1:16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</row>
    <row r="63" ht="14.5" spans="1:16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</row>
    <row r="64" ht="14.5" spans="1:16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</row>
    <row r="65" ht="14.5" spans="1:16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</row>
    <row r="66" ht="14.5" spans="1:16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</row>
    <row r="67" ht="14.5" spans="1:1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</row>
    <row r="68" ht="14.5" spans="1:16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</row>
    <row r="69" ht="14.5" spans="1:16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</row>
    <row r="70" ht="14.5" spans="1:16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</row>
    <row r="71" ht="14.5" spans="1:16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</row>
    <row r="72" ht="14.5" spans="1:16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</row>
    <row r="73" ht="14.5" spans="1:16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</row>
    <row r="74" ht="14.5" spans="1:16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</row>
    <row r="75" ht="14.5" spans="1:16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</row>
    <row r="76" ht="14.5" spans="1:16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</row>
    <row r="77" ht="14.5" spans="1:16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</row>
    <row r="78" ht="14.5" spans="1:16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</row>
    <row r="79" ht="14.5" spans="1:16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</row>
    <row r="80" ht="14.5" spans="1:16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</row>
    <row r="81" ht="14.5" spans="1:16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</row>
    <row r="82" ht="14.5" spans="1:16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</row>
    <row r="83" ht="14.5" spans="1:16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</row>
    <row r="84" ht="14.5" spans="1:16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</row>
    <row r="85" ht="14.5" spans="1:16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</row>
    <row r="86" ht="14.5" spans="1:16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</row>
    <row r="87" ht="14.5" spans="1:16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</row>
    <row r="88" ht="14.5" spans="1:16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</row>
    <row r="89" ht="14.5" spans="1:16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</row>
    <row r="90" ht="14.5" spans="1:16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</row>
    <row r="91" ht="14.5" spans="1:16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</row>
    <row r="92" ht="14.5" spans="1:16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</row>
    <row r="93" ht="14.5" spans="1:16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</row>
    <row r="94" ht="14.5" spans="1:16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</row>
    <row r="95" ht="14.5" spans="1:16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</row>
    <row r="96" ht="14.5" spans="1:16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</row>
    <row r="97" ht="14.5" spans="1:16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</row>
    <row r="98" ht="14.5" spans="1:16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</row>
    <row r="99" ht="14.5" spans="1:16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</row>
    <row r="100" ht="14.5" spans="1:16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</row>
    <row r="101" ht="14.5" spans="1:16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</row>
    <row r="102" ht="14.5" spans="1:16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</row>
    <row r="103" ht="14.5" spans="1:16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</row>
    <row r="104" ht="14.5" spans="1:16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</row>
    <row r="105" ht="14.5" spans="1:2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4.5" spans="1:2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4.5" spans="1:2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4.5" spans="1:2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4.5" spans="1:2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4.5" spans="1:2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4.5" spans="1: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4.5" spans="1: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4.5" spans="1: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4.5" spans="1: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4.5" spans="1: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4.5" spans="1: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4.5" spans="1: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4.5" spans="1: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4.5" spans="1: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4.5" spans="1: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4.5" spans="1:2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4.5" spans="1:2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4.5" spans="1: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4.5" spans="1:2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4.5" spans="1:2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4.5" spans="1:2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4.5" spans="1:2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4.5" spans="1:2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4.5" spans="1:2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4.5" spans="1: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4.5" spans="1:2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4.5" spans="1:2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4.5" spans="1:2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4.5" spans="1: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4.5" spans="1:2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4.5" spans="1:2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4.5" spans="1:2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4.5" spans="1:2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4.5" spans="1:2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4.5" spans="1: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4.5" spans="1: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4.5" spans="1: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4.5" spans="1: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4.5" spans="1: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4.5" spans="1: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4.5" spans="1: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4.5" spans="1:2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4.5" spans="1:2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4.5" spans="1:2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4.5" spans="1:2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4.5" spans="1:2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4.5" spans="1:2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4.5" spans="1:2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4.5" spans="1:2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4.5" spans="1:2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4.5" spans="1:2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4.5" spans="1:2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4.5" spans="1:2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4.5" spans="1:2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4.5" spans="1:2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4.5" spans="1:2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4.5" spans="1:2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</sheetData>
  <mergeCells count="405">
    <mergeCell ref="A1:B1"/>
    <mergeCell ref="Y1:Z1"/>
    <mergeCell ref="AW1:AX1"/>
    <mergeCell ref="BU1:BV1"/>
    <mergeCell ref="CS1:CT1"/>
    <mergeCell ref="DQ1:DR1"/>
    <mergeCell ref="EO1:EP1"/>
    <mergeCell ref="A2:B2"/>
    <mergeCell ref="Y2:Z2"/>
    <mergeCell ref="AW2:AX2"/>
    <mergeCell ref="BU2:BV2"/>
    <mergeCell ref="CS2:CT2"/>
    <mergeCell ref="DQ2:DR2"/>
    <mergeCell ref="EO2:EP2"/>
    <mergeCell ref="A3:B3"/>
    <mergeCell ref="Y3:Z3"/>
    <mergeCell ref="AW3:AX3"/>
    <mergeCell ref="BU3:BV3"/>
    <mergeCell ref="CS3:CT3"/>
    <mergeCell ref="DQ3:DR3"/>
    <mergeCell ref="EO3:EP3"/>
    <mergeCell ref="A4:B4"/>
    <mergeCell ref="Y4:Z4"/>
    <mergeCell ref="AW4:AX4"/>
    <mergeCell ref="BU4:BV4"/>
    <mergeCell ref="CS4:CT4"/>
    <mergeCell ref="DQ4:DR4"/>
    <mergeCell ref="EO4:EP4"/>
    <mergeCell ref="A5:B5"/>
    <mergeCell ref="Y5:Z5"/>
    <mergeCell ref="AW5:AX5"/>
    <mergeCell ref="BU5:BV5"/>
    <mergeCell ref="CS5:CT5"/>
    <mergeCell ref="DQ5:DR5"/>
    <mergeCell ref="EO5:EP5"/>
    <mergeCell ref="A6:B6"/>
    <mergeCell ref="Y6:Z6"/>
    <mergeCell ref="AW6:AX6"/>
    <mergeCell ref="BU6:BV6"/>
    <mergeCell ref="CS6:CT6"/>
    <mergeCell ref="DQ6:DR6"/>
    <mergeCell ref="EO6:EP6"/>
    <mergeCell ref="A7:B7"/>
    <mergeCell ref="Y7:Z7"/>
    <mergeCell ref="AW7:AX7"/>
    <mergeCell ref="BU7:BV7"/>
    <mergeCell ref="CS7:CT7"/>
    <mergeCell ref="DQ7:DR7"/>
    <mergeCell ref="EO7:EP7"/>
    <mergeCell ref="A8:B8"/>
    <mergeCell ref="Y8:Z8"/>
    <mergeCell ref="AW8:AX8"/>
    <mergeCell ref="BU8:BV8"/>
    <mergeCell ref="CS8:CT8"/>
    <mergeCell ref="DQ8:DR8"/>
    <mergeCell ref="EO8:EP8"/>
    <mergeCell ref="A9:B9"/>
    <mergeCell ref="Y9:Z9"/>
    <mergeCell ref="AW9:AX9"/>
    <mergeCell ref="BU9:BV9"/>
    <mergeCell ref="CS9:CT9"/>
    <mergeCell ref="DQ9:DR9"/>
    <mergeCell ref="EO9:EP9"/>
    <mergeCell ref="A10:B10"/>
    <mergeCell ref="Y10:Z10"/>
    <mergeCell ref="AW10:AX10"/>
    <mergeCell ref="BU10:BV10"/>
    <mergeCell ref="CS10:CT10"/>
    <mergeCell ref="DQ10:DR10"/>
    <mergeCell ref="EO10:EP10"/>
    <mergeCell ref="A11:B11"/>
    <mergeCell ref="Y11:Z11"/>
    <mergeCell ref="AW11:AX11"/>
    <mergeCell ref="BU11:BV11"/>
    <mergeCell ref="CS11:CT11"/>
    <mergeCell ref="DQ11:DR11"/>
    <mergeCell ref="EO11:EP11"/>
    <mergeCell ref="A12:B12"/>
    <mergeCell ref="Y12:Z12"/>
    <mergeCell ref="AW12:AX12"/>
    <mergeCell ref="BU12:BV12"/>
    <mergeCell ref="CS12:CT12"/>
    <mergeCell ref="DQ12:DR12"/>
    <mergeCell ref="EO12:EP12"/>
    <mergeCell ref="A30:B30"/>
    <mergeCell ref="Y30:Z30"/>
    <mergeCell ref="AW30:AX30"/>
    <mergeCell ref="BU30:BV30"/>
    <mergeCell ref="CS30:CT30"/>
    <mergeCell ref="DQ30:DR30"/>
    <mergeCell ref="EO30:EP30"/>
    <mergeCell ref="A47:B47"/>
    <mergeCell ref="Y47:Z47"/>
    <mergeCell ref="AW47:AX47"/>
    <mergeCell ref="BU47:BV47"/>
    <mergeCell ref="CS47:CT47"/>
    <mergeCell ref="DQ47:DR47"/>
    <mergeCell ref="EO47:EP47"/>
    <mergeCell ref="A48:B48"/>
    <mergeCell ref="Y48:Z48"/>
    <mergeCell ref="AW48:AX48"/>
    <mergeCell ref="BU48:BV48"/>
    <mergeCell ref="CS48:CT48"/>
    <mergeCell ref="DQ48:DR48"/>
    <mergeCell ref="EO48:EP48"/>
    <mergeCell ref="A49:B49"/>
    <mergeCell ref="Y49:Z49"/>
    <mergeCell ref="AW49:AX49"/>
    <mergeCell ref="BU49:BV49"/>
    <mergeCell ref="CS49:CT49"/>
    <mergeCell ref="DQ49:DR49"/>
    <mergeCell ref="EO49:EP49"/>
    <mergeCell ref="A50:B50"/>
    <mergeCell ref="Y50:Z50"/>
    <mergeCell ref="AW50:AX50"/>
    <mergeCell ref="BU50:BV50"/>
    <mergeCell ref="CS50:CT50"/>
    <mergeCell ref="DQ50:DR50"/>
    <mergeCell ref="EO50:EP50"/>
    <mergeCell ref="A51:B51"/>
    <mergeCell ref="Y51:Z51"/>
    <mergeCell ref="AW51:AX51"/>
    <mergeCell ref="BU51:BV51"/>
    <mergeCell ref="CS51:CT51"/>
    <mergeCell ref="DQ51:DR51"/>
    <mergeCell ref="EO51:EP51"/>
    <mergeCell ref="A52:B52"/>
    <mergeCell ref="Y52:Z52"/>
    <mergeCell ref="AW52:AX52"/>
    <mergeCell ref="BU52:BV52"/>
    <mergeCell ref="CS52:CT52"/>
    <mergeCell ref="DQ52:DR52"/>
    <mergeCell ref="EO52:EP52"/>
    <mergeCell ref="A53:B53"/>
    <mergeCell ref="Y53:Z53"/>
    <mergeCell ref="AW53:AX53"/>
    <mergeCell ref="BU53:BV53"/>
    <mergeCell ref="CS53:CT53"/>
    <mergeCell ref="DQ53:DR53"/>
    <mergeCell ref="EO53:EP53"/>
    <mergeCell ref="A54:B54"/>
    <mergeCell ref="Y54:Z54"/>
    <mergeCell ref="AW54:AX54"/>
    <mergeCell ref="BU54:BV54"/>
    <mergeCell ref="CS54:CT54"/>
    <mergeCell ref="DQ54:DR54"/>
    <mergeCell ref="EO54:EP54"/>
    <mergeCell ref="A55:B55"/>
    <mergeCell ref="Y55:Z55"/>
    <mergeCell ref="AW55:AX55"/>
    <mergeCell ref="BU55:BV55"/>
    <mergeCell ref="CS55:CT55"/>
    <mergeCell ref="DQ55:DR55"/>
    <mergeCell ref="EO55:EP55"/>
    <mergeCell ref="A56:B56"/>
    <mergeCell ref="Y56:Z56"/>
    <mergeCell ref="AW56:AX56"/>
    <mergeCell ref="BU56:BV56"/>
    <mergeCell ref="CS56:CT56"/>
    <mergeCell ref="DQ56:DR56"/>
    <mergeCell ref="EO56:EP56"/>
    <mergeCell ref="A57:B57"/>
    <mergeCell ref="Y57:Z57"/>
    <mergeCell ref="AW57:AX57"/>
    <mergeCell ref="BU57:BV57"/>
    <mergeCell ref="CS57:CT57"/>
    <mergeCell ref="DQ57:DR57"/>
    <mergeCell ref="EO57:EP57"/>
    <mergeCell ref="A58:B58"/>
    <mergeCell ref="Y58:Z58"/>
    <mergeCell ref="AW58:AX58"/>
    <mergeCell ref="BU58:BV58"/>
    <mergeCell ref="CS58:CT58"/>
    <mergeCell ref="DQ58:DR58"/>
    <mergeCell ref="EO58:EP58"/>
    <mergeCell ref="A59:B59"/>
    <mergeCell ref="Y59:Z59"/>
    <mergeCell ref="AW59:AX59"/>
    <mergeCell ref="BU59:BV59"/>
    <mergeCell ref="CS59:CT59"/>
    <mergeCell ref="DQ59:DR59"/>
    <mergeCell ref="EO59:EP59"/>
    <mergeCell ref="A60:B60"/>
    <mergeCell ref="Y60:Z60"/>
    <mergeCell ref="AW60:AX60"/>
    <mergeCell ref="BU60:BV60"/>
    <mergeCell ref="CS60:CT60"/>
    <mergeCell ref="DQ60:DR60"/>
    <mergeCell ref="EO60:EP60"/>
    <mergeCell ref="A61:B61"/>
    <mergeCell ref="Y61:Z61"/>
    <mergeCell ref="AW61:AX61"/>
    <mergeCell ref="BU61:BV61"/>
    <mergeCell ref="CS61:CT61"/>
    <mergeCell ref="DQ61:DR61"/>
    <mergeCell ref="EO61:EP61"/>
    <mergeCell ref="A62:B62"/>
    <mergeCell ref="Y62:Z62"/>
    <mergeCell ref="AW62:AX62"/>
    <mergeCell ref="BU62:BV62"/>
    <mergeCell ref="CS62:CT62"/>
    <mergeCell ref="DQ62:DR62"/>
    <mergeCell ref="EO62:EP62"/>
    <mergeCell ref="A63:B63"/>
    <mergeCell ref="Y63:Z63"/>
    <mergeCell ref="AW63:AX63"/>
    <mergeCell ref="BU63:BV63"/>
    <mergeCell ref="CS63:CT63"/>
    <mergeCell ref="DQ63:DR63"/>
    <mergeCell ref="EO63:EP63"/>
    <mergeCell ref="A64:B64"/>
    <mergeCell ref="Y64:Z64"/>
    <mergeCell ref="AW64:AX64"/>
    <mergeCell ref="BU64:BV64"/>
    <mergeCell ref="CS64:CT64"/>
    <mergeCell ref="DQ64:DR64"/>
    <mergeCell ref="EO64:EP64"/>
    <mergeCell ref="A65:B65"/>
    <mergeCell ref="Y65:Z65"/>
    <mergeCell ref="AW65:AX65"/>
    <mergeCell ref="BU65:BV65"/>
    <mergeCell ref="CS65:CT65"/>
    <mergeCell ref="DQ65:DR65"/>
    <mergeCell ref="EO65:EP65"/>
    <mergeCell ref="A66:B66"/>
    <mergeCell ref="Y66:Z66"/>
    <mergeCell ref="AW66:AX66"/>
    <mergeCell ref="BU66:BV66"/>
    <mergeCell ref="CS66:CT66"/>
    <mergeCell ref="DQ66:DR66"/>
    <mergeCell ref="EO66:EP66"/>
    <mergeCell ref="A67:B67"/>
    <mergeCell ref="Y67:Z67"/>
    <mergeCell ref="AW67:AX67"/>
    <mergeCell ref="BU67:BV67"/>
    <mergeCell ref="CS67:CT67"/>
    <mergeCell ref="DQ67:DR67"/>
    <mergeCell ref="EO67:EP67"/>
    <mergeCell ref="A68:B68"/>
    <mergeCell ref="Y68:Z68"/>
    <mergeCell ref="AW68:AX68"/>
    <mergeCell ref="BU68:BV68"/>
    <mergeCell ref="CS68:CT68"/>
    <mergeCell ref="DQ68:DR68"/>
    <mergeCell ref="EO68:EP68"/>
    <mergeCell ref="A69:B69"/>
    <mergeCell ref="Y69:Z69"/>
    <mergeCell ref="AW69:AX69"/>
    <mergeCell ref="BU69:BV69"/>
    <mergeCell ref="CS69:CT69"/>
    <mergeCell ref="DQ69:DR69"/>
    <mergeCell ref="EO69:EP69"/>
    <mergeCell ref="A70:B70"/>
    <mergeCell ref="Y70:Z70"/>
    <mergeCell ref="AW70:AX70"/>
    <mergeCell ref="BU70:BV70"/>
    <mergeCell ref="CS70:CT70"/>
    <mergeCell ref="DQ70:DR70"/>
    <mergeCell ref="EO70:EP70"/>
    <mergeCell ref="A71:B71"/>
    <mergeCell ref="Y71:Z71"/>
    <mergeCell ref="AW71:AX71"/>
    <mergeCell ref="BU71:BV71"/>
    <mergeCell ref="CS71:CT71"/>
    <mergeCell ref="DQ71:DR71"/>
    <mergeCell ref="EO71:EP71"/>
    <mergeCell ref="A72:B72"/>
    <mergeCell ref="Y72:Z72"/>
    <mergeCell ref="AW72:AX72"/>
    <mergeCell ref="BU72:BV72"/>
    <mergeCell ref="CS72:CT72"/>
    <mergeCell ref="DQ72:DR72"/>
    <mergeCell ref="EO72:EP72"/>
    <mergeCell ref="A73:B73"/>
    <mergeCell ref="Y73:Z73"/>
    <mergeCell ref="AW73:AX73"/>
    <mergeCell ref="BU73:BV73"/>
    <mergeCell ref="CS73:CT73"/>
    <mergeCell ref="DQ73:DR73"/>
    <mergeCell ref="EO73:EP73"/>
    <mergeCell ref="A74:B74"/>
    <mergeCell ref="Y74:Z74"/>
    <mergeCell ref="AW74:AX74"/>
    <mergeCell ref="BU74:BV74"/>
    <mergeCell ref="CS74:CT74"/>
    <mergeCell ref="DQ74:DR74"/>
    <mergeCell ref="EO74:EP74"/>
    <mergeCell ref="A75:B75"/>
    <mergeCell ref="EO75:EP75"/>
    <mergeCell ref="A76:B76"/>
    <mergeCell ref="EO76:EP76"/>
    <mergeCell ref="A77:B77"/>
    <mergeCell ref="EO77:EP77"/>
    <mergeCell ref="A78:B78"/>
    <mergeCell ref="EO78:EP78"/>
    <mergeCell ref="A79:B79"/>
    <mergeCell ref="EO79:EP79"/>
    <mergeCell ref="A80:B80"/>
    <mergeCell ref="EO80:EP80"/>
    <mergeCell ref="A81:B81"/>
    <mergeCell ref="EO81:EP81"/>
    <mergeCell ref="A82:B82"/>
    <mergeCell ref="EO82:EP82"/>
    <mergeCell ref="A83:B83"/>
    <mergeCell ref="EO83:EP83"/>
    <mergeCell ref="A84:B84"/>
    <mergeCell ref="EO84:EP84"/>
    <mergeCell ref="A85:B85"/>
    <mergeCell ref="EO85:EP85"/>
    <mergeCell ref="A86:B86"/>
    <mergeCell ref="EO86:EP86"/>
    <mergeCell ref="A87:B87"/>
    <mergeCell ref="EO87:EP87"/>
    <mergeCell ref="A88:B88"/>
    <mergeCell ref="EO88:EP88"/>
    <mergeCell ref="A89:B89"/>
    <mergeCell ref="EO89:EP89"/>
    <mergeCell ref="A90:B90"/>
    <mergeCell ref="EO90:EP90"/>
    <mergeCell ref="A91:B91"/>
    <mergeCell ref="EO91:EP91"/>
    <mergeCell ref="A92:B92"/>
    <mergeCell ref="EO92:EP92"/>
    <mergeCell ref="A93:B93"/>
    <mergeCell ref="EO93:EP93"/>
    <mergeCell ref="A94:B94"/>
    <mergeCell ref="EO94:EP94"/>
    <mergeCell ref="A95:B95"/>
    <mergeCell ref="EO95:EP95"/>
    <mergeCell ref="A96:B96"/>
    <mergeCell ref="EO96:EP96"/>
    <mergeCell ref="A97:B97"/>
    <mergeCell ref="EO97:EP97"/>
    <mergeCell ref="A98:B98"/>
    <mergeCell ref="EO98:EP98"/>
    <mergeCell ref="A99:B99"/>
    <mergeCell ref="EO99:EP99"/>
    <mergeCell ref="A100:B100"/>
    <mergeCell ref="EO100:EP100"/>
    <mergeCell ref="A101:B101"/>
    <mergeCell ref="EO101:EP101"/>
    <mergeCell ref="A102:B102"/>
    <mergeCell ref="EO102:EP102"/>
    <mergeCell ref="A103:B103"/>
    <mergeCell ref="EO103:EP103"/>
    <mergeCell ref="A104:B104"/>
    <mergeCell ref="EO104:EP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AE286"/>
  <sheetViews>
    <sheetView topLeftCell="A32" workbookViewId="0">
      <selection activeCell="G277" sqref="G277"/>
    </sheetView>
  </sheetViews>
  <sheetFormatPr defaultColWidth="9" defaultRowHeight="12.5"/>
  <cols>
    <col min="3" max="3" width="17.8181818181818" customWidth="1"/>
    <col min="5" max="5" width="12.8181818181818"/>
    <col min="6" max="7" width="12.1818181818182" customWidth="1"/>
    <col min="8" max="12" width="12" customWidth="1"/>
    <col min="14" max="14" width="25.5454545454545" customWidth="1"/>
    <col min="15" max="15" width="12.1818181818182" customWidth="1"/>
    <col min="16" max="16" width="11" customWidth="1"/>
    <col min="17" max="20" width="12" customWidth="1"/>
    <col min="21" max="21" width="11" customWidth="1"/>
  </cols>
  <sheetData>
    <row r="4" ht="13" spans="8:8">
      <c r="H4" s="90" t="s">
        <v>322</v>
      </c>
    </row>
    <row r="5" spans="14:14">
      <c r="N5" s="108" t="s">
        <v>323</v>
      </c>
    </row>
    <row r="6" ht="14.5" spans="2:12">
      <c r="B6" s="91"/>
      <c r="C6" s="92" t="s">
        <v>324</v>
      </c>
      <c r="D6" s="91"/>
      <c r="F6" s="91"/>
      <c r="G6" s="91"/>
      <c r="H6" s="91"/>
      <c r="I6" s="91"/>
      <c r="J6" s="91"/>
      <c r="K6" s="91"/>
      <c r="L6" s="91"/>
    </row>
    <row r="7" ht="14.5" spans="2:12">
      <c r="B7" s="93" t="s">
        <v>325</v>
      </c>
      <c r="C7" s="94" t="s">
        <v>3</v>
      </c>
      <c r="D7" s="93" t="s">
        <v>326</v>
      </c>
      <c r="E7" s="91">
        <v>2020</v>
      </c>
      <c r="F7" s="91" t="s">
        <v>187</v>
      </c>
      <c r="G7" s="91" t="s">
        <v>188</v>
      </c>
      <c r="H7" s="91" t="s">
        <v>189</v>
      </c>
      <c r="I7" s="91" t="s">
        <v>190</v>
      </c>
      <c r="J7" s="91" t="s">
        <v>191</v>
      </c>
      <c r="K7" s="91" t="s">
        <v>192</v>
      </c>
      <c r="L7" s="91" t="s">
        <v>193</v>
      </c>
    </row>
    <row r="8" ht="14.5" spans="2:31">
      <c r="B8" s="93" t="s">
        <v>327</v>
      </c>
      <c r="C8" s="91" t="s">
        <v>19</v>
      </c>
      <c r="D8" s="93" t="s">
        <v>20</v>
      </c>
      <c r="E8" s="91"/>
      <c r="F8">
        <f>O8</f>
        <v>44.2329204252644</v>
      </c>
      <c r="G8">
        <f t="shared" ref="G8:L11" si="0">P8</f>
        <v>110.259898589115</v>
      </c>
      <c r="H8">
        <f t="shared" si="0"/>
        <v>226.402192684943</v>
      </c>
      <c r="I8">
        <f t="shared" si="0"/>
        <v>24.5075806920002</v>
      </c>
      <c r="J8">
        <f t="shared" si="0"/>
        <v>26.840837172137</v>
      </c>
      <c r="K8">
        <f t="shared" si="0"/>
        <v>108.817540569701</v>
      </c>
      <c r="L8">
        <f t="shared" si="0"/>
        <v>58.0379466026954</v>
      </c>
      <c r="N8" s="96" t="s">
        <v>328</v>
      </c>
      <c r="O8" s="108">
        <f>SUMPRODUCT('TechHeat-RES-SD'!G3:G20,'TechHeat-RES-SD'!G76:G93,'TechHeat-RES-SD'!G133:G150)</f>
        <v>44.2329204252644</v>
      </c>
      <c r="P8" s="108">
        <f>SUMPRODUCT('TechHeat-RES-SD'!H3:H20,'TechHeat-RES-SD'!H76:H93,'TechHeat-RES-SD'!H133:H150)</f>
        <v>110.259898589115</v>
      </c>
      <c r="Q8" s="108">
        <f>SUMPRODUCT('TechHeat-RES-SD'!I3:I20,'TechHeat-RES-SD'!I76:I93,'TechHeat-RES-SD'!I133:I150)</f>
        <v>226.402192684943</v>
      </c>
      <c r="R8" s="108">
        <f>SUMPRODUCT('TechHeat-RES-SD'!J3:J20,'TechHeat-RES-SD'!J76:J93,'TechHeat-RES-SD'!J133:J150)</f>
        <v>24.5075806920002</v>
      </c>
      <c r="S8" s="108">
        <f>SUMPRODUCT('TechHeat-RES-SD'!K3:K20,'TechHeat-RES-SD'!K76:K93,'TechHeat-RES-SD'!K133:K150)</f>
        <v>26.840837172137</v>
      </c>
      <c r="T8" s="108">
        <f>SUMPRODUCT('TechHeat-RES-SD'!L3:L20,'TechHeat-RES-SD'!L76:L93,'TechHeat-RES-SD'!L133:L150)</f>
        <v>108.817540569701</v>
      </c>
      <c r="U8" s="108">
        <f>SUMPRODUCT('TechHeat-RES-SD'!M3:M20,'TechHeat-RES-SD'!M76:M93,'TechHeat-RES-SD'!M133:M150)</f>
        <v>58.0379466026954</v>
      </c>
      <c r="X8" s="35" t="s">
        <v>329</v>
      </c>
      <c r="Y8" s="112">
        <f>attached_space_heating_byendtyp!W15</f>
        <v>53.342952</v>
      </c>
      <c r="Z8" s="112">
        <f>attached_space_heating_byendtyp!AU15</f>
        <v>124.50964</v>
      </c>
      <c r="AA8" s="112">
        <f>attached_space_heating_byendtyp!BS15</f>
        <v>227.962187</v>
      </c>
      <c r="AB8" s="112">
        <f>attached_space_heating_byendtyp!CQ15</f>
        <v>25.618392</v>
      </c>
      <c r="AC8" s="112">
        <f>attached_space_heating_byendtyp!DO15</f>
        <v>27.017457</v>
      </c>
      <c r="AD8" s="112">
        <f>attached_space_heating_byendtyp!EM15</f>
        <v>109.281769</v>
      </c>
      <c r="AE8" s="112">
        <f>attached_space_heating_byendtyp!FK15</f>
        <v>60.31598</v>
      </c>
    </row>
    <row r="9" ht="14.5" spans="2:31">
      <c r="B9" s="93" t="s">
        <v>327</v>
      </c>
      <c r="C9" s="91" t="s">
        <v>25</v>
      </c>
      <c r="D9" s="93" t="s">
        <v>20</v>
      </c>
      <c r="E9" s="91"/>
      <c r="F9">
        <f t="shared" ref="F9:F11" si="1">O9</f>
        <v>3.41047503233225</v>
      </c>
      <c r="G9">
        <f t="shared" si="0"/>
        <v>13.1451423291774</v>
      </c>
      <c r="H9">
        <f t="shared" si="0"/>
        <v>41.5043976937105</v>
      </c>
      <c r="I9">
        <f t="shared" si="0"/>
        <v>1.78727073635325</v>
      </c>
      <c r="J9">
        <f t="shared" si="0"/>
        <v>1.64162960106696</v>
      </c>
      <c r="K9">
        <f t="shared" si="0"/>
        <v>10.3420020383717</v>
      </c>
      <c r="L9">
        <f t="shared" si="0"/>
        <v>8.43143709361364</v>
      </c>
      <c r="O9">
        <f>SUMPRODUCT('TechHeat-RES-SA'!G3:G20,'TechHeat-RES-SA'!G76:G93,'TechHeat-RES-SA'!U125:U142)</f>
        <v>3.41047503233225</v>
      </c>
      <c r="P9">
        <f>SUMPRODUCT('TechHeat-RES-SA'!H3:H20,'TechHeat-RES-SA'!H76:H93,'TechHeat-RES-SA'!V125:V142)</f>
        <v>13.1451423291774</v>
      </c>
      <c r="Q9">
        <f>SUMPRODUCT('TechHeat-RES-SA'!I3:I20,'TechHeat-RES-SA'!I76:I93,'TechHeat-RES-SA'!W125:W142)</f>
        <v>41.5043976937105</v>
      </c>
      <c r="R9">
        <f>SUMPRODUCT('TechHeat-RES-SA'!J3:J20,'TechHeat-RES-SA'!J76:J93,'TechHeat-RES-SA'!X125:X142)</f>
        <v>1.78727073635325</v>
      </c>
      <c r="S9">
        <f>SUMPRODUCT('TechHeat-RES-SA'!K3:K20,'TechHeat-RES-SA'!K76:K93,'TechHeat-RES-SA'!Y125:Y142)</f>
        <v>1.64162960106696</v>
      </c>
      <c r="T9">
        <f>SUMPRODUCT('TechHeat-RES-SA'!L3:L20,'TechHeat-RES-SA'!L76:L93,'TechHeat-RES-SA'!Z125:Z142)</f>
        <v>10.3420020383717</v>
      </c>
      <c r="U9">
        <f>SUMPRODUCT('TechHeat-RES-SA'!M3:M20,'TechHeat-RES-SA'!M76:M93,'TechHeat-RES-SA'!AA125:AA142)</f>
        <v>8.43143709361364</v>
      </c>
      <c r="Y9" s="112">
        <f>attached_space_heating_byendtyp!W16</f>
        <v>4.091554</v>
      </c>
      <c r="Z9" s="112">
        <f>attached_space_heating_byendtyp!AU16</f>
        <v>15.25022</v>
      </c>
      <c r="AA9" s="112">
        <f>attached_space_heating_byendtyp!BS16</f>
        <v>42.57992</v>
      </c>
      <c r="AB9" s="112">
        <f>attached_space_heating_byendtyp!CQ16</f>
        <v>1.852714</v>
      </c>
      <c r="AC9" s="112">
        <f>attached_space_heating_byendtyp!DO16</f>
        <v>1.681238</v>
      </c>
      <c r="AD9" s="112">
        <f>attached_space_heating_byendtyp!EM16</f>
        <v>10.438742</v>
      </c>
      <c r="AE9" s="112">
        <f>attached_space_heating_byendtyp!FK16</f>
        <v>8.767658</v>
      </c>
    </row>
    <row r="10" ht="14.5" spans="2:31">
      <c r="B10" s="93" t="s">
        <v>327</v>
      </c>
      <c r="C10" s="91" t="s">
        <v>27</v>
      </c>
      <c r="D10" s="93" t="s">
        <v>20</v>
      </c>
      <c r="E10" s="91"/>
      <c r="F10">
        <f t="shared" si="1"/>
        <v>4.31022908941755</v>
      </c>
      <c r="G10">
        <f t="shared" si="0"/>
        <v>50.0408545752559</v>
      </c>
      <c r="H10">
        <f t="shared" si="0"/>
        <v>40.9668413162094</v>
      </c>
      <c r="I10">
        <f t="shared" si="0"/>
        <v>3.76662502153093</v>
      </c>
      <c r="J10">
        <f t="shared" si="0"/>
        <v>2.89121680805138</v>
      </c>
      <c r="K10">
        <f t="shared" si="0"/>
        <v>15.3424016958788</v>
      </c>
      <c r="L10">
        <f t="shared" si="0"/>
        <v>11.3809860737298</v>
      </c>
      <c r="O10">
        <f>SUMPRODUCT('TechHeat-RES-AP'!G3:G20,'TechHeat-RES-AP'!G76:G93,'TechHeat-RES-AP'!U128:U145)</f>
        <v>4.31022908941755</v>
      </c>
      <c r="P10">
        <f>SUMPRODUCT('TechHeat-RES-AP'!H3:H20,'TechHeat-RES-AP'!H76:H93,'TechHeat-RES-AP'!V128:V145)</f>
        <v>50.0408545752559</v>
      </c>
      <c r="Q10">
        <f>SUMPRODUCT('TechHeat-RES-AP'!I3:I20,'TechHeat-RES-AP'!I76:I93,'TechHeat-RES-AP'!W128:W145)</f>
        <v>40.9668413162094</v>
      </c>
      <c r="R10">
        <f>SUMPRODUCT('TechHeat-RES-AP'!J3:J20,'TechHeat-RES-AP'!J76:J93,'TechHeat-RES-AP'!X128:X145)</f>
        <v>3.76662502153093</v>
      </c>
      <c r="S10">
        <f>SUMPRODUCT('TechHeat-RES-AP'!K3:K20,'TechHeat-RES-AP'!K76:K93,'TechHeat-RES-AP'!Y128:Y145)</f>
        <v>2.89121680805138</v>
      </c>
      <c r="T10">
        <f>SUMPRODUCT('TechHeat-RES-AP'!L3:L20,'TechHeat-RES-AP'!L76:L93,'TechHeat-RES-AP'!Z128:Z145)</f>
        <v>15.3424016958788</v>
      </c>
      <c r="U10">
        <f>SUMPRODUCT('TechHeat-RES-AP'!M3:M20,'TechHeat-RES-AP'!M76:M93,'TechHeat-RES-AP'!AA128:AA145)</f>
        <v>11.3809860737298</v>
      </c>
      <c r="Y10" s="112">
        <f>attached_space_heating_byendtyp!W17</f>
        <v>5.177707</v>
      </c>
      <c r="Z10" s="112">
        <f>attached_space_heating_byendtyp!AU17</f>
        <v>58.997867</v>
      </c>
      <c r="AA10" s="112">
        <f>attached_space_heating_byendtyp!BS17</f>
        <v>42.439269</v>
      </c>
      <c r="AB10" s="112">
        <f>attached_space_heating_byendtyp!CQ17</f>
        <v>3.916784</v>
      </c>
      <c r="AC10" s="112">
        <f>attached_space_heating_byendtyp!DO17</f>
        <v>2.961501</v>
      </c>
      <c r="AD10" s="112">
        <f>attached_space_heating_byendtyp!EM17</f>
        <v>15.487576</v>
      </c>
      <c r="AE10" s="112">
        <f>attached_space_heating_byendtyp!FK17</f>
        <v>11.643758</v>
      </c>
    </row>
    <row r="11" ht="14.5" spans="2:31">
      <c r="B11" s="93" t="s">
        <v>327</v>
      </c>
      <c r="C11" s="91" t="s">
        <v>29</v>
      </c>
      <c r="D11" s="93" t="s">
        <v>20</v>
      </c>
      <c r="E11" s="91"/>
      <c r="F11">
        <f t="shared" si="1"/>
        <v>2.01030404565436</v>
      </c>
      <c r="G11">
        <f t="shared" si="0"/>
        <v>2.80219557653654</v>
      </c>
      <c r="H11">
        <f t="shared" si="0"/>
        <v>1.5971203562408</v>
      </c>
      <c r="I11">
        <f t="shared" si="0"/>
        <v>0.8601117278608</v>
      </c>
      <c r="J11">
        <f t="shared" si="0"/>
        <v>1.08383874893692</v>
      </c>
      <c r="K11">
        <f t="shared" si="0"/>
        <v>6.68510372869323</v>
      </c>
      <c r="L11">
        <f t="shared" si="0"/>
        <v>3.148525217085</v>
      </c>
      <c r="O11">
        <f>SUMPRODUCT('TechHeat-RES-MOB'!G3:G20,'TechHeat-RES-MOB'!G76:G93,'TechHeat-RES-MOB'!T126:T143)</f>
        <v>2.01030404565436</v>
      </c>
      <c r="P11">
        <f>SUMPRODUCT('TechHeat-RES-MOB'!H3:H20,'TechHeat-RES-MOB'!H76:H93,'TechHeat-RES-MOB'!U126:U143)</f>
        <v>2.80219557653654</v>
      </c>
      <c r="Q11">
        <f>SUMPRODUCT('TechHeat-RES-MOB'!I3:I20,'TechHeat-RES-MOB'!I76:I93,'TechHeat-RES-MOB'!V126:V143)</f>
        <v>1.5971203562408</v>
      </c>
      <c r="R11">
        <f>SUMPRODUCT('TechHeat-RES-MOB'!J3:J20,'TechHeat-RES-MOB'!J76:J93,'TechHeat-RES-MOB'!W126:W143)</f>
        <v>0.8601117278608</v>
      </c>
      <c r="S11">
        <f>SUMPRODUCT('TechHeat-RES-MOB'!K3:K20,'TechHeat-RES-MOB'!K76:K93,'TechHeat-RES-MOB'!X126:X143)</f>
        <v>1.08383874893692</v>
      </c>
      <c r="T11">
        <f>SUMPRODUCT('TechHeat-RES-MOB'!L3:L20,'TechHeat-RES-MOB'!L76:L93,'TechHeat-RES-MOB'!Y126:Y143)</f>
        <v>6.68510372869323</v>
      </c>
      <c r="U11">
        <f>SUMPRODUCT('TechHeat-RES-MOB'!M3:M20,'TechHeat-RES-MOB'!M76:M93,'TechHeat-RES-MOB'!Z126:Z143)</f>
        <v>3.148525217085</v>
      </c>
      <c r="Y11" s="112">
        <f>attached_space_heating_byendtyp!W18</f>
        <v>2.478052</v>
      </c>
      <c r="Z11" s="112">
        <f>attached_space_heating_byendtyp!AU18</f>
        <v>3.385293</v>
      </c>
      <c r="AA11" s="112">
        <f>attached_space_heating_byendtyp!BS18</f>
        <v>1.650337</v>
      </c>
      <c r="AB11" s="112">
        <f>attached_space_heating_byendtyp!CQ18</f>
        <v>0.924455</v>
      </c>
      <c r="AC11" s="112">
        <f>attached_space_heating_byendtyp!DO18</f>
        <v>1.108921</v>
      </c>
      <c r="AD11" s="112">
        <f>attached_space_heating_byendtyp!EM18</f>
        <v>6.619415</v>
      </c>
      <c r="AE11" s="112">
        <f>attached_space_heating_byendtyp!FK18</f>
        <v>3.163551</v>
      </c>
    </row>
    <row r="12" spans="2:12">
      <c r="B12" s="93" t="s">
        <v>327</v>
      </c>
      <c r="C12" s="95" t="s">
        <v>31</v>
      </c>
      <c r="D12" s="93" t="s">
        <v>20</v>
      </c>
      <c r="E12" s="91"/>
      <c r="F12" s="91">
        <f>'TechCooling-RES'!U3*attached_coolingsecuse!W13</f>
        <v>0.32287300349784</v>
      </c>
      <c r="G12" s="91">
        <f>'TechCooling-RES'!V3*attached_coolingsecuse!AU13</f>
        <v>2.566813537084</v>
      </c>
      <c r="H12" s="91">
        <f>'TechCooling-RES'!W3*attached_coolingsecuse!BS13</f>
        <v>13.703384696134</v>
      </c>
      <c r="I12" s="91">
        <f>'TechCooling-RES'!X3*attached_coolingsecuse!CQ13</f>
        <v>1.68723300593026</v>
      </c>
      <c r="J12" s="91">
        <f>'TechCooling-RES'!Y3*attached_coolingsecuse!DO13</f>
        <v>0.47763621997262</v>
      </c>
      <c r="K12" s="91">
        <f>'TechCooling-RES'!Z3*attached_coolingsecuse!EM13</f>
        <v>0.17504331539595</v>
      </c>
      <c r="L12" s="91">
        <f>'TechCooling-RES'!AA3*attached_coolingsecuse!FK13</f>
        <v>0.36544633966764</v>
      </c>
    </row>
    <row r="13" spans="2:12">
      <c r="B13" s="93" t="s">
        <v>327</v>
      </c>
      <c r="C13" s="95" t="s">
        <v>33</v>
      </c>
      <c r="D13" s="93" t="s">
        <v>20</v>
      </c>
      <c r="E13" s="91"/>
      <c r="F13" s="91">
        <f>'TechCooling-RES'!U5*attached_coolingsecuse!W13</f>
        <v>0.03666161887608</v>
      </c>
      <c r="G13" s="91">
        <f>'TechCooling-RES'!V5*attached_coolingsecuse!AU13</f>
        <v>0.4923777387002</v>
      </c>
      <c r="H13" s="91">
        <f>'TechCooling-RES'!W5*attached_coolingsecuse!BS13</f>
        <v>3.9534163604664</v>
      </c>
      <c r="I13" s="91">
        <f>'TechCooling-RES'!X5*attached_coolingsecuse!CQ13</f>
        <v>0.19411534009974</v>
      </c>
      <c r="J13" s="91">
        <f>'TechCooling-RES'!Y5*attached_coolingsecuse!DO13</f>
        <v>0.05193201320539</v>
      </c>
      <c r="K13" s="91">
        <f>'TechCooling-RES'!Z5*attached_coolingsecuse!EM13</f>
        <v>0.0424707728775</v>
      </c>
      <c r="L13" s="91">
        <f>'TechCooling-RES'!AA5*attached_coolingsecuse!FK13</f>
        <v>0.09653183407206</v>
      </c>
    </row>
    <row r="14" spans="2:12">
      <c r="B14" s="93" t="s">
        <v>327</v>
      </c>
      <c r="C14" s="95" t="s">
        <v>35</v>
      </c>
      <c r="D14" s="93" t="s">
        <v>20</v>
      </c>
      <c r="E14" s="91"/>
      <c r="F14" s="91">
        <f>'TechCooling-RES'!U7*attached_coolingsecuse!W13</f>
        <v>0.09315830299302</v>
      </c>
      <c r="G14" s="91">
        <f>'TechCooling-RES'!V7*attached_coolingsecuse!AU13</f>
        <v>2.7526786978974</v>
      </c>
      <c r="H14" s="91">
        <f>'TechCooling-RES'!W7*attached_coolingsecuse!BS13</f>
        <v>7.40832007827252</v>
      </c>
      <c r="I14" s="91">
        <f>'TechCooling-RES'!X7*attached_coolingsecuse!CQ13</f>
        <v>0.6476276460937</v>
      </c>
      <c r="J14" s="91">
        <f>'TechCooling-RES'!Y7*attached_coolingsecuse!DO13</f>
        <v>0.13547921432063</v>
      </c>
      <c r="K14" s="91">
        <f>'TechCooling-RES'!Z7*attached_coolingsecuse!EM13</f>
        <v>0.065968583859</v>
      </c>
      <c r="L14" s="91">
        <f>'TechCooling-RES'!AA7*attached_coolingsecuse!FK13</f>
        <v>0.2824844116239</v>
      </c>
    </row>
    <row r="15" spans="2:15">
      <c r="B15" s="93" t="s">
        <v>327</v>
      </c>
      <c r="C15" s="95" t="s">
        <v>37</v>
      </c>
      <c r="D15" s="93" t="s">
        <v>20</v>
      </c>
      <c r="E15" s="91"/>
      <c r="F15" s="91">
        <f>'TechCooling-RES'!U9*attached_coolingsecuse!W13</f>
        <v>0.01722107463306</v>
      </c>
      <c r="G15" s="91">
        <f>'TechCooling-RES'!V9*attached_coolingsecuse!AU13</f>
        <v>0.0673100263184</v>
      </c>
      <c r="H15" s="91">
        <f>'TechCooling-RES'!W9*attached_coolingsecuse!BS13</f>
        <v>0.11548986512706</v>
      </c>
      <c r="I15" s="91">
        <f>'TechCooling-RES'!X9*attached_coolingsecuse!CQ13</f>
        <v>0.0557020078763</v>
      </c>
      <c r="J15" s="91">
        <f>'TechCooling-RES'!Y9*attached_coolingsecuse!DO13</f>
        <v>0.01844955250136</v>
      </c>
      <c r="K15" s="91">
        <f>'TechCooling-RES'!Z9*attached_coolingsecuse!EM13</f>
        <v>0.01128232786755</v>
      </c>
      <c r="L15" s="91">
        <f>'TechCooling-RES'!AA9*attached_coolingsecuse!FK13</f>
        <v>0.0278994146364</v>
      </c>
      <c r="N15" s="96" t="s">
        <v>328</v>
      </c>
      <c r="O15" t="e">
        <f>SUMPRODUCT('TechCooling-RES'!G22:G23,'TechCooling-RES'!G57:G58,'TechCooling-RES'!G82:G82)</f>
        <v>#VALUE!</v>
      </c>
    </row>
    <row r="16" spans="2:12">
      <c r="B16" s="93" t="s">
        <v>327</v>
      </c>
      <c r="C16" s="35" t="s">
        <v>39</v>
      </c>
      <c r="D16" s="93" t="s">
        <v>20</v>
      </c>
      <c r="E16" s="91"/>
      <c r="F16" s="96">
        <f>attached_WatHeaSecEneUse!W15</f>
        <v>9.941026</v>
      </c>
      <c r="G16" s="96">
        <f>attached_WatHeaSecEneUse!AU15</f>
        <v>24.893886</v>
      </c>
      <c r="H16" s="96">
        <f>attached_WatHeaSecEneUse!BS15</f>
        <v>55.8924</v>
      </c>
      <c r="I16" s="96">
        <f>attached_WatHeaSecEneUse!CQ15</f>
        <v>7.137875</v>
      </c>
      <c r="J16" s="96">
        <f>attached_WatHeaSecEneUse!DO15</f>
        <v>8.336168</v>
      </c>
      <c r="K16" s="96">
        <f>attached_WatHeaSecEneUse!EM15</f>
        <v>31.563828</v>
      </c>
      <c r="L16" s="96">
        <f>attached_WatHeaSecEneUse!FK15</f>
        <v>22.658503</v>
      </c>
    </row>
    <row r="17" spans="2:12">
      <c r="B17" s="93" t="s">
        <v>327</v>
      </c>
      <c r="C17" s="35" t="s">
        <v>41</v>
      </c>
      <c r="D17" s="93" t="s">
        <v>20</v>
      </c>
      <c r="E17" s="91"/>
      <c r="F17" s="96">
        <f>attached_WatHeaSecEneUse!W16</f>
        <v>1.035603</v>
      </c>
      <c r="G17" s="96">
        <f>attached_WatHeaSecEneUse!AU16</f>
        <v>4.459298</v>
      </c>
      <c r="H17" s="96">
        <f>attached_WatHeaSecEneUse!BS16</f>
        <v>14.072972</v>
      </c>
      <c r="I17" s="96">
        <f>attached_WatHeaSecEneUse!CQ16</f>
        <v>0.511973</v>
      </c>
      <c r="J17" s="96">
        <f>attached_WatHeaSecEneUse!DO16</f>
        <v>0.616728</v>
      </c>
      <c r="K17" s="96">
        <f>attached_WatHeaSecEneUse!EM16</f>
        <v>5.427296</v>
      </c>
      <c r="L17" s="96">
        <f>attached_WatHeaSecEneUse!FK16</f>
        <v>5.603568</v>
      </c>
    </row>
    <row r="18" spans="2:12">
      <c r="B18" s="93" t="s">
        <v>327</v>
      </c>
      <c r="C18" s="35" t="s">
        <v>43</v>
      </c>
      <c r="D18" s="93" t="s">
        <v>20</v>
      </c>
      <c r="E18" s="91"/>
      <c r="F18" s="96">
        <f>attached_WatHeaSecEneUse!W17</f>
        <v>2.101473</v>
      </c>
      <c r="G18" s="96">
        <f>attached_WatHeaSecEneUse!AU17</f>
        <v>16.715567</v>
      </c>
      <c r="H18" s="96">
        <f>attached_WatHeaSecEneUse!BS17</f>
        <v>20.511383</v>
      </c>
      <c r="I18" s="96">
        <f>attached_WatHeaSecEneUse!CQ17</f>
        <v>1.607726</v>
      </c>
      <c r="J18" s="96">
        <f>attached_WatHeaSecEneUse!DO17</f>
        <v>1.392631</v>
      </c>
      <c r="K18" s="96">
        <f>attached_WatHeaSecEneUse!EM17</f>
        <v>6.813086</v>
      </c>
      <c r="L18" s="96">
        <f>attached_WatHeaSecEneUse!FK17</f>
        <v>12.603456</v>
      </c>
    </row>
    <row r="19" spans="2:21">
      <c r="B19" s="93" t="s">
        <v>327</v>
      </c>
      <c r="C19" s="35" t="s">
        <v>45</v>
      </c>
      <c r="D19" s="93" t="s">
        <v>20</v>
      </c>
      <c r="E19" s="91"/>
      <c r="F19" s="96">
        <f>attached_WatHeaSecEneUse!W18</f>
        <v>0.379977</v>
      </c>
      <c r="G19" s="96">
        <f>attached_WatHeaSecEneUse!AU18</f>
        <v>0.279053</v>
      </c>
      <c r="H19" s="96">
        <f>attached_WatHeaSecEneUse!BS18</f>
        <v>0.164087</v>
      </c>
      <c r="I19" s="96">
        <f>attached_WatHeaSecEneUse!CQ18</f>
        <v>0.130327</v>
      </c>
      <c r="J19" s="96">
        <f>attached_WatHeaSecEneUse!DO18</f>
        <v>0.263527</v>
      </c>
      <c r="K19" s="96">
        <f>attached_WatHeaSecEneUse!EM18</f>
        <v>1.728686</v>
      </c>
      <c r="L19" s="96">
        <f>attached_WatHeaSecEneUse!FK18</f>
        <v>1.294958</v>
      </c>
      <c r="N19" s="108" t="s">
        <v>330</v>
      </c>
      <c r="O19" cm="1">
        <f t="array" ref="O19">SUMPRODUCT('TechWatHea-MobileHome'!F3:F8*'TechWatHea-MobileHome'!F54:F59)*31.54</f>
        <v>0.3817990649955</v>
      </c>
      <c r="P19" cm="1">
        <f t="array" ref="P19">SUMPRODUCT('TechWatHea-MobileHome'!G3:G8*'TechWatHea-MobileHome'!G54:G59)*31.54</f>
        <v>0.27855870895265</v>
      </c>
      <c r="Q19" cm="1">
        <f t="array" ref="Q19">SUMPRODUCT('TechWatHea-MobileHome'!H3:H8*'TechWatHea-MobileHome'!H54:H59)*31.54</f>
        <v>0.1626643327112</v>
      </c>
      <c r="R19" cm="1">
        <f t="array" ref="R19">SUMPRODUCT('TechWatHea-MobileHome'!I3:I8*'TechWatHea-MobileHome'!I54:I59)*31.54</f>
        <v>0.12993406079766</v>
      </c>
      <c r="S19" cm="1">
        <f t="array" ref="S19">SUMPRODUCT('TechWatHea-MobileHome'!J3:J8*'TechWatHea-MobileHome'!J54:J59)*31.54</f>
        <v>0.26263170856696</v>
      </c>
      <c r="T19" cm="1">
        <f t="array" ref="T19">SUMPRODUCT('TechWatHea-MobileHome'!K3:K8*'TechWatHea-MobileHome'!K54:K59)*31.54</f>
        <v>1.7244798173498</v>
      </c>
      <c r="U19" cm="1">
        <f t="array" ref="U19">SUMPRODUCT('TechWatHea-MobileHome'!L3:L8*'TechWatHea-MobileHome'!L54:L59)*31.54</f>
        <v>1.28921906283336</v>
      </c>
    </row>
    <row r="20" spans="2:21">
      <c r="B20" s="93" t="s">
        <v>327</v>
      </c>
      <c r="C20" s="35" t="s">
        <v>47</v>
      </c>
      <c r="D20" s="93" t="s">
        <v>20</v>
      </c>
      <c r="F20" s="96">
        <f>'Tech-Appliance'!F3*'Tech-Appliance'!F45*31.54</f>
        <v>0.833294428456067</v>
      </c>
      <c r="G20" s="96">
        <f>'Tech-Appliance'!G3*'Tech-Appliance'!G45*31.54</f>
        <v>3.96006472470182</v>
      </c>
      <c r="H20" s="96">
        <f>'Tech-Appliance'!H3*'Tech-Appliance'!H45*31.54</f>
        <v>4.01493131715559</v>
      </c>
      <c r="I20" s="96">
        <f>'Tech-Appliance'!I3*'Tech-Appliance'!I45*31.54</f>
        <v>0.654728099535055</v>
      </c>
      <c r="J20" s="96">
        <f>'Tech-Appliance'!J3*'Tech-Appliance'!J45*31.54</f>
        <v>0.36514815474624</v>
      </c>
      <c r="K20" s="96">
        <f>'Tech-Appliance'!K3*'Tech-Appliance'!K45*31.54</f>
        <v>1.20096249426114</v>
      </c>
      <c r="L20" s="96">
        <f>'Tech-Appliance'!L3*'Tech-Appliance'!L45*31.54</f>
        <v>1.81969937072201</v>
      </c>
      <c r="N20" s="96" t="s">
        <v>328</v>
      </c>
      <c r="O20" s="91">
        <f t="shared" ref="O20:U20" si="2">SUM(F20:F26)</f>
        <v>14.110132</v>
      </c>
      <c r="P20" s="91">
        <f t="shared" si="2"/>
        <v>61.385534</v>
      </c>
      <c r="Q20" s="91">
        <f t="shared" si="2"/>
        <v>59.851027</v>
      </c>
      <c r="R20" s="91">
        <f t="shared" si="2"/>
        <v>9.924747</v>
      </c>
      <c r="S20" s="91">
        <f t="shared" si="2"/>
        <v>6.13511</v>
      </c>
      <c r="T20" s="91">
        <f t="shared" si="2"/>
        <v>20.379356</v>
      </c>
      <c r="U20" s="91">
        <f t="shared" si="2"/>
        <v>27.950074</v>
      </c>
    </row>
    <row r="21" spans="2:21">
      <c r="B21" s="93" t="s">
        <v>327</v>
      </c>
      <c r="C21" s="35" t="s">
        <v>49</v>
      </c>
      <c r="D21" s="93" t="s">
        <v>20</v>
      </c>
      <c r="F21" s="96">
        <f>'Tech-Appliance'!F4*'Tech-Appliance'!F46*31.54</f>
        <v>0.348350018485547</v>
      </c>
      <c r="G21" s="96">
        <f>'Tech-Appliance'!G4*'Tech-Appliance'!G46*31.54</f>
        <v>1.09052079415551</v>
      </c>
      <c r="H21" s="96">
        <f>'Tech-Appliance'!H4*'Tech-Appliance'!H46*31.54</f>
        <v>1.10290487337394</v>
      </c>
      <c r="I21" s="96">
        <f>'Tech-Appliance'!I4*'Tech-Appliance'!I46*31.54</f>
        <v>0.234467543527469</v>
      </c>
      <c r="J21" s="96">
        <f>'Tech-Appliance'!J4*'Tech-Appliance'!J46*31.54</f>
        <v>0.1421469602405</v>
      </c>
      <c r="K21" s="96">
        <f>'Tech-Appliance'!K4*'Tech-Appliance'!K46*31.54</f>
        <v>0.425631814220943</v>
      </c>
      <c r="L21" s="96">
        <f>'Tech-Appliance'!L4*'Tech-Appliance'!L46*31.54</f>
        <v>0.497686747485125</v>
      </c>
      <c r="N21" s="96" t="s">
        <v>331</v>
      </c>
      <c r="O21" s="91">
        <f>attached_ApplianceConsume!W13</f>
        <v>14.1791</v>
      </c>
      <c r="P21" s="91">
        <f>attached_ApplianceConsume!AU13</f>
        <v>62.20982</v>
      </c>
      <c r="Q21" s="91">
        <f>attached_ApplianceConsume!BS13</f>
        <v>63.938434</v>
      </c>
      <c r="R21" s="91">
        <f>attached_ApplianceConsume!CQ13</f>
        <v>10.119953</v>
      </c>
      <c r="S21" s="91">
        <f>attached_ApplianceConsume!DO13</f>
        <v>6.780106</v>
      </c>
      <c r="T21" s="91">
        <f>attached_ApplianceConsume!EM13</f>
        <v>22.089604</v>
      </c>
      <c r="U21" s="91">
        <f>attached_ApplianceConsume!FK13</f>
        <v>29.498608</v>
      </c>
    </row>
    <row r="22" spans="2:21">
      <c r="B22" s="93" t="s">
        <v>327</v>
      </c>
      <c r="C22" s="35" t="s">
        <v>51</v>
      </c>
      <c r="D22" s="93" t="s">
        <v>20</v>
      </c>
      <c r="F22" s="96">
        <f>'Tech-Appliance'!F5*'Tech-Appliance'!F47*31.54</f>
        <v>1.35166671212165</v>
      </c>
      <c r="G22" s="96">
        <f>'Tech-Appliance'!G5*'Tech-Appliance'!G47*31.54</f>
        <v>6.58390166902901</v>
      </c>
      <c r="H22" s="96">
        <f>'Tech-Appliance'!H5*'Tech-Appliance'!H47*31.54</f>
        <v>6.46054186007982</v>
      </c>
      <c r="I22" s="96">
        <f>'Tech-Appliance'!I5*'Tech-Appliance'!I47*31.54</f>
        <v>1.02732606900771</v>
      </c>
      <c r="J22" s="96">
        <f>'Tech-Appliance'!J5*'Tech-Appliance'!J47*31.54</f>
        <v>0.625968265279268</v>
      </c>
      <c r="K22" s="96">
        <f>'Tech-Appliance'!K5*'Tech-Appliance'!K47*31.54</f>
        <v>2.61418812704286</v>
      </c>
      <c r="L22" s="96">
        <f>'Tech-Appliance'!L5*'Tech-Appliance'!L47*31.54</f>
        <v>3.37561446120345</v>
      </c>
      <c r="N22" s="96"/>
      <c r="O22" s="91"/>
      <c r="P22" s="91"/>
      <c r="Q22" s="91"/>
      <c r="R22" s="91"/>
      <c r="S22" s="91"/>
      <c r="T22" s="91"/>
      <c r="U22" s="91"/>
    </row>
    <row r="23" ht="13" spans="2:21">
      <c r="B23" s="93" t="s">
        <v>327</v>
      </c>
      <c r="C23" s="35" t="s">
        <v>53</v>
      </c>
      <c r="D23" s="93" t="s">
        <v>20</v>
      </c>
      <c r="F23" s="96">
        <f>'Tech-Appliance'!F6*'Tech-Appliance'!F48*31.54</f>
        <v>0.500251218664565</v>
      </c>
      <c r="G23" s="96">
        <f>'Tech-Appliance'!G6*'Tech-Appliance'!G48*31.54</f>
        <v>2.22704630062439</v>
      </c>
      <c r="H23" s="96">
        <f>'Tech-Appliance'!H6*'Tech-Appliance'!H48*31.54</f>
        <v>1.89873957531611</v>
      </c>
      <c r="I23" s="96">
        <f>'Tech-Appliance'!I6*'Tech-Appliance'!I48*31.54</f>
        <v>0.303583353725682</v>
      </c>
      <c r="J23" s="96">
        <f>'Tech-Appliance'!J6*'Tech-Appliance'!J48*31.54</f>
        <v>0.189777680425937</v>
      </c>
      <c r="K23" s="96">
        <f>'Tech-Appliance'!K6*'Tech-Appliance'!K48*31.54</f>
        <v>0.667046222587682</v>
      </c>
      <c r="L23" s="96">
        <f>'Tech-Appliance'!L6*'Tech-Appliance'!L48*31.54</f>
        <v>0.869389023626189</v>
      </c>
      <c r="N23" s="109" t="s">
        <v>332</v>
      </c>
      <c r="O23" s="91">
        <f>O21/O20</f>
        <v>1.00488783520948</v>
      </c>
      <c r="P23" s="91">
        <f>P21/P20</f>
        <v>1.01342801709602</v>
      </c>
      <c r="Q23" s="91">
        <f>Q21/Q20</f>
        <v>1.06829301358521</v>
      </c>
      <c r="R23" s="91">
        <f t="shared" ref="R23:U23" si="3">R21/R20</f>
        <v>1.01966861220744</v>
      </c>
      <c r="S23" s="91">
        <f t="shared" si="3"/>
        <v>1.10513193732468</v>
      </c>
      <c r="T23" s="91">
        <f t="shared" si="3"/>
        <v>1.08392061064147</v>
      </c>
      <c r="U23" s="91">
        <f t="shared" si="3"/>
        <v>1.05540357424456</v>
      </c>
    </row>
    <row r="24" spans="2:25">
      <c r="B24" s="93" t="s">
        <v>327</v>
      </c>
      <c r="C24" s="35" t="s">
        <v>55</v>
      </c>
      <c r="D24" s="93" t="s">
        <v>20</v>
      </c>
      <c r="F24" s="96">
        <f>'Tech-Appliance'!F7*'Tech-Appliance'!F49*31.54</f>
        <v>3.95807989476859</v>
      </c>
      <c r="G24" s="96">
        <f>'Tech-Appliance'!G7*'Tech-Appliance'!G49*31.54</f>
        <v>17.2252795558779</v>
      </c>
      <c r="H24" s="96">
        <f>'Tech-Appliance'!H7*'Tech-Appliance'!H49*31.54</f>
        <v>15.740586837178</v>
      </c>
      <c r="I24" s="96">
        <f>'Tech-Appliance'!I7*'Tech-Appliance'!I49*31.54</f>
        <v>2.62296017618989</v>
      </c>
      <c r="J24" s="96">
        <f>'Tech-Appliance'!J7*'Tech-Appliance'!J49*31.54</f>
        <v>2.05874007247404</v>
      </c>
      <c r="K24" s="96">
        <f>'Tech-Appliance'!K7*'Tech-Appliance'!K49*31.54</f>
        <v>5.94709179328697</v>
      </c>
      <c r="L24" s="96">
        <f>'Tech-Appliance'!L7*'Tech-Appliance'!L49*31.54</f>
        <v>7.10019354314182</v>
      </c>
      <c r="N24" s="110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</row>
    <row r="25" spans="2:25">
      <c r="B25" s="93" t="s">
        <v>327</v>
      </c>
      <c r="C25" s="35" t="s">
        <v>57</v>
      </c>
      <c r="D25" s="93" t="s">
        <v>20</v>
      </c>
      <c r="F25" s="96">
        <f>'Tech-Appliance'!F8*'Tech-Appliance'!F50*31.54</f>
        <v>2.84171246606929</v>
      </c>
      <c r="G25" s="96">
        <f>'Tech-Appliance'!G8*'Tech-Appliance'!G50*31.54</f>
        <v>12.7419112286115</v>
      </c>
      <c r="H25" s="96">
        <f>'Tech-Appliance'!H8*'Tech-Appliance'!H50*31.54</f>
        <v>12.5062931538006</v>
      </c>
      <c r="I25" s="96">
        <f>'Tech-Appliance'!I8*'Tech-Appliance'!I50*31.54</f>
        <v>1.99150680044048</v>
      </c>
      <c r="J25" s="96">
        <f>'Tech-Appliance'!J8*'Tech-Appliance'!J50*31.54</f>
        <v>1.08799246108063</v>
      </c>
      <c r="K25" s="96">
        <f>'Tech-Appliance'!K8*'Tech-Appliance'!K50*31.54</f>
        <v>3.77744598485627</v>
      </c>
      <c r="L25" s="96">
        <f>'Tech-Appliance'!L8*'Tech-Appliance'!L50*31.54</f>
        <v>5.7318125893939</v>
      </c>
      <c r="N25" s="110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</row>
    <row r="26" spans="2:25">
      <c r="B26" s="93" t="s">
        <v>327</v>
      </c>
      <c r="C26" s="35" t="s">
        <v>59</v>
      </c>
      <c r="D26" s="93" t="s">
        <v>20</v>
      </c>
      <c r="F26" s="96">
        <f>'Tech-Appliance'!F9*'Tech-Appliance'!F51*31.54</f>
        <v>4.27677726143428</v>
      </c>
      <c r="G26" s="96">
        <f>'Tech-Appliance'!G9*'Tech-Appliance'!G51*31.54</f>
        <v>17.5568097269998</v>
      </c>
      <c r="H26" s="96">
        <f>'Tech-Appliance'!H9*'Tech-Appliance'!H51*31.54</f>
        <v>18.127029383096</v>
      </c>
      <c r="I26" s="96">
        <f>'Tech-Appliance'!I9*'Tech-Appliance'!I51*31.54</f>
        <v>3.09017495757372</v>
      </c>
      <c r="J26" s="96">
        <f>'Tech-Appliance'!J9*'Tech-Appliance'!J51*31.54</f>
        <v>1.66533640575339</v>
      </c>
      <c r="K26" s="96">
        <f>'Tech-Appliance'!K9*'Tech-Appliance'!K51*31.54</f>
        <v>5.74698956374413</v>
      </c>
      <c r="L26" s="96">
        <f>'Tech-Appliance'!L9*'Tech-Appliance'!L51*31.54</f>
        <v>8.55567826442751</v>
      </c>
      <c r="N26" s="110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</row>
    <row r="27" spans="2:25">
      <c r="B27" s="93" t="s">
        <v>327</v>
      </c>
      <c r="C27" s="35" t="s">
        <v>61</v>
      </c>
      <c r="D27" s="93" t="s">
        <v>20</v>
      </c>
      <c r="F27">
        <f>TechLighting!F3*31.54*TechLighting!F54</f>
        <v>3</v>
      </c>
      <c r="G27">
        <f>TechLighting!G3*31.54*TechLighting!G54</f>
        <v>15.103673</v>
      </c>
      <c r="H27">
        <f>TechLighting!H3*31.54*TechLighting!H54</f>
        <v>17.356068</v>
      </c>
      <c r="I27">
        <f>TechLighting!I3*31.54*TechLighting!I54</f>
        <v>2.200014</v>
      </c>
      <c r="J27">
        <f>TechLighting!J3*31.54*TechLighting!J54</f>
        <v>1.763456</v>
      </c>
      <c r="K27">
        <f>TechLighting!K3*31.54*TechLighting!K54</f>
        <v>5.920701</v>
      </c>
      <c r="L27">
        <f>TechLighting!L3*31.54*TechLighting!L54</f>
        <v>7.46243</v>
      </c>
      <c r="N27" s="110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</row>
    <row r="34" spans="6:14">
      <c r="F34" t="e">
        <f>SUMPRODUCT('TechCooling-RES'!G16:G17,'TechCooling-RES'!G51:G52,'TechCooling-RES'!G79:G79)</f>
        <v>#VALUE!</v>
      </c>
      <c r="G34" t="e">
        <f>SUMPRODUCT('TechCooling-RES'!H16:H17,'TechCooling-RES'!H51:H52,'TechCooling-RES'!H79:H79)</f>
        <v>#VALUE!</v>
      </c>
      <c r="H34" t="e">
        <f>SUMPRODUCT('TechCooling-RES'!I16:I17,'TechCooling-RES'!I51:I52,'TechCooling-RES'!I79:I79)</f>
        <v>#VALUE!</v>
      </c>
      <c r="I34" t="e">
        <f>SUMPRODUCT('TechCooling-RES'!J16:J17,'TechCooling-RES'!J51:J52,'TechCooling-RES'!J79:J79)</f>
        <v>#VALUE!</v>
      </c>
      <c r="J34" t="e">
        <f>SUMPRODUCT('TechCooling-RES'!K16:K17,'TechCooling-RES'!K51:K52,'TechCooling-RES'!K79:K79)</f>
        <v>#VALUE!</v>
      </c>
      <c r="K34" t="e">
        <f>SUMPRODUCT('TechCooling-RES'!L16:L17,'TechCooling-RES'!L51:L52,'TechCooling-RES'!L79:L79)</f>
        <v>#VALUE!</v>
      </c>
      <c r="L34" t="e">
        <f>SUMPRODUCT('TechCooling-RES'!M16:M17,'TechCooling-RES'!M51:M52,'TechCooling-RES'!M79:M79)</f>
        <v>#VALUE!</v>
      </c>
      <c r="N34" t="e">
        <f>SUM(F34:L34)</f>
        <v>#VALUE!</v>
      </c>
    </row>
    <row r="35" spans="6:14">
      <c r="F35" t="e">
        <f>SUMPRODUCT('TechCooling-RES'!G18:G19,'TechCooling-RES'!G53:G54,'TechCooling-RES'!G80:G80)</f>
        <v>#VALUE!</v>
      </c>
      <c r="G35" t="e">
        <f>SUMPRODUCT('TechCooling-RES'!H18:H19,'TechCooling-RES'!H53:H54,'TechCooling-RES'!H80:H80)</f>
        <v>#VALUE!</v>
      </c>
      <c r="H35" t="e">
        <f>SUMPRODUCT('TechCooling-RES'!I18:I19,'TechCooling-RES'!I53:I54,'TechCooling-RES'!I80:I80)</f>
        <v>#VALUE!</v>
      </c>
      <c r="I35" t="e">
        <f>SUMPRODUCT('TechCooling-RES'!J18:J19,'TechCooling-RES'!J53:J54,'TechCooling-RES'!J80:J80)</f>
        <v>#VALUE!</v>
      </c>
      <c r="J35" t="e">
        <f>SUMPRODUCT('TechCooling-RES'!K18:K19,'TechCooling-RES'!K53:K54,'TechCooling-RES'!K80:K80)</f>
        <v>#VALUE!</v>
      </c>
      <c r="K35" t="e">
        <f>SUMPRODUCT('TechCooling-RES'!L18:L19,'TechCooling-RES'!L53:L54,'TechCooling-RES'!L80:L80)</f>
        <v>#VALUE!</v>
      </c>
      <c r="L35" t="e">
        <f>SUMPRODUCT('TechCooling-RES'!M18:M19,'TechCooling-RES'!M53:M54,'TechCooling-RES'!M80:M80)</f>
        <v>#VALUE!</v>
      </c>
      <c r="N35" t="e">
        <f>SUM(F35:L35)</f>
        <v>#VALUE!</v>
      </c>
    </row>
    <row r="43" ht="13" spans="2:6">
      <c r="B43" s="97"/>
      <c r="C43" s="97"/>
      <c r="D43" s="98" t="s">
        <v>324</v>
      </c>
      <c r="E43" s="97"/>
      <c r="F43" s="97"/>
    </row>
    <row r="44" ht="13" spans="2:6">
      <c r="B44" s="99" t="s">
        <v>325</v>
      </c>
      <c r="C44" s="99" t="s">
        <v>3</v>
      </c>
      <c r="D44" s="99" t="s">
        <v>333</v>
      </c>
      <c r="E44" s="99">
        <v>2020</v>
      </c>
      <c r="F44" s="100" t="s">
        <v>2</v>
      </c>
    </row>
    <row r="45" ht="20" spans="2:6">
      <c r="B45" s="101" t="s">
        <v>139</v>
      </c>
      <c r="C45" s="101" t="s">
        <v>334</v>
      </c>
      <c r="D45" s="101"/>
      <c r="E45" s="101"/>
      <c r="F45" s="97"/>
    </row>
    <row r="46" ht="13.25" spans="2:6">
      <c r="B46" s="102" t="s">
        <v>335</v>
      </c>
      <c r="C46" s="102"/>
      <c r="D46" s="102"/>
      <c r="E46" s="102"/>
      <c r="F46" s="97"/>
    </row>
    <row r="47" spans="2:6">
      <c r="B47" s="97" t="s">
        <v>336</v>
      </c>
      <c r="C47" s="91" t="s">
        <v>19</v>
      </c>
      <c r="D47" s="103" t="s">
        <v>337</v>
      </c>
      <c r="E47">
        <v>0.133312251951666</v>
      </c>
      <c r="F47" s="97" t="s">
        <v>18</v>
      </c>
    </row>
    <row r="48" spans="2:6">
      <c r="B48" s="97" t="s">
        <v>336</v>
      </c>
      <c r="C48" s="91" t="s">
        <v>19</v>
      </c>
      <c r="D48" s="103" t="s">
        <v>338</v>
      </c>
      <c r="E48">
        <v>0.0628996208422015</v>
      </c>
      <c r="F48" s="97" t="s">
        <v>18</v>
      </c>
    </row>
    <row r="49" spans="2:6">
      <c r="B49" s="97" t="s">
        <v>336</v>
      </c>
      <c r="C49" s="91" t="s">
        <v>19</v>
      </c>
      <c r="D49" s="103" t="s">
        <v>339</v>
      </c>
      <c r="E49">
        <v>0.0134535300134709</v>
      </c>
      <c r="F49" s="97" t="s">
        <v>18</v>
      </c>
    </row>
    <row r="50" spans="2:6">
      <c r="B50" s="104" t="s">
        <v>336</v>
      </c>
      <c r="C50" s="91" t="s">
        <v>19</v>
      </c>
      <c r="D50" s="103" t="s">
        <v>340</v>
      </c>
      <c r="E50">
        <v>0.0148556186702159</v>
      </c>
      <c r="F50" s="97" t="s">
        <v>18</v>
      </c>
    </row>
    <row r="51" spans="2:6">
      <c r="B51" s="97" t="s">
        <v>336</v>
      </c>
      <c r="C51" s="91" t="s">
        <v>19</v>
      </c>
      <c r="D51" s="103" t="s">
        <v>341</v>
      </c>
      <c r="E51">
        <v>0.00700920409079652</v>
      </c>
      <c r="F51" s="97" t="s">
        <v>18</v>
      </c>
    </row>
    <row r="52" spans="2:6">
      <c r="B52" s="97" t="s">
        <v>336</v>
      </c>
      <c r="C52" s="91" t="s">
        <v>19</v>
      </c>
      <c r="D52" s="103" t="s">
        <v>342</v>
      </c>
      <c r="E52">
        <v>0.00149919087497592</v>
      </c>
      <c r="F52" s="97" t="s">
        <v>18</v>
      </c>
    </row>
    <row r="53" spans="2:6">
      <c r="B53" s="97" t="s">
        <v>336</v>
      </c>
      <c r="C53" s="91" t="s">
        <v>19</v>
      </c>
      <c r="D53" s="103" t="s">
        <v>343</v>
      </c>
      <c r="E53">
        <v>0.0963716523333071</v>
      </c>
      <c r="F53" s="97" t="s">
        <v>18</v>
      </c>
    </row>
    <row r="54" spans="2:6">
      <c r="B54" s="104" t="s">
        <v>336</v>
      </c>
      <c r="C54" s="91" t="s">
        <v>19</v>
      </c>
      <c r="D54" s="103" t="s">
        <v>344</v>
      </c>
      <c r="E54">
        <v>0.0454702422542472</v>
      </c>
      <c r="F54" s="97" t="s">
        <v>18</v>
      </c>
    </row>
    <row r="55" spans="2:6">
      <c r="B55" s="97" t="s">
        <v>336</v>
      </c>
      <c r="C55" s="91" t="s">
        <v>19</v>
      </c>
      <c r="D55" s="103" t="s">
        <v>345</v>
      </c>
      <c r="E55">
        <v>0.00972557959326953</v>
      </c>
      <c r="F55" s="97" t="s">
        <v>18</v>
      </c>
    </row>
    <row r="56" spans="2:6">
      <c r="B56" s="97" t="s">
        <v>336</v>
      </c>
      <c r="C56" s="91" t="s">
        <v>19</v>
      </c>
      <c r="D56" s="103" t="s">
        <v>346</v>
      </c>
      <c r="E56">
        <v>0.347068325725956</v>
      </c>
      <c r="F56" s="97" t="s">
        <v>18</v>
      </c>
    </row>
    <row r="57" spans="2:6">
      <c r="B57" s="97" t="s">
        <v>336</v>
      </c>
      <c r="C57" s="91" t="s">
        <v>19</v>
      </c>
      <c r="D57" s="103" t="s">
        <v>347</v>
      </c>
      <c r="E57">
        <v>0.184620932812755</v>
      </c>
      <c r="F57" s="97" t="s">
        <v>18</v>
      </c>
    </row>
    <row r="58" spans="2:8">
      <c r="B58" s="105" t="s">
        <v>336</v>
      </c>
      <c r="C58" s="91" t="s">
        <v>19</v>
      </c>
      <c r="D58" s="106" t="s">
        <v>348</v>
      </c>
      <c r="E58">
        <v>0.0837138508371387</v>
      </c>
      <c r="F58" s="107" t="s">
        <v>18</v>
      </c>
      <c r="H58" t="s">
        <v>349</v>
      </c>
    </row>
    <row r="59" spans="2:6">
      <c r="B59" s="97" t="s">
        <v>336</v>
      </c>
      <c r="C59" s="91" t="s">
        <v>25</v>
      </c>
      <c r="D59" s="103" t="s">
        <v>337</v>
      </c>
      <c r="E59">
        <v>0.133312251951666</v>
      </c>
      <c r="F59" s="97" t="s">
        <v>18</v>
      </c>
    </row>
    <row r="60" spans="2:6">
      <c r="B60" s="97" t="s">
        <v>336</v>
      </c>
      <c r="C60" s="91" t="s">
        <v>25</v>
      </c>
      <c r="D60" s="103" t="s">
        <v>338</v>
      </c>
      <c r="E60">
        <v>0.0628996208422015</v>
      </c>
      <c r="F60" s="97" t="s">
        <v>18</v>
      </c>
    </row>
    <row r="61" spans="2:6">
      <c r="B61" s="97" t="s">
        <v>336</v>
      </c>
      <c r="C61" s="91" t="s">
        <v>25</v>
      </c>
      <c r="D61" s="103" t="s">
        <v>339</v>
      </c>
      <c r="E61">
        <v>0.0134535300134709</v>
      </c>
      <c r="F61" s="97" t="s">
        <v>18</v>
      </c>
    </row>
    <row r="62" spans="2:6">
      <c r="B62" s="104" t="s">
        <v>336</v>
      </c>
      <c r="C62" s="91" t="s">
        <v>25</v>
      </c>
      <c r="D62" s="103" t="s">
        <v>340</v>
      </c>
      <c r="E62">
        <v>0.0148556186702159</v>
      </c>
      <c r="F62" s="97" t="s">
        <v>18</v>
      </c>
    </row>
    <row r="63" spans="2:6">
      <c r="B63" s="97" t="s">
        <v>336</v>
      </c>
      <c r="C63" s="91" t="s">
        <v>25</v>
      </c>
      <c r="D63" s="103" t="s">
        <v>341</v>
      </c>
      <c r="E63">
        <v>0.00700920409079652</v>
      </c>
      <c r="F63" s="97" t="s">
        <v>18</v>
      </c>
    </row>
    <row r="64" spans="2:6">
      <c r="B64" s="97" t="s">
        <v>336</v>
      </c>
      <c r="C64" s="91" t="s">
        <v>25</v>
      </c>
      <c r="D64" s="103" t="s">
        <v>342</v>
      </c>
      <c r="E64">
        <v>0.00149919087497592</v>
      </c>
      <c r="F64" s="97" t="s">
        <v>18</v>
      </c>
    </row>
    <row r="65" spans="2:6">
      <c r="B65" s="97" t="s">
        <v>336</v>
      </c>
      <c r="C65" s="91" t="s">
        <v>25</v>
      </c>
      <c r="D65" s="103" t="s">
        <v>343</v>
      </c>
      <c r="E65">
        <v>0.0963716523333071</v>
      </c>
      <c r="F65" s="97" t="s">
        <v>18</v>
      </c>
    </row>
    <row r="66" spans="2:6">
      <c r="B66" s="104" t="s">
        <v>336</v>
      </c>
      <c r="C66" s="91" t="s">
        <v>25</v>
      </c>
      <c r="D66" s="103" t="s">
        <v>344</v>
      </c>
      <c r="E66">
        <v>0.0454702422542472</v>
      </c>
      <c r="F66" s="97" t="s">
        <v>18</v>
      </c>
    </row>
    <row r="67" spans="2:6">
      <c r="B67" s="97" t="s">
        <v>336</v>
      </c>
      <c r="C67" s="91" t="s">
        <v>25</v>
      </c>
      <c r="D67" s="103" t="s">
        <v>345</v>
      </c>
      <c r="E67">
        <v>0.00972557959326953</v>
      </c>
      <c r="F67" s="97" t="s">
        <v>18</v>
      </c>
    </row>
    <row r="68" spans="2:6">
      <c r="B68" s="97" t="s">
        <v>336</v>
      </c>
      <c r="C68" s="91" t="s">
        <v>25</v>
      </c>
      <c r="D68" s="103" t="s">
        <v>346</v>
      </c>
      <c r="E68">
        <v>0.347068325725956</v>
      </c>
      <c r="F68" s="97" t="s">
        <v>18</v>
      </c>
    </row>
    <row r="69" spans="2:6">
      <c r="B69" s="97" t="s">
        <v>336</v>
      </c>
      <c r="C69" s="91" t="s">
        <v>25</v>
      </c>
      <c r="D69" s="103" t="s">
        <v>347</v>
      </c>
      <c r="E69">
        <v>0.184620932812755</v>
      </c>
      <c r="F69" s="97" t="s">
        <v>18</v>
      </c>
    </row>
    <row r="70" spans="2:6">
      <c r="B70" s="105" t="s">
        <v>336</v>
      </c>
      <c r="C70" s="91" t="s">
        <v>25</v>
      </c>
      <c r="D70" s="106" t="s">
        <v>348</v>
      </c>
      <c r="E70">
        <v>0.0837138508371387</v>
      </c>
      <c r="F70" s="107" t="s">
        <v>18</v>
      </c>
    </row>
    <row r="71" spans="2:6">
      <c r="B71" s="97" t="s">
        <v>336</v>
      </c>
      <c r="C71" s="91" t="s">
        <v>27</v>
      </c>
      <c r="D71" s="103" t="s">
        <v>337</v>
      </c>
      <c r="E71">
        <v>0.133312251951666</v>
      </c>
      <c r="F71" s="97" t="s">
        <v>18</v>
      </c>
    </row>
    <row r="72" spans="2:6">
      <c r="B72" s="97" t="s">
        <v>336</v>
      </c>
      <c r="C72" s="91" t="s">
        <v>27</v>
      </c>
      <c r="D72" s="103" t="s">
        <v>338</v>
      </c>
      <c r="E72">
        <v>0.0628996208422015</v>
      </c>
      <c r="F72" s="97" t="s">
        <v>18</v>
      </c>
    </row>
    <row r="73" spans="2:6">
      <c r="B73" s="97" t="s">
        <v>336</v>
      </c>
      <c r="C73" s="91" t="s">
        <v>27</v>
      </c>
      <c r="D73" s="103" t="s">
        <v>339</v>
      </c>
      <c r="E73">
        <v>0.0134535300134709</v>
      </c>
      <c r="F73" s="97" t="s">
        <v>18</v>
      </c>
    </row>
    <row r="74" spans="2:6">
      <c r="B74" s="104" t="s">
        <v>336</v>
      </c>
      <c r="C74" s="91" t="s">
        <v>27</v>
      </c>
      <c r="D74" s="103" t="s">
        <v>340</v>
      </c>
      <c r="E74">
        <v>0.0148556186702159</v>
      </c>
      <c r="F74" s="97" t="s">
        <v>18</v>
      </c>
    </row>
    <row r="75" spans="2:6">
      <c r="B75" s="97" t="s">
        <v>336</v>
      </c>
      <c r="C75" s="91" t="s">
        <v>27</v>
      </c>
      <c r="D75" s="103" t="s">
        <v>341</v>
      </c>
      <c r="E75">
        <v>0.00700920409079652</v>
      </c>
      <c r="F75" s="97" t="s">
        <v>18</v>
      </c>
    </row>
    <row r="76" spans="2:6">
      <c r="B76" s="97" t="s">
        <v>336</v>
      </c>
      <c r="C76" s="91" t="s">
        <v>27</v>
      </c>
      <c r="D76" s="103" t="s">
        <v>342</v>
      </c>
      <c r="E76">
        <v>0.00149919087497592</v>
      </c>
      <c r="F76" s="97" t="s">
        <v>18</v>
      </c>
    </row>
    <row r="77" spans="2:6">
      <c r="B77" s="97" t="s">
        <v>336</v>
      </c>
      <c r="C77" s="91" t="s">
        <v>27</v>
      </c>
      <c r="D77" s="103" t="s">
        <v>343</v>
      </c>
      <c r="E77">
        <v>0.0963716523333071</v>
      </c>
      <c r="F77" s="97" t="s">
        <v>18</v>
      </c>
    </row>
    <row r="78" spans="2:6">
      <c r="B78" s="104" t="s">
        <v>336</v>
      </c>
      <c r="C78" s="91" t="s">
        <v>27</v>
      </c>
      <c r="D78" s="103" t="s">
        <v>344</v>
      </c>
      <c r="E78">
        <v>0.0454702422542472</v>
      </c>
      <c r="F78" s="97" t="s">
        <v>18</v>
      </c>
    </row>
    <row r="79" spans="2:6">
      <c r="B79" s="97" t="s">
        <v>336</v>
      </c>
      <c r="C79" s="91" t="s">
        <v>27</v>
      </c>
      <c r="D79" s="103" t="s">
        <v>345</v>
      </c>
      <c r="E79">
        <v>0.00972557959326953</v>
      </c>
      <c r="F79" s="97" t="s">
        <v>18</v>
      </c>
    </row>
    <row r="80" spans="2:6">
      <c r="B80" s="97" t="s">
        <v>336</v>
      </c>
      <c r="C80" s="91" t="s">
        <v>27</v>
      </c>
      <c r="D80" s="103" t="s">
        <v>346</v>
      </c>
      <c r="E80">
        <v>0.347068325725956</v>
      </c>
      <c r="F80" s="97" t="s">
        <v>18</v>
      </c>
    </row>
    <row r="81" spans="2:6">
      <c r="B81" s="97" t="s">
        <v>336</v>
      </c>
      <c r="C81" s="91" t="s">
        <v>27</v>
      </c>
      <c r="D81" s="103" t="s">
        <v>347</v>
      </c>
      <c r="E81">
        <v>0.184620932812755</v>
      </c>
      <c r="F81" s="97" t="s">
        <v>18</v>
      </c>
    </row>
    <row r="82" spans="2:6">
      <c r="B82" s="105" t="s">
        <v>336</v>
      </c>
      <c r="C82" s="91" t="s">
        <v>27</v>
      </c>
      <c r="D82" s="106" t="s">
        <v>348</v>
      </c>
      <c r="E82">
        <v>0.0837138508371387</v>
      </c>
      <c r="F82" s="107" t="s">
        <v>18</v>
      </c>
    </row>
    <row r="83" spans="2:6">
      <c r="B83" s="97" t="s">
        <v>336</v>
      </c>
      <c r="C83" s="91" t="s">
        <v>29</v>
      </c>
      <c r="D83" s="103" t="s">
        <v>337</v>
      </c>
      <c r="E83">
        <v>0.133312251951666</v>
      </c>
      <c r="F83" s="97" t="s">
        <v>18</v>
      </c>
    </row>
    <row r="84" spans="2:6">
      <c r="B84" s="97" t="s">
        <v>336</v>
      </c>
      <c r="C84" s="91" t="s">
        <v>29</v>
      </c>
      <c r="D84" s="103" t="s">
        <v>338</v>
      </c>
      <c r="E84">
        <v>0.0628996208422015</v>
      </c>
      <c r="F84" s="97" t="s">
        <v>18</v>
      </c>
    </row>
    <row r="85" spans="2:6">
      <c r="B85" s="97" t="s">
        <v>336</v>
      </c>
      <c r="C85" s="91" t="s">
        <v>29</v>
      </c>
      <c r="D85" s="103" t="s">
        <v>339</v>
      </c>
      <c r="E85">
        <v>0.0134535300134709</v>
      </c>
      <c r="F85" s="97" t="s">
        <v>18</v>
      </c>
    </row>
    <row r="86" spans="2:6">
      <c r="B86" s="104" t="s">
        <v>336</v>
      </c>
      <c r="C86" s="91" t="s">
        <v>29</v>
      </c>
      <c r="D86" s="103" t="s">
        <v>340</v>
      </c>
      <c r="E86">
        <v>0.0148556186702159</v>
      </c>
      <c r="F86" s="97" t="s">
        <v>18</v>
      </c>
    </row>
    <row r="87" spans="2:6">
      <c r="B87" s="97" t="s">
        <v>336</v>
      </c>
      <c r="C87" s="91" t="s">
        <v>29</v>
      </c>
      <c r="D87" s="103" t="s">
        <v>341</v>
      </c>
      <c r="E87">
        <v>0.00700920409079652</v>
      </c>
      <c r="F87" s="97" t="s">
        <v>18</v>
      </c>
    </row>
    <row r="88" spans="2:6">
      <c r="B88" s="97" t="s">
        <v>336</v>
      </c>
      <c r="C88" s="91" t="s">
        <v>29</v>
      </c>
      <c r="D88" s="103" t="s">
        <v>342</v>
      </c>
      <c r="E88">
        <v>0.00149919087497592</v>
      </c>
      <c r="F88" s="97" t="s">
        <v>18</v>
      </c>
    </row>
    <row r="89" spans="2:6">
      <c r="B89" s="97" t="s">
        <v>336</v>
      </c>
      <c r="C89" s="91" t="s">
        <v>29</v>
      </c>
      <c r="D89" s="103" t="s">
        <v>343</v>
      </c>
      <c r="E89">
        <v>0.0963716523333071</v>
      </c>
      <c r="F89" s="97" t="s">
        <v>18</v>
      </c>
    </row>
    <row r="90" spans="2:6">
      <c r="B90" s="104" t="s">
        <v>336</v>
      </c>
      <c r="C90" s="91" t="s">
        <v>29</v>
      </c>
      <c r="D90" s="103" t="s">
        <v>344</v>
      </c>
      <c r="E90">
        <v>0.0454702422542472</v>
      </c>
      <c r="F90" s="97" t="s">
        <v>18</v>
      </c>
    </row>
    <row r="91" spans="2:6">
      <c r="B91" s="97" t="s">
        <v>336</v>
      </c>
      <c r="C91" s="91" t="s">
        <v>29</v>
      </c>
      <c r="D91" s="103" t="s">
        <v>345</v>
      </c>
      <c r="E91">
        <v>0.00972557959326953</v>
      </c>
      <c r="F91" s="97" t="s">
        <v>18</v>
      </c>
    </row>
    <row r="92" spans="2:6">
      <c r="B92" s="97" t="s">
        <v>336</v>
      </c>
      <c r="C92" s="91" t="s">
        <v>29</v>
      </c>
      <c r="D92" s="103" t="s">
        <v>346</v>
      </c>
      <c r="E92">
        <v>0.347068325725956</v>
      </c>
      <c r="F92" s="97" t="s">
        <v>18</v>
      </c>
    </row>
    <row r="93" spans="2:6">
      <c r="B93" s="97" t="s">
        <v>336</v>
      </c>
      <c r="C93" s="91" t="s">
        <v>29</v>
      </c>
      <c r="D93" s="103" t="s">
        <v>347</v>
      </c>
      <c r="E93">
        <v>0.184620932812755</v>
      </c>
      <c r="F93" s="97" t="s">
        <v>18</v>
      </c>
    </row>
    <row r="94" spans="2:6">
      <c r="B94" s="105" t="s">
        <v>336</v>
      </c>
      <c r="C94" s="91" t="s">
        <v>29</v>
      </c>
      <c r="D94" s="106" t="s">
        <v>348</v>
      </c>
      <c r="E94">
        <v>0.0837138508371387</v>
      </c>
      <c r="F94" s="107" t="s">
        <v>18</v>
      </c>
    </row>
    <row r="95" spans="2:6">
      <c r="B95" s="97" t="s">
        <v>336</v>
      </c>
      <c r="C95" s="91" t="s">
        <v>31</v>
      </c>
      <c r="D95" s="103" t="s">
        <v>337</v>
      </c>
      <c r="E95" s="113">
        <v>0.0459541420118343</v>
      </c>
      <c r="F95" s="97" t="s">
        <v>18</v>
      </c>
    </row>
    <row r="96" spans="2:6">
      <c r="B96" s="97" t="s">
        <v>336</v>
      </c>
      <c r="C96" s="91" t="s">
        <v>31</v>
      </c>
      <c r="D96" s="103" t="s">
        <v>338</v>
      </c>
      <c r="E96" s="113">
        <v>0.00562130177514793</v>
      </c>
      <c r="F96" s="97" t="s">
        <v>18</v>
      </c>
    </row>
    <row r="97" spans="2:6">
      <c r="B97" s="97" t="s">
        <v>336</v>
      </c>
      <c r="C97" s="91" t="s">
        <v>31</v>
      </c>
      <c r="D97" s="103" t="s">
        <v>339</v>
      </c>
      <c r="E97" s="113">
        <v>0.00463757396449704</v>
      </c>
      <c r="F97" s="97" t="s">
        <v>18</v>
      </c>
    </row>
    <row r="98" spans="2:6">
      <c r="B98" s="104" t="s">
        <v>336</v>
      </c>
      <c r="C98" s="91" t="s">
        <v>31</v>
      </c>
      <c r="D98" s="103" t="s">
        <v>340</v>
      </c>
      <c r="E98" s="113">
        <v>0.689312130177515</v>
      </c>
      <c r="F98" s="97" t="s">
        <v>18</v>
      </c>
    </row>
    <row r="99" spans="2:6">
      <c r="B99" s="97" t="s">
        <v>336</v>
      </c>
      <c r="C99" s="91" t="s">
        <v>31</v>
      </c>
      <c r="D99" s="103" t="s">
        <v>341</v>
      </c>
      <c r="E99" s="113">
        <v>0.0843195266272189</v>
      </c>
      <c r="F99" s="97" t="s">
        <v>18</v>
      </c>
    </row>
    <row r="100" spans="2:6">
      <c r="B100" s="97" t="s">
        <v>336</v>
      </c>
      <c r="C100" s="91" t="s">
        <v>31</v>
      </c>
      <c r="D100" s="103" t="s">
        <v>342</v>
      </c>
      <c r="E100" s="113">
        <v>0.0695636094674556</v>
      </c>
      <c r="F100" s="97" t="s">
        <v>18</v>
      </c>
    </row>
    <row r="101" spans="2:6">
      <c r="B101" s="97" t="s">
        <v>336</v>
      </c>
      <c r="C101" s="91" t="s">
        <v>31</v>
      </c>
      <c r="D101" s="103" t="s">
        <v>343</v>
      </c>
      <c r="E101" s="113">
        <v>0.0822337278106509</v>
      </c>
      <c r="F101" s="97" t="s">
        <v>18</v>
      </c>
    </row>
    <row r="102" spans="2:6">
      <c r="B102" s="104" t="s">
        <v>336</v>
      </c>
      <c r="C102" s="91" t="s">
        <v>31</v>
      </c>
      <c r="D102" s="103" t="s">
        <v>344</v>
      </c>
      <c r="E102" s="113">
        <v>0.0100591715976331</v>
      </c>
      <c r="F102" s="97" t="s">
        <v>18</v>
      </c>
    </row>
    <row r="103" spans="2:6">
      <c r="B103" s="97" t="s">
        <v>336</v>
      </c>
      <c r="C103" s="91" t="s">
        <v>31</v>
      </c>
      <c r="D103" s="103" t="s">
        <v>345</v>
      </c>
      <c r="E103" s="113">
        <v>0.00829881656804734</v>
      </c>
      <c r="F103" s="97" t="s">
        <v>18</v>
      </c>
    </row>
    <row r="104" spans="2:6">
      <c r="B104" s="97" t="s">
        <v>336</v>
      </c>
      <c r="C104" s="91" t="s">
        <v>31</v>
      </c>
      <c r="D104" s="103" t="s">
        <v>346</v>
      </c>
      <c r="E104" s="113">
        <v>0</v>
      </c>
      <c r="F104" s="97" t="s">
        <v>18</v>
      </c>
    </row>
    <row r="105" spans="2:6">
      <c r="B105" s="97" t="s">
        <v>336</v>
      </c>
      <c r="C105" s="91" t="s">
        <v>31</v>
      </c>
      <c r="D105" s="103" t="s">
        <v>347</v>
      </c>
      <c r="E105" s="113">
        <v>0</v>
      </c>
      <c r="F105" s="97" t="s">
        <v>18</v>
      </c>
    </row>
    <row r="106" spans="2:6">
      <c r="B106" s="105" t="s">
        <v>336</v>
      </c>
      <c r="C106" s="91" t="s">
        <v>31</v>
      </c>
      <c r="D106" s="106" t="s">
        <v>348</v>
      </c>
      <c r="E106" s="113">
        <v>0</v>
      </c>
      <c r="F106" s="107" t="s">
        <v>18</v>
      </c>
    </row>
    <row r="107" spans="2:6">
      <c r="B107" s="97" t="s">
        <v>336</v>
      </c>
      <c r="C107" s="91" t="s">
        <v>33</v>
      </c>
      <c r="D107" s="103" t="s">
        <v>337</v>
      </c>
      <c r="E107" s="113">
        <v>0.0459541420118343</v>
      </c>
      <c r="F107" s="97" t="s">
        <v>18</v>
      </c>
    </row>
    <row r="108" spans="2:6">
      <c r="B108" s="97" t="s">
        <v>336</v>
      </c>
      <c r="C108" s="91" t="s">
        <v>33</v>
      </c>
      <c r="D108" s="103" t="s">
        <v>338</v>
      </c>
      <c r="E108" s="113">
        <v>0.00562130177514793</v>
      </c>
      <c r="F108" s="97" t="s">
        <v>18</v>
      </c>
    </row>
    <row r="109" spans="2:6">
      <c r="B109" s="97" t="s">
        <v>336</v>
      </c>
      <c r="C109" s="91" t="s">
        <v>33</v>
      </c>
      <c r="D109" s="103" t="s">
        <v>339</v>
      </c>
      <c r="E109" s="113">
        <v>0.00463757396449704</v>
      </c>
      <c r="F109" s="97" t="s">
        <v>18</v>
      </c>
    </row>
    <row r="110" spans="2:6">
      <c r="B110" s="104" t="s">
        <v>336</v>
      </c>
      <c r="C110" s="91" t="s">
        <v>33</v>
      </c>
      <c r="D110" s="103" t="s">
        <v>340</v>
      </c>
      <c r="E110" s="113">
        <v>0.689312130177515</v>
      </c>
      <c r="F110" s="97" t="s">
        <v>18</v>
      </c>
    </row>
    <row r="111" spans="2:6">
      <c r="B111" s="97" t="s">
        <v>336</v>
      </c>
      <c r="C111" s="91" t="s">
        <v>33</v>
      </c>
      <c r="D111" s="103" t="s">
        <v>341</v>
      </c>
      <c r="E111" s="113">
        <v>0.0843195266272189</v>
      </c>
      <c r="F111" s="97" t="s">
        <v>18</v>
      </c>
    </row>
    <row r="112" spans="2:6">
      <c r="B112" s="97" t="s">
        <v>336</v>
      </c>
      <c r="C112" s="91" t="s">
        <v>33</v>
      </c>
      <c r="D112" s="103" t="s">
        <v>342</v>
      </c>
      <c r="E112" s="113">
        <v>0.0695636094674556</v>
      </c>
      <c r="F112" s="97" t="s">
        <v>18</v>
      </c>
    </row>
    <row r="113" spans="2:6">
      <c r="B113" s="97" t="s">
        <v>336</v>
      </c>
      <c r="C113" s="91" t="s">
        <v>33</v>
      </c>
      <c r="D113" s="103" t="s">
        <v>343</v>
      </c>
      <c r="E113" s="113">
        <v>0.0822337278106509</v>
      </c>
      <c r="F113" s="97" t="s">
        <v>18</v>
      </c>
    </row>
    <row r="114" spans="2:6">
      <c r="B114" s="104" t="s">
        <v>336</v>
      </c>
      <c r="C114" s="91" t="s">
        <v>33</v>
      </c>
      <c r="D114" s="103" t="s">
        <v>344</v>
      </c>
      <c r="E114" s="113">
        <v>0.0100591715976331</v>
      </c>
      <c r="F114" s="97" t="s">
        <v>18</v>
      </c>
    </row>
    <row r="115" spans="2:6">
      <c r="B115" s="97" t="s">
        <v>336</v>
      </c>
      <c r="C115" s="91" t="s">
        <v>33</v>
      </c>
      <c r="D115" s="103" t="s">
        <v>345</v>
      </c>
      <c r="E115" s="113">
        <v>0.00829881656804734</v>
      </c>
      <c r="F115" s="97" t="s">
        <v>18</v>
      </c>
    </row>
    <row r="116" spans="2:6">
      <c r="B116" s="97" t="s">
        <v>336</v>
      </c>
      <c r="C116" s="91" t="s">
        <v>33</v>
      </c>
      <c r="D116" s="103" t="s">
        <v>346</v>
      </c>
      <c r="E116" s="113">
        <v>0</v>
      </c>
      <c r="F116" s="97" t="s">
        <v>18</v>
      </c>
    </row>
    <row r="117" spans="2:6">
      <c r="B117" s="97" t="s">
        <v>336</v>
      </c>
      <c r="C117" s="91" t="s">
        <v>33</v>
      </c>
      <c r="D117" s="103" t="s">
        <v>347</v>
      </c>
      <c r="E117" s="113">
        <v>0</v>
      </c>
      <c r="F117" s="97" t="s">
        <v>18</v>
      </c>
    </row>
    <row r="118" spans="2:6">
      <c r="B118" s="105" t="s">
        <v>336</v>
      </c>
      <c r="C118" s="91" t="s">
        <v>33</v>
      </c>
      <c r="D118" s="106" t="s">
        <v>348</v>
      </c>
      <c r="E118" s="113">
        <v>0</v>
      </c>
      <c r="F118" s="107" t="s">
        <v>18</v>
      </c>
    </row>
    <row r="119" spans="2:6">
      <c r="B119" s="97" t="s">
        <v>336</v>
      </c>
      <c r="C119" s="91" t="s">
        <v>35</v>
      </c>
      <c r="D119" s="103" t="s">
        <v>337</v>
      </c>
      <c r="E119" s="113">
        <v>0.0459541420118343</v>
      </c>
      <c r="F119" s="97" t="s">
        <v>18</v>
      </c>
    </row>
    <row r="120" spans="2:6">
      <c r="B120" s="97" t="s">
        <v>336</v>
      </c>
      <c r="C120" s="91" t="s">
        <v>35</v>
      </c>
      <c r="D120" s="103" t="s">
        <v>338</v>
      </c>
      <c r="E120" s="113">
        <v>0.00562130177514793</v>
      </c>
      <c r="F120" s="97" t="s">
        <v>18</v>
      </c>
    </row>
    <row r="121" spans="2:6">
      <c r="B121" s="97" t="s">
        <v>336</v>
      </c>
      <c r="C121" s="91" t="s">
        <v>35</v>
      </c>
      <c r="D121" s="103" t="s">
        <v>339</v>
      </c>
      <c r="E121" s="113">
        <v>0.00463757396449704</v>
      </c>
      <c r="F121" s="97" t="s">
        <v>18</v>
      </c>
    </row>
    <row r="122" spans="2:6">
      <c r="B122" s="104" t="s">
        <v>336</v>
      </c>
      <c r="C122" s="91" t="s">
        <v>35</v>
      </c>
      <c r="D122" s="103" t="s">
        <v>340</v>
      </c>
      <c r="E122" s="113">
        <v>0.689312130177515</v>
      </c>
      <c r="F122" s="97" t="s">
        <v>18</v>
      </c>
    </row>
    <row r="123" spans="2:6">
      <c r="B123" s="97" t="s">
        <v>336</v>
      </c>
      <c r="C123" s="91" t="s">
        <v>35</v>
      </c>
      <c r="D123" s="103" t="s">
        <v>341</v>
      </c>
      <c r="E123" s="113">
        <v>0.0843195266272189</v>
      </c>
      <c r="F123" s="97" t="s">
        <v>18</v>
      </c>
    </row>
    <row r="124" spans="2:6">
      <c r="B124" s="97" t="s">
        <v>336</v>
      </c>
      <c r="C124" s="91" t="s">
        <v>35</v>
      </c>
      <c r="D124" s="103" t="s">
        <v>342</v>
      </c>
      <c r="E124" s="113">
        <v>0.0695636094674556</v>
      </c>
      <c r="F124" s="97" t="s">
        <v>18</v>
      </c>
    </row>
    <row r="125" spans="2:6">
      <c r="B125" s="97" t="s">
        <v>336</v>
      </c>
      <c r="C125" s="91" t="s">
        <v>35</v>
      </c>
      <c r="D125" s="103" t="s">
        <v>343</v>
      </c>
      <c r="E125" s="113">
        <v>0.0822337278106509</v>
      </c>
      <c r="F125" s="97" t="s">
        <v>18</v>
      </c>
    </row>
    <row r="126" spans="2:6">
      <c r="B126" s="104" t="s">
        <v>336</v>
      </c>
      <c r="C126" s="91" t="s">
        <v>35</v>
      </c>
      <c r="D126" s="103" t="s">
        <v>344</v>
      </c>
      <c r="E126" s="113">
        <v>0.0100591715976331</v>
      </c>
      <c r="F126" s="97" t="s">
        <v>18</v>
      </c>
    </row>
    <row r="127" spans="2:6">
      <c r="B127" s="97" t="s">
        <v>336</v>
      </c>
      <c r="C127" s="91" t="s">
        <v>35</v>
      </c>
      <c r="D127" s="103" t="s">
        <v>345</v>
      </c>
      <c r="E127" s="113">
        <v>0.00829881656804734</v>
      </c>
      <c r="F127" s="97" t="s">
        <v>18</v>
      </c>
    </row>
    <row r="128" spans="2:6">
      <c r="B128" s="97" t="s">
        <v>336</v>
      </c>
      <c r="C128" s="91" t="s">
        <v>35</v>
      </c>
      <c r="D128" s="103" t="s">
        <v>346</v>
      </c>
      <c r="E128" s="113">
        <v>0</v>
      </c>
      <c r="F128" s="97" t="s">
        <v>18</v>
      </c>
    </row>
    <row r="129" spans="2:6">
      <c r="B129" s="97" t="s">
        <v>336</v>
      </c>
      <c r="C129" s="91" t="s">
        <v>35</v>
      </c>
      <c r="D129" s="103" t="s">
        <v>347</v>
      </c>
      <c r="E129" s="113">
        <v>0</v>
      </c>
      <c r="F129" s="97" t="s">
        <v>18</v>
      </c>
    </row>
    <row r="130" spans="2:6">
      <c r="B130" s="105" t="s">
        <v>336</v>
      </c>
      <c r="C130" s="91" t="s">
        <v>35</v>
      </c>
      <c r="D130" s="106" t="s">
        <v>348</v>
      </c>
      <c r="E130" s="113">
        <v>0</v>
      </c>
      <c r="F130" s="107" t="s">
        <v>18</v>
      </c>
    </row>
    <row r="131" spans="2:6">
      <c r="B131" s="97" t="s">
        <v>336</v>
      </c>
      <c r="C131" s="91" t="s">
        <v>37</v>
      </c>
      <c r="D131" s="103" t="s">
        <v>337</v>
      </c>
      <c r="E131" s="113">
        <v>0.0459541420118343</v>
      </c>
      <c r="F131" s="97" t="s">
        <v>18</v>
      </c>
    </row>
    <row r="132" spans="2:6">
      <c r="B132" s="97" t="s">
        <v>336</v>
      </c>
      <c r="C132" s="91" t="s">
        <v>37</v>
      </c>
      <c r="D132" s="103" t="s">
        <v>338</v>
      </c>
      <c r="E132" s="113">
        <v>0.00562130177514793</v>
      </c>
      <c r="F132" s="97" t="s">
        <v>18</v>
      </c>
    </row>
    <row r="133" spans="2:6">
      <c r="B133" s="97" t="s">
        <v>336</v>
      </c>
      <c r="C133" s="91" t="s">
        <v>37</v>
      </c>
      <c r="D133" s="103" t="s">
        <v>339</v>
      </c>
      <c r="E133" s="113">
        <v>0.00463757396449704</v>
      </c>
      <c r="F133" s="97" t="s">
        <v>18</v>
      </c>
    </row>
    <row r="134" spans="2:6">
      <c r="B134" s="104" t="s">
        <v>336</v>
      </c>
      <c r="C134" s="91" t="s">
        <v>37</v>
      </c>
      <c r="D134" s="103" t="s">
        <v>340</v>
      </c>
      <c r="E134" s="113">
        <v>0.689312130177515</v>
      </c>
      <c r="F134" s="97" t="s">
        <v>18</v>
      </c>
    </row>
    <row r="135" spans="2:6">
      <c r="B135" s="97" t="s">
        <v>336</v>
      </c>
      <c r="C135" s="91" t="s">
        <v>37</v>
      </c>
      <c r="D135" s="103" t="s">
        <v>341</v>
      </c>
      <c r="E135" s="113">
        <v>0.0843195266272189</v>
      </c>
      <c r="F135" s="97" t="s">
        <v>18</v>
      </c>
    </row>
    <row r="136" spans="2:6">
      <c r="B136" s="97" t="s">
        <v>336</v>
      </c>
      <c r="C136" s="91" t="s">
        <v>37</v>
      </c>
      <c r="D136" s="103" t="s">
        <v>342</v>
      </c>
      <c r="E136" s="113">
        <v>0.0695636094674556</v>
      </c>
      <c r="F136" s="97" t="s">
        <v>18</v>
      </c>
    </row>
    <row r="137" spans="2:6">
      <c r="B137" s="97" t="s">
        <v>336</v>
      </c>
      <c r="C137" s="91" t="s">
        <v>37</v>
      </c>
      <c r="D137" s="103" t="s">
        <v>343</v>
      </c>
      <c r="E137" s="113">
        <v>0.0822337278106509</v>
      </c>
      <c r="F137" s="97" t="s">
        <v>18</v>
      </c>
    </row>
    <row r="138" spans="2:6">
      <c r="B138" s="104" t="s">
        <v>336</v>
      </c>
      <c r="C138" s="91" t="s">
        <v>37</v>
      </c>
      <c r="D138" s="103" t="s">
        <v>344</v>
      </c>
      <c r="E138" s="113">
        <v>0.0100591715976331</v>
      </c>
      <c r="F138" s="97" t="s">
        <v>18</v>
      </c>
    </row>
    <row r="139" spans="2:6">
      <c r="B139" s="97" t="s">
        <v>336</v>
      </c>
      <c r="C139" s="91" t="s">
        <v>37</v>
      </c>
      <c r="D139" s="103" t="s">
        <v>345</v>
      </c>
      <c r="E139" s="113">
        <v>0.00829881656804734</v>
      </c>
      <c r="F139" s="97" t="s">
        <v>18</v>
      </c>
    </row>
    <row r="140" spans="2:6">
      <c r="B140" s="97" t="s">
        <v>336</v>
      </c>
      <c r="C140" s="91" t="s">
        <v>37</v>
      </c>
      <c r="D140" s="103" t="s">
        <v>346</v>
      </c>
      <c r="E140" s="113">
        <v>0</v>
      </c>
      <c r="F140" s="97" t="s">
        <v>18</v>
      </c>
    </row>
    <row r="141" spans="2:6">
      <c r="B141" s="97" t="s">
        <v>336</v>
      </c>
      <c r="C141" s="91" t="s">
        <v>37</v>
      </c>
      <c r="D141" s="103" t="s">
        <v>347</v>
      </c>
      <c r="E141" s="113">
        <v>0</v>
      </c>
      <c r="F141" s="97" t="s">
        <v>18</v>
      </c>
    </row>
    <row r="142" spans="2:6">
      <c r="B142" s="105" t="s">
        <v>336</v>
      </c>
      <c r="C142" s="91" t="s">
        <v>37</v>
      </c>
      <c r="D142" s="106" t="s">
        <v>348</v>
      </c>
      <c r="E142" s="113">
        <v>0</v>
      </c>
      <c r="F142" s="107" t="s">
        <v>18</v>
      </c>
    </row>
    <row r="143" spans="2:6">
      <c r="B143" s="97" t="s">
        <v>336</v>
      </c>
      <c r="C143" s="91" t="s">
        <v>39</v>
      </c>
      <c r="D143" s="103" t="s">
        <v>337</v>
      </c>
      <c r="E143">
        <v>0.132592323903861</v>
      </c>
      <c r="F143" s="97" t="s">
        <v>18</v>
      </c>
    </row>
    <row r="144" spans="2:6">
      <c r="B144" s="97" t="s">
        <v>336</v>
      </c>
      <c r="C144" s="91" t="s">
        <v>39</v>
      </c>
      <c r="D144" s="103" t="s">
        <v>338</v>
      </c>
      <c r="E144">
        <v>0.0625599431263302</v>
      </c>
      <c r="F144" s="97" t="s">
        <v>18</v>
      </c>
    </row>
    <row r="145" spans="2:6">
      <c r="B145" s="97" t="s">
        <v>336</v>
      </c>
      <c r="C145" s="91" t="s">
        <v>39</v>
      </c>
      <c r="D145" s="103" t="s">
        <v>339</v>
      </c>
      <c r="E145">
        <v>0.0133808767242429</v>
      </c>
      <c r="F145" s="97" t="s">
        <v>18</v>
      </c>
    </row>
    <row r="146" spans="2:8">
      <c r="B146" s="104" t="s">
        <v>336</v>
      </c>
      <c r="C146" s="91" t="s">
        <v>39</v>
      </c>
      <c r="D146" s="103" t="s">
        <v>340</v>
      </c>
      <c r="E146">
        <v>0.137342926133866</v>
      </c>
      <c r="F146" s="97" t="s">
        <v>18</v>
      </c>
      <c r="H146">
        <v>0.132592323903861</v>
      </c>
    </row>
    <row r="147" spans="2:8">
      <c r="B147" s="97" t="s">
        <v>336</v>
      </c>
      <c r="C147" s="91" t="s">
        <v>39</v>
      </c>
      <c r="D147" s="103" t="s">
        <v>341</v>
      </c>
      <c r="E147">
        <v>0.0648013806136195</v>
      </c>
      <c r="F147" s="97" t="s">
        <v>18</v>
      </c>
      <c r="H147">
        <v>0.0625599431263302</v>
      </c>
    </row>
    <row r="148" spans="2:8">
      <c r="B148" s="97" t="s">
        <v>336</v>
      </c>
      <c r="C148" s="91" t="s">
        <v>39</v>
      </c>
      <c r="D148" s="103" t="s">
        <v>342</v>
      </c>
      <c r="E148">
        <v>0.0138602952979131</v>
      </c>
      <c r="F148" s="97" t="s">
        <v>18</v>
      </c>
      <c r="H148">
        <v>0.0133808767242429</v>
      </c>
    </row>
    <row r="149" spans="2:8">
      <c r="B149" s="97" t="s">
        <v>336</v>
      </c>
      <c r="C149" s="91" t="s">
        <v>39</v>
      </c>
      <c r="D149" s="103" t="s">
        <v>343</v>
      </c>
      <c r="E149">
        <v>0.127051233961107</v>
      </c>
      <c r="F149" s="97" t="s">
        <v>18</v>
      </c>
      <c r="H149">
        <v>0.137342926133866</v>
      </c>
    </row>
    <row r="150" spans="2:8">
      <c r="B150" s="104" t="s">
        <v>336</v>
      </c>
      <c r="C150" s="91" t="s">
        <v>39</v>
      </c>
      <c r="D150" s="103" t="s">
        <v>344</v>
      </c>
      <c r="E150">
        <v>0.0599455363381371</v>
      </c>
      <c r="F150" s="97" t="s">
        <v>18</v>
      </c>
      <c r="H150">
        <v>0.0648013806136195</v>
      </c>
    </row>
    <row r="151" spans="2:8">
      <c r="B151" s="97" t="s">
        <v>336</v>
      </c>
      <c r="C151" s="91" t="s">
        <v>39</v>
      </c>
      <c r="D151" s="103" t="s">
        <v>345</v>
      </c>
      <c r="E151">
        <v>0.0128216841612127</v>
      </c>
      <c r="F151" s="97" t="s">
        <v>18</v>
      </c>
      <c r="H151">
        <v>0.0138602952979131</v>
      </c>
    </row>
    <row r="152" spans="2:8">
      <c r="B152" s="97" t="s">
        <v>336</v>
      </c>
      <c r="C152" s="91" t="s">
        <v>39</v>
      </c>
      <c r="D152" s="103" t="s">
        <v>346</v>
      </c>
      <c r="E152">
        <v>0.238846849334499</v>
      </c>
      <c r="F152" s="97" t="s">
        <v>18</v>
      </c>
      <c r="H152">
        <v>0.127051233961107</v>
      </c>
    </row>
    <row r="153" spans="2:8">
      <c r="B153" s="97" t="s">
        <v>336</v>
      </c>
      <c r="C153" s="91" t="s">
        <v>39</v>
      </c>
      <c r="D153" s="103" t="s">
        <v>347</v>
      </c>
      <c r="E153">
        <v>0.112693139921913</v>
      </c>
      <c r="F153" s="97" t="s">
        <v>18</v>
      </c>
      <c r="H153">
        <v>0.0599455363381371</v>
      </c>
    </row>
    <row r="154" spans="2:8">
      <c r="B154" s="105" t="s">
        <v>336</v>
      </c>
      <c r="C154" s="91" t="s">
        <v>39</v>
      </c>
      <c r="D154" s="106" t="s">
        <v>348</v>
      </c>
      <c r="E154">
        <v>0.0241038104832981</v>
      </c>
      <c r="F154" s="107" t="s">
        <v>18</v>
      </c>
      <c r="H154">
        <v>0.0128216841612127</v>
      </c>
    </row>
    <row r="155" spans="2:6">
      <c r="B155" s="97" t="s">
        <v>336</v>
      </c>
      <c r="C155" s="91" t="s">
        <v>41</v>
      </c>
      <c r="D155" s="103" t="s">
        <v>337</v>
      </c>
      <c r="E155">
        <v>0.132592323903861</v>
      </c>
      <c r="F155" s="97" t="s">
        <v>18</v>
      </c>
    </row>
    <row r="156" spans="2:6">
      <c r="B156" s="97" t="s">
        <v>336</v>
      </c>
      <c r="C156" s="91" t="s">
        <v>41</v>
      </c>
      <c r="D156" s="103" t="s">
        <v>338</v>
      </c>
      <c r="E156">
        <v>0.0625599431263302</v>
      </c>
      <c r="F156" s="97" t="s">
        <v>18</v>
      </c>
    </row>
    <row r="157" spans="2:6">
      <c r="B157" s="97" t="s">
        <v>336</v>
      </c>
      <c r="C157" s="91" t="s">
        <v>41</v>
      </c>
      <c r="D157" s="103" t="s">
        <v>339</v>
      </c>
      <c r="E157">
        <v>0.0133808767242429</v>
      </c>
      <c r="F157" s="97" t="s">
        <v>18</v>
      </c>
    </row>
    <row r="158" spans="2:6">
      <c r="B158" s="104" t="s">
        <v>336</v>
      </c>
      <c r="C158" s="91" t="s">
        <v>41</v>
      </c>
      <c r="D158" s="103" t="s">
        <v>340</v>
      </c>
      <c r="E158">
        <v>0.137342926133866</v>
      </c>
      <c r="F158" s="97" t="s">
        <v>18</v>
      </c>
    </row>
    <row r="159" spans="2:6">
      <c r="B159" s="97" t="s">
        <v>336</v>
      </c>
      <c r="C159" s="91" t="s">
        <v>41</v>
      </c>
      <c r="D159" s="103" t="s">
        <v>341</v>
      </c>
      <c r="E159">
        <v>0.0648013806136195</v>
      </c>
      <c r="F159" s="97" t="s">
        <v>18</v>
      </c>
    </row>
    <row r="160" spans="2:6">
      <c r="B160" s="97" t="s">
        <v>336</v>
      </c>
      <c r="C160" s="91" t="s">
        <v>41</v>
      </c>
      <c r="D160" s="103" t="s">
        <v>342</v>
      </c>
      <c r="E160">
        <v>0.0138602952979131</v>
      </c>
      <c r="F160" s="97" t="s">
        <v>18</v>
      </c>
    </row>
    <row r="161" spans="2:6">
      <c r="B161" s="97" t="s">
        <v>336</v>
      </c>
      <c r="C161" s="91" t="s">
        <v>41</v>
      </c>
      <c r="D161" s="103" t="s">
        <v>343</v>
      </c>
      <c r="E161">
        <v>0.127051233961107</v>
      </c>
      <c r="F161" s="97" t="s">
        <v>18</v>
      </c>
    </row>
    <row r="162" spans="2:6">
      <c r="B162" s="104" t="s">
        <v>336</v>
      </c>
      <c r="C162" s="91" t="s">
        <v>41</v>
      </c>
      <c r="D162" s="103" t="s">
        <v>344</v>
      </c>
      <c r="E162">
        <v>0.0599455363381371</v>
      </c>
      <c r="F162" s="97" t="s">
        <v>18</v>
      </c>
    </row>
    <row r="163" spans="2:6">
      <c r="B163" s="97" t="s">
        <v>336</v>
      </c>
      <c r="C163" s="91" t="s">
        <v>41</v>
      </c>
      <c r="D163" s="103" t="s">
        <v>345</v>
      </c>
      <c r="E163">
        <v>0.0128216841612127</v>
      </c>
      <c r="F163" s="97" t="s">
        <v>18</v>
      </c>
    </row>
    <row r="164" spans="2:6">
      <c r="B164" s="97" t="s">
        <v>336</v>
      </c>
      <c r="C164" s="91" t="s">
        <v>41</v>
      </c>
      <c r="D164" s="103" t="s">
        <v>346</v>
      </c>
      <c r="E164">
        <v>0.238846849334499</v>
      </c>
      <c r="F164" s="97" t="s">
        <v>18</v>
      </c>
    </row>
    <row r="165" spans="2:6">
      <c r="B165" s="97" t="s">
        <v>336</v>
      </c>
      <c r="C165" s="91" t="s">
        <v>41</v>
      </c>
      <c r="D165" s="103" t="s">
        <v>347</v>
      </c>
      <c r="E165">
        <v>0.112693139921913</v>
      </c>
      <c r="F165" s="97" t="s">
        <v>18</v>
      </c>
    </row>
    <row r="166" spans="2:6">
      <c r="B166" s="105" t="s">
        <v>336</v>
      </c>
      <c r="C166" s="91" t="s">
        <v>41</v>
      </c>
      <c r="D166" s="106" t="s">
        <v>348</v>
      </c>
      <c r="E166">
        <v>0.0241038104832981</v>
      </c>
      <c r="F166" s="107" t="s">
        <v>18</v>
      </c>
    </row>
    <row r="167" spans="2:6">
      <c r="B167" s="97" t="s">
        <v>336</v>
      </c>
      <c r="C167" s="91" t="s">
        <v>43</v>
      </c>
      <c r="D167" s="103" t="s">
        <v>337</v>
      </c>
      <c r="E167">
        <v>0.132592323903861</v>
      </c>
      <c r="F167" s="97" t="s">
        <v>18</v>
      </c>
    </row>
    <row r="168" spans="2:6">
      <c r="B168" s="97" t="s">
        <v>336</v>
      </c>
      <c r="C168" s="91" t="s">
        <v>43</v>
      </c>
      <c r="D168" s="103" t="s">
        <v>338</v>
      </c>
      <c r="E168">
        <v>0.0625599431263302</v>
      </c>
      <c r="F168" s="97" t="s">
        <v>18</v>
      </c>
    </row>
    <row r="169" spans="2:6">
      <c r="B169" s="97" t="s">
        <v>336</v>
      </c>
      <c r="C169" s="91" t="s">
        <v>43</v>
      </c>
      <c r="D169" s="103" t="s">
        <v>339</v>
      </c>
      <c r="E169">
        <v>0.0133808767242429</v>
      </c>
      <c r="F169" s="97" t="s">
        <v>18</v>
      </c>
    </row>
    <row r="170" spans="2:6">
      <c r="B170" s="104" t="s">
        <v>336</v>
      </c>
      <c r="C170" s="91" t="s">
        <v>43</v>
      </c>
      <c r="D170" s="103" t="s">
        <v>340</v>
      </c>
      <c r="E170">
        <v>0.137342926133866</v>
      </c>
      <c r="F170" s="97" t="s">
        <v>18</v>
      </c>
    </row>
    <row r="171" spans="2:6">
      <c r="B171" s="97" t="s">
        <v>336</v>
      </c>
      <c r="C171" s="91" t="s">
        <v>43</v>
      </c>
      <c r="D171" s="103" t="s">
        <v>341</v>
      </c>
      <c r="E171">
        <v>0.0648013806136195</v>
      </c>
      <c r="F171" s="97" t="s">
        <v>18</v>
      </c>
    </row>
    <row r="172" spans="2:6">
      <c r="B172" s="97" t="s">
        <v>336</v>
      </c>
      <c r="C172" s="91" t="s">
        <v>43</v>
      </c>
      <c r="D172" s="103" t="s">
        <v>342</v>
      </c>
      <c r="E172">
        <v>0.0138602952979131</v>
      </c>
      <c r="F172" s="97" t="s">
        <v>18</v>
      </c>
    </row>
    <row r="173" spans="2:6">
      <c r="B173" s="97" t="s">
        <v>336</v>
      </c>
      <c r="C173" s="91" t="s">
        <v>43</v>
      </c>
      <c r="D173" s="103" t="s">
        <v>343</v>
      </c>
      <c r="E173">
        <v>0.127051233961107</v>
      </c>
      <c r="F173" s="97" t="s">
        <v>18</v>
      </c>
    </row>
    <row r="174" spans="2:6">
      <c r="B174" s="104" t="s">
        <v>336</v>
      </c>
      <c r="C174" s="91" t="s">
        <v>43</v>
      </c>
      <c r="D174" s="103" t="s">
        <v>344</v>
      </c>
      <c r="E174">
        <v>0.0599455363381371</v>
      </c>
      <c r="F174" s="97" t="s">
        <v>18</v>
      </c>
    </row>
    <row r="175" spans="2:6">
      <c r="B175" s="97" t="s">
        <v>336</v>
      </c>
      <c r="C175" s="91" t="s">
        <v>43</v>
      </c>
      <c r="D175" s="103" t="s">
        <v>345</v>
      </c>
      <c r="E175">
        <v>0.0128216841612127</v>
      </c>
      <c r="F175" s="97" t="s">
        <v>18</v>
      </c>
    </row>
    <row r="176" spans="2:6">
      <c r="B176" s="97" t="s">
        <v>336</v>
      </c>
      <c r="C176" s="91" t="s">
        <v>43</v>
      </c>
      <c r="D176" s="103" t="s">
        <v>346</v>
      </c>
      <c r="E176">
        <v>0.238846849334499</v>
      </c>
      <c r="F176" s="97" t="s">
        <v>18</v>
      </c>
    </row>
    <row r="177" spans="2:6">
      <c r="B177" s="97" t="s">
        <v>336</v>
      </c>
      <c r="C177" s="91" t="s">
        <v>43</v>
      </c>
      <c r="D177" s="103" t="s">
        <v>347</v>
      </c>
      <c r="E177">
        <v>0.112693139921913</v>
      </c>
      <c r="F177" s="97" t="s">
        <v>18</v>
      </c>
    </row>
    <row r="178" spans="2:6">
      <c r="B178" s="105" t="s">
        <v>336</v>
      </c>
      <c r="C178" s="91" t="s">
        <v>43</v>
      </c>
      <c r="D178" s="106" t="s">
        <v>348</v>
      </c>
      <c r="E178">
        <v>0.0241038104832981</v>
      </c>
      <c r="F178" s="107" t="s">
        <v>18</v>
      </c>
    </row>
    <row r="179" spans="2:6">
      <c r="B179" s="97" t="s">
        <v>336</v>
      </c>
      <c r="C179" s="91" t="s">
        <v>45</v>
      </c>
      <c r="D179" s="103" t="s">
        <v>337</v>
      </c>
      <c r="E179">
        <v>0.132592323903861</v>
      </c>
      <c r="F179" s="97" t="s">
        <v>18</v>
      </c>
    </row>
    <row r="180" spans="2:6">
      <c r="B180" s="97" t="s">
        <v>336</v>
      </c>
      <c r="C180" s="91" t="s">
        <v>45</v>
      </c>
      <c r="D180" s="103" t="s">
        <v>338</v>
      </c>
      <c r="E180">
        <v>0.0625599431263302</v>
      </c>
      <c r="F180" s="97" t="s">
        <v>18</v>
      </c>
    </row>
    <row r="181" spans="2:6">
      <c r="B181" s="97" t="s">
        <v>336</v>
      </c>
      <c r="C181" s="91" t="s">
        <v>45</v>
      </c>
      <c r="D181" s="103" t="s">
        <v>339</v>
      </c>
      <c r="E181">
        <v>0.0133808767242429</v>
      </c>
      <c r="F181" s="97" t="s">
        <v>18</v>
      </c>
    </row>
    <row r="182" spans="2:6">
      <c r="B182" s="104" t="s">
        <v>336</v>
      </c>
      <c r="C182" s="91" t="s">
        <v>45</v>
      </c>
      <c r="D182" s="103" t="s">
        <v>340</v>
      </c>
      <c r="E182">
        <v>0.137342926133866</v>
      </c>
      <c r="F182" s="97" t="s">
        <v>18</v>
      </c>
    </row>
    <row r="183" spans="2:6">
      <c r="B183" s="97" t="s">
        <v>336</v>
      </c>
      <c r="C183" s="91" t="s">
        <v>45</v>
      </c>
      <c r="D183" s="103" t="s">
        <v>341</v>
      </c>
      <c r="E183">
        <v>0.0648013806136195</v>
      </c>
      <c r="F183" s="97" t="s">
        <v>18</v>
      </c>
    </row>
    <row r="184" spans="2:6">
      <c r="B184" s="97" t="s">
        <v>336</v>
      </c>
      <c r="C184" s="91" t="s">
        <v>45</v>
      </c>
      <c r="D184" s="103" t="s">
        <v>342</v>
      </c>
      <c r="E184">
        <v>0.0138602952979131</v>
      </c>
      <c r="F184" s="97" t="s">
        <v>18</v>
      </c>
    </row>
    <row r="185" spans="2:6">
      <c r="B185" s="97" t="s">
        <v>336</v>
      </c>
      <c r="C185" s="91" t="s">
        <v>45</v>
      </c>
      <c r="D185" s="103" t="s">
        <v>343</v>
      </c>
      <c r="E185">
        <v>0.127051233961107</v>
      </c>
      <c r="F185" s="97" t="s">
        <v>18</v>
      </c>
    </row>
    <row r="186" spans="2:6">
      <c r="B186" s="104" t="s">
        <v>336</v>
      </c>
      <c r="C186" s="91" t="s">
        <v>45</v>
      </c>
      <c r="D186" s="103" t="s">
        <v>344</v>
      </c>
      <c r="E186">
        <v>0.0599455363381371</v>
      </c>
      <c r="F186" s="97" t="s">
        <v>18</v>
      </c>
    </row>
    <row r="187" spans="2:6">
      <c r="B187" s="97" t="s">
        <v>336</v>
      </c>
      <c r="C187" s="91" t="s">
        <v>45</v>
      </c>
      <c r="D187" s="103" t="s">
        <v>345</v>
      </c>
      <c r="E187">
        <v>0.0128216841612127</v>
      </c>
      <c r="F187" s="97" t="s">
        <v>18</v>
      </c>
    </row>
    <row r="188" spans="2:6">
      <c r="B188" s="97" t="s">
        <v>336</v>
      </c>
      <c r="C188" s="91" t="s">
        <v>45</v>
      </c>
      <c r="D188" s="103" t="s">
        <v>346</v>
      </c>
      <c r="E188">
        <v>0.238846849334499</v>
      </c>
      <c r="F188" s="97" t="s">
        <v>18</v>
      </c>
    </row>
    <row r="189" spans="2:6">
      <c r="B189" s="97" t="s">
        <v>336</v>
      </c>
      <c r="C189" s="91" t="s">
        <v>45</v>
      </c>
      <c r="D189" s="103" t="s">
        <v>347</v>
      </c>
      <c r="E189">
        <v>0.112693139921913</v>
      </c>
      <c r="F189" s="97" t="s">
        <v>18</v>
      </c>
    </row>
    <row r="190" spans="2:6">
      <c r="B190" s="105" t="s">
        <v>336</v>
      </c>
      <c r="C190" s="91" t="s">
        <v>45</v>
      </c>
      <c r="D190" s="106" t="s">
        <v>348</v>
      </c>
      <c r="E190">
        <v>0.0241038104832981</v>
      </c>
      <c r="F190" s="107" t="s">
        <v>18</v>
      </c>
    </row>
    <row r="191" spans="2:6">
      <c r="B191" s="97" t="s">
        <v>336</v>
      </c>
      <c r="C191" t="s">
        <v>47</v>
      </c>
      <c r="D191" s="103" t="s">
        <v>337</v>
      </c>
      <c r="E191" s="103">
        <v>0.0941780821917808</v>
      </c>
      <c r="F191" s="97" t="s">
        <v>18</v>
      </c>
    </row>
    <row r="192" spans="2:6">
      <c r="B192" s="97" t="s">
        <v>336</v>
      </c>
      <c r="C192" t="s">
        <v>47</v>
      </c>
      <c r="D192" s="103" t="s">
        <v>338</v>
      </c>
      <c r="E192" s="103">
        <v>0.102739726027397</v>
      </c>
      <c r="F192" s="97" t="s">
        <v>18</v>
      </c>
    </row>
    <row r="193" spans="2:6">
      <c r="B193" s="97" t="s">
        <v>336</v>
      </c>
      <c r="C193" t="s">
        <v>47</v>
      </c>
      <c r="D193" s="103" t="s">
        <v>339</v>
      </c>
      <c r="E193" s="103">
        <v>0.00856164383561644</v>
      </c>
      <c r="F193" s="97" t="s">
        <v>18</v>
      </c>
    </row>
    <row r="194" spans="2:6">
      <c r="B194" s="104" t="s">
        <v>336</v>
      </c>
      <c r="C194" t="s">
        <v>47</v>
      </c>
      <c r="D194" s="103" t="s">
        <v>340</v>
      </c>
      <c r="E194" s="103">
        <v>0.126826484018265</v>
      </c>
      <c r="F194" s="97" t="s">
        <v>18</v>
      </c>
    </row>
    <row r="195" spans="2:6">
      <c r="B195" s="97" t="s">
        <v>336</v>
      </c>
      <c r="C195" t="s">
        <v>47</v>
      </c>
      <c r="D195" s="103" t="s">
        <v>341</v>
      </c>
      <c r="E195" s="103">
        <v>0.138356164383562</v>
      </c>
      <c r="F195" s="97" t="s">
        <v>18</v>
      </c>
    </row>
    <row r="196" spans="2:6">
      <c r="B196" s="97" t="s">
        <v>336</v>
      </c>
      <c r="C196" t="s">
        <v>47</v>
      </c>
      <c r="D196" s="103" t="s">
        <v>342</v>
      </c>
      <c r="E196" s="103">
        <v>0.0115296803652968</v>
      </c>
      <c r="F196" s="97" t="s">
        <v>18</v>
      </c>
    </row>
    <row r="197" spans="2:9">
      <c r="B197" s="97" t="s">
        <v>336</v>
      </c>
      <c r="C197" t="s">
        <v>47</v>
      </c>
      <c r="D197" s="103" t="s">
        <v>343</v>
      </c>
      <c r="E197" s="103">
        <v>0.0992009132420091</v>
      </c>
      <c r="F197" s="97" t="s">
        <v>18</v>
      </c>
      <c r="I197" t="s">
        <v>59</v>
      </c>
    </row>
    <row r="198" spans="2:9">
      <c r="B198" s="104" t="s">
        <v>336</v>
      </c>
      <c r="C198" t="s">
        <v>47</v>
      </c>
      <c r="D198" s="103" t="s">
        <v>344</v>
      </c>
      <c r="E198" s="103">
        <v>0.108219178082192</v>
      </c>
      <c r="F198" s="97" t="s">
        <v>18</v>
      </c>
      <c r="I198" t="s">
        <v>61</v>
      </c>
    </row>
    <row r="199" spans="2:6">
      <c r="B199" s="97" t="s">
        <v>336</v>
      </c>
      <c r="C199" t="s">
        <v>47</v>
      </c>
      <c r="D199" s="103" t="s">
        <v>345</v>
      </c>
      <c r="E199" s="103">
        <v>0.00901826484018265</v>
      </c>
      <c r="F199" s="97" t="s">
        <v>18</v>
      </c>
    </row>
    <row r="200" spans="2:6">
      <c r="B200" s="97" t="s">
        <v>336</v>
      </c>
      <c r="C200" t="s">
        <v>47</v>
      </c>
      <c r="D200" s="103" t="s">
        <v>346</v>
      </c>
      <c r="E200" s="103">
        <v>0.138127853881279</v>
      </c>
      <c r="F200" s="97" t="s">
        <v>18</v>
      </c>
    </row>
    <row r="201" spans="2:6">
      <c r="B201" s="97" t="s">
        <v>336</v>
      </c>
      <c r="C201" t="s">
        <v>47</v>
      </c>
      <c r="D201" s="103" t="s">
        <v>347</v>
      </c>
      <c r="E201" s="103">
        <v>0.150684931506849</v>
      </c>
      <c r="F201" s="97" t="s">
        <v>18</v>
      </c>
    </row>
    <row r="202" spans="2:6">
      <c r="B202" s="105" t="s">
        <v>336</v>
      </c>
      <c r="C202" t="s">
        <v>47</v>
      </c>
      <c r="D202" s="106" t="s">
        <v>348</v>
      </c>
      <c r="E202" s="106">
        <v>0.0125570776255708</v>
      </c>
      <c r="F202" s="107" t="s">
        <v>18</v>
      </c>
    </row>
    <row r="203" spans="2:6">
      <c r="B203" s="97" t="s">
        <v>336</v>
      </c>
      <c r="C203" t="s">
        <v>49</v>
      </c>
      <c r="D203" s="103" t="s">
        <v>337</v>
      </c>
      <c r="E203" s="103">
        <v>0.0941780821917808</v>
      </c>
      <c r="F203" s="97" t="s">
        <v>18</v>
      </c>
    </row>
    <row r="204" spans="2:6">
      <c r="B204" s="97" t="s">
        <v>336</v>
      </c>
      <c r="C204" t="s">
        <v>49</v>
      </c>
      <c r="D204" s="103" t="s">
        <v>338</v>
      </c>
      <c r="E204" s="103">
        <v>0.102739726027397</v>
      </c>
      <c r="F204" s="97" t="s">
        <v>18</v>
      </c>
    </row>
    <row r="205" spans="2:6">
      <c r="B205" s="97" t="s">
        <v>336</v>
      </c>
      <c r="C205" t="s">
        <v>49</v>
      </c>
      <c r="D205" s="103" t="s">
        <v>339</v>
      </c>
      <c r="E205" s="103">
        <v>0.00856164383561644</v>
      </c>
      <c r="F205" s="97" t="s">
        <v>18</v>
      </c>
    </row>
    <row r="206" spans="2:6">
      <c r="B206" s="104" t="s">
        <v>336</v>
      </c>
      <c r="C206" t="s">
        <v>49</v>
      </c>
      <c r="D206" s="103" t="s">
        <v>340</v>
      </c>
      <c r="E206" s="103">
        <v>0.126826484018265</v>
      </c>
      <c r="F206" s="97" t="s">
        <v>18</v>
      </c>
    </row>
    <row r="207" spans="2:6">
      <c r="B207" s="97" t="s">
        <v>336</v>
      </c>
      <c r="C207" t="s">
        <v>49</v>
      </c>
      <c r="D207" s="103" t="s">
        <v>341</v>
      </c>
      <c r="E207" s="103">
        <v>0.138356164383562</v>
      </c>
      <c r="F207" s="97" t="s">
        <v>18</v>
      </c>
    </row>
    <row r="208" spans="2:6">
      <c r="B208" s="97" t="s">
        <v>336</v>
      </c>
      <c r="C208" t="s">
        <v>49</v>
      </c>
      <c r="D208" s="103" t="s">
        <v>342</v>
      </c>
      <c r="E208" s="103">
        <v>0.0115296803652968</v>
      </c>
      <c r="F208" s="97" t="s">
        <v>18</v>
      </c>
    </row>
    <row r="209" spans="2:6">
      <c r="B209" s="97" t="s">
        <v>336</v>
      </c>
      <c r="C209" t="s">
        <v>49</v>
      </c>
      <c r="D209" s="103" t="s">
        <v>343</v>
      </c>
      <c r="E209" s="103">
        <v>0.0992009132420091</v>
      </c>
      <c r="F209" s="97" t="s">
        <v>18</v>
      </c>
    </row>
    <row r="210" spans="2:6">
      <c r="B210" s="104" t="s">
        <v>336</v>
      </c>
      <c r="C210" t="s">
        <v>49</v>
      </c>
      <c r="D210" s="103" t="s">
        <v>344</v>
      </c>
      <c r="E210" s="103">
        <v>0.108219178082192</v>
      </c>
      <c r="F210" s="97" t="s">
        <v>18</v>
      </c>
    </row>
    <row r="211" spans="2:6">
      <c r="B211" s="97" t="s">
        <v>336</v>
      </c>
      <c r="C211" t="s">
        <v>49</v>
      </c>
      <c r="D211" s="103" t="s">
        <v>345</v>
      </c>
      <c r="E211" s="103">
        <v>0.00901826484018265</v>
      </c>
      <c r="F211" s="97" t="s">
        <v>18</v>
      </c>
    </row>
    <row r="212" spans="2:6">
      <c r="B212" s="97" t="s">
        <v>336</v>
      </c>
      <c r="C212" t="s">
        <v>49</v>
      </c>
      <c r="D212" s="103" t="s">
        <v>346</v>
      </c>
      <c r="E212" s="103">
        <v>0.138127853881279</v>
      </c>
      <c r="F212" s="97" t="s">
        <v>18</v>
      </c>
    </row>
    <row r="213" spans="2:6">
      <c r="B213" s="97" t="s">
        <v>336</v>
      </c>
      <c r="C213" t="s">
        <v>49</v>
      </c>
      <c r="D213" s="103" t="s">
        <v>347</v>
      </c>
      <c r="E213" s="103">
        <v>0.150684931506849</v>
      </c>
      <c r="F213" s="97" t="s">
        <v>18</v>
      </c>
    </row>
    <row r="214" spans="2:6">
      <c r="B214" s="105" t="s">
        <v>336</v>
      </c>
      <c r="C214" t="s">
        <v>49</v>
      </c>
      <c r="D214" s="106" t="s">
        <v>348</v>
      </c>
      <c r="E214" s="106">
        <v>0.0125570776255708</v>
      </c>
      <c r="F214" s="107" t="s">
        <v>18</v>
      </c>
    </row>
    <row r="215" spans="2:6">
      <c r="B215" s="97" t="s">
        <v>336</v>
      </c>
      <c r="C215" t="s">
        <v>51</v>
      </c>
      <c r="D215" s="103" t="s">
        <v>337</v>
      </c>
      <c r="E215" s="103">
        <v>0.0941780821917808</v>
      </c>
      <c r="F215" s="97" t="s">
        <v>18</v>
      </c>
    </row>
    <row r="216" spans="2:6">
      <c r="B216" s="97" t="s">
        <v>336</v>
      </c>
      <c r="C216" t="s">
        <v>51</v>
      </c>
      <c r="D216" s="103" t="s">
        <v>338</v>
      </c>
      <c r="E216" s="103">
        <v>0.102739726027397</v>
      </c>
      <c r="F216" s="97" t="s">
        <v>18</v>
      </c>
    </row>
    <row r="217" spans="2:6">
      <c r="B217" s="97" t="s">
        <v>336</v>
      </c>
      <c r="C217" t="s">
        <v>51</v>
      </c>
      <c r="D217" s="103" t="s">
        <v>339</v>
      </c>
      <c r="E217" s="103">
        <v>0.00856164383561644</v>
      </c>
      <c r="F217" s="97" t="s">
        <v>18</v>
      </c>
    </row>
    <row r="218" spans="2:6">
      <c r="B218" s="104" t="s">
        <v>336</v>
      </c>
      <c r="C218" t="s">
        <v>51</v>
      </c>
      <c r="D218" s="103" t="s">
        <v>340</v>
      </c>
      <c r="E218" s="103">
        <v>0.126826484018265</v>
      </c>
      <c r="F218" s="97" t="s">
        <v>18</v>
      </c>
    </row>
    <row r="219" spans="2:6">
      <c r="B219" s="97" t="s">
        <v>336</v>
      </c>
      <c r="C219" t="s">
        <v>51</v>
      </c>
      <c r="D219" s="103" t="s">
        <v>341</v>
      </c>
      <c r="E219" s="103">
        <v>0.138356164383562</v>
      </c>
      <c r="F219" s="97" t="s">
        <v>18</v>
      </c>
    </row>
    <row r="220" spans="2:6">
      <c r="B220" s="97" t="s">
        <v>336</v>
      </c>
      <c r="C220" t="s">
        <v>51</v>
      </c>
      <c r="D220" s="103" t="s">
        <v>342</v>
      </c>
      <c r="E220" s="103">
        <v>0.0115296803652968</v>
      </c>
      <c r="F220" s="97" t="s">
        <v>18</v>
      </c>
    </row>
    <row r="221" spans="2:6">
      <c r="B221" s="97" t="s">
        <v>336</v>
      </c>
      <c r="C221" t="s">
        <v>51</v>
      </c>
      <c r="D221" s="103" t="s">
        <v>343</v>
      </c>
      <c r="E221" s="103">
        <v>0.0992009132420091</v>
      </c>
      <c r="F221" s="97" t="s">
        <v>18</v>
      </c>
    </row>
    <row r="222" spans="2:6">
      <c r="B222" s="104" t="s">
        <v>336</v>
      </c>
      <c r="C222" t="s">
        <v>51</v>
      </c>
      <c r="D222" s="103" t="s">
        <v>344</v>
      </c>
      <c r="E222" s="103">
        <v>0.108219178082192</v>
      </c>
      <c r="F222" s="97" t="s">
        <v>18</v>
      </c>
    </row>
    <row r="223" spans="2:6">
      <c r="B223" s="97" t="s">
        <v>336</v>
      </c>
      <c r="C223" t="s">
        <v>51</v>
      </c>
      <c r="D223" s="103" t="s">
        <v>345</v>
      </c>
      <c r="E223" s="103">
        <v>0.00901826484018265</v>
      </c>
      <c r="F223" s="97" t="s">
        <v>18</v>
      </c>
    </row>
    <row r="224" spans="2:6">
      <c r="B224" s="97" t="s">
        <v>336</v>
      </c>
      <c r="C224" t="s">
        <v>51</v>
      </c>
      <c r="D224" s="103" t="s">
        <v>346</v>
      </c>
      <c r="E224" s="103">
        <v>0.138127853881279</v>
      </c>
      <c r="F224" s="97" t="s">
        <v>18</v>
      </c>
    </row>
    <row r="225" spans="2:6">
      <c r="B225" s="97" t="s">
        <v>336</v>
      </c>
      <c r="C225" t="s">
        <v>51</v>
      </c>
      <c r="D225" s="103" t="s">
        <v>347</v>
      </c>
      <c r="E225" s="103">
        <v>0.150684931506849</v>
      </c>
      <c r="F225" s="97" t="s">
        <v>18</v>
      </c>
    </row>
    <row r="226" spans="2:6">
      <c r="B226" s="105" t="s">
        <v>336</v>
      </c>
      <c r="C226" t="s">
        <v>51</v>
      </c>
      <c r="D226" s="106" t="s">
        <v>348</v>
      </c>
      <c r="E226" s="106">
        <v>0.0125570776255708</v>
      </c>
      <c r="F226" s="107" t="s">
        <v>18</v>
      </c>
    </row>
    <row r="227" spans="2:6">
      <c r="B227" s="97" t="s">
        <v>336</v>
      </c>
      <c r="C227" t="s">
        <v>53</v>
      </c>
      <c r="D227" s="103" t="s">
        <v>337</v>
      </c>
      <c r="E227" s="103">
        <v>0.0941780821917808</v>
      </c>
      <c r="F227" s="97" t="s">
        <v>18</v>
      </c>
    </row>
    <row r="228" spans="2:6">
      <c r="B228" s="97" t="s">
        <v>336</v>
      </c>
      <c r="C228" t="s">
        <v>53</v>
      </c>
      <c r="D228" s="103" t="s">
        <v>338</v>
      </c>
      <c r="E228" s="103">
        <v>0.102739726027397</v>
      </c>
      <c r="F228" s="97" t="s">
        <v>18</v>
      </c>
    </row>
    <row r="229" spans="2:6">
      <c r="B229" s="97" t="s">
        <v>336</v>
      </c>
      <c r="C229" t="s">
        <v>53</v>
      </c>
      <c r="D229" s="103" t="s">
        <v>339</v>
      </c>
      <c r="E229" s="103">
        <v>0.00856164383561644</v>
      </c>
      <c r="F229" s="97" t="s">
        <v>18</v>
      </c>
    </row>
    <row r="230" spans="2:6">
      <c r="B230" s="104" t="s">
        <v>336</v>
      </c>
      <c r="C230" t="s">
        <v>53</v>
      </c>
      <c r="D230" s="103" t="s">
        <v>340</v>
      </c>
      <c r="E230" s="103">
        <v>0.126826484018265</v>
      </c>
      <c r="F230" s="97" t="s">
        <v>18</v>
      </c>
    </row>
    <row r="231" spans="2:6">
      <c r="B231" s="97" t="s">
        <v>336</v>
      </c>
      <c r="C231" t="s">
        <v>53</v>
      </c>
      <c r="D231" s="103" t="s">
        <v>341</v>
      </c>
      <c r="E231" s="103">
        <v>0.138356164383562</v>
      </c>
      <c r="F231" s="97" t="s">
        <v>18</v>
      </c>
    </row>
    <row r="232" spans="2:6">
      <c r="B232" s="97" t="s">
        <v>336</v>
      </c>
      <c r="C232" t="s">
        <v>53</v>
      </c>
      <c r="D232" s="103" t="s">
        <v>342</v>
      </c>
      <c r="E232" s="103">
        <v>0.0115296803652968</v>
      </c>
      <c r="F232" s="97" t="s">
        <v>18</v>
      </c>
    </row>
    <row r="233" spans="2:6">
      <c r="B233" s="97" t="s">
        <v>336</v>
      </c>
      <c r="C233" t="s">
        <v>53</v>
      </c>
      <c r="D233" s="103" t="s">
        <v>343</v>
      </c>
      <c r="E233" s="103">
        <v>0.0992009132420091</v>
      </c>
      <c r="F233" s="97" t="s">
        <v>18</v>
      </c>
    </row>
    <row r="234" spans="2:6">
      <c r="B234" s="104" t="s">
        <v>336</v>
      </c>
      <c r="C234" t="s">
        <v>53</v>
      </c>
      <c r="D234" s="103" t="s">
        <v>344</v>
      </c>
      <c r="E234" s="103">
        <v>0.108219178082192</v>
      </c>
      <c r="F234" s="97" t="s">
        <v>18</v>
      </c>
    </row>
    <row r="235" spans="2:6">
      <c r="B235" s="97" t="s">
        <v>336</v>
      </c>
      <c r="C235" t="s">
        <v>53</v>
      </c>
      <c r="D235" s="103" t="s">
        <v>345</v>
      </c>
      <c r="E235" s="103">
        <v>0.00901826484018265</v>
      </c>
      <c r="F235" s="97" t="s">
        <v>18</v>
      </c>
    </row>
    <row r="236" spans="2:6">
      <c r="B236" s="97" t="s">
        <v>336</v>
      </c>
      <c r="C236" t="s">
        <v>53</v>
      </c>
      <c r="D236" s="103" t="s">
        <v>346</v>
      </c>
      <c r="E236" s="103">
        <v>0.138127853881279</v>
      </c>
      <c r="F236" s="97" t="s">
        <v>18</v>
      </c>
    </row>
    <row r="237" spans="2:6">
      <c r="B237" s="97" t="s">
        <v>336</v>
      </c>
      <c r="C237" t="s">
        <v>53</v>
      </c>
      <c r="D237" s="103" t="s">
        <v>347</v>
      </c>
      <c r="E237" s="103">
        <v>0.150684931506849</v>
      </c>
      <c r="F237" s="97" t="s">
        <v>18</v>
      </c>
    </row>
    <row r="238" spans="2:6">
      <c r="B238" s="105" t="s">
        <v>336</v>
      </c>
      <c r="C238" t="s">
        <v>53</v>
      </c>
      <c r="D238" s="106" t="s">
        <v>348</v>
      </c>
      <c r="E238" s="106">
        <v>0.0125570776255708</v>
      </c>
      <c r="F238" s="107" t="s">
        <v>18</v>
      </c>
    </row>
    <row r="239" spans="2:6">
      <c r="B239" s="97" t="s">
        <v>336</v>
      </c>
      <c r="C239" t="s">
        <v>55</v>
      </c>
      <c r="D239" s="103" t="s">
        <v>337</v>
      </c>
      <c r="E239" s="103">
        <v>0.0941780821917808</v>
      </c>
      <c r="F239" s="97" t="s">
        <v>18</v>
      </c>
    </row>
    <row r="240" spans="2:6">
      <c r="B240" s="97" t="s">
        <v>336</v>
      </c>
      <c r="C240" t="s">
        <v>55</v>
      </c>
      <c r="D240" s="103" t="s">
        <v>338</v>
      </c>
      <c r="E240" s="103">
        <v>0.102739726027397</v>
      </c>
      <c r="F240" s="97" t="s">
        <v>18</v>
      </c>
    </row>
    <row r="241" spans="2:6">
      <c r="B241" s="97" t="s">
        <v>336</v>
      </c>
      <c r="C241" t="s">
        <v>55</v>
      </c>
      <c r="D241" s="103" t="s">
        <v>339</v>
      </c>
      <c r="E241" s="103">
        <v>0.00856164383561644</v>
      </c>
      <c r="F241" s="97" t="s">
        <v>18</v>
      </c>
    </row>
    <row r="242" spans="2:6">
      <c r="B242" s="104" t="s">
        <v>336</v>
      </c>
      <c r="C242" t="s">
        <v>55</v>
      </c>
      <c r="D242" s="103" t="s">
        <v>340</v>
      </c>
      <c r="E242" s="103">
        <v>0.126826484018265</v>
      </c>
      <c r="F242" s="97" t="s">
        <v>18</v>
      </c>
    </row>
    <row r="243" spans="2:6">
      <c r="B243" s="97" t="s">
        <v>336</v>
      </c>
      <c r="C243" t="s">
        <v>55</v>
      </c>
      <c r="D243" s="103" t="s">
        <v>341</v>
      </c>
      <c r="E243" s="103">
        <v>0.138356164383562</v>
      </c>
      <c r="F243" s="97" t="s">
        <v>18</v>
      </c>
    </row>
    <row r="244" spans="2:6">
      <c r="B244" s="97" t="s">
        <v>336</v>
      </c>
      <c r="C244" t="s">
        <v>55</v>
      </c>
      <c r="D244" s="103" t="s">
        <v>342</v>
      </c>
      <c r="E244" s="103">
        <v>0.0115296803652968</v>
      </c>
      <c r="F244" s="97" t="s">
        <v>18</v>
      </c>
    </row>
    <row r="245" spans="2:6">
      <c r="B245" s="97" t="s">
        <v>336</v>
      </c>
      <c r="C245" t="s">
        <v>55</v>
      </c>
      <c r="D245" s="103" t="s">
        <v>343</v>
      </c>
      <c r="E245" s="103">
        <v>0.0992009132420091</v>
      </c>
      <c r="F245" s="97" t="s">
        <v>18</v>
      </c>
    </row>
    <row r="246" spans="2:6">
      <c r="B246" s="104" t="s">
        <v>336</v>
      </c>
      <c r="C246" t="s">
        <v>55</v>
      </c>
      <c r="D246" s="103" t="s">
        <v>344</v>
      </c>
      <c r="E246" s="103">
        <v>0.108219178082192</v>
      </c>
      <c r="F246" s="97" t="s">
        <v>18</v>
      </c>
    </row>
    <row r="247" spans="2:6">
      <c r="B247" s="97" t="s">
        <v>336</v>
      </c>
      <c r="C247" t="s">
        <v>55</v>
      </c>
      <c r="D247" s="103" t="s">
        <v>345</v>
      </c>
      <c r="E247" s="103">
        <v>0.00901826484018265</v>
      </c>
      <c r="F247" s="97" t="s">
        <v>18</v>
      </c>
    </row>
    <row r="248" spans="2:6">
      <c r="B248" s="97" t="s">
        <v>336</v>
      </c>
      <c r="C248" t="s">
        <v>55</v>
      </c>
      <c r="D248" s="103" t="s">
        <v>346</v>
      </c>
      <c r="E248" s="103">
        <v>0.138127853881279</v>
      </c>
      <c r="F248" s="97" t="s">
        <v>18</v>
      </c>
    </row>
    <row r="249" spans="2:6">
      <c r="B249" s="97" t="s">
        <v>336</v>
      </c>
      <c r="C249" t="s">
        <v>55</v>
      </c>
      <c r="D249" s="103" t="s">
        <v>347</v>
      </c>
      <c r="E249" s="103">
        <v>0.150684931506849</v>
      </c>
      <c r="F249" s="97" t="s">
        <v>18</v>
      </c>
    </row>
    <row r="250" spans="2:6">
      <c r="B250" s="105" t="s">
        <v>336</v>
      </c>
      <c r="C250" t="s">
        <v>55</v>
      </c>
      <c r="D250" s="106" t="s">
        <v>348</v>
      </c>
      <c r="E250" s="106">
        <v>0.0125570776255708</v>
      </c>
      <c r="F250" s="107" t="s">
        <v>18</v>
      </c>
    </row>
    <row r="251" spans="2:6">
      <c r="B251" s="97" t="s">
        <v>336</v>
      </c>
      <c r="C251" t="s">
        <v>57</v>
      </c>
      <c r="D251" s="103" t="s">
        <v>337</v>
      </c>
      <c r="E251" s="103">
        <v>0.0941780821917808</v>
      </c>
      <c r="F251" s="97" t="s">
        <v>18</v>
      </c>
    </row>
    <row r="252" spans="2:6">
      <c r="B252" s="97" t="s">
        <v>336</v>
      </c>
      <c r="C252" t="s">
        <v>57</v>
      </c>
      <c r="D252" s="103" t="s">
        <v>338</v>
      </c>
      <c r="E252" s="103">
        <v>0.102739726027397</v>
      </c>
      <c r="F252" s="97" t="s">
        <v>18</v>
      </c>
    </row>
    <row r="253" spans="2:6">
      <c r="B253" s="97" t="s">
        <v>336</v>
      </c>
      <c r="C253" t="s">
        <v>57</v>
      </c>
      <c r="D253" s="103" t="s">
        <v>339</v>
      </c>
      <c r="E253" s="103">
        <v>0.00856164383561644</v>
      </c>
      <c r="F253" s="97" t="s">
        <v>18</v>
      </c>
    </row>
    <row r="254" spans="2:6">
      <c r="B254" s="104" t="s">
        <v>336</v>
      </c>
      <c r="C254" t="s">
        <v>57</v>
      </c>
      <c r="D254" s="103" t="s">
        <v>340</v>
      </c>
      <c r="E254" s="103">
        <v>0.126826484018265</v>
      </c>
      <c r="F254" s="97" t="s">
        <v>18</v>
      </c>
    </row>
    <row r="255" spans="2:6">
      <c r="B255" s="97" t="s">
        <v>336</v>
      </c>
      <c r="C255" t="s">
        <v>57</v>
      </c>
      <c r="D255" s="103" t="s">
        <v>341</v>
      </c>
      <c r="E255" s="103">
        <v>0.138356164383562</v>
      </c>
      <c r="F255" s="97" t="s">
        <v>18</v>
      </c>
    </row>
    <row r="256" spans="2:6">
      <c r="B256" s="97" t="s">
        <v>336</v>
      </c>
      <c r="C256" t="s">
        <v>57</v>
      </c>
      <c r="D256" s="103" t="s">
        <v>342</v>
      </c>
      <c r="E256" s="103">
        <v>0.0115296803652968</v>
      </c>
      <c r="F256" s="97" t="s">
        <v>18</v>
      </c>
    </row>
    <row r="257" spans="2:6">
      <c r="B257" s="97" t="s">
        <v>336</v>
      </c>
      <c r="C257" t="s">
        <v>57</v>
      </c>
      <c r="D257" s="103" t="s">
        <v>343</v>
      </c>
      <c r="E257" s="103">
        <v>0.0992009132420091</v>
      </c>
      <c r="F257" s="97" t="s">
        <v>18</v>
      </c>
    </row>
    <row r="258" spans="2:6">
      <c r="B258" s="104" t="s">
        <v>336</v>
      </c>
      <c r="C258" t="s">
        <v>57</v>
      </c>
      <c r="D258" s="103" t="s">
        <v>344</v>
      </c>
      <c r="E258" s="103">
        <v>0.108219178082192</v>
      </c>
      <c r="F258" s="97" t="s">
        <v>18</v>
      </c>
    </row>
    <row r="259" spans="2:6">
      <c r="B259" s="97" t="s">
        <v>336</v>
      </c>
      <c r="C259" t="s">
        <v>57</v>
      </c>
      <c r="D259" s="103" t="s">
        <v>345</v>
      </c>
      <c r="E259" s="103">
        <v>0.00901826484018265</v>
      </c>
      <c r="F259" s="97" t="s">
        <v>18</v>
      </c>
    </row>
    <row r="260" spans="2:6">
      <c r="B260" s="97" t="s">
        <v>336</v>
      </c>
      <c r="C260" t="s">
        <v>57</v>
      </c>
      <c r="D260" s="103" t="s">
        <v>346</v>
      </c>
      <c r="E260" s="103">
        <v>0.138127853881279</v>
      </c>
      <c r="F260" s="97" t="s">
        <v>18</v>
      </c>
    </row>
    <row r="261" spans="2:6">
      <c r="B261" s="97" t="s">
        <v>336</v>
      </c>
      <c r="C261" t="s">
        <v>57</v>
      </c>
      <c r="D261" s="103" t="s">
        <v>347</v>
      </c>
      <c r="E261" s="103">
        <v>0.150684931506849</v>
      </c>
      <c r="F261" s="97" t="s">
        <v>18</v>
      </c>
    </row>
    <row r="262" spans="2:6">
      <c r="B262" s="105" t="s">
        <v>336</v>
      </c>
      <c r="C262" t="s">
        <v>57</v>
      </c>
      <c r="D262" s="106" t="s">
        <v>348</v>
      </c>
      <c r="E262" s="106">
        <v>0.0125570776255708</v>
      </c>
      <c r="F262" s="107" t="s">
        <v>18</v>
      </c>
    </row>
    <row r="263" spans="2:6">
      <c r="B263" s="97" t="s">
        <v>336</v>
      </c>
      <c r="C263" t="s">
        <v>59</v>
      </c>
      <c r="D263" s="103" t="s">
        <v>337</v>
      </c>
      <c r="E263" s="103">
        <v>0.0941780821917808</v>
      </c>
      <c r="F263" s="97" t="s">
        <v>18</v>
      </c>
    </row>
    <row r="264" spans="2:6">
      <c r="B264" s="97" t="s">
        <v>336</v>
      </c>
      <c r="C264" t="s">
        <v>59</v>
      </c>
      <c r="D264" s="103" t="s">
        <v>338</v>
      </c>
      <c r="E264" s="103">
        <v>0.102739726027397</v>
      </c>
      <c r="F264" s="97" t="s">
        <v>18</v>
      </c>
    </row>
    <row r="265" spans="2:6">
      <c r="B265" s="97" t="s">
        <v>336</v>
      </c>
      <c r="C265" t="s">
        <v>59</v>
      </c>
      <c r="D265" s="103" t="s">
        <v>339</v>
      </c>
      <c r="E265" s="103">
        <v>0.00856164383561644</v>
      </c>
      <c r="F265" s="97" t="s">
        <v>18</v>
      </c>
    </row>
    <row r="266" spans="2:6">
      <c r="B266" s="104" t="s">
        <v>336</v>
      </c>
      <c r="C266" t="s">
        <v>59</v>
      </c>
      <c r="D266" s="103" t="s">
        <v>340</v>
      </c>
      <c r="E266" s="103">
        <v>0.126826484018265</v>
      </c>
      <c r="F266" s="97" t="s">
        <v>18</v>
      </c>
    </row>
    <row r="267" spans="2:6">
      <c r="B267" s="97" t="s">
        <v>336</v>
      </c>
      <c r="C267" t="s">
        <v>59</v>
      </c>
      <c r="D267" s="103" t="s">
        <v>341</v>
      </c>
      <c r="E267" s="103">
        <v>0.138356164383562</v>
      </c>
      <c r="F267" s="97" t="s">
        <v>18</v>
      </c>
    </row>
    <row r="268" spans="2:6">
      <c r="B268" s="97" t="s">
        <v>336</v>
      </c>
      <c r="C268" t="s">
        <v>59</v>
      </c>
      <c r="D268" s="103" t="s">
        <v>342</v>
      </c>
      <c r="E268" s="103">
        <v>0.0115296803652968</v>
      </c>
      <c r="F268" s="97" t="s">
        <v>18</v>
      </c>
    </row>
    <row r="269" spans="2:6">
      <c r="B269" s="97" t="s">
        <v>336</v>
      </c>
      <c r="C269" t="s">
        <v>59</v>
      </c>
      <c r="D269" s="103" t="s">
        <v>343</v>
      </c>
      <c r="E269" s="103">
        <v>0.0992009132420091</v>
      </c>
      <c r="F269" s="97" t="s">
        <v>18</v>
      </c>
    </row>
    <row r="270" spans="2:6">
      <c r="B270" s="104" t="s">
        <v>336</v>
      </c>
      <c r="C270" t="s">
        <v>59</v>
      </c>
      <c r="D270" s="103" t="s">
        <v>344</v>
      </c>
      <c r="E270" s="103">
        <v>0.108219178082192</v>
      </c>
      <c r="F270" s="97" t="s">
        <v>18</v>
      </c>
    </row>
    <row r="271" spans="2:6">
      <c r="B271" s="97" t="s">
        <v>336</v>
      </c>
      <c r="C271" t="s">
        <v>59</v>
      </c>
      <c r="D271" s="103" t="s">
        <v>345</v>
      </c>
      <c r="E271" s="103">
        <v>0.00901826484018265</v>
      </c>
      <c r="F271" s="97" t="s">
        <v>18</v>
      </c>
    </row>
    <row r="272" spans="2:6">
      <c r="B272" s="97" t="s">
        <v>336</v>
      </c>
      <c r="C272" t="s">
        <v>59</v>
      </c>
      <c r="D272" s="103" t="s">
        <v>346</v>
      </c>
      <c r="E272" s="103">
        <v>0.138127853881279</v>
      </c>
      <c r="F272" s="97" t="s">
        <v>18</v>
      </c>
    </row>
    <row r="273" spans="2:6">
      <c r="B273" s="97" t="s">
        <v>336</v>
      </c>
      <c r="C273" t="s">
        <v>59</v>
      </c>
      <c r="D273" s="103" t="s">
        <v>347</v>
      </c>
      <c r="E273" s="103">
        <v>0.150684931506849</v>
      </c>
      <c r="F273" s="97" t="s">
        <v>18</v>
      </c>
    </row>
    <row r="274" spans="2:6">
      <c r="B274" s="105" t="s">
        <v>336</v>
      </c>
      <c r="C274" t="s">
        <v>59</v>
      </c>
      <c r="D274" s="106" t="s">
        <v>348</v>
      </c>
      <c r="E274" s="106">
        <v>0.0125570776255708</v>
      </c>
      <c r="F274" s="107" t="s">
        <v>18</v>
      </c>
    </row>
    <row r="275" spans="2:6">
      <c r="B275" s="97" t="s">
        <v>336</v>
      </c>
      <c r="C275" t="s">
        <v>61</v>
      </c>
      <c r="D275" s="103" t="s">
        <v>337</v>
      </c>
      <c r="E275" s="103">
        <v>0.0941780821917808</v>
      </c>
      <c r="F275" s="97" t="s">
        <v>18</v>
      </c>
    </row>
    <row r="276" spans="2:6">
      <c r="B276" s="97" t="s">
        <v>336</v>
      </c>
      <c r="C276" t="s">
        <v>61</v>
      </c>
      <c r="D276" s="103" t="s">
        <v>338</v>
      </c>
      <c r="E276" s="103">
        <v>0.102739726027397</v>
      </c>
      <c r="F276" s="97" t="s">
        <v>18</v>
      </c>
    </row>
    <row r="277" spans="2:6">
      <c r="B277" s="97" t="s">
        <v>336</v>
      </c>
      <c r="C277" t="s">
        <v>61</v>
      </c>
      <c r="D277" s="103" t="s">
        <v>339</v>
      </c>
      <c r="E277" s="103">
        <v>0.00856164383561644</v>
      </c>
      <c r="F277" s="97" t="s">
        <v>18</v>
      </c>
    </row>
    <row r="278" spans="2:6">
      <c r="B278" s="104" t="s">
        <v>336</v>
      </c>
      <c r="C278" t="s">
        <v>61</v>
      </c>
      <c r="D278" s="103" t="s">
        <v>340</v>
      </c>
      <c r="E278" s="103">
        <v>0.126826484018265</v>
      </c>
      <c r="F278" s="97" t="s">
        <v>18</v>
      </c>
    </row>
    <row r="279" spans="2:6">
      <c r="B279" s="97" t="s">
        <v>336</v>
      </c>
      <c r="C279" t="s">
        <v>61</v>
      </c>
      <c r="D279" s="103" t="s">
        <v>341</v>
      </c>
      <c r="E279" s="103">
        <v>0.138356164383562</v>
      </c>
      <c r="F279" s="97" t="s">
        <v>18</v>
      </c>
    </row>
    <row r="280" spans="2:6">
      <c r="B280" s="97" t="s">
        <v>336</v>
      </c>
      <c r="C280" t="s">
        <v>61</v>
      </c>
      <c r="D280" s="103" t="s">
        <v>342</v>
      </c>
      <c r="E280" s="103">
        <v>0.0115296803652968</v>
      </c>
      <c r="F280" s="97" t="s">
        <v>18</v>
      </c>
    </row>
    <row r="281" spans="2:6">
      <c r="B281" s="97" t="s">
        <v>336</v>
      </c>
      <c r="C281" t="s">
        <v>61</v>
      </c>
      <c r="D281" s="103" t="s">
        <v>343</v>
      </c>
      <c r="E281" s="103">
        <v>0.0992009132420091</v>
      </c>
      <c r="F281" s="97" t="s">
        <v>18</v>
      </c>
    </row>
    <row r="282" spans="2:6">
      <c r="B282" s="104" t="s">
        <v>336</v>
      </c>
      <c r="C282" t="s">
        <v>61</v>
      </c>
      <c r="D282" s="103" t="s">
        <v>344</v>
      </c>
      <c r="E282" s="103">
        <v>0.108219178082192</v>
      </c>
      <c r="F282" s="97" t="s">
        <v>18</v>
      </c>
    </row>
    <row r="283" spans="2:6">
      <c r="B283" s="97" t="s">
        <v>336</v>
      </c>
      <c r="C283" t="s">
        <v>61</v>
      </c>
      <c r="D283" s="103" t="s">
        <v>345</v>
      </c>
      <c r="E283" s="103">
        <v>0.00901826484018265</v>
      </c>
      <c r="F283" s="97" t="s">
        <v>18</v>
      </c>
    </row>
    <row r="284" spans="2:6">
      <c r="B284" s="97" t="s">
        <v>336</v>
      </c>
      <c r="C284" t="s">
        <v>61</v>
      </c>
      <c r="D284" s="103" t="s">
        <v>346</v>
      </c>
      <c r="E284" s="103">
        <v>0.138127853881279</v>
      </c>
      <c r="F284" s="97" t="s">
        <v>18</v>
      </c>
    </row>
    <row r="285" spans="2:6">
      <c r="B285" s="97" t="s">
        <v>336</v>
      </c>
      <c r="C285" t="s">
        <v>61</v>
      </c>
      <c r="D285" s="103" t="s">
        <v>347</v>
      </c>
      <c r="E285" s="103">
        <v>0.150684931506849</v>
      </c>
      <c r="F285" s="97" t="s">
        <v>18</v>
      </c>
    </row>
    <row r="286" spans="2:6">
      <c r="B286" s="105" t="s">
        <v>336</v>
      </c>
      <c r="C286" t="s">
        <v>61</v>
      </c>
      <c r="D286" s="106" t="s">
        <v>348</v>
      </c>
      <c r="E286" s="106">
        <v>0.0125570776255708</v>
      </c>
      <c r="F286" s="107" t="s">
        <v>18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0"/>
  <sheetViews>
    <sheetView zoomScale="53" zoomScaleNormal="53" topLeftCell="C51" workbookViewId="0">
      <selection activeCell="F45" sqref="F45"/>
    </sheetView>
  </sheetViews>
  <sheetFormatPr defaultColWidth="9" defaultRowHeight="12.5"/>
  <cols>
    <col min="1" max="1" width="8.72727272727273"/>
    <col min="2" max="3" width="44.1818181818182" customWidth="1"/>
    <col min="4" max="4" width="34" customWidth="1"/>
    <col min="5" max="5" width="17.4545454545455" customWidth="1"/>
    <col min="6" max="6" width="48" customWidth="1"/>
    <col min="7" max="7" width="27.2727272727273" customWidth="1"/>
    <col min="8" max="8" width="17" customWidth="1"/>
    <col min="9" max="14" width="8.72727272727273"/>
    <col min="16" max="16" width="27.4545454545455" customWidth="1"/>
    <col min="18" max="18" width="27.4545454545455" customWidth="1"/>
    <col min="20" max="20" width="46" customWidth="1"/>
  </cols>
  <sheetData>
    <row r="1" ht="23.5" spans="4:27">
      <c r="D1" s="32"/>
      <c r="E1" s="32"/>
      <c r="F1" s="76" t="s">
        <v>350</v>
      </c>
      <c r="G1" s="32"/>
      <c r="H1" s="32"/>
      <c r="I1" s="32"/>
      <c r="J1" s="32"/>
      <c r="K1" s="32"/>
      <c r="L1" s="32"/>
      <c r="M1" s="32"/>
      <c r="R1" s="32"/>
      <c r="S1" s="32"/>
      <c r="T1" s="33" t="s">
        <v>351</v>
      </c>
      <c r="U1" s="32"/>
      <c r="V1" s="83" t="s">
        <v>352</v>
      </c>
      <c r="W1" s="32"/>
      <c r="X1" s="32"/>
      <c r="Y1" s="32"/>
      <c r="Z1" s="32"/>
      <c r="AA1" s="32"/>
    </row>
    <row r="2" ht="15.25" spans="4:27">
      <c r="D2" s="34" t="s">
        <v>11</v>
      </c>
      <c r="E2" s="34" t="s">
        <v>185</v>
      </c>
      <c r="F2" s="34" t="s">
        <v>186</v>
      </c>
      <c r="G2" t="s">
        <v>187</v>
      </c>
      <c r="H2" t="s">
        <v>188</v>
      </c>
      <c r="I2" t="s">
        <v>189</v>
      </c>
      <c r="J2" t="s">
        <v>190</v>
      </c>
      <c r="K2" t="s">
        <v>191</v>
      </c>
      <c r="L2" t="s">
        <v>192</v>
      </c>
      <c r="M2" t="s">
        <v>193</v>
      </c>
      <c r="R2" s="34" t="s">
        <v>11</v>
      </c>
      <c r="S2" s="34" t="s">
        <v>185</v>
      </c>
      <c r="T2" s="34" t="s">
        <v>186</v>
      </c>
      <c r="U2" t="s">
        <v>187</v>
      </c>
      <c r="V2" t="s">
        <v>188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</row>
    <row r="3" spans="2:27">
      <c r="B3" s="35" t="s">
        <v>353</v>
      </c>
      <c r="C3" s="35"/>
      <c r="D3" s="35" t="s">
        <v>354</v>
      </c>
      <c r="E3" s="35" t="s">
        <v>72</v>
      </c>
      <c r="F3" s="35" t="s">
        <v>31</v>
      </c>
      <c r="G3">
        <f>attached_CoolingStock!W15</f>
        <v>194</v>
      </c>
      <c r="H3">
        <f>attached_CoolingStock!AU15</f>
        <v>980.9</v>
      </c>
      <c r="I3">
        <f>attached_CoolingStock!BS15</f>
        <v>479.1</v>
      </c>
      <c r="J3">
        <f>attached_CoolingStock!CQ15</f>
        <v>82.1</v>
      </c>
      <c r="K3">
        <f>attached_CoolingStock!DO15</f>
        <v>130.4</v>
      </c>
      <c r="L3">
        <f>attached_CoolingStock!EM15</f>
        <v>180.8</v>
      </c>
      <c r="M3">
        <f>attached_CoolingStock!FK15</f>
        <v>392.2</v>
      </c>
      <c r="R3" s="35" t="s">
        <v>354</v>
      </c>
      <c r="S3" s="35" t="s">
        <v>72</v>
      </c>
      <c r="T3" s="35" t="s">
        <v>31</v>
      </c>
      <c r="U3">
        <f>attached_HousingStock!W21/100</f>
        <v>0.68708956</v>
      </c>
      <c r="V3">
        <f>attached_HousingStock!AU21/100</f>
        <v>0.4365938</v>
      </c>
      <c r="W3">
        <f>attached_HousingStock!BS21/100</f>
        <v>0.54420382</v>
      </c>
      <c r="X3">
        <f>attached_HousingStock!CQ21/100</f>
        <v>0.65278267</v>
      </c>
      <c r="Y3">
        <f>attached_HousingStock!DO21/100</f>
        <v>0.69881246</v>
      </c>
      <c r="Z3">
        <f>attached_HousingStock!EM21/100</f>
        <v>0.59384023</v>
      </c>
      <c r="AA3">
        <f>attached_HousingStock!FK21/100</f>
        <v>0.47315422</v>
      </c>
    </row>
    <row r="4" spans="4:27">
      <c r="D4" s="35" t="s">
        <v>355</v>
      </c>
      <c r="E4" s="35" t="s">
        <v>72</v>
      </c>
      <c r="F4" s="35" t="s">
        <v>31</v>
      </c>
      <c r="G4">
        <f>attached_CoolingStock!W16</f>
        <v>77.8</v>
      </c>
      <c r="H4">
        <f>attached_CoolingStock!AU16</f>
        <v>518.7</v>
      </c>
      <c r="I4">
        <f>attached_CoolingStock!BS16</f>
        <v>4028.5</v>
      </c>
      <c r="J4">
        <f>attached_CoolingStock!CQ16</f>
        <v>387.1</v>
      </c>
      <c r="K4">
        <f>attached_CoolingStock!DO16</f>
        <v>320.4</v>
      </c>
      <c r="L4">
        <f>attached_CoolingStock!EM16</f>
        <v>325.5</v>
      </c>
      <c r="M4">
        <f>attached_CoolingStock!FK16</f>
        <v>246.3</v>
      </c>
      <c r="R4" s="35" t="s">
        <v>355</v>
      </c>
      <c r="S4" s="35" t="s">
        <v>72</v>
      </c>
      <c r="T4" s="35" t="s">
        <v>31</v>
      </c>
      <c r="U4">
        <f>U3</f>
        <v>0.68708956</v>
      </c>
      <c r="V4">
        <f t="shared" ref="V4:AA4" si="0">V3</f>
        <v>0.4365938</v>
      </c>
      <c r="W4">
        <f t="shared" si="0"/>
        <v>0.54420382</v>
      </c>
      <c r="X4">
        <f t="shared" si="0"/>
        <v>0.65278267</v>
      </c>
      <c r="Y4">
        <f t="shared" si="0"/>
        <v>0.69881246</v>
      </c>
      <c r="Z4">
        <f t="shared" si="0"/>
        <v>0.59384023</v>
      </c>
      <c r="AA4">
        <f t="shared" si="0"/>
        <v>0.47315422</v>
      </c>
    </row>
    <row r="5" spans="4:27">
      <c r="D5" s="35" t="s">
        <v>356</v>
      </c>
      <c r="E5" s="35" t="s">
        <v>72</v>
      </c>
      <c r="F5" s="35" t="s">
        <v>33</v>
      </c>
      <c r="G5">
        <f>G3</f>
        <v>194</v>
      </c>
      <c r="H5">
        <f>H3</f>
        <v>980.9</v>
      </c>
      <c r="I5">
        <f t="shared" ref="I5:M5" si="1">I3</f>
        <v>479.1</v>
      </c>
      <c r="J5">
        <f t="shared" si="1"/>
        <v>82.1</v>
      </c>
      <c r="K5">
        <f t="shared" si="1"/>
        <v>130.4</v>
      </c>
      <c r="L5">
        <f t="shared" si="1"/>
        <v>180.8</v>
      </c>
      <c r="M5">
        <f t="shared" si="1"/>
        <v>392.2</v>
      </c>
      <c r="R5" s="35" t="s">
        <v>356</v>
      </c>
      <c r="S5" s="35" t="s">
        <v>72</v>
      </c>
      <c r="T5" s="35" t="s">
        <v>33</v>
      </c>
      <c r="U5">
        <f>attached_HousingStock!W22/100</f>
        <v>0.07801772</v>
      </c>
      <c r="V5">
        <f>attached_HousingStock!AU22/100</f>
        <v>0.08374939</v>
      </c>
      <c r="W5">
        <f>attached_HousingStock!BS22/100</f>
        <v>0.1570024</v>
      </c>
      <c r="X5">
        <f>attached_HousingStock!CQ22/100</f>
        <v>0.07510233</v>
      </c>
      <c r="Y5">
        <f>attached_HousingStock!DO22/100</f>
        <v>0.07597987</v>
      </c>
      <c r="Z5">
        <f>attached_HousingStock!EM22/100</f>
        <v>0.1440835</v>
      </c>
      <c r="AA5">
        <f>attached_HousingStock!FK22/100</f>
        <v>0.12498263</v>
      </c>
    </row>
    <row r="6" spans="4:27">
      <c r="D6" s="35" t="s">
        <v>357</v>
      </c>
      <c r="E6" s="35" t="s">
        <v>72</v>
      </c>
      <c r="F6" s="35" t="s">
        <v>33</v>
      </c>
      <c r="G6">
        <f>G4</f>
        <v>77.8</v>
      </c>
      <c r="H6">
        <f>H4</f>
        <v>518.7</v>
      </c>
      <c r="I6">
        <f t="shared" ref="I6:M6" si="2">I4</f>
        <v>4028.5</v>
      </c>
      <c r="J6">
        <f t="shared" si="2"/>
        <v>387.1</v>
      </c>
      <c r="K6">
        <f t="shared" si="2"/>
        <v>320.4</v>
      </c>
      <c r="L6">
        <f t="shared" si="2"/>
        <v>325.5</v>
      </c>
      <c r="M6">
        <f t="shared" si="2"/>
        <v>246.3</v>
      </c>
      <c r="R6" s="35" t="s">
        <v>357</v>
      </c>
      <c r="S6" s="35" t="s">
        <v>72</v>
      </c>
      <c r="T6" s="35" t="s">
        <v>33</v>
      </c>
      <c r="U6">
        <f>U5</f>
        <v>0.07801772</v>
      </c>
      <c r="V6">
        <f t="shared" ref="V6:AA6" si="3">V5</f>
        <v>0.08374939</v>
      </c>
      <c r="W6">
        <f t="shared" si="3"/>
        <v>0.1570024</v>
      </c>
      <c r="X6">
        <f t="shared" si="3"/>
        <v>0.07510233</v>
      </c>
      <c r="Y6">
        <f t="shared" si="3"/>
        <v>0.07597987</v>
      </c>
      <c r="Z6">
        <f t="shared" si="3"/>
        <v>0.1440835</v>
      </c>
      <c r="AA6">
        <f t="shared" si="3"/>
        <v>0.12498263</v>
      </c>
    </row>
    <row r="7" spans="4:27">
      <c r="D7" s="35" t="s">
        <v>358</v>
      </c>
      <c r="E7" s="35" t="s">
        <v>72</v>
      </c>
      <c r="F7" s="35" t="s">
        <v>35</v>
      </c>
      <c r="G7">
        <f>G3</f>
        <v>194</v>
      </c>
      <c r="H7">
        <f>H3</f>
        <v>980.9</v>
      </c>
      <c r="I7">
        <f t="shared" ref="I7:M7" si="4">I3</f>
        <v>479.1</v>
      </c>
      <c r="J7">
        <f t="shared" si="4"/>
        <v>82.1</v>
      </c>
      <c r="K7">
        <f t="shared" si="4"/>
        <v>130.4</v>
      </c>
      <c r="L7">
        <f t="shared" si="4"/>
        <v>180.8</v>
      </c>
      <c r="M7">
        <f t="shared" si="4"/>
        <v>392.2</v>
      </c>
      <c r="R7" s="35" t="s">
        <v>358</v>
      </c>
      <c r="S7" s="35" t="s">
        <v>72</v>
      </c>
      <c r="T7" s="35" t="s">
        <v>35</v>
      </c>
      <c r="U7">
        <f>attached_HousingStock!W23/100</f>
        <v>0.19824543</v>
      </c>
      <c r="V7">
        <f>attached_HousingStock!AU23/100</f>
        <v>0.46820793</v>
      </c>
      <c r="W7">
        <f>attached_HousingStock!BS23/100</f>
        <v>0.29420732</v>
      </c>
      <c r="X7">
        <f>attached_HousingStock!CQ23/100</f>
        <v>0.25056415</v>
      </c>
      <c r="Y7">
        <f>attached_HousingStock!DO23/100</f>
        <v>0.19821479</v>
      </c>
      <c r="Z7">
        <f>attached_HousingStock!EM23/100</f>
        <v>0.2238006</v>
      </c>
      <c r="AA7">
        <f>attached_HousingStock!FK23/100</f>
        <v>0.36574095</v>
      </c>
    </row>
    <row r="8" spans="4:27">
      <c r="D8" s="35" t="s">
        <v>359</v>
      </c>
      <c r="E8" s="35" t="s">
        <v>72</v>
      </c>
      <c r="F8" s="35" t="s">
        <v>35</v>
      </c>
      <c r="G8">
        <f>G4</f>
        <v>77.8</v>
      </c>
      <c r="H8">
        <f>H4</f>
        <v>518.7</v>
      </c>
      <c r="I8">
        <f t="shared" ref="I8:M8" si="5">I4</f>
        <v>4028.5</v>
      </c>
      <c r="J8">
        <f t="shared" si="5"/>
        <v>387.1</v>
      </c>
      <c r="K8">
        <f t="shared" si="5"/>
        <v>320.4</v>
      </c>
      <c r="L8">
        <f t="shared" si="5"/>
        <v>325.5</v>
      </c>
      <c r="M8">
        <f t="shared" si="5"/>
        <v>246.3</v>
      </c>
      <c r="R8" s="35" t="s">
        <v>358</v>
      </c>
      <c r="S8" s="35" t="s">
        <v>72</v>
      </c>
      <c r="T8" s="35" t="s">
        <v>35</v>
      </c>
      <c r="U8">
        <f>U7</f>
        <v>0.19824543</v>
      </c>
      <c r="V8">
        <f t="shared" ref="V8:AA8" si="6">V7</f>
        <v>0.46820793</v>
      </c>
      <c r="W8">
        <f t="shared" si="6"/>
        <v>0.29420732</v>
      </c>
      <c r="X8">
        <f t="shared" si="6"/>
        <v>0.25056415</v>
      </c>
      <c r="Y8">
        <f t="shared" si="6"/>
        <v>0.19821479</v>
      </c>
      <c r="Z8">
        <f t="shared" si="6"/>
        <v>0.2238006</v>
      </c>
      <c r="AA8">
        <f t="shared" si="6"/>
        <v>0.36574095</v>
      </c>
    </row>
    <row r="9" spans="4:27">
      <c r="D9" s="35" t="s">
        <v>360</v>
      </c>
      <c r="E9" s="35" t="s">
        <v>72</v>
      </c>
      <c r="F9" s="35" t="s">
        <v>37</v>
      </c>
      <c r="G9">
        <f>G3</f>
        <v>194</v>
      </c>
      <c r="H9">
        <f>H3</f>
        <v>980.9</v>
      </c>
      <c r="I9">
        <f t="shared" ref="I9:M9" si="7">I3</f>
        <v>479.1</v>
      </c>
      <c r="J9">
        <f t="shared" si="7"/>
        <v>82.1</v>
      </c>
      <c r="K9">
        <f t="shared" si="7"/>
        <v>130.4</v>
      </c>
      <c r="L9">
        <f t="shared" si="7"/>
        <v>180.8</v>
      </c>
      <c r="M9">
        <f t="shared" si="7"/>
        <v>392.2</v>
      </c>
      <c r="R9" s="35" t="s">
        <v>360</v>
      </c>
      <c r="S9" s="35" t="s">
        <v>72</v>
      </c>
      <c r="T9" s="35" t="s">
        <v>37</v>
      </c>
      <c r="U9">
        <f>attached_HousingStock!W24/100</f>
        <v>0.03664729</v>
      </c>
      <c r="V9">
        <f>attached_HousingStock!AU24/100</f>
        <v>0.01144888</v>
      </c>
      <c r="W9">
        <f>attached_HousingStock!BS24/100</f>
        <v>0.00458646</v>
      </c>
      <c r="X9">
        <f>attached_HousingStock!CQ24/100</f>
        <v>0.02155085</v>
      </c>
      <c r="Y9">
        <f>attached_HousingStock!DO24/100</f>
        <v>0.02699288</v>
      </c>
      <c r="Z9">
        <f>attached_HousingStock!EM24/100</f>
        <v>0.03827567</v>
      </c>
      <c r="AA9">
        <f>attached_HousingStock!FK24/100</f>
        <v>0.0361222</v>
      </c>
    </row>
    <row r="10" spans="4:27">
      <c r="D10" s="35" t="s">
        <v>361</v>
      </c>
      <c r="E10" s="35" t="s">
        <v>72</v>
      </c>
      <c r="F10" s="35" t="s">
        <v>37</v>
      </c>
      <c r="G10">
        <f>G4</f>
        <v>77.8</v>
      </c>
      <c r="H10">
        <f>H4</f>
        <v>518.7</v>
      </c>
      <c r="I10">
        <f t="shared" ref="I10:M10" si="8">I4</f>
        <v>4028.5</v>
      </c>
      <c r="J10">
        <f t="shared" si="8"/>
        <v>387.1</v>
      </c>
      <c r="K10">
        <f t="shared" si="8"/>
        <v>320.4</v>
      </c>
      <c r="L10">
        <f t="shared" si="8"/>
        <v>325.5</v>
      </c>
      <c r="M10">
        <f t="shared" si="8"/>
        <v>246.3</v>
      </c>
      <c r="R10" s="35" t="s">
        <v>361</v>
      </c>
      <c r="S10" s="35" t="s">
        <v>72</v>
      </c>
      <c r="T10" s="35" t="s">
        <v>37</v>
      </c>
      <c r="U10">
        <f>U9</f>
        <v>0.03664729</v>
      </c>
      <c r="V10">
        <f t="shared" ref="V10:AA10" si="9">V9</f>
        <v>0.01144888</v>
      </c>
      <c r="W10">
        <f t="shared" si="9"/>
        <v>0.00458646</v>
      </c>
      <c r="X10">
        <f t="shared" si="9"/>
        <v>0.02155085</v>
      </c>
      <c r="Y10">
        <f t="shared" si="9"/>
        <v>0.02699288</v>
      </c>
      <c r="Z10">
        <f t="shared" si="9"/>
        <v>0.03827567</v>
      </c>
      <c r="AA10">
        <f t="shared" si="9"/>
        <v>0.0361222</v>
      </c>
    </row>
    <row r="14" ht="14.5" spans="4:27">
      <c r="D14" s="32"/>
      <c r="E14" s="77"/>
      <c r="F14" s="76" t="s">
        <v>362</v>
      </c>
      <c r="G14" s="77"/>
      <c r="H14" s="77"/>
      <c r="I14" s="77"/>
      <c r="J14" s="77"/>
      <c r="K14" s="77"/>
      <c r="L14" s="77"/>
      <c r="M14" s="77"/>
      <c r="R14" s="84" t="s">
        <v>363</v>
      </c>
      <c r="S14" s="32"/>
      <c r="T14" s="33"/>
      <c r="U14" s="32"/>
      <c r="V14" s="32"/>
      <c r="W14" s="32"/>
      <c r="X14" s="32"/>
      <c r="Y14" s="32"/>
      <c r="Z14" s="32"/>
      <c r="AA14" s="32"/>
    </row>
    <row r="15" ht="15.25" spans="4:20">
      <c r="D15" s="34" t="s">
        <v>11</v>
      </c>
      <c r="E15" s="78" t="s">
        <v>185</v>
      </c>
      <c r="F15" s="78" t="s">
        <v>186</v>
      </c>
      <c r="G15" s="79" t="s">
        <v>187</v>
      </c>
      <c r="H15" s="79" t="s">
        <v>188</v>
      </c>
      <c r="I15" s="79" t="s">
        <v>189</v>
      </c>
      <c r="J15" s="79" t="s">
        <v>190</v>
      </c>
      <c r="K15" s="79" t="s">
        <v>191</v>
      </c>
      <c r="L15" s="79" t="s">
        <v>192</v>
      </c>
      <c r="M15" s="79" t="s">
        <v>193</v>
      </c>
      <c r="R15" s="34"/>
      <c r="S15" s="34"/>
      <c r="T15" s="34"/>
    </row>
    <row r="16" spans="2:27">
      <c r="B16" s="35" t="s">
        <v>353</v>
      </c>
      <c r="C16" s="35"/>
      <c r="D16" s="35" t="s">
        <v>354</v>
      </c>
      <c r="E16" s="80" t="s">
        <v>72</v>
      </c>
      <c r="F16" s="80" t="s">
        <v>31</v>
      </c>
      <c r="G16" s="79">
        <f>G3*U3*U16</f>
        <v>0.26659074928</v>
      </c>
      <c r="H16" s="79">
        <f t="shared" ref="H16:M16" si="10">H3*V3*V16</f>
        <v>0.85650971684</v>
      </c>
      <c r="I16" s="79">
        <f t="shared" si="10"/>
        <v>0.521456100324</v>
      </c>
      <c r="J16" s="79">
        <f t="shared" si="10"/>
        <v>0.107186914414</v>
      </c>
      <c r="K16" s="79">
        <f t="shared" si="10"/>
        <v>0.182250289568</v>
      </c>
      <c r="L16" s="79">
        <f t="shared" si="10"/>
        <v>0.214732627168</v>
      </c>
      <c r="M16" s="79">
        <f t="shared" si="10"/>
        <v>0.371142170168</v>
      </c>
      <c r="R16" s="35"/>
      <c r="S16" s="35"/>
      <c r="T16" s="35"/>
      <c r="U16">
        <v>0.002</v>
      </c>
      <c r="V16">
        <v>0.002</v>
      </c>
      <c r="W16">
        <v>0.002</v>
      </c>
      <c r="X16">
        <v>0.002</v>
      </c>
      <c r="Y16">
        <v>0.002</v>
      </c>
      <c r="Z16">
        <v>0.002</v>
      </c>
      <c r="AA16">
        <v>0.002</v>
      </c>
    </row>
    <row r="17" spans="4:27">
      <c r="D17" s="35" t="s">
        <v>355</v>
      </c>
      <c r="E17" s="80" t="s">
        <v>72</v>
      </c>
      <c r="F17" s="80" t="s">
        <v>31</v>
      </c>
      <c r="G17" s="79">
        <f t="shared" ref="G17:G23" si="11">G4*U4*U17</f>
        <v>0.26727783884</v>
      </c>
      <c r="H17" s="79">
        <f t="shared" ref="H17:H23" si="12">H4*V4*V17</f>
        <v>1.1323060203</v>
      </c>
      <c r="I17" s="79">
        <f t="shared" ref="I17:I23" si="13">I4*W4*W17</f>
        <v>10.96162544435</v>
      </c>
      <c r="J17" s="79">
        <f t="shared" ref="J17:J23" si="14">J4*X4*X17</f>
        <v>1.263460857785</v>
      </c>
      <c r="K17" s="79">
        <f t="shared" ref="K17:K23" si="15">K4*Y4*Y17</f>
        <v>1.11949756092</v>
      </c>
      <c r="L17" s="79">
        <f t="shared" ref="L17:L23" si="16">L4*Z4*Z17</f>
        <v>0.966474974325</v>
      </c>
      <c r="M17" s="79">
        <f t="shared" ref="M17:M23" si="17">M4*AA4*AA17</f>
        <v>0.58268942193</v>
      </c>
      <c r="R17" s="35"/>
      <c r="S17" s="35"/>
      <c r="T17" s="35"/>
      <c r="U17">
        <v>0.005</v>
      </c>
      <c r="V17">
        <v>0.005</v>
      </c>
      <c r="W17">
        <v>0.005</v>
      </c>
      <c r="X17">
        <v>0.005</v>
      </c>
      <c r="Y17">
        <v>0.005</v>
      </c>
      <c r="Z17">
        <v>0.005</v>
      </c>
      <c r="AA17">
        <v>0.005</v>
      </c>
    </row>
    <row r="18" spans="4:27">
      <c r="D18" s="35" t="s">
        <v>356</v>
      </c>
      <c r="E18" s="80" t="s">
        <v>72</v>
      </c>
      <c r="F18" s="80" t="s">
        <v>33</v>
      </c>
      <c r="G18" s="79">
        <f t="shared" si="11"/>
        <v>0.03027087536</v>
      </c>
      <c r="H18" s="79">
        <f t="shared" si="12"/>
        <v>0.164299553302</v>
      </c>
      <c r="I18" s="79">
        <f t="shared" si="13"/>
        <v>0.15043969968</v>
      </c>
      <c r="J18" s="79">
        <f t="shared" si="14"/>
        <v>0.012331802586</v>
      </c>
      <c r="K18" s="79">
        <f t="shared" si="15"/>
        <v>0.019815550096</v>
      </c>
      <c r="L18" s="79">
        <f t="shared" si="16"/>
        <v>0.0521005936</v>
      </c>
      <c r="M18" s="79">
        <f t="shared" si="17"/>
        <v>0.098036374972</v>
      </c>
      <c r="R18" s="35"/>
      <c r="S18" s="35"/>
      <c r="T18" s="35"/>
      <c r="U18">
        <v>0.002</v>
      </c>
      <c r="V18">
        <v>0.002</v>
      </c>
      <c r="W18">
        <v>0.002</v>
      </c>
      <c r="X18">
        <v>0.002</v>
      </c>
      <c r="Y18">
        <v>0.002</v>
      </c>
      <c r="Z18">
        <v>0.002</v>
      </c>
      <c r="AA18">
        <v>0.002</v>
      </c>
    </row>
    <row r="19" spans="4:27">
      <c r="D19" s="35" t="s">
        <v>357</v>
      </c>
      <c r="E19" s="80" t="s">
        <v>72</v>
      </c>
      <c r="F19" s="80" t="s">
        <v>33</v>
      </c>
      <c r="G19" s="79">
        <f t="shared" si="11"/>
        <v>0.03034889308</v>
      </c>
      <c r="H19" s="79">
        <f t="shared" si="12"/>
        <v>0.217204042965</v>
      </c>
      <c r="I19" s="79">
        <f t="shared" si="13"/>
        <v>3.162420842</v>
      </c>
      <c r="J19" s="79">
        <f t="shared" si="14"/>
        <v>0.145360559715</v>
      </c>
      <c r="K19" s="79">
        <f t="shared" si="15"/>
        <v>0.12171975174</v>
      </c>
      <c r="L19" s="79">
        <f t="shared" si="16"/>
        <v>0.23449589625</v>
      </c>
      <c r="M19" s="79">
        <f t="shared" si="17"/>
        <v>0.153916108845</v>
      </c>
      <c r="R19" s="35"/>
      <c r="S19" s="35"/>
      <c r="T19" s="35"/>
      <c r="U19">
        <v>0.005</v>
      </c>
      <c r="V19">
        <v>0.005</v>
      </c>
      <c r="W19">
        <v>0.005</v>
      </c>
      <c r="X19">
        <v>0.005</v>
      </c>
      <c r="Y19">
        <v>0.005</v>
      </c>
      <c r="Z19">
        <v>0.005</v>
      </c>
      <c r="AA19">
        <v>0.005</v>
      </c>
    </row>
    <row r="20" spans="4:27">
      <c r="D20" s="35" t="s">
        <v>358</v>
      </c>
      <c r="E20" s="80" t="s">
        <v>72</v>
      </c>
      <c r="F20" s="80" t="s">
        <v>35</v>
      </c>
      <c r="G20" s="79">
        <f t="shared" si="11"/>
        <v>0.07691922684</v>
      </c>
      <c r="H20" s="79">
        <f t="shared" si="12"/>
        <v>0.918530317074</v>
      </c>
      <c r="I20" s="79">
        <f t="shared" si="13"/>
        <v>0.281909454024</v>
      </c>
      <c r="J20" s="79">
        <f t="shared" si="14"/>
        <v>0.04114263343</v>
      </c>
      <c r="K20" s="79">
        <f t="shared" si="15"/>
        <v>0.051694417232</v>
      </c>
      <c r="L20" s="79">
        <f t="shared" si="16"/>
        <v>0.08092629696</v>
      </c>
      <c r="M20" s="79">
        <f t="shared" si="17"/>
        <v>0.28688720118</v>
      </c>
      <c r="R20" s="35"/>
      <c r="S20" s="35"/>
      <c r="T20" s="35"/>
      <c r="U20">
        <v>0.002</v>
      </c>
      <c r="V20">
        <v>0.002</v>
      </c>
      <c r="W20">
        <v>0.002</v>
      </c>
      <c r="X20">
        <v>0.002</v>
      </c>
      <c r="Y20">
        <v>0.002</v>
      </c>
      <c r="Z20">
        <v>0.002</v>
      </c>
      <c r="AA20">
        <v>0.002</v>
      </c>
    </row>
    <row r="21" spans="4:27">
      <c r="D21" s="35" t="s">
        <v>359</v>
      </c>
      <c r="E21" s="80" t="s">
        <v>72</v>
      </c>
      <c r="F21" s="80" t="s">
        <v>35</v>
      </c>
      <c r="G21" s="79">
        <f t="shared" si="11"/>
        <v>0.07711747227</v>
      </c>
      <c r="H21" s="79">
        <f t="shared" si="12"/>
        <v>1.214297266455</v>
      </c>
      <c r="I21" s="79">
        <f t="shared" si="13"/>
        <v>5.9260709431</v>
      </c>
      <c r="J21" s="79">
        <f t="shared" si="14"/>
        <v>0.484966912325</v>
      </c>
      <c r="K21" s="79">
        <f t="shared" si="15"/>
        <v>0.31754009358</v>
      </c>
      <c r="L21" s="79">
        <f t="shared" si="16"/>
        <v>0.3642354765</v>
      </c>
      <c r="M21" s="79">
        <f t="shared" si="17"/>
        <v>0.450409979925</v>
      </c>
      <c r="R21" s="35"/>
      <c r="S21" s="35"/>
      <c r="T21" s="35"/>
      <c r="U21">
        <v>0.005</v>
      </c>
      <c r="V21">
        <v>0.005</v>
      </c>
      <c r="W21">
        <v>0.005</v>
      </c>
      <c r="X21">
        <v>0.005</v>
      </c>
      <c r="Y21">
        <v>0.005</v>
      </c>
      <c r="Z21">
        <v>0.005</v>
      </c>
      <c r="AA21">
        <v>0.005</v>
      </c>
    </row>
    <row r="22" spans="4:27">
      <c r="D22" s="35" t="s">
        <v>360</v>
      </c>
      <c r="E22" s="80" t="s">
        <v>72</v>
      </c>
      <c r="F22" s="80" t="s">
        <v>37</v>
      </c>
      <c r="G22" s="79">
        <f t="shared" si="11"/>
        <v>0.01421914852</v>
      </c>
      <c r="H22" s="79">
        <f t="shared" si="12"/>
        <v>0.022460412784</v>
      </c>
      <c r="I22" s="79">
        <f t="shared" si="13"/>
        <v>0.004394745972</v>
      </c>
      <c r="J22" s="79">
        <f t="shared" si="14"/>
        <v>0.00353864957</v>
      </c>
      <c r="K22" s="79">
        <f t="shared" si="15"/>
        <v>0.007039743104</v>
      </c>
      <c r="L22" s="79">
        <f t="shared" si="16"/>
        <v>0.013840482272</v>
      </c>
      <c r="M22" s="79">
        <f t="shared" si="17"/>
        <v>0.02833425368</v>
      </c>
      <c r="R22" s="35"/>
      <c r="S22" s="35"/>
      <c r="T22" s="35"/>
      <c r="U22">
        <v>0.002</v>
      </c>
      <c r="V22">
        <v>0.002</v>
      </c>
      <c r="W22">
        <v>0.002</v>
      </c>
      <c r="X22">
        <v>0.002</v>
      </c>
      <c r="Y22">
        <v>0.002</v>
      </c>
      <c r="Z22">
        <v>0.002</v>
      </c>
      <c r="AA22">
        <v>0.002</v>
      </c>
    </row>
    <row r="23" spans="4:27">
      <c r="D23" s="35" t="s">
        <v>361</v>
      </c>
      <c r="E23" s="80" t="s">
        <v>72</v>
      </c>
      <c r="F23" s="80" t="s">
        <v>37</v>
      </c>
      <c r="G23" s="79">
        <f t="shared" si="11"/>
        <v>0.01425579581</v>
      </c>
      <c r="H23" s="79">
        <f t="shared" si="12"/>
        <v>0.02969267028</v>
      </c>
      <c r="I23" s="79">
        <f t="shared" si="13"/>
        <v>0.09238277055</v>
      </c>
      <c r="J23" s="79">
        <f t="shared" si="14"/>
        <v>0.041711670175</v>
      </c>
      <c r="K23" s="79">
        <f t="shared" si="15"/>
        <v>0.04324259376</v>
      </c>
      <c r="L23" s="79">
        <f t="shared" si="16"/>
        <v>0.062293652925</v>
      </c>
      <c r="M23" s="79">
        <f t="shared" si="17"/>
        <v>0.0444844893</v>
      </c>
      <c r="R23" s="35"/>
      <c r="S23" s="35"/>
      <c r="T23" s="35"/>
      <c r="U23">
        <v>0.005</v>
      </c>
      <c r="V23">
        <v>0.005</v>
      </c>
      <c r="W23">
        <v>0.005</v>
      </c>
      <c r="X23">
        <v>0.005</v>
      </c>
      <c r="Y23">
        <v>0.005</v>
      </c>
      <c r="Z23">
        <v>0.005</v>
      </c>
      <c r="AA23">
        <v>0.005</v>
      </c>
    </row>
    <row r="31" ht="14.5" spans="4:13">
      <c r="D31" s="56"/>
      <c r="E31" s="56"/>
      <c r="F31" s="76" t="s">
        <v>209</v>
      </c>
      <c r="G31" s="57"/>
      <c r="H31" s="57"/>
      <c r="I31" s="57"/>
      <c r="J31" s="57"/>
      <c r="K31" s="57"/>
      <c r="L31" s="57"/>
      <c r="M31" s="57"/>
    </row>
    <row r="32" ht="15.25" spans="4:13">
      <c r="D32" s="34" t="s">
        <v>11</v>
      </c>
      <c r="E32" s="34" t="s">
        <v>185</v>
      </c>
      <c r="F32" s="34" t="s">
        <v>186</v>
      </c>
      <c r="G32" t="s">
        <v>187</v>
      </c>
      <c r="H32" t="s">
        <v>188</v>
      </c>
      <c r="I32" t="s">
        <v>189</v>
      </c>
      <c r="J32" t="s">
        <v>190</v>
      </c>
      <c r="K32" t="s">
        <v>191</v>
      </c>
      <c r="L32" t="s">
        <v>192</v>
      </c>
      <c r="M32" t="s">
        <v>193</v>
      </c>
    </row>
    <row r="33" spans="4:13">
      <c r="D33" s="35" t="s">
        <v>354</v>
      </c>
      <c r="E33" s="35" t="s">
        <v>72</v>
      </c>
      <c r="F33" s="35" t="s">
        <v>31</v>
      </c>
      <c r="G33" s="49">
        <f>AVERAGE(attached_CoolingStock!W23,attached_CoolingStock!W27)/100</f>
        <v>0.119</v>
      </c>
      <c r="H33" s="49">
        <f>AVERAGE(attached_CoolingStock!AU23,attached_CoolingStock!AU27)/100</f>
        <v>0.119</v>
      </c>
      <c r="I33" s="49">
        <f>AVERAGE(attached_CoolingStock!BS23,attached_CoolingStock!BS27)/100</f>
        <v>0.119</v>
      </c>
      <c r="J33" s="49">
        <f>AVERAGE(attached_CoolingStock!CQ23,attached_CoolingStock!CQ27)/100</f>
        <v>0.119</v>
      </c>
      <c r="K33" s="49">
        <f>AVERAGE(attached_CoolingStock!DO23,attached_CoolingStock!DO27)/100</f>
        <v>0.119</v>
      </c>
      <c r="L33" s="49">
        <f>AVERAGE(attached_CoolingStock!EM23,attached_CoolingStock!EM27)/100</f>
        <v>0.119</v>
      </c>
      <c r="M33" s="49">
        <f>AVERAGE(attached_CoolingStock!FK23,attached_CoolingStock!FK27)/100</f>
        <v>0.119</v>
      </c>
    </row>
    <row r="34" spans="4:13">
      <c r="D34" s="35" t="s">
        <v>355</v>
      </c>
      <c r="E34" s="35" t="s">
        <v>72</v>
      </c>
      <c r="F34" s="35" t="s">
        <v>31</v>
      </c>
      <c r="G34" s="49">
        <f>AVERAGE(attached_CoolingStock!W24,attached_CoolingStock!W28)/100</f>
        <v>0.129</v>
      </c>
      <c r="H34" s="49">
        <f>AVERAGE(attached_CoolingStock!AU24,attached_CoolingStock!AU28)/100</f>
        <v>0.129</v>
      </c>
      <c r="I34" s="49">
        <f>AVERAGE(attached_CoolingStock!BS24,attached_CoolingStock!BS28)/100</f>
        <v>0.129</v>
      </c>
      <c r="J34" s="49">
        <f>AVERAGE(attached_CoolingStock!CQ24,attached_CoolingStock!CQ28)/100</f>
        <v>0.129</v>
      </c>
      <c r="K34" s="49">
        <f>AVERAGE(attached_CoolingStock!DO24,attached_CoolingStock!DO28)/100</f>
        <v>0.129</v>
      </c>
      <c r="L34" s="49">
        <f>AVERAGE(attached_CoolingStock!EM24,attached_CoolingStock!EM28)/100</f>
        <v>0.129</v>
      </c>
      <c r="M34" s="49">
        <f>AVERAGE(attached_CoolingStock!FK24,attached_CoolingStock!FK28)/100</f>
        <v>0.129</v>
      </c>
    </row>
    <row r="35" spans="4:13">
      <c r="D35" s="35" t="s">
        <v>356</v>
      </c>
      <c r="E35" s="35" t="s">
        <v>72</v>
      </c>
      <c r="F35" s="35" t="s">
        <v>33</v>
      </c>
      <c r="G35" s="49">
        <f>G33</f>
        <v>0.119</v>
      </c>
      <c r="H35" s="49">
        <f t="shared" ref="H35:M35" si="18">H33</f>
        <v>0.119</v>
      </c>
      <c r="I35" s="49">
        <f t="shared" si="18"/>
        <v>0.119</v>
      </c>
      <c r="J35" s="49">
        <f t="shared" si="18"/>
        <v>0.119</v>
      </c>
      <c r="K35" s="49">
        <f t="shared" si="18"/>
        <v>0.119</v>
      </c>
      <c r="L35" s="49">
        <f t="shared" si="18"/>
        <v>0.119</v>
      </c>
      <c r="M35" s="49">
        <f t="shared" si="18"/>
        <v>0.119</v>
      </c>
    </row>
    <row r="36" spans="4:13">
      <c r="D36" s="35" t="s">
        <v>357</v>
      </c>
      <c r="E36" s="35" t="s">
        <v>72</v>
      </c>
      <c r="F36" s="35" t="s">
        <v>33</v>
      </c>
      <c r="G36" s="49">
        <f>G34</f>
        <v>0.129</v>
      </c>
      <c r="H36" s="49">
        <f t="shared" ref="H36:M36" si="19">H34</f>
        <v>0.129</v>
      </c>
      <c r="I36" s="49">
        <f t="shared" si="19"/>
        <v>0.129</v>
      </c>
      <c r="J36" s="49">
        <f t="shared" si="19"/>
        <v>0.129</v>
      </c>
      <c r="K36" s="49">
        <f t="shared" si="19"/>
        <v>0.129</v>
      </c>
      <c r="L36" s="49">
        <f t="shared" si="19"/>
        <v>0.129</v>
      </c>
      <c r="M36" s="49">
        <f t="shared" si="19"/>
        <v>0.129</v>
      </c>
    </row>
    <row r="37" spans="4:13">
      <c r="D37" s="35" t="s">
        <v>358</v>
      </c>
      <c r="E37" s="35" t="s">
        <v>72</v>
      </c>
      <c r="F37" s="35" t="s">
        <v>35</v>
      </c>
      <c r="G37" s="49">
        <f>G33</f>
        <v>0.119</v>
      </c>
      <c r="H37" s="49">
        <f t="shared" ref="H37:M37" si="20">H33</f>
        <v>0.119</v>
      </c>
      <c r="I37" s="49">
        <f t="shared" si="20"/>
        <v>0.119</v>
      </c>
      <c r="J37" s="49">
        <f t="shared" si="20"/>
        <v>0.119</v>
      </c>
      <c r="K37" s="49">
        <f t="shared" si="20"/>
        <v>0.119</v>
      </c>
      <c r="L37" s="49">
        <f t="shared" si="20"/>
        <v>0.119</v>
      </c>
      <c r="M37" s="49">
        <f t="shared" si="20"/>
        <v>0.119</v>
      </c>
    </row>
    <row r="38" spans="4:13">
      <c r="D38" s="35" t="s">
        <v>359</v>
      </c>
      <c r="E38" s="35" t="s">
        <v>72</v>
      </c>
      <c r="F38" s="35" t="s">
        <v>35</v>
      </c>
      <c r="G38" s="49">
        <f>G34</f>
        <v>0.129</v>
      </c>
      <c r="H38" s="49">
        <f t="shared" ref="H38:M38" si="21">H34</f>
        <v>0.129</v>
      </c>
      <c r="I38" s="49">
        <f t="shared" si="21"/>
        <v>0.129</v>
      </c>
      <c r="J38" s="49">
        <f t="shared" si="21"/>
        <v>0.129</v>
      </c>
      <c r="K38" s="49">
        <f t="shared" si="21"/>
        <v>0.129</v>
      </c>
      <c r="L38" s="49">
        <f t="shared" si="21"/>
        <v>0.129</v>
      </c>
      <c r="M38" s="49">
        <f t="shared" si="21"/>
        <v>0.129</v>
      </c>
    </row>
    <row r="39" spans="4:13">
      <c r="D39" s="35" t="s">
        <v>360</v>
      </c>
      <c r="E39" s="35" t="s">
        <v>72</v>
      </c>
      <c r="F39" s="35" t="s">
        <v>37</v>
      </c>
      <c r="G39" s="49">
        <f>G33</f>
        <v>0.119</v>
      </c>
      <c r="H39" s="49">
        <f t="shared" ref="H39:M39" si="22">H33</f>
        <v>0.119</v>
      </c>
      <c r="I39" s="49">
        <f t="shared" si="22"/>
        <v>0.119</v>
      </c>
      <c r="J39" s="49">
        <f t="shared" si="22"/>
        <v>0.119</v>
      </c>
      <c r="K39" s="49">
        <f t="shared" si="22"/>
        <v>0.119</v>
      </c>
      <c r="L39" s="49">
        <f t="shared" si="22"/>
        <v>0.119</v>
      </c>
      <c r="M39" s="49">
        <f t="shared" si="22"/>
        <v>0.119</v>
      </c>
    </row>
    <row r="40" spans="4:13">
      <c r="D40" s="35" t="s">
        <v>361</v>
      </c>
      <c r="E40" s="35" t="s">
        <v>72</v>
      </c>
      <c r="F40" s="35" t="s">
        <v>37</v>
      </c>
      <c r="G40" s="49">
        <f>G34</f>
        <v>0.129</v>
      </c>
      <c r="H40" s="49">
        <f t="shared" ref="H40:M40" si="23">H34</f>
        <v>0.129</v>
      </c>
      <c r="I40" s="49">
        <f t="shared" si="23"/>
        <v>0.129</v>
      </c>
      <c r="J40" s="49">
        <f t="shared" si="23"/>
        <v>0.129</v>
      </c>
      <c r="K40" s="49">
        <f t="shared" si="23"/>
        <v>0.129</v>
      </c>
      <c r="L40" s="49">
        <f t="shared" si="23"/>
        <v>0.129</v>
      </c>
      <c r="M40" s="49">
        <f t="shared" si="23"/>
        <v>0.129</v>
      </c>
    </row>
    <row r="41" spans="7:14">
      <c r="G41" s="48"/>
      <c r="H41" s="49"/>
      <c r="I41" s="49"/>
      <c r="J41" s="49"/>
      <c r="K41" s="49"/>
      <c r="L41" s="49"/>
      <c r="M41" s="49"/>
      <c r="N41" s="49"/>
    </row>
    <row r="42" spans="7:14">
      <c r="G42" s="48"/>
      <c r="H42" s="49"/>
      <c r="I42" s="49"/>
      <c r="J42" s="49"/>
      <c r="K42" s="49"/>
      <c r="L42" s="49"/>
      <c r="M42" s="49"/>
      <c r="N42" s="49"/>
    </row>
    <row r="44" ht="14.5" spans="1:12">
      <c r="A44" s="32"/>
      <c r="B44" s="32"/>
      <c r="C44" s="32"/>
      <c r="D44" s="32"/>
      <c r="E44" s="32"/>
      <c r="F44" s="32"/>
      <c r="G44" s="50"/>
      <c r="H44" s="50"/>
      <c r="I44" s="50"/>
      <c r="J44" s="50"/>
      <c r="K44" s="50"/>
      <c r="L44" s="50"/>
    </row>
    <row r="45" ht="14.5" spans="1:12">
      <c r="A45" s="32"/>
      <c r="B45" s="32"/>
      <c r="C45" s="32"/>
      <c r="D45" s="32"/>
      <c r="E45" s="32"/>
      <c r="F45" s="32"/>
      <c r="G45" s="50"/>
      <c r="H45" s="50"/>
      <c r="I45" s="50"/>
      <c r="J45" s="50"/>
      <c r="K45" s="50"/>
      <c r="L45" s="50"/>
    </row>
    <row r="48" spans="17:17">
      <c r="Q48" s="35" t="s">
        <v>364</v>
      </c>
    </row>
    <row r="49" ht="14.5" spans="1:13">
      <c r="A49" s="32"/>
      <c r="B49" s="32"/>
      <c r="C49" s="32"/>
      <c r="D49" s="77"/>
      <c r="E49" s="77"/>
      <c r="F49" s="76" t="s">
        <v>365</v>
      </c>
      <c r="G49" s="77"/>
      <c r="H49" s="77"/>
      <c r="I49" s="77"/>
      <c r="J49" s="77"/>
      <c r="K49" s="77"/>
      <c r="L49" s="77"/>
      <c r="M49" s="79"/>
    </row>
    <row r="50" ht="15.25" spans="1:13">
      <c r="A50" s="32"/>
      <c r="B50" s="32"/>
      <c r="C50" s="32"/>
      <c r="D50" s="78" t="s">
        <v>11</v>
      </c>
      <c r="E50" s="78" t="s">
        <v>185</v>
      </c>
      <c r="F50" s="78" t="s">
        <v>186</v>
      </c>
      <c r="G50" s="79" t="s">
        <v>187</v>
      </c>
      <c r="H50" s="79" t="s">
        <v>188</v>
      </c>
      <c r="I50" s="79" t="s">
        <v>189</v>
      </c>
      <c r="J50" s="79" t="s">
        <v>190</v>
      </c>
      <c r="K50" s="79" t="s">
        <v>191</v>
      </c>
      <c r="L50" s="79" t="s">
        <v>192</v>
      </c>
      <c r="M50" s="79" t="s">
        <v>193</v>
      </c>
    </row>
    <row r="51" ht="14.5" spans="1:23">
      <c r="A51" s="32"/>
      <c r="B51" s="32"/>
      <c r="C51" s="32"/>
      <c r="D51" s="80" t="s">
        <v>354</v>
      </c>
      <c r="E51" s="80" t="s">
        <v>72</v>
      </c>
      <c r="F51" s="80" t="s">
        <v>31</v>
      </c>
      <c r="G51" s="81">
        <f>Q51/'TechCooling-RES'!G16/31.54*U3</f>
        <v>0.0192676293889612</v>
      </c>
      <c r="H51" s="81">
        <f>R51/'TechCooling-RES'!H16/31.54*V3</f>
        <v>0.0403118071332392</v>
      </c>
      <c r="I51" s="81">
        <f>S51/'TechCooling-RES'!I16/31.54*W3</f>
        <v>0.0360347232121314</v>
      </c>
      <c r="J51" s="81">
        <f>T51/'TechCooling-RES'!J16/31.54*X3</f>
        <v>0.0338017883444799</v>
      </c>
      <c r="K51" s="81">
        <f>U51/'TechCooling-RES'!K16/31.54*Y3</f>
        <v>0.0113345697935429</v>
      </c>
      <c r="L51" s="81">
        <f>V51/'TechCooling-RES'!L16/31.54*Z3</f>
        <v>0.00483600681253192</v>
      </c>
      <c r="M51" s="81">
        <f>W51/'TechCooling-RES'!M16/31.54*AA3</f>
        <v>0.0106827104440198</v>
      </c>
      <c r="N51" s="82"/>
      <c r="P51" s="58" t="s">
        <v>354</v>
      </c>
      <c r="Q51">
        <f>attached_coolingsecuse!W15</f>
        <v>0.235788</v>
      </c>
      <c r="R51">
        <f>attached_coolingsecuse!AU15</f>
        <v>2.4943</v>
      </c>
      <c r="S51">
        <f>attached_coolingsecuse!BS15</f>
        <v>1.089028</v>
      </c>
      <c r="T51">
        <f>attached_coolingsecuse!CQ15</f>
        <v>0.175055</v>
      </c>
      <c r="U51">
        <f>attached_coolingsecuse!DO15</f>
        <v>0.093234</v>
      </c>
      <c r="V51">
        <f>attached_coolingsecuse!EM15</f>
        <v>0.055154</v>
      </c>
      <c r="W51">
        <f>attached_coolingsecuse!FK15</f>
        <v>0.26429</v>
      </c>
    </row>
    <row r="52" ht="14.5" spans="1:23">
      <c r="A52" s="52"/>
      <c r="B52" s="32"/>
      <c r="C52" s="32"/>
      <c r="D52" s="80" t="s">
        <v>355</v>
      </c>
      <c r="E52" s="80" t="s">
        <v>72</v>
      </c>
      <c r="F52" s="80" t="s">
        <v>31</v>
      </c>
      <c r="G52" s="81">
        <f>Q52/'TechCooling-RES'!G17/31.54*U4</f>
        <v>0.0190827170133653</v>
      </c>
      <c r="H52" s="81">
        <f>R52/'TechCooling-RES'!H17/31.54*V4</f>
        <v>0.0413804620325997</v>
      </c>
      <c r="I52" s="81">
        <f>S52/'TechCooling-RES'!I17/31.54*W4</f>
        <v>0.0379219163649234</v>
      </c>
      <c r="J52" s="81">
        <f>T52/'TechCooling-RES'!J17/31.54*X4</f>
        <v>0.0394724801939269</v>
      </c>
      <c r="K52" s="81">
        <f>U52/'TechCooling-RES'!K17/31.54*Y4</f>
        <v>0.0116821118497249</v>
      </c>
      <c r="L52" s="81">
        <f>V52/'TechCooling-RES'!L17/31.54*Z4</f>
        <v>0.00466792710497581</v>
      </c>
      <c r="M52" s="81">
        <f>W52/'TechCooling-RES'!M17/31.54*AA4</f>
        <v>0.0130806449079863</v>
      </c>
      <c r="N52" s="82"/>
      <c r="P52" s="58" t="s">
        <v>355</v>
      </c>
      <c r="Q52">
        <f>attached_coolingsecuse!W16</f>
        <v>0.234127</v>
      </c>
      <c r="R52">
        <f>attached_coolingsecuse!AU16</f>
        <v>3.38488</v>
      </c>
      <c r="S52">
        <f>attached_coolingsecuse!BS16</f>
        <v>24.091583</v>
      </c>
      <c r="T52">
        <f>attached_coolingsecuse!CQ16</f>
        <v>2.409624</v>
      </c>
      <c r="U52">
        <f>attached_coolingsecuse!DO16</f>
        <v>0.590263</v>
      </c>
      <c r="V52">
        <f>attached_coolingsecuse!EM16</f>
        <v>0.239611</v>
      </c>
      <c r="W52">
        <f>attached_coolingsecuse!FK16</f>
        <v>0.508072</v>
      </c>
    </row>
    <row r="53" ht="14.5" spans="1:23">
      <c r="A53" s="52"/>
      <c r="B53" s="32"/>
      <c r="C53" s="32"/>
      <c r="D53" s="80" t="s">
        <v>356</v>
      </c>
      <c r="E53" s="80" t="s">
        <v>72</v>
      </c>
      <c r="F53" s="80" t="s">
        <v>33</v>
      </c>
      <c r="G53" s="81">
        <f>Q53/'TechCooling-RES'!G18/31.54*U5</f>
        <v>0.0192676293889612</v>
      </c>
      <c r="H53" s="81">
        <f>R53/'TechCooling-RES'!H18/31.54*V5</f>
        <v>0.0403118071332392</v>
      </c>
      <c r="I53" s="81">
        <f>S53/'TechCooling-RES'!I18/31.54*W5</f>
        <v>0.0360347232121314</v>
      </c>
      <c r="J53" s="81">
        <f>T53/'TechCooling-RES'!J18/31.54*X5</f>
        <v>0.0338017883444799</v>
      </c>
      <c r="K53" s="81">
        <f>U53/'TechCooling-RES'!K18/31.54*Y5</f>
        <v>0.0113345697935429</v>
      </c>
      <c r="L53" s="81">
        <f>V53/'TechCooling-RES'!L18/31.54*Z5</f>
        <v>0.00483600681253192</v>
      </c>
      <c r="M53" s="81">
        <f>W53/'TechCooling-RES'!M18/31.54*AA5</f>
        <v>0.0106827104440198</v>
      </c>
      <c r="N53" s="82"/>
      <c r="P53" s="58" t="s">
        <v>356</v>
      </c>
      <c r="Q53">
        <f>Q51</f>
        <v>0.235788</v>
      </c>
      <c r="R53">
        <f t="shared" ref="R53:W53" si="24">R51</f>
        <v>2.4943</v>
      </c>
      <c r="S53">
        <f t="shared" si="24"/>
        <v>1.089028</v>
      </c>
      <c r="T53">
        <f t="shared" si="24"/>
        <v>0.175055</v>
      </c>
      <c r="U53">
        <f t="shared" si="24"/>
        <v>0.093234</v>
      </c>
      <c r="V53">
        <f t="shared" si="24"/>
        <v>0.055154</v>
      </c>
      <c r="W53">
        <f t="shared" si="24"/>
        <v>0.26429</v>
      </c>
    </row>
    <row r="54" ht="14.5" spans="1:23">
      <c r="A54" s="32"/>
      <c r="B54" s="32"/>
      <c r="C54" s="32"/>
      <c r="D54" s="80" t="s">
        <v>357</v>
      </c>
      <c r="E54" s="80" t="s">
        <v>72</v>
      </c>
      <c r="F54" s="80" t="s">
        <v>33</v>
      </c>
      <c r="G54" s="81">
        <f>Q54/'TechCooling-RES'!G19/31.54*U6</f>
        <v>0.0190827170133653</v>
      </c>
      <c r="H54" s="81">
        <f>R54/'TechCooling-RES'!H19/31.54*V6</f>
        <v>0.0413804620325997</v>
      </c>
      <c r="I54" s="81">
        <f>S54/'TechCooling-RES'!I19/31.54*W6</f>
        <v>0.0379219163649234</v>
      </c>
      <c r="J54" s="81">
        <f>T54/'TechCooling-RES'!J19/31.54*X6</f>
        <v>0.0394724801939269</v>
      </c>
      <c r="K54" s="81">
        <f>U54/'TechCooling-RES'!K19/31.54*Y6</f>
        <v>0.0116821118497249</v>
      </c>
      <c r="L54" s="81">
        <f>V54/'TechCooling-RES'!L19/31.54*Z6</f>
        <v>0.00466792710497581</v>
      </c>
      <c r="M54" s="81">
        <f>W54/'TechCooling-RES'!M19/31.54*AA6</f>
        <v>0.0130806449079863</v>
      </c>
      <c r="N54" s="82"/>
      <c r="P54" s="58" t="s">
        <v>357</v>
      </c>
      <c r="Q54">
        <f>Q52</f>
        <v>0.234127</v>
      </c>
      <c r="R54">
        <f t="shared" ref="R54:W54" si="25">R52</f>
        <v>3.38488</v>
      </c>
      <c r="S54">
        <f t="shared" si="25"/>
        <v>24.091583</v>
      </c>
      <c r="T54">
        <f t="shared" si="25"/>
        <v>2.409624</v>
      </c>
      <c r="U54">
        <f t="shared" si="25"/>
        <v>0.590263</v>
      </c>
      <c r="V54">
        <f t="shared" si="25"/>
        <v>0.239611</v>
      </c>
      <c r="W54">
        <f t="shared" si="25"/>
        <v>0.508072</v>
      </c>
    </row>
    <row r="55" ht="14.5" spans="1:23">
      <c r="A55" s="32"/>
      <c r="B55" s="32"/>
      <c r="C55" s="32"/>
      <c r="D55" s="80" t="s">
        <v>358</v>
      </c>
      <c r="E55" s="80" t="s">
        <v>72</v>
      </c>
      <c r="F55" s="80" t="s">
        <v>35</v>
      </c>
      <c r="G55" s="81">
        <f>Q55/'TechCooling-RES'!G20/31.54*U7</f>
        <v>0.0192676293889612</v>
      </c>
      <c r="H55" s="81">
        <f>R55/'TechCooling-RES'!H20/31.54*V7</f>
        <v>0.0403118071332392</v>
      </c>
      <c r="I55" s="81">
        <f>S55/'TechCooling-RES'!I20/31.54*W7</f>
        <v>0.0360347232121314</v>
      </c>
      <c r="J55" s="81">
        <f>T55/'TechCooling-RES'!J20/31.54*X7</f>
        <v>0.0338017883444799</v>
      </c>
      <c r="K55" s="81">
        <f>U55/'TechCooling-RES'!K20/31.54*Y7</f>
        <v>0.0113345697935429</v>
      </c>
      <c r="L55" s="81">
        <f>V55/'TechCooling-RES'!L20/31.54*Z7</f>
        <v>0.00483600681253192</v>
      </c>
      <c r="M55" s="81">
        <f>W55/'TechCooling-RES'!M20/31.54*AA7</f>
        <v>0.0106827104440198</v>
      </c>
      <c r="N55" s="82"/>
      <c r="P55" s="58" t="s">
        <v>358</v>
      </c>
      <c r="Q55">
        <f>Q51</f>
        <v>0.235788</v>
      </c>
      <c r="R55">
        <f t="shared" ref="R55:W55" si="26">R51</f>
        <v>2.4943</v>
      </c>
      <c r="S55">
        <f t="shared" si="26"/>
        <v>1.089028</v>
      </c>
      <c r="T55">
        <f t="shared" si="26"/>
        <v>0.175055</v>
      </c>
      <c r="U55">
        <f t="shared" si="26"/>
        <v>0.093234</v>
      </c>
      <c r="V55">
        <f t="shared" si="26"/>
        <v>0.055154</v>
      </c>
      <c r="W55">
        <f t="shared" si="26"/>
        <v>0.26429</v>
      </c>
    </row>
    <row r="56" ht="14.5" spans="1:23">
      <c r="A56" s="32"/>
      <c r="B56" s="32"/>
      <c r="C56" s="32"/>
      <c r="D56" s="80" t="s">
        <v>359</v>
      </c>
      <c r="E56" s="80" t="s">
        <v>72</v>
      </c>
      <c r="F56" s="80" t="s">
        <v>35</v>
      </c>
      <c r="G56" s="81">
        <f>Q56/'TechCooling-RES'!G21/31.54*U8</f>
        <v>0.0190827170133653</v>
      </c>
      <c r="H56" s="81">
        <f>R56/'TechCooling-RES'!H21/31.54*V8</f>
        <v>0.0413804620325997</v>
      </c>
      <c r="I56" s="81">
        <f>S56/'TechCooling-RES'!I21/31.54*W8</f>
        <v>0.0379219163649234</v>
      </c>
      <c r="J56" s="81">
        <f>T56/'TechCooling-RES'!J21/31.54*X8</f>
        <v>0.0394724801939269</v>
      </c>
      <c r="K56" s="81">
        <f>U56/'TechCooling-RES'!K21/31.54*Y8</f>
        <v>0.0116821118497249</v>
      </c>
      <c r="L56" s="81">
        <f>V56/'TechCooling-RES'!L21/31.54*Z8</f>
        <v>0.00466792710497581</v>
      </c>
      <c r="M56" s="81">
        <f>W56/'TechCooling-RES'!M21/31.54*AA8</f>
        <v>0.0130806449079863</v>
      </c>
      <c r="N56" s="82"/>
      <c r="P56" s="58" t="s">
        <v>359</v>
      </c>
      <c r="Q56">
        <f>Q52</f>
        <v>0.234127</v>
      </c>
      <c r="R56">
        <f t="shared" ref="R56:W56" si="27">R52</f>
        <v>3.38488</v>
      </c>
      <c r="S56">
        <f t="shared" si="27"/>
        <v>24.091583</v>
      </c>
      <c r="T56">
        <f t="shared" si="27"/>
        <v>2.409624</v>
      </c>
      <c r="U56">
        <f t="shared" si="27"/>
        <v>0.590263</v>
      </c>
      <c r="V56">
        <f t="shared" si="27"/>
        <v>0.239611</v>
      </c>
      <c r="W56">
        <f t="shared" si="27"/>
        <v>0.508072</v>
      </c>
    </row>
    <row r="57" ht="14.5" spans="1:23">
      <c r="A57" s="32"/>
      <c r="B57" s="32"/>
      <c r="C57" s="32"/>
      <c r="D57" s="80" t="s">
        <v>360</v>
      </c>
      <c r="E57" s="80" t="s">
        <v>72</v>
      </c>
      <c r="F57" s="80" t="s">
        <v>37</v>
      </c>
      <c r="G57" s="81">
        <f>Q57/'TechCooling-RES'!G22/31.54*U9</f>
        <v>0.0192676293889612</v>
      </c>
      <c r="H57" s="81">
        <f>R57/'TechCooling-RES'!H22/31.54*V9</f>
        <v>0.0403118071332392</v>
      </c>
      <c r="I57" s="81">
        <f>S57/'TechCooling-RES'!I22/31.54*W9</f>
        <v>0.0360347232121314</v>
      </c>
      <c r="J57" s="81">
        <f>T57/'TechCooling-RES'!J22/31.54*X9</f>
        <v>0.0338017883444799</v>
      </c>
      <c r="K57" s="81">
        <f>U57/'TechCooling-RES'!K22/31.54*Y9</f>
        <v>0.0113345697935429</v>
      </c>
      <c r="L57" s="81">
        <f>V57/'TechCooling-RES'!L22/31.54*Z9</f>
        <v>0.00483600681253192</v>
      </c>
      <c r="M57" s="81">
        <f>W57/'TechCooling-RES'!M22/31.54*AA9</f>
        <v>0.0106827104440198</v>
      </c>
      <c r="N57" s="82"/>
      <c r="P57" s="58" t="s">
        <v>360</v>
      </c>
      <c r="Q57">
        <f>Q51</f>
        <v>0.235788</v>
      </c>
      <c r="R57">
        <f t="shared" ref="R57:W57" si="28">R51</f>
        <v>2.4943</v>
      </c>
      <c r="S57">
        <f t="shared" si="28"/>
        <v>1.089028</v>
      </c>
      <c r="T57">
        <f t="shared" si="28"/>
        <v>0.175055</v>
      </c>
      <c r="U57">
        <f t="shared" si="28"/>
        <v>0.093234</v>
      </c>
      <c r="V57">
        <f t="shared" si="28"/>
        <v>0.055154</v>
      </c>
      <c r="W57">
        <f t="shared" si="28"/>
        <v>0.26429</v>
      </c>
    </row>
    <row r="58" ht="14.5" spans="1:23">
      <c r="A58" s="32"/>
      <c r="B58" s="32"/>
      <c r="C58" s="32"/>
      <c r="D58" s="80" t="s">
        <v>361</v>
      </c>
      <c r="E58" s="80" t="s">
        <v>72</v>
      </c>
      <c r="F58" s="80" t="s">
        <v>37</v>
      </c>
      <c r="G58" s="81">
        <f>Q58/'TechCooling-RES'!G23/31.54*U10</f>
        <v>0.0190827170133653</v>
      </c>
      <c r="H58" s="81">
        <f>R58/'TechCooling-RES'!H23/31.54*V10</f>
        <v>0.0413804620325997</v>
      </c>
      <c r="I58" s="81">
        <f>S58/'TechCooling-RES'!I23/31.54*W10</f>
        <v>0.0379219163649234</v>
      </c>
      <c r="J58" s="81">
        <f>T58/'TechCooling-RES'!J23/31.54*X10</f>
        <v>0.0394724801939269</v>
      </c>
      <c r="K58" s="81">
        <f>U58/'TechCooling-RES'!K23/31.54*Y10</f>
        <v>0.0116821118497249</v>
      </c>
      <c r="L58" s="81">
        <f>V58/'TechCooling-RES'!L23/31.54*Z10</f>
        <v>0.00466792710497581</v>
      </c>
      <c r="M58" s="81">
        <f>W58/'TechCooling-RES'!M23/31.54*AA10</f>
        <v>0.0130806449079863</v>
      </c>
      <c r="N58" s="82"/>
      <c r="P58" s="58" t="s">
        <v>361</v>
      </c>
      <c r="Q58">
        <f>Q52</f>
        <v>0.234127</v>
      </c>
      <c r="R58">
        <f t="shared" ref="R58:W58" si="29">R52</f>
        <v>3.38488</v>
      </c>
      <c r="S58">
        <f t="shared" si="29"/>
        <v>24.091583</v>
      </c>
      <c r="T58">
        <f t="shared" si="29"/>
        <v>2.409624</v>
      </c>
      <c r="U58">
        <f t="shared" si="29"/>
        <v>0.590263</v>
      </c>
      <c r="V58">
        <f t="shared" si="29"/>
        <v>0.239611</v>
      </c>
      <c r="W58">
        <f t="shared" si="29"/>
        <v>0.508072</v>
      </c>
    </row>
    <row r="59" ht="14.5" spans="1:12">
      <c r="A59" s="32"/>
      <c r="B59" s="32"/>
      <c r="C59" s="32"/>
      <c r="D59" s="32"/>
      <c r="E59" s="32"/>
      <c r="F59" s="32"/>
      <c r="G59" s="51"/>
      <c r="H59" s="50"/>
      <c r="I59" s="50"/>
      <c r="J59" s="50"/>
      <c r="K59" s="50"/>
      <c r="L59" s="50"/>
    </row>
    <row r="63" ht="14.5" spans="4:6">
      <c r="D63" s="37"/>
      <c r="E63" s="37"/>
      <c r="F63" s="38" t="s">
        <v>246</v>
      </c>
    </row>
    <row r="64" ht="15.25" spans="4:6">
      <c r="D64" s="39" t="s">
        <v>11</v>
      </c>
      <c r="E64" s="39" t="s">
        <v>185</v>
      </c>
      <c r="F64" s="39" t="s">
        <v>186</v>
      </c>
    </row>
    <row r="65" spans="4:6">
      <c r="D65" s="40" t="s">
        <v>354</v>
      </c>
      <c r="E65" s="40" t="s">
        <v>72</v>
      </c>
      <c r="F65" s="40" t="s">
        <v>31</v>
      </c>
    </row>
    <row r="66" spans="4:6">
      <c r="D66" s="40" t="s">
        <v>355</v>
      </c>
      <c r="E66" s="40" t="s">
        <v>72</v>
      </c>
      <c r="F66" s="40" t="s">
        <v>31</v>
      </c>
    </row>
    <row r="67" spans="4:6">
      <c r="D67" s="40" t="s">
        <v>356</v>
      </c>
      <c r="E67" s="40" t="s">
        <v>72</v>
      </c>
      <c r="F67" s="40" t="s">
        <v>33</v>
      </c>
    </row>
    <row r="68" spans="4:6">
      <c r="D68" s="40" t="s">
        <v>357</v>
      </c>
      <c r="E68" s="40" t="s">
        <v>72</v>
      </c>
      <c r="F68" s="40" t="s">
        <v>33</v>
      </c>
    </row>
    <row r="69" spans="4:6">
      <c r="D69" s="40" t="s">
        <v>358</v>
      </c>
      <c r="E69" s="40" t="s">
        <v>72</v>
      </c>
      <c r="F69" s="40" t="s">
        <v>35</v>
      </c>
    </row>
    <row r="70" spans="4:6">
      <c r="D70" s="40" t="s">
        <v>359</v>
      </c>
      <c r="E70" s="40" t="s">
        <v>72</v>
      </c>
      <c r="F70" s="40" t="s">
        <v>35</v>
      </c>
    </row>
    <row r="71" spans="4:6">
      <c r="D71" s="40" t="s">
        <v>360</v>
      </c>
      <c r="E71" s="40" t="s">
        <v>72</v>
      </c>
      <c r="F71" s="40" t="s">
        <v>37</v>
      </c>
    </row>
    <row r="72" spans="4:6">
      <c r="D72" s="40" t="s">
        <v>361</v>
      </c>
      <c r="E72" s="40" t="s">
        <v>72</v>
      </c>
      <c r="F72" s="40" t="s">
        <v>37</v>
      </c>
    </row>
    <row r="77" ht="14.5" spans="4:12">
      <c r="D77" s="32"/>
      <c r="E77" s="32"/>
      <c r="F77" s="33" t="s">
        <v>206</v>
      </c>
      <c r="G77" s="32"/>
      <c r="H77" s="32"/>
      <c r="I77" s="32"/>
      <c r="J77" s="32"/>
      <c r="K77" s="32"/>
      <c r="L77" s="32"/>
    </row>
    <row r="78" ht="15.25" spans="4:13">
      <c r="D78" s="34" t="s">
        <v>11</v>
      </c>
      <c r="E78" s="34" t="s">
        <v>185</v>
      </c>
      <c r="F78" s="34" t="s">
        <v>186</v>
      </c>
      <c r="G78" t="s">
        <v>187</v>
      </c>
      <c r="H78" t="s">
        <v>188</v>
      </c>
      <c r="I78" t="s">
        <v>189</v>
      </c>
      <c r="J78" t="s">
        <v>190</v>
      </c>
      <c r="K78" t="s">
        <v>191</v>
      </c>
      <c r="L78" t="s">
        <v>192</v>
      </c>
      <c r="M78" t="s">
        <v>193</v>
      </c>
    </row>
    <row r="79" ht="14.5" spans="4:13">
      <c r="D79" s="35" t="s">
        <v>138</v>
      </c>
      <c r="E79" s="35" t="s">
        <v>72</v>
      </c>
      <c r="F79" s="35" t="s">
        <v>31</v>
      </c>
      <c r="G79" s="51">
        <v>31.54</v>
      </c>
      <c r="H79" s="51">
        <v>31.54</v>
      </c>
      <c r="I79" s="51">
        <v>31.54</v>
      </c>
      <c r="J79" s="51">
        <v>31.54</v>
      </c>
      <c r="K79" s="51">
        <v>31.54</v>
      </c>
      <c r="L79" s="51">
        <v>31.54</v>
      </c>
      <c r="M79" s="51">
        <v>31.54</v>
      </c>
    </row>
    <row r="80" ht="14.5" spans="4:13">
      <c r="D80" s="35" t="s">
        <v>140</v>
      </c>
      <c r="E80" s="35" t="s">
        <v>72</v>
      </c>
      <c r="F80" s="35" t="s">
        <v>33</v>
      </c>
      <c r="G80" s="51">
        <v>31.54</v>
      </c>
      <c r="H80" s="51">
        <v>31.54</v>
      </c>
      <c r="I80" s="51">
        <v>31.54</v>
      </c>
      <c r="J80" s="51">
        <v>31.54</v>
      </c>
      <c r="K80" s="51">
        <v>31.54</v>
      </c>
      <c r="L80" s="51">
        <v>31.54</v>
      </c>
      <c r="M80" s="51">
        <v>31.54</v>
      </c>
    </row>
    <row r="81" ht="14.5" spans="4:13">
      <c r="D81" s="35" t="s">
        <v>141</v>
      </c>
      <c r="E81" s="35" t="s">
        <v>72</v>
      </c>
      <c r="F81" s="35" t="s">
        <v>35</v>
      </c>
      <c r="G81" s="51">
        <v>31.54</v>
      </c>
      <c r="H81" s="51">
        <v>31.54</v>
      </c>
      <c r="I81" s="51">
        <v>31.54</v>
      </c>
      <c r="J81" s="51">
        <v>31.54</v>
      </c>
      <c r="K81" s="51">
        <v>31.54</v>
      </c>
      <c r="L81" s="51">
        <v>31.54</v>
      </c>
      <c r="M81" s="51">
        <v>31.54</v>
      </c>
    </row>
    <row r="82" ht="14.5" spans="4:13">
      <c r="D82" s="35" t="s">
        <v>142</v>
      </c>
      <c r="E82" s="35" t="s">
        <v>72</v>
      </c>
      <c r="F82" s="35" t="s">
        <v>37</v>
      </c>
      <c r="G82" s="51">
        <v>31.54</v>
      </c>
      <c r="H82" s="51">
        <v>31.54</v>
      </c>
      <c r="I82" s="51">
        <v>31.54</v>
      </c>
      <c r="J82" s="51">
        <v>31.54</v>
      </c>
      <c r="K82" s="51">
        <v>31.54</v>
      </c>
      <c r="L82" s="51">
        <v>31.54</v>
      </c>
      <c r="M82" s="51">
        <v>31.54</v>
      </c>
    </row>
    <row r="85" ht="14.5" spans="4:12">
      <c r="D85" s="32"/>
      <c r="E85" s="32"/>
      <c r="F85" s="33" t="s">
        <v>208</v>
      </c>
      <c r="G85" s="32"/>
      <c r="H85" s="32"/>
      <c r="I85" s="32"/>
      <c r="J85" s="32"/>
      <c r="K85" s="32"/>
      <c r="L85" s="32"/>
    </row>
    <row r="86" ht="15.25" spans="4:13">
      <c r="D86" s="34" t="s">
        <v>11</v>
      </c>
      <c r="E86" s="34" t="s">
        <v>185</v>
      </c>
      <c r="F86" s="34" t="s">
        <v>186</v>
      </c>
      <c r="G86" t="s">
        <v>187</v>
      </c>
      <c r="H86" t="s">
        <v>188</v>
      </c>
      <c r="I86" t="s">
        <v>189</v>
      </c>
      <c r="J86" t="s">
        <v>190</v>
      </c>
      <c r="K86" t="s">
        <v>191</v>
      </c>
      <c r="L86" t="s">
        <v>192</v>
      </c>
      <c r="M86" t="s">
        <v>193</v>
      </c>
    </row>
    <row r="87" ht="14.5" spans="4:13">
      <c r="D87" s="35" t="s">
        <v>138</v>
      </c>
      <c r="E87" s="35" t="s">
        <v>72</v>
      </c>
      <c r="F87" s="35" t="s">
        <v>31</v>
      </c>
      <c r="G87" s="51">
        <f>AVERAGE(G51:G52)</f>
        <v>0.0191751732011632</v>
      </c>
      <c r="H87" s="51">
        <f t="shared" ref="H87:M87" si="30">AVERAGE(H51:H52)</f>
        <v>0.0408461345829194</v>
      </c>
      <c r="I87" s="51">
        <f t="shared" si="30"/>
        <v>0.0369783197885274</v>
      </c>
      <c r="J87" s="51">
        <f t="shared" si="30"/>
        <v>0.0366371342692034</v>
      </c>
      <c r="K87" s="51">
        <f t="shared" si="30"/>
        <v>0.0115083408216339</v>
      </c>
      <c r="L87" s="51">
        <f t="shared" si="30"/>
        <v>0.00475196695875386</v>
      </c>
      <c r="M87" s="51">
        <f t="shared" si="30"/>
        <v>0.0118816776760031</v>
      </c>
    </row>
    <row r="88" ht="14.5" spans="4:13">
      <c r="D88" s="35" t="s">
        <v>140</v>
      </c>
      <c r="E88" s="35" t="s">
        <v>72</v>
      </c>
      <c r="F88" s="35" t="s">
        <v>33</v>
      </c>
      <c r="G88" s="51">
        <f>AVERAGE(G53:G54)</f>
        <v>0.0191751732011632</v>
      </c>
      <c r="H88" s="51">
        <f t="shared" ref="H88:M88" si="31">AVERAGE(H53:H54)</f>
        <v>0.0408461345829194</v>
      </c>
      <c r="I88" s="51">
        <f t="shared" si="31"/>
        <v>0.0369783197885274</v>
      </c>
      <c r="J88" s="51">
        <f t="shared" si="31"/>
        <v>0.0366371342692034</v>
      </c>
      <c r="K88" s="51">
        <f t="shared" si="31"/>
        <v>0.0115083408216339</v>
      </c>
      <c r="L88" s="51">
        <f t="shared" si="31"/>
        <v>0.00475196695875386</v>
      </c>
      <c r="M88" s="51">
        <f t="shared" si="31"/>
        <v>0.0118816776760031</v>
      </c>
    </row>
    <row r="89" ht="14.5" spans="4:13">
      <c r="D89" s="35" t="s">
        <v>141</v>
      </c>
      <c r="E89" s="35" t="s">
        <v>72</v>
      </c>
      <c r="F89" s="35" t="s">
        <v>35</v>
      </c>
      <c r="G89" s="51">
        <f>AVERAGE(G55:G56)</f>
        <v>0.0191751732011632</v>
      </c>
      <c r="H89" s="51">
        <f t="shared" ref="H89:M89" si="32">AVERAGE(H55:H56)</f>
        <v>0.0408461345829194</v>
      </c>
      <c r="I89" s="51">
        <f t="shared" si="32"/>
        <v>0.0369783197885274</v>
      </c>
      <c r="J89" s="51">
        <f t="shared" si="32"/>
        <v>0.0366371342692034</v>
      </c>
      <c r="K89" s="51">
        <f t="shared" si="32"/>
        <v>0.0115083408216339</v>
      </c>
      <c r="L89" s="51">
        <f t="shared" si="32"/>
        <v>0.00475196695875386</v>
      </c>
      <c r="M89" s="51">
        <f t="shared" si="32"/>
        <v>0.0118816776760031</v>
      </c>
    </row>
    <row r="90" ht="14.5" spans="4:13">
      <c r="D90" s="35" t="s">
        <v>142</v>
      </c>
      <c r="E90" s="35" t="s">
        <v>72</v>
      </c>
      <c r="F90" s="35" t="s">
        <v>37</v>
      </c>
      <c r="G90" s="51">
        <f>AVERAGE(G57:G58)</f>
        <v>0.0191751732011632</v>
      </c>
      <c r="H90" s="51">
        <f t="shared" ref="H90:M90" si="33">AVERAGE(H57:H58)</f>
        <v>0.0408461345829194</v>
      </c>
      <c r="I90" s="51">
        <f t="shared" si="33"/>
        <v>0.0369783197885274</v>
      </c>
      <c r="J90" s="51">
        <f t="shared" si="33"/>
        <v>0.0366371342692034</v>
      </c>
      <c r="K90" s="51">
        <f t="shared" si="33"/>
        <v>0.0115083408216339</v>
      </c>
      <c r="L90" s="51">
        <f t="shared" si="33"/>
        <v>0.00475196695875386</v>
      </c>
      <c r="M90" s="51">
        <f t="shared" si="33"/>
        <v>0.0118816776760031</v>
      </c>
    </row>
    <row r="95" ht="14.5" spans="4:13">
      <c r="D95" s="85"/>
      <c r="E95" s="85"/>
      <c r="F95" s="42" t="s">
        <v>249</v>
      </c>
      <c r="G95" s="85"/>
      <c r="H95" s="85"/>
      <c r="I95" s="85"/>
      <c r="J95" s="85"/>
      <c r="K95" s="85"/>
      <c r="L95" s="85"/>
      <c r="M95" s="45"/>
    </row>
    <row r="96" ht="15.25" spans="4:13">
      <c r="D96" s="44" t="s">
        <v>11</v>
      </c>
      <c r="E96" s="44" t="s">
        <v>185</v>
      </c>
      <c r="F96" s="44" t="s">
        <v>186</v>
      </c>
      <c r="G96" s="45" t="s">
        <v>187</v>
      </c>
      <c r="H96" s="45" t="s">
        <v>188</v>
      </c>
      <c r="I96" s="45" t="s">
        <v>189</v>
      </c>
      <c r="J96" s="45" t="s">
        <v>190</v>
      </c>
      <c r="K96" s="45" t="s">
        <v>191</v>
      </c>
      <c r="L96" s="45" t="s">
        <v>192</v>
      </c>
      <c r="M96" s="45" t="s">
        <v>193</v>
      </c>
    </row>
    <row r="97" ht="14.5" spans="4:13">
      <c r="D97" s="46" t="s">
        <v>138</v>
      </c>
      <c r="E97" s="46" t="s">
        <v>72</v>
      </c>
      <c r="F97" s="46" t="s">
        <v>31</v>
      </c>
      <c r="G97" s="86">
        <f>AVERAGE(G33,G34)</f>
        <v>0.124</v>
      </c>
      <c r="H97" s="86">
        <f t="shared" ref="H97:M97" si="34">AVERAGE(H33,H34)</f>
        <v>0.124</v>
      </c>
      <c r="I97" s="86">
        <f t="shared" si="34"/>
        <v>0.124</v>
      </c>
      <c r="J97" s="86">
        <f t="shared" si="34"/>
        <v>0.124</v>
      </c>
      <c r="K97" s="86">
        <f t="shared" si="34"/>
        <v>0.124</v>
      </c>
      <c r="L97" s="86">
        <f t="shared" si="34"/>
        <v>0.124</v>
      </c>
      <c r="M97" s="86">
        <f t="shared" si="34"/>
        <v>0.124</v>
      </c>
    </row>
    <row r="98" ht="14.5" spans="4:13">
      <c r="D98" s="46" t="s">
        <v>140</v>
      </c>
      <c r="E98" s="46" t="s">
        <v>72</v>
      </c>
      <c r="F98" s="46" t="s">
        <v>33</v>
      </c>
      <c r="G98" s="86">
        <f>AVERAGE(G35,G36)</f>
        <v>0.124</v>
      </c>
      <c r="H98" s="86">
        <f t="shared" ref="H98:M98" si="35">AVERAGE(H35,H36)</f>
        <v>0.124</v>
      </c>
      <c r="I98" s="86">
        <f t="shared" si="35"/>
        <v>0.124</v>
      </c>
      <c r="J98" s="86">
        <f t="shared" si="35"/>
        <v>0.124</v>
      </c>
      <c r="K98" s="86">
        <f t="shared" si="35"/>
        <v>0.124</v>
      </c>
      <c r="L98" s="86">
        <f t="shared" si="35"/>
        <v>0.124</v>
      </c>
      <c r="M98" s="86">
        <f t="shared" si="35"/>
        <v>0.124</v>
      </c>
    </row>
    <row r="99" ht="14.5" spans="4:13">
      <c r="D99" s="46" t="s">
        <v>141</v>
      </c>
      <c r="E99" s="46" t="s">
        <v>72</v>
      </c>
      <c r="F99" s="46" t="s">
        <v>35</v>
      </c>
      <c r="G99" s="86">
        <f>AVERAGE(G37,G38)</f>
        <v>0.124</v>
      </c>
      <c r="H99" s="86">
        <f t="shared" ref="H99:M99" si="36">AVERAGE(H37,H38)</f>
        <v>0.124</v>
      </c>
      <c r="I99" s="86">
        <f t="shared" si="36"/>
        <v>0.124</v>
      </c>
      <c r="J99" s="86">
        <f t="shared" si="36"/>
        <v>0.124</v>
      </c>
      <c r="K99" s="86">
        <f t="shared" si="36"/>
        <v>0.124</v>
      </c>
      <c r="L99" s="86">
        <f t="shared" si="36"/>
        <v>0.124</v>
      </c>
      <c r="M99" s="86">
        <f t="shared" si="36"/>
        <v>0.124</v>
      </c>
    </row>
    <row r="100" ht="14.5" spans="4:13">
      <c r="D100" s="46" t="s">
        <v>142</v>
      </c>
      <c r="E100" s="46" t="s">
        <v>72</v>
      </c>
      <c r="F100" s="46" t="s">
        <v>37</v>
      </c>
      <c r="G100" s="86">
        <f>AVERAGE(G39:G40)</f>
        <v>0.124</v>
      </c>
      <c r="H100" s="86">
        <f t="shared" ref="H100:M100" si="37">AVERAGE(H39:H40)</f>
        <v>0.124</v>
      </c>
      <c r="I100" s="86">
        <f t="shared" si="37"/>
        <v>0.124</v>
      </c>
      <c r="J100" s="86">
        <f t="shared" si="37"/>
        <v>0.124</v>
      </c>
      <c r="K100" s="86">
        <f t="shared" si="37"/>
        <v>0.124</v>
      </c>
      <c r="L100" s="86">
        <f t="shared" si="37"/>
        <v>0.124</v>
      </c>
      <c r="M100" s="86">
        <f t="shared" si="37"/>
        <v>0.124</v>
      </c>
    </row>
    <row r="105" ht="14.5" spans="5:12">
      <c r="E105" s="32"/>
      <c r="F105" s="33" t="s">
        <v>366</v>
      </c>
      <c r="G105" s="32"/>
      <c r="H105" s="32"/>
      <c r="I105" s="32"/>
      <c r="J105" s="32"/>
      <c r="K105" s="32"/>
      <c r="L105" s="32"/>
    </row>
    <row r="106" ht="15.25" spans="4:13">
      <c r="D106" s="34" t="s">
        <v>11</v>
      </c>
      <c r="E106" s="34" t="s">
        <v>185</v>
      </c>
      <c r="F106" s="34" t="s">
        <v>186</v>
      </c>
      <c r="G106" t="s">
        <v>187</v>
      </c>
      <c r="H106" t="s">
        <v>188</v>
      </c>
      <c r="I106" t="s">
        <v>189</v>
      </c>
      <c r="J106" t="s">
        <v>190</v>
      </c>
      <c r="K106" t="s">
        <v>191</v>
      </c>
      <c r="L106" t="s">
        <v>192</v>
      </c>
      <c r="M106" t="s">
        <v>193</v>
      </c>
    </row>
    <row r="107" ht="14.5" spans="4:13">
      <c r="D107" s="35" t="s">
        <v>138</v>
      </c>
      <c r="E107" s="35" t="s">
        <v>72</v>
      </c>
      <c r="F107" s="35" t="s">
        <v>31</v>
      </c>
      <c r="G107" s="51">
        <f>SUM(G16:G17)</f>
        <v>0.53386858812</v>
      </c>
      <c r="H107" s="51">
        <f t="shared" ref="H107:M107" si="38">SUM(H16:H17)</f>
        <v>1.98881573714</v>
      </c>
      <c r="I107" s="51">
        <f t="shared" si="38"/>
        <v>11.483081544674</v>
      </c>
      <c r="J107" s="51">
        <f t="shared" si="38"/>
        <v>1.370647772199</v>
      </c>
      <c r="K107" s="51">
        <f t="shared" si="38"/>
        <v>1.301747850488</v>
      </c>
      <c r="L107" s="51">
        <f t="shared" si="38"/>
        <v>1.181207601493</v>
      </c>
      <c r="M107" s="51">
        <f t="shared" si="38"/>
        <v>0.953831592098</v>
      </c>
    </row>
    <row r="108" ht="14.5" spans="4:13">
      <c r="D108" s="35" t="s">
        <v>140</v>
      </c>
      <c r="E108" s="35" t="s">
        <v>72</v>
      </c>
      <c r="F108" s="35" t="s">
        <v>33</v>
      </c>
      <c r="G108" s="51">
        <f>SUM(G18:G19)</f>
        <v>0.06061976844</v>
      </c>
      <c r="H108" s="51">
        <f t="shared" ref="H108:M108" si="39">SUM(H18:H19)</f>
        <v>0.381503596267</v>
      </c>
      <c r="I108" s="51">
        <f t="shared" si="39"/>
        <v>3.31286054168</v>
      </c>
      <c r="J108" s="51">
        <f t="shared" si="39"/>
        <v>0.157692362301</v>
      </c>
      <c r="K108" s="51">
        <f t="shared" si="39"/>
        <v>0.141535301836</v>
      </c>
      <c r="L108" s="51">
        <f t="shared" si="39"/>
        <v>0.28659648985</v>
      </c>
      <c r="M108" s="51">
        <f t="shared" si="39"/>
        <v>0.251952483817</v>
      </c>
    </row>
    <row r="109" ht="14.5" spans="4:13">
      <c r="D109" s="35" t="s">
        <v>141</v>
      </c>
      <c r="E109" s="35" t="s">
        <v>72</v>
      </c>
      <c r="F109" s="35" t="s">
        <v>35</v>
      </c>
      <c r="G109" s="51">
        <f>SUM(G20:G21)</f>
        <v>0.15403669911</v>
      </c>
      <c r="H109" s="51">
        <f t="shared" ref="H109:M109" si="40">SUM(H20:H21)</f>
        <v>2.132827583529</v>
      </c>
      <c r="I109" s="51">
        <f t="shared" si="40"/>
        <v>6.207980397124</v>
      </c>
      <c r="J109" s="51">
        <f t="shared" si="40"/>
        <v>0.526109545755</v>
      </c>
      <c r="K109" s="51">
        <f t="shared" si="40"/>
        <v>0.369234510812</v>
      </c>
      <c r="L109" s="51">
        <f t="shared" si="40"/>
        <v>0.44516177346</v>
      </c>
      <c r="M109" s="51">
        <f t="shared" si="40"/>
        <v>0.737297181105</v>
      </c>
    </row>
    <row r="110" ht="14.5" spans="4:13">
      <c r="D110" s="35" t="s">
        <v>142</v>
      </c>
      <c r="E110" s="35" t="s">
        <v>72</v>
      </c>
      <c r="F110" s="35" t="s">
        <v>37</v>
      </c>
      <c r="G110" s="51">
        <f>SUM(G22:G23)</f>
        <v>0.02847494433</v>
      </c>
      <c r="H110" s="51">
        <f t="shared" ref="H110:M110" si="41">SUM(H22:H23)</f>
        <v>0.052153083064</v>
      </c>
      <c r="I110" s="51">
        <f t="shared" si="41"/>
        <v>0.096777516522</v>
      </c>
      <c r="J110" s="51">
        <f t="shared" si="41"/>
        <v>0.045250319745</v>
      </c>
      <c r="K110" s="51">
        <f t="shared" si="41"/>
        <v>0.050282336864</v>
      </c>
      <c r="L110" s="51">
        <f t="shared" si="41"/>
        <v>0.076134135197</v>
      </c>
      <c r="M110" s="51">
        <f t="shared" si="41"/>
        <v>0.07281874298</v>
      </c>
    </row>
    <row r="121" ht="14.5" spans="6:6">
      <c r="F121" s="33" t="s">
        <v>183</v>
      </c>
    </row>
    <row r="122" ht="15.25" spans="4:13">
      <c r="D122" s="34" t="s">
        <v>11</v>
      </c>
      <c r="E122" s="34" t="s">
        <v>185</v>
      </c>
      <c r="F122" s="34" t="s">
        <v>186</v>
      </c>
      <c r="G122" t="s">
        <v>187</v>
      </c>
      <c r="H122" t="s">
        <v>188</v>
      </c>
      <c r="I122" t="s">
        <v>189</v>
      </c>
      <c r="J122" t="s">
        <v>190</v>
      </c>
      <c r="K122" t="s">
        <v>191</v>
      </c>
      <c r="L122" t="s">
        <v>192</v>
      </c>
      <c r="M122" t="s">
        <v>193</v>
      </c>
    </row>
    <row r="123" ht="14.5" spans="4:13">
      <c r="D123" s="35" t="s">
        <v>138</v>
      </c>
      <c r="E123" s="35" t="s">
        <v>72</v>
      </c>
      <c r="F123" s="35" t="s">
        <v>31</v>
      </c>
      <c r="G123" s="59">
        <v>1</v>
      </c>
      <c r="H123" s="59">
        <v>1</v>
      </c>
      <c r="I123" s="59">
        <v>1</v>
      </c>
      <c r="J123" s="59">
        <v>1</v>
      </c>
      <c r="K123" s="59">
        <v>1</v>
      </c>
      <c r="L123" s="59">
        <v>1</v>
      </c>
      <c r="M123" s="59">
        <v>1</v>
      </c>
    </row>
    <row r="124" ht="14.5" spans="4:13">
      <c r="D124" s="35" t="s">
        <v>140</v>
      </c>
      <c r="E124" s="35" t="s">
        <v>72</v>
      </c>
      <c r="F124" s="35" t="s">
        <v>33</v>
      </c>
      <c r="G124" s="59">
        <v>1</v>
      </c>
      <c r="H124" s="59">
        <v>1</v>
      </c>
      <c r="I124" s="59">
        <v>1</v>
      </c>
      <c r="J124" s="59">
        <v>1</v>
      </c>
      <c r="K124" s="59">
        <v>1</v>
      </c>
      <c r="L124" s="59">
        <v>1</v>
      </c>
      <c r="M124" s="59">
        <v>1</v>
      </c>
    </row>
    <row r="125" ht="14.5" spans="4:13">
      <c r="D125" s="35" t="s">
        <v>141</v>
      </c>
      <c r="E125" s="35" t="s">
        <v>72</v>
      </c>
      <c r="F125" s="35" t="s">
        <v>35</v>
      </c>
      <c r="G125" s="59">
        <v>1</v>
      </c>
      <c r="H125" s="59">
        <v>1</v>
      </c>
      <c r="I125" s="59">
        <v>1</v>
      </c>
      <c r="J125" s="59">
        <v>1</v>
      </c>
      <c r="K125" s="59">
        <v>1</v>
      </c>
      <c r="L125" s="59">
        <v>1</v>
      </c>
      <c r="M125" s="59">
        <v>1</v>
      </c>
    </row>
    <row r="126" ht="14.5" spans="4:13">
      <c r="D126" s="35" t="s">
        <v>142</v>
      </c>
      <c r="E126" s="35" t="s">
        <v>72</v>
      </c>
      <c r="F126" s="35" t="s">
        <v>37</v>
      </c>
      <c r="G126" s="59">
        <v>1</v>
      </c>
      <c r="H126" s="59">
        <v>1</v>
      </c>
      <c r="I126" s="59">
        <v>1</v>
      </c>
      <c r="J126" s="59">
        <v>1</v>
      </c>
      <c r="K126" s="59">
        <v>1</v>
      </c>
      <c r="L126" s="59">
        <v>1</v>
      </c>
      <c r="M126" s="59">
        <v>1</v>
      </c>
    </row>
    <row r="127" ht="14.5" spans="4:13">
      <c r="D127" s="87"/>
      <c r="E127" s="87"/>
      <c r="F127" s="88"/>
      <c r="G127" s="59"/>
      <c r="H127" s="59"/>
      <c r="I127" s="59"/>
      <c r="J127" s="59"/>
      <c r="K127" s="59"/>
      <c r="L127" s="59"/>
      <c r="M127" s="59"/>
    </row>
    <row r="128" ht="14.5" spans="4:13">
      <c r="D128" s="88"/>
      <c r="E128" s="87"/>
      <c r="F128" s="88"/>
      <c r="G128" s="59"/>
      <c r="H128" s="59"/>
      <c r="I128" s="59"/>
      <c r="J128" s="59"/>
      <c r="K128" s="59"/>
      <c r="L128" s="59"/>
      <c r="M128" s="59"/>
    </row>
    <row r="129" ht="14.5" spans="4:13">
      <c r="D129" s="87"/>
      <c r="E129" s="87"/>
      <c r="F129" s="88"/>
      <c r="G129" s="59"/>
      <c r="H129" s="59"/>
      <c r="I129" s="59"/>
      <c r="J129" s="59"/>
      <c r="K129" s="59"/>
      <c r="L129" s="59"/>
      <c r="M129" s="59"/>
    </row>
    <row r="130" ht="14.5" spans="4:13">
      <c r="D130" s="88"/>
      <c r="E130" s="87"/>
      <c r="F130" s="88"/>
      <c r="G130" s="59"/>
      <c r="H130" s="59"/>
      <c r="I130" s="59"/>
      <c r="J130" s="59"/>
      <c r="K130" s="59"/>
      <c r="L130" s="59"/>
      <c r="M130" s="59"/>
    </row>
    <row r="131" spans="7:13">
      <c r="G131" s="89"/>
      <c r="H131" s="89"/>
      <c r="I131" s="89"/>
      <c r="J131" s="89"/>
      <c r="K131" s="89"/>
      <c r="L131" s="89"/>
      <c r="M131" s="89"/>
    </row>
    <row r="132" spans="7:13">
      <c r="G132" s="89"/>
      <c r="H132" s="89"/>
      <c r="I132" s="89"/>
      <c r="J132" s="89"/>
      <c r="K132" s="89"/>
      <c r="L132" s="89"/>
      <c r="M132" s="89"/>
    </row>
    <row r="133" spans="7:13">
      <c r="G133" s="89"/>
      <c r="H133" s="89"/>
      <c r="I133" s="89"/>
      <c r="J133" s="89"/>
      <c r="K133" s="89"/>
      <c r="L133" s="89"/>
      <c r="M133" s="89"/>
    </row>
    <row r="134" spans="7:13">
      <c r="G134" s="89"/>
      <c r="H134" s="89"/>
      <c r="I134" s="89"/>
      <c r="J134" s="89"/>
      <c r="K134" s="89"/>
      <c r="L134" s="89"/>
      <c r="M134" s="89"/>
    </row>
    <row r="135" spans="7:13">
      <c r="G135" s="89"/>
      <c r="H135" s="89"/>
      <c r="I135" s="89"/>
      <c r="J135" s="89"/>
      <c r="K135" s="89"/>
      <c r="L135" s="89"/>
      <c r="M135" s="89"/>
    </row>
    <row r="136" spans="7:13">
      <c r="G136" s="89"/>
      <c r="H136" s="89"/>
      <c r="I136" s="89"/>
      <c r="J136" s="89"/>
      <c r="K136" s="89"/>
      <c r="L136" s="89"/>
      <c r="M136" s="89"/>
    </row>
    <row r="137" spans="7:13">
      <c r="G137" s="89"/>
      <c r="H137" s="89"/>
      <c r="I137" s="89"/>
      <c r="J137" s="89"/>
      <c r="K137" s="89"/>
      <c r="L137" s="89"/>
      <c r="M137" s="89"/>
    </row>
    <row r="138" spans="7:13">
      <c r="G138" s="89"/>
      <c r="H138" s="89"/>
      <c r="I138" s="89"/>
      <c r="J138" s="89"/>
      <c r="K138" s="89"/>
      <c r="L138" s="89"/>
      <c r="M138" s="89"/>
    </row>
    <row r="139" spans="7:13">
      <c r="G139" s="89"/>
      <c r="H139" s="89"/>
      <c r="I139" s="89"/>
      <c r="J139" s="89"/>
      <c r="K139" s="89"/>
      <c r="L139" s="89"/>
      <c r="M139" s="89"/>
    </row>
    <row r="140" spans="7:13">
      <c r="G140" s="89"/>
      <c r="H140" s="89"/>
      <c r="I140" s="89"/>
      <c r="J140" s="89"/>
      <c r="K140" s="89"/>
      <c r="L140" s="89"/>
      <c r="M140" s="89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K57"/>
  <sheetViews>
    <sheetView topLeftCell="A3" workbookViewId="0">
      <selection activeCell="A8" sqref="A8:B8"/>
    </sheetView>
  </sheetViews>
  <sheetFormatPr defaultColWidth="9" defaultRowHeight="12.5"/>
  <cols>
    <col min="2" max="2" width="36.1818181818182" customWidth="1"/>
    <col min="4" max="22" width="9" hidden="1" customWidth="1"/>
    <col min="28" max="46" width="9" hidden="1" customWidth="1"/>
    <col min="52" max="70" width="9" hidden="1" customWidth="1"/>
    <col min="76" max="94" width="9" hidden="1" customWidth="1"/>
    <col min="100" max="118" width="9" hidden="1" customWidth="1"/>
    <col min="124" max="142" width="9" hidden="1" customWidth="1"/>
    <col min="148" max="166" width="9" hidden="1" customWidth="1"/>
  </cols>
  <sheetData>
    <row r="1" ht="14.5" spans="1:16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</row>
    <row r="2" ht="14.5" spans="1:16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</row>
    <row r="3" ht="14.5" spans="1:16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</row>
    <row r="4" ht="14.5" spans="1:16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</row>
    <row r="5" ht="18" spans="1:167">
      <c r="A5" s="2" t="s">
        <v>251</v>
      </c>
      <c r="B5" s="2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1"/>
      <c r="Q5" s="1"/>
      <c r="R5" s="1"/>
      <c r="S5" s="1"/>
      <c r="T5" s="1"/>
      <c r="U5" s="1"/>
      <c r="V5" s="1"/>
      <c r="W5" s="1"/>
      <c r="Y5" s="2" t="s">
        <v>251</v>
      </c>
      <c r="Z5" s="2"/>
      <c r="AA5" s="1"/>
      <c r="AB5" s="1"/>
      <c r="AC5" s="1"/>
      <c r="AD5" s="3"/>
      <c r="AE5" s="3"/>
      <c r="AF5" s="3"/>
      <c r="AG5" s="3"/>
      <c r="AH5" s="3"/>
      <c r="AI5" s="3"/>
      <c r="AJ5" s="3"/>
      <c r="AK5" s="3"/>
      <c r="AL5" s="3"/>
      <c r="AM5" s="3"/>
      <c r="AN5" s="1"/>
      <c r="AO5" s="1"/>
      <c r="AP5" s="1"/>
      <c r="AQ5" s="1"/>
      <c r="AR5" s="1"/>
      <c r="AS5" s="1"/>
      <c r="AT5" s="1"/>
      <c r="AU5" s="1"/>
      <c r="AW5" s="2" t="s">
        <v>251</v>
      </c>
      <c r="AX5" s="2"/>
      <c r="AY5" s="1"/>
      <c r="AZ5" s="1"/>
      <c r="BA5" s="1"/>
      <c r="BB5" s="3"/>
      <c r="BC5" s="3"/>
      <c r="BD5" s="3"/>
      <c r="BE5" s="3"/>
      <c r="BF5" s="3"/>
      <c r="BG5" s="3"/>
      <c r="BH5" s="3"/>
      <c r="BI5" s="3"/>
      <c r="BJ5" s="3"/>
      <c r="BK5" s="3"/>
      <c r="BL5" s="1"/>
      <c r="BM5" s="1"/>
      <c r="BN5" s="1"/>
      <c r="BO5" s="1"/>
      <c r="BP5" s="1"/>
      <c r="BQ5" s="1"/>
      <c r="BR5" s="1"/>
      <c r="BS5" s="1"/>
      <c r="BU5" s="2" t="s">
        <v>251</v>
      </c>
      <c r="BV5" s="2"/>
      <c r="BW5" s="1"/>
      <c r="BX5" s="1"/>
      <c r="BY5" s="1"/>
      <c r="BZ5" s="3"/>
      <c r="CA5" s="3"/>
      <c r="CB5" s="3"/>
      <c r="CC5" s="3"/>
      <c r="CD5" s="3"/>
      <c r="CE5" s="3"/>
      <c r="CF5" s="3"/>
      <c r="CG5" s="3"/>
      <c r="CH5" s="3"/>
      <c r="CI5" s="3"/>
      <c r="CJ5" s="1"/>
      <c r="CK5" s="1"/>
      <c r="CL5" s="1"/>
      <c r="CM5" s="1"/>
      <c r="CN5" s="1"/>
      <c r="CO5" s="1"/>
      <c r="CP5" s="1"/>
      <c r="CQ5" s="1"/>
      <c r="CS5" s="2" t="s">
        <v>251</v>
      </c>
      <c r="CT5" s="2"/>
      <c r="CU5" s="1"/>
      <c r="CV5" s="1"/>
      <c r="CW5" s="1"/>
      <c r="CX5" s="3"/>
      <c r="CY5" s="3"/>
      <c r="CZ5" s="3"/>
      <c r="DA5" s="3"/>
      <c r="DB5" s="3"/>
      <c r="DC5" s="3"/>
      <c r="DD5" s="3"/>
      <c r="DE5" s="3"/>
      <c r="DF5" s="3"/>
      <c r="DG5" s="3"/>
      <c r="DH5" s="1"/>
      <c r="DI5" s="1"/>
      <c r="DJ5" s="1"/>
      <c r="DK5" s="1"/>
      <c r="DL5" s="1"/>
      <c r="DM5" s="1"/>
      <c r="DN5" s="1"/>
      <c r="DO5" s="1"/>
      <c r="DQ5" s="2" t="s">
        <v>251</v>
      </c>
      <c r="DR5" s="2"/>
      <c r="DS5" s="1"/>
      <c r="DT5" s="1"/>
      <c r="DU5" s="1"/>
      <c r="DV5" s="3"/>
      <c r="DW5" s="3"/>
      <c r="DX5" s="3"/>
      <c r="DY5" s="3"/>
      <c r="DZ5" s="3"/>
      <c r="EA5" s="3"/>
      <c r="EB5" s="3"/>
      <c r="EC5" s="3"/>
      <c r="ED5" s="3"/>
      <c r="EE5" s="3"/>
      <c r="EF5" s="1"/>
      <c r="EG5" s="1"/>
      <c r="EH5" s="1"/>
      <c r="EI5" s="1"/>
      <c r="EJ5" s="1"/>
      <c r="EK5" s="1"/>
      <c r="EL5" s="1"/>
      <c r="EM5" s="1"/>
      <c r="EO5" s="2" t="s">
        <v>251</v>
      </c>
      <c r="EP5" s="2"/>
      <c r="EQ5" s="1"/>
      <c r="ER5" s="1"/>
      <c r="ES5" s="1"/>
      <c r="ET5" s="3"/>
      <c r="EU5" s="3"/>
      <c r="EV5" s="3"/>
      <c r="EW5" s="3"/>
      <c r="EX5" s="3"/>
      <c r="EY5" s="3"/>
      <c r="EZ5" s="3"/>
      <c r="FA5" s="3"/>
      <c r="FB5" s="3"/>
      <c r="FC5" s="3"/>
      <c r="FD5" s="1"/>
      <c r="FE5" s="1"/>
      <c r="FF5" s="1"/>
      <c r="FG5" s="1"/>
      <c r="FH5" s="1"/>
      <c r="FI5" s="1"/>
      <c r="FJ5" s="1"/>
      <c r="FK5" s="1"/>
    </row>
    <row r="6" ht="18" spans="1:16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Y6" s="2"/>
      <c r="Z6" s="2"/>
      <c r="AA6" s="1"/>
      <c r="AB6" s="1"/>
      <c r="AC6" s="1"/>
      <c r="AD6" s="3"/>
      <c r="AE6" s="3"/>
      <c r="AF6" s="3"/>
      <c r="AG6" s="3"/>
      <c r="AH6" s="3"/>
      <c r="AI6" s="3"/>
      <c r="AJ6" s="3"/>
      <c r="AK6" s="3"/>
      <c r="AL6" s="3"/>
      <c r="AM6" s="3"/>
      <c r="AN6" s="1"/>
      <c r="AO6" s="1"/>
      <c r="AP6" s="1"/>
      <c r="AQ6" s="1"/>
      <c r="AR6" s="1"/>
      <c r="AS6" s="1"/>
      <c r="AT6" s="1"/>
      <c r="AU6" s="1"/>
      <c r="AW6" s="2"/>
      <c r="AX6" s="2"/>
      <c r="AY6" s="1"/>
      <c r="AZ6" s="1"/>
      <c r="BA6" s="1"/>
      <c r="BB6" s="3"/>
      <c r="BC6" s="3"/>
      <c r="BD6" s="3"/>
      <c r="BE6" s="3"/>
      <c r="BF6" s="3"/>
      <c r="BG6" s="3"/>
      <c r="BH6" s="3"/>
      <c r="BI6" s="3"/>
      <c r="BJ6" s="3"/>
      <c r="BK6" s="3"/>
      <c r="BL6" s="1"/>
      <c r="BM6" s="1"/>
      <c r="BN6" s="1"/>
      <c r="BO6" s="1"/>
      <c r="BP6" s="1"/>
      <c r="BQ6" s="1"/>
      <c r="BR6" s="1"/>
      <c r="BS6" s="1"/>
      <c r="BU6" s="2"/>
      <c r="BV6" s="2"/>
      <c r="BW6" s="1"/>
      <c r="BX6" s="1"/>
      <c r="BY6" s="1"/>
      <c r="BZ6" s="3"/>
      <c r="CA6" s="3"/>
      <c r="CB6" s="3"/>
      <c r="CC6" s="3"/>
      <c r="CD6" s="3"/>
      <c r="CE6" s="3"/>
      <c r="CF6" s="3"/>
      <c r="CG6" s="3"/>
      <c r="CH6" s="3"/>
      <c r="CI6" s="3"/>
      <c r="CJ6" s="1"/>
      <c r="CK6" s="1"/>
      <c r="CL6" s="1"/>
      <c r="CM6" s="1"/>
      <c r="CN6" s="1"/>
      <c r="CO6" s="1"/>
      <c r="CP6" s="1"/>
      <c r="CQ6" s="1"/>
      <c r="CS6" s="2"/>
      <c r="CT6" s="2"/>
      <c r="CU6" s="1"/>
      <c r="CV6" s="1"/>
      <c r="CW6" s="1"/>
      <c r="CX6" s="3"/>
      <c r="CY6" s="3"/>
      <c r="CZ6" s="3"/>
      <c r="DA6" s="3"/>
      <c r="DB6" s="3"/>
      <c r="DC6" s="3"/>
      <c r="DD6" s="3"/>
      <c r="DE6" s="3"/>
      <c r="DF6" s="3"/>
      <c r="DG6" s="3"/>
      <c r="DH6" s="1"/>
      <c r="DI6" s="1"/>
      <c r="DJ6" s="1"/>
      <c r="DK6" s="1"/>
      <c r="DL6" s="1"/>
      <c r="DM6" s="1"/>
      <c r="DN6" s="1"/>
      <c r="DO6" s="1"/>
      <c r="DQ6" s="2"/>
      <c r="DR6" s="2"/>
      <c r="DS6" s="1"/>
      <c r="DT6" s="1"/>
      <c r="DU6" s="1"/>
      <c r="DV6" s="3"/>
      <c r="DW6" s="3"/>
      <c r="DX6" s="3"/>
      <c r="DY6" s="3"/>
      <c r="DZ6" s="3"/>
      <c r="EA6" s="3"/>
      <c r="EB6" s="3"/>
      <c r="EC6" s="3"/>
      <c r="ED6" s="3"/>
      <c r="EE6" s="3"/>
      <c r="EF6" s="1"/>
      <c r="EG6" s="1"/>
      <c r="EH6" s="1"/>
      <c r="EI6" s="1"/>
      <c r="EJ6" s="1"/>
      <c r="EK6" s="1"/>
      <c r="EL6" s="1"/>
      <c r="EM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</row>
    <row r="7" ht="17.5" spans="1:167">
      <c r="A7" s="4" t="s">
        <v>252</v>
      </c>
      <c r="B7" s="4"/>
      <c r="C7" s="3"/>
      <c r="D7" s="3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Y7" s="4" t="s">
        <v>253</v>
      </c>
      <c r="Z7" s="4"/>
      <c r="AA7" s="3"/>
      <c r="AB7" s="3"/>
      <c r="AC7" s="3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W7" s="4" t="s">
        <v>254</v>
      </c>
      <c r="AX7" s="4"/>
      <c r="AY7" s="3"/>
      <c r="AZ7" s="3"/>
      <c r="BA7" s="3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U7" s="4" t="s">
        <v>255</v>
      </c>
      <c r="BV7" s="4"/>
      <c r="BW7" s="3"/>
      <c r="BX7" s="3"/>
      <c r="BY7" s="3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S7" s="4" t="s">
        <v>256</v>
      </c>
      <c r="CT7" s="4"/>
      <c r="CU7" s="3"/>
      <c r="CV7" s="3"/>
      <c r="CW7" s="3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Q7" s="4" t="s">
        <v>257</v>
      </c>
      <c r="DR7" s="4"/>
      <c r="DS7" s="3"/>
      <c r="DT7" s="3"/>
      <c r="DU7" s="3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O7" s="4" t="s">
        <v>258</v>
      </c>
      <c r="EP7" s="4"/>
      <c r="EQ7" s="3"/>
      <c r="ER7" s="3"/>
      <c r="ES7" s="3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</row>
    <row r="8" ht="15.5" spans="1:167">
      <c r="A8" s="4" t="s">
        <v>367</v>
      </c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Y8" s="4" t="s">
        <v>367</v>
      </c>
      <c r="Z8" s="4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W8" s="4" t="s">
        <v>367</v>
      </c>
      <c r="AX8" s="4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4" t="s">
        <v>367</v>
      </c>
      <c r="BV8" s="4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S8" s="4" t="s">
        <v>367</v>
      </c>
      <c r="CT8" s="4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Q8" s="4" t="s">
        <v>367</v>
      </c>
      <c r="DR8" s="4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O8" s="4" t="s">
        <v>367</v>
      </c>
      <c r="EP8" s="4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</row>
    <row r="9" ht="15.5" spans="1:16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Y9" s="4"/>
      <c r="Z9" s="4"/>
      <c r="AA9" s="17"/>
      <c r="AB9" s="17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W9" s="4"/>
      <c r="AX9" s="4"/>
      <c r="AY9" s="17"/>
      <c r="AZ9" s="17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U9" s="4"/>
      <c r="BV9" s="4"/>
      <c r="BW9" s="17"/>
      <c r="BX9" s="17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S9" s="4"/>
      <c r="CT9" s="4"/>
      <c r="CU9" s="17"/>
      <c r="CV9" s="17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Q9" s="4"/>
      <c r="DR9" s="4"/>
      <c r="DS9" s="17"/>
      <c r="DT9" s="17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</row>
    <row r="10" ht="14.5" spans="1:16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</row>
    <row r="11" ht="15.25" spans="1:167">
      <c r="A11" s="1"/>
      <c r="B11" s="1"/>
      <c r="C11" s="6">
        <v>2000</v>
      </c>
      <c r="D11" s="6">
        <v>2001</v>
      </c>
      <c r="E11" s="6">
        <v>2002</v>
      </c>
      <c r="F11" s="6">
        <v>2003</v>
      </c>
      <c r="G11" s="6">
        <v>2004</v>
      </c>
      <c r="H11" s="6">
        <v>2005</v>
      </c>
      <c r="I11" s="6">
        <v>2006</v>
      </c>
      <c r="J11" s="6">
        <v>2007</v>
      </c>
      <c r="K11" s="6">
        <v>2008</v>
      </c>
      <c r="L11" s="6">
        <v>2009</v>
      </c>
      <c r="M11" s="6">
        <v>2010</v>
      </c>
      <c r="N11" s="6">
        <v>2011</v>
      </c>
      <c r="O11" s="6">
        <v>2012</v>
      </c>
      <c r="P11" s="6">
        <v>2013</v>
      </c>
      <c r="Q11" s="6">
        <v>2014</v>
      </c>
      <c r="R11" s="6">
        <v>2015</v>
      </c>
      <c r="S11" s="6">
        <v>2016</v>
      </c>
      <c r="T11" s="6">
        <v>2017</v>
      </c>
      <c r="U11" s="6">
        <v>2018</v>
      </c>
      <c r="V11" s="6">
        <v>2019</v>
      </c>
      <c r="W11" s="6">
        <v>2020</v>
      </c>
      <c r="Y11" s="1"/>
      <c r="Z11" s="1"/>
      <c r="AA11" s="6">
        <v>2000</v>
      </c>
      <c r="AB11" s="6">
        <v>2001</v>
      </c>
      <c r="AC11" s="6">
        <v>2002</v>
      </c>
      <c r="AD11" s="6">
        <v>2003</v>
      </c>
      <c r="AE11" s="6">
        <v>2004</v>
      </c>
      <c r="AF11" s="6">
        <v>2005</v>
      </c>
      <c r="AG11" s="6">
        <v>2006</v>
      </c>
      <c r="AH11" s="6">
        <v>2007</v>
      </c>
      <c r="AI11" s="6">
        <v>2008</v>
      </c>
      <c r="AJ11" s="6">
        <v>2009</v>
      </c>
      <c r="AK11" s="6">
        <v>2010</v>
      </c>
      <c r="AL11" s="6">
        <v>2011</v>
      </c>
      <c r="AM11" s="6">
        <v>2012</v>
      </c>
      <c r="AN11" s="6">
        <v>2013</v>
      </c>
      <c r="AO11" s="6">
        <v>2014</v>
      </c>
      <c r="AP11" s="6">
        <v>2015</v>
      </c>
      <c r="AQ11" s="6">
        <v>2016</v>
      </c>
      <c r="AR11" s="6">
        <v>2017</v>
      </c>
      <c r="AS11" s="6">
        <v>2018</v>
      </c>
      <c r="AT11" s="6">
        <v>2019</v>
      </c>
      <c r="AU11" s="6">
        <v>2020</v>
      </c>
      <c r="AW11" s="1"/>
      <c r="AX11" s="1"/>
      <c r="AY11" s="6">
        <v>2000</v>
      </c>
      <c r="AZ11" s="6">
        <v>2001</v>
      </c>
      <c r="BA11" s="6">
        <v>2002</v>
      </c>
      <c r="BB11" s="6">
        <v>2003</v>
      </c>
      <c r="BC11" s="6">
        <v>2004</v>
      </c>
      <c r="BD11" s="6">
        <v>2005</v>
      </c>
      <c r="BE11" s="6">
        <v>2006</v>
      </c>
      <c r="BF11" s="6">
        <v>2007</v>
      </c>
      <c r="BG11" s="6">
        <v>2008</v>
      </c>
      <c r="BH11" s="6">
        <v>2009</v>
      </c>
      <c r="BI11" s="6">
        <v>2010</v>
      </c>
      <c r="BJ11" s="6">
        <v>2011</v>
      </c>
      <c r="BK11" s="6">
        <v>2012</v>
      </c>
      <c r="BL11" s="6">
        <v>2013</v>
      </c>
      <c r="BM11" s="6">
        <v>2014</v>
      </c>
      <c r="BN11" s="6">
        <v>2015</v>
      </c>
      <c r="BO11" s="6">
        <v>2016</v>
      </c>
      <c r="BP11" s="6">
        <v>2017</v>
      </c>
      <c r="BQ11" s="6">
        <v>2018</v>
      </c>
      <c r="BR11" s="6">
        <v>2019</v>
      </c>
      <c r="BS11" s="6">
        <v>2020</v>
      </c>
      <c r="BU11" s="1"/>
      <c r="BV11" s="1"/>
      <c r="BW11" s="6">
        <v>2000</v>
      </c>
      <c r="BX11" s="6">
        <v>2001</v>
      </c>
      <c r="BY11" s="6">
        <v>2002</v>
      </c>
      <c r="BZ11" s="6">
        <v>2003</v>
      </c>
      <c r="CA11" s="6">
        <v>2004</v>
      </c>
      <c r="CB11" s="6">
        <v>2005</v>
      </c>
      <c r="CC11" s="6">
        <v>2006</v>
      </c>
      <c r="CD11" s="6">
        <v>2007</v>
      </c>
      <c r="CE11" s="6">
        <v>2008</v>
      </c>
      <c r="CF11" s="6">
        <v>2009</v>
      </c>
      <c r="CG11" s="6">
        <v>2010</v>
      </c>
      <c r="CH11" s="6">
        <v>2011</v>
      </c>
      <c r="CI11" s="6">
        <v>2012</v>
      </c>
      <c r="CJ11" s="6">
        <v>2013</v>
      </c>
      <c r="CK11" s="6">
        <v>2014</v>
      </c>
      <c r="CL11" s="6">
        <v>2015</v>
      </c>
      <c r="CM11" s="6">
        <v>2016</v>
      </c>
      <c r="CN11" s="6">
        <v>2017</v>
      </c>
      <c r="CO11" s="6">
        <v>2018</v>
      </c>
      <c r="CP11" s="6">
        <v>2019</v>
      </c>
      <c r="CQ11" s="6">
        <v>2020</v>
      </c>
      <c r="CS11" s="1"/>
      <c r="CT11" s="1"/>
      <c r="CU11" s="6">
        <v>2000</v>
      </c>
      <c r="CV11" s="6">
        <v>2001</v>
      </c>
      <c r="CW11" s="6">
        <v>2002</v>
      </c>
      <c r="CX11" s="6">
        <v>2003</v>
      </c>
      <c r="CY11" s="6">
        <v>2004</v>
      </c>
      <c r="CZ11" s="6">
        <v>2005</v>
      </c>
      <c r="DA11" s="6">
        <v>2006</v>
      </c>
      <c r="DB11" s="6">
        <v>2007</v>
      </c>
      <c r="DC11" s="6">
        <v>2008</v>
      </c>
      <c r="DD11" s="6">
        <v>2009</v>
      </c>
      <c r="DE11" s="6">
        <v>2010</v>
      </c>
      <c r="DF11" s="6">
        <v>2011</v>
      </c>
      <c r="DG11" s="6">
        <v>2012</v>
      </c>
      <c r="DH11" s="6">
        <v>2013</v>
      </c>
      <c r="DI11" s="6">
        <v>2014</v>
      </c>
      <c r="DJ11" s="6">
        <v>2015</v>
      </c>
      <c r="DK11" s="6">
        <v>2016</v>
      </c>
      <c r="DL11" s="6">
        <v>2017</v>
      </c>
      <c r="DM11" s="6">
        <v>2018</v>
      </c>
      <c r="DN11" s="6">
        <v>2019</v>
      </c>
      <c r="DO11" s="6">
        <v>2020</v>
      </c>
      <c r="DQ11" s="1"/>
      <c r="DR11" s="1"/>
      <c r="DS11" s="6">
        <v>2000</v>
      </c>
      <c r="DT11" s="6">
        <v>2001</v>
      </c>
      <c r="DU11" s="6">
        <v>2002</v>
      </c>
      <c r="DV11" s="6">
        <v>2003</v>
      </c>
      <c r="DW11" s="6">
        <v>2004</v>
      </c>
      <c r="DX11" s="6">
        <v>2005</v>
      </c>
      <c r="DY11" s="6">
        <v>2006</v>
      </c>
      <c r="DZ11" s="6">
        <v>2007</v>
      </c>
      <c r="EA11" s="6">
        <v>2008</v>
      </c>
      <c r="EB11" s="6">
        <v>2009</v>
      </c>
      <c r="EC11" s="6">
        <v>2010</v>
      </c>
      <c r="ED11" s="6">
        <v>2011</v>
      </c>
      <c r="EE11" s="6">
        <v>2012</v>
      </c>
      <c r="EF11" s="6">
        <v>2013</v>
      </c>
      <c r="EG11" s="6">
        <v>2014</v>
      </c>
      <c r="EH11" s="6">
        <v>2015</v>
      </c>
      <c r="EI11" s="6">
        <v>2016</v>
      </c>
      <c r="EJ11" s="6">
        <v>2017</v>
      </c>
      <c r="EK11" s="6">
        <v>2018</v>
      </c>
      <c r="EL11" s="6">
        <v>2019</v>
      </c>
      <c r="EM11" s="6">
        <v>2020</v>
      </c>
      <c r="EO11" s="1"/>
      <c r="EP11" s="1"/>
      <c r="EQ11" s="6">
        <v>2000</v>
      </c>
      <c r="ER11" s="6">
        <v>2001</v>
      </c>
      <c r="ES11" s="6">
        <v>2002</v>
      </c>
      <c r="ET11" s="6">
        <v>2003</v>
      </c>
      <c r="EU11" s="6">
        <v>2004</v>
      </c>
      <c r="EV11" s="6">
        <v>2005</v>
      </c>
      <c r="EW11" s="6">
        <v>2006</v>
      </c>
      <c r="EX11" s="6">
        <v>2007</v>
      </c>
      <c r="EY11" s="6">
        <v>2008</v>
      </c>
      <c r="EZ11" s="6">
        <v>2009</v>
      </c>
      <c r="FA11" s="6">
        <v>2010</v>
      </c>
      <c r="FB11" s="6">
        <v>2011</v>
      </c>
      <c r="FC11" s="6">
        <v>2012</v>
      </c>
      <c r="FD11" s="6">
        <v>2013</v>
      </c>
      <c r="FE11" s="6">
        <v>2014</v>
      </c>
      <c r="FF11" s="6">
        <v>2015</v>
      </c>
      <c r="FG11" s="6">
        <v>2016</v>
      </c>
      <c r="FH11" s="6">
        <v>2017</v>
      </c>
      <c r="FI11" s="6">
        <v>2018</v>
      </c>
      <c r="FJ11" s="6">
        <v>2019</v>
      </c>
      <c r="FK11" s="6">
        <v>2020</v>
      </c>
    </row>
    <row r="12" ht="14.5" spans="1:16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Y12" s="1"/>
      <c r="Z12" s="1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1"/>
      <c r="AS12" s="1"/>
      <c r="AT12" s="1"/>
      <c r="AU12" s="1"/>
      <c r="AW12" s="1"/>
      <c r="AX12" s="1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1"/>
      <c r="BQ12" s="1"/>
      <c r="BR12" s="1"/>
      <c r="BS12" s="1"/>
      <c r="BU12" s="1"/>
      <c r="BV12" s="1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1"/>
      <c r="CO12" s="1"/>
      <c r="CP12" s="1"/>
      <c r="CQ12" s="1"/>
      <c r="CS12" s="1"/>
      <c r="CT12" s="1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1"/>
      <c r="DM12" s="1"/>
      <c r="DN12" s="1"/>
      <c r="DO12" s="1"/>
      <c r="DQ12" s="1"/>
      <c r="DR12" s="1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1"/>
      <c r="EK12" s="1"/>
      <c r="EL12" s="1"/>
      <c r="EM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</row>
    <row r="13" ht="13" spans="1:167">
      <c r="A13" s="7"/>
      <c r="B13" s="8" t="s">
        <v>368</v>
      </c>
      <c r="C13" s="7">
        <v>81</v>
      </c>
      <c r="D13" s="7">
        <v>69.3</v>
      </c>
      <c r="E13" s="7">
        <v>77.5</v>
      </c>
      <c r="F13" s="7">
        <v>97.5</v>
      </c>
      <c r="G13" s="7">
        <v>108.5</v>
      </c>
      <c r="H13" s="7">
        <v>123.3</v>
      </c>
      <c r="I13" s="7">
        <v>138.4</v>
      </c>
      <c r="J13" s="7">
        <v>163.6</v>
      </c>
      <c r="K13" s="7">
        <v>170.1</v>
      </c>
      <c r="L13" s="7">
        <v>171.9</v>
      </c>
      <c r="M13" s="7">
        <v>187.8</v>
      </c>
      <c r="N13" s="7">
        <v>192.5</v>
      </c>
      <c r="O13" s="7">
        <v>201.6</v>
      </c>
      <c r="P13" s="7">
        <v>211.8</v>
      </c>
      <c r="Q13" s="7">
        <v>218.7</v>
      </c>
      <c r="R13" s="7">
        <v>228.4</v>
      </c>
      <c r="S13" s="7">
        <v>237.1</v>
      </c>
      <c r="T13" s="7">
        <v>245.4</v>
      </c>
      <c r="U13" s="7">
        <v>254.6</v>
      </c>
      <c r="V13" s="7">
        <v>263.1</v>
      </c>
      <c r="W13" s="7">
        <v>271.8</v>
      </c>
      <c r="Y13" s="7"/>
      <c r="Z13" s="8" t="s">
        <v>368</v>
      </c>
      <c r="AA13" s="7">
        <v>597</v>
      </c>
      <c r="AB13" s="7">
        <v>728</v>
      </c>
      <c r="AC13" s="7">
        <v>794</v>
      </c>
      <c r="AD13" s="7">
        <v>934</v>
      </c>
      <c r="AE13" s="7">
        <v>1002</v>
      </c>
      <c r="AF13" s="7">
        <v>1172</v>
      </c>
      <c r="AG13" s="7">
        <v>1326.7</v>
      </c>
      <c r="AH13" s="7">
        <v>1402.2</v>
      </c>
      <c r="AI13" s="7">
        <v>1401</v>
      </c>
      <c r="AJ13" s="7">
        <v>1386.5</v>
      </c>
      <c r="AK13" s="7">
        <v>1423.7</v>
      </c>
      <c r="AL13" s="7">
        <v>1415.8</v>
      </c>
      <c r="AM13" s="7">
        <v>1427.2</v>
      </c>
      <c r="AN13" s="7">
        <v>1441.9</v>
      </c>
      <c r="AO13" s="7">
        <v>1443.6</v>
      </c>
      <c r="AP13" s="7">
        <v>1456.6</v>
      </c>
      <c r="AQ13" s="7">
        <v>1464.8</v>
      </c>
      <c r="AR13" s="7">
        <v>1472.2</v>
      </c>
      <c r="AS13" s="7">
        <v>1482.8</v>
      </c>
      <c r="AT13" s="7">
        <v>1490.6</v>
      </c>
      <c r="AU13" s="7">
        <v>1499.6</v>
      </c>
      <c r="AW13" s="7"/>
      <c r="AX13" s="8" t="s">
        <v>368</v>
      </c>
      <c r="AY13" s="7">
        <v>2689</v>
      </c>
      <c r="AZ13" s="7">
        <v>2783</v>
      </c>
      <c r="BA13" s="7">
        <v>2905</v>
      </c>
      <c r="BB13" s="7">
        <v>3006</v>
      </c>
      <c r="BC13" s="7">
        <v>3187</v>
      </c>
      <c r="BD13" s="7">
        <v>3338</v>
      </c>
      <c r="BE13" s="7">
        <v>3600</v>
      </c>
      <c r="BF13" s="7">
        <v>3606.5</v>
      </c>
      <c r="BG13" s="7">
        <v>3762</v>
      </c>
      <c r="BH13" s="7">
        <v>3767.5</v>
      </c>
      <c r="BI13" s="7">
        <v>3848.5</v>
      </c>
      <c r="BJ13" s="7">
        <v>3928.9</v>
      </c>
      <c r="BK13" s="7">
        <v>3972.2</v>
      </c>
      <c r="BL13" s="7">
        <v>4052.9</v>
      </c>
      <c r="BM13" s="7">
        <v>4114.8</v>
      </c>
      <c r="BN13" s="7">
        <v>4176.8</v>
      </c>
      <c r="BO13" s="7">
        <v>4248.1</v>
      </c>
      <c r="BP13" s="7">
        <v>4310</v>
      </c>
      <c r="BQ13" s="7">
        <v>4376.6</v>
      </c>
      <c r="BR13" s="7">
        <v>4443.2</v>
      </c>
      <c r="BS13" s="7">
        <v>4507.5</v>
      </c>
      <c r="BU13" s="7"/>
      <c r="BV13" s="8" t="s">
        <v>368</v>
      </c>
      <c r="BW13" s="7">
        <v>249</v>
      </c>
      <c r="BX13" s="7">
        <v>255</v>
      </c>
      <c r="BY13" s="7">
        <v>280</v>
      </c>
      <c r="BZ13" s="7">
        <v>285</v>
      </c>
      <c r="CA13" s="7">
        <v>296</v>
      </c>
      <c r="CB13" s="7">
        <v>309</v>
      </c>
      <c r="CC13" s="7">
        <v>316.9</v>
      </c>
      <c r="CD13" s="7">
        <v>340.8</v>
      </c>
      <c r="CE13" s="7">
        <v>342</v>
      </c>
      <c r="CF13" s="7">
        <v>354.7</v>
      </c>
      <c r="CG13" s="7">
        <v>367.3</v>
      </c>
      <c r="CH13" s="7">
        <v>374.3</v>
      </c>
      <c r="CI13" s="7">
        <v>386.9</v>
      </c>
      <c r="CJ13" s="7">
        <v>396.7</v>
      </c>
      <c r="CK13" s="7">
        <v>406.5</v>
      </c>
      <c r="CL13" s="7">
        <v>417.7</v>
      </c>
      <c r="CM13" s="7">
        <v>427.5</v>
      </c>
      <c r="CN13" s="7">
        <v>438</v>
      </c>
      <c r="CO13" s="7">
        <v>448.5</v>
      </c>
      <c r="CP13" s="7">
        <v>458.7</v>
      </c>
      <c r="CQ13" s="7">
        <v>469.2</v>
      </c>
      <c r="CS13" s="7"/>
      <c r="CT13" s="8" t="s">
        <v>368</v>
      </c>
      <c r="CU13" s="7">
        <v>147</v>
      </c>
      <c r="CV13" s="7">
        <v>150</v>
      </c>
      <c r="CW13" s="7">
        <v>159</v>
      </c>
      <c r="CX13" s="7">
        <v>180</v>
      </c>
      <c r="CY13" s="7">
        <v>182</v>
      </c>
      <c r="CZ13" s="7">
        <v>184</v>
      </c>
      <c r="DA13" s="7">
        <v>191.4</v>
      </c>
      <c r="DB13" s="7">
        <v>207</v>
      </c>
      <c r="DC13" s="7">
        <v>225</v>
      </c>
      <c r="DD13" s="7">
        <v>246</v>
      </c>
      <c r="DE13" s="7">
        <v>262.8</v>
      </c>
      <c r="DF13" s="7">
        <v>282.3</v>
      </c>
      <c r="DG13" s="7">
        <v>301.3</v>
      </c>
      <c r="DH13" s="7">
        <v>319.4</v>
      </c>
      <c r="DI13" s="7">
        <v>338.6</v>
      </c>
      <c r="DJ13" s="7">
        <v>357.2</v>
      </c>
      <c r="DK13" s="7">
        <v>375.9</v>
      </c>
      <c r="DL13" s="7">
        <v>394.7</v>
      </c>
      <c r="DM13" s="7">
        <v>413.4</v>
      </c>
      <c r="DN13" s="7">
        <v>432.1</v>
      </c>
      <c r="DO13" s="7">
        <v>450.9</v>
      </c>
      <c r="DQ13" s="7"/>
      <c r="DR13" s="8" t="s">
        <v>368</v>
      </c>
      <c r="DS13" s="7">
        <v>95</v>
      </c>
      <c r="DT13" s="7">
        <v>109</v>
      </c>
      <c r="DU13" s="7">
        <v>116</v>
      </c>
      <c r="DV13" s="7">
        <v>113</v>
      </c>
      <c r="DW13" s="7">
        <v>142</v>
      </c>
      <c r="DX13" s="7">
        <v>152</v>
      </c>
      <c r="DY13" s="7">
        <v>249.8</v>
      </c>
      <c r="DZ13" s="7">
        <v>243.7</v>
      </c>
      <c r="EA13" s="7">
        <v>288</v>
      </c>
      <c r="EB13" s="7">
        <v>294.4</v>
      </c>
      <c r="EC13" s="7">
        <v>313.5</v>
      </c>
      <c r="ED13" s="7">
        <v>338.8</v>
      </c>
      <c r="EE13" s="7">
        <v>351.5</v>
      </c>
      <c r="EF13" s="7">
        <v>373.8</v>
      </c>
      <c r="EG13" s="7">
        <v>392.8</v>
      </c>
      <c r="EH13" s="7">
        <v>410.3</v>
      </c>
      <c r="EI13" s="7">
        <v>430.9</v>
      </c>
      <c r="EJ13" s="7">
        <v>449.1</v>
      </c>
      <c r="EK13" s="7">
        <v>468.2</v>
      </c>
      <c r="EL13" s="7">
        <v>487.6</v>
      </c>
      <c r="EM13" s="7">
        <v>506.3</v>
      </c>
      <c r="EO13" s="7"/>
      <c r="EP13" s="8" t="s">
        <v>368</v>
      </c>
      <c r="EQ13" s="7">
        <v>172</v>
      </c>
      <c r="ER13" s="7">
        <v>178</v>
      </c>
      <c r="ES13" s="7">
        <v>181</v>
      </c>
      <c r="ET13" s="7">
        <v>192.4</v>
      </c>
      <c r="EU13" s="7">
        <v>233.7</v>
      </c>
      <c r="EV13" s="7">
        <v>293.4</v>
      </c>
      <c r="EW13" s="7">
        <v>321</v>
      </c>
      <c r="EX13" s="7">
        <v>318.6</v>
      </c>
      <c r="EY13" s="7">
        <v>365.7</v>
      </c>
      <c r="EZ13" s="7">
        <v>378.5</v>
      </c>
      <c r="FA13" s="7">
        <v>400.9</v>
      </c>
      <c r="FB13" s="7">
        <v>430.9</v>
      </c>
      <c r="FC13" s="7">
        <v>448.4</v>
      </c>
      <c r="FD13" s="7">
        <v>474.6</v>
      </c>
      <c r="FE13" s="7">
        <v>498.4</v>
      </c>
      <c r="FF13" s="7">
        <v>520.3</v>
      </c>
      <c r="FG13" s="7">
        <v>545.2</v>
      </c>
      <c r="FH13" s="7">
        <v>568.1</v>
      </c>
      <c r="FI13" s="7">
        <v>591.5</v>
      </c>
      <c r="FJ13" s="7">
        <v>615.4</v>
      </c>
      <c r="FK13" s="7">
        <v>638.5</v>
      </c>
    </row>
    <row r="14" ht="91" spans="1:167">
      <c r="A14" s="1"/>
      <c r="B14" s="68" t="s">
        <v>369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Y14" s="1"/>
      <c r="Z14" s="68" t="s">
        <v>369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W14" s="1"/>
      <c r="AX14" s="68" t="s">
        <v>369</v>
      </c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U14" s="1"/>
      <c r="BV14" s="68" t="s">
        <v>369</v>
      </c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S14" s="1"/>
      <c r="CT14" s="68" t="s">
        <v>369</v>
      </c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Q14" s="1"/>
      <c r="DR14" s="68" t="s">
        <v>369</v>
      </c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O14" s="1"/>
      <c r="EP14" s="68" t="s">
        <v>369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</row>
    <row r="15" ht="14.5" spans="1:167">
      <c r="A15" s="1"/>
      <c r="B15" s="16" t="s">
        <v>370</v>
      </c>
      <c r="C15" s="1">
        <v>55.9</v>
      </c>
      <c r="D15" s="1">
        <v>47.2</v>
      </c>
      <c r="E15" s="1">
        <v>55.5</v>
      </c>
      <c r="F15" s="1">
        <v>73.4</v>
      </c>
      <c r="G15" s="1">
        <v>81.4</v>
      </c>
      <c r="H15" s="1">
        <v>94.3</v>
      </c>
      <c r="I15" s="1">
        <v>103.6</v>
      </c>
      <c r="J15" s="1">
        <v>124.6</v>
      </c>
      <c r="K15" s="1">
        <v>130.7</v>
      </c>
      <c r="L15" s="1">
        <v>128</v>
      </c>
      <c r="M15" s="1">
        <v>141.5</v>
      </c>
      <c r="N15" s="1">
        <v>143.2</v>
      </c>
      <c r="O15" s="1">
        <v>148.7</v>
      </c>
      <c r="P15" s="1">
        <v>156.3</v>
      </c>
      <c r="Q15" s="1">
        <v>159.9</v>
      </c>
      <c r="R15" s="1">
        <v>166.4</v>
      </c>
      <c r="S15" s="1">
        <v>172</v>
      </c>
      <c r="T15" s="1">
        <v>177</v>
      </c>
      <c r="U15" s="1">
        <v>183.1</v>
      </c>
      <c r="V15" s="1">
        <v>188.4</v>
      </c>
      <c r="W15" s="1">
        <v>194</v>
      </c>
      <c r="Y15" s="1"/>
      <c r="Z15" s="16" t="s">
        <v>370</v>
      </c>
      <c r="AA15" s="1">
        <v>362</v>
      </c>
      <c r="AB15" s="1">
        <v>439</v>
      </c>
      <c r="AC15" s="1">
        <v>481</v>
      </c>
      <c r="AD15" s="1">
        <v>637</v>
      </c>
      <c r="AE15" s="1">
        <v>633</v>
      </c>
      <c r="AF15" s="1">
        <v>746</v>
      </c>
      <c r="AG15" s="1">
        <v>797.3</v>
      </c>
      <c r="AH15" s="1">
        <v>935.9</v>
      </c>
      <c r="AI15" s="1">
        <v>856</v>
      </c>
      <c r="AJ15" s="1">
        <v>887</v>
      </c>
      <c r="AK15" s="1">
        <v>916.3</v>
      </c>
      <c r="AL15" s="1">
        <v>891.8</v>
      </c>
      <c r="AM15" s="1">
        <v>922</v>
      </c>
      <c r="AN15" s="1">
        <v>924.4</v>
      </c>
      <c r="AO15" s="1">
        <v>927.3</v>
      </c>
      <c r="AP15" s="1">
        <v>943.6</v>
      </c>
      <c r="AQ15" s="1">
        <v>946.2</v>
      </c>
      <c r="AR15" s="1">
        <v>955.8</v>
      </c>
      <c r="AS15" s="1">
        <v>965.3</v>
      </c>
      <c r="AT15" s="1">
        <v>971.4</v>
      </c>
      <c r="AU15" s="1">
        <v>980.9</v>
      </c>
      <c r="AW15" s="1"/>
      <c r="AX15" s="16" t="s">
        <v>370</v>
      </c>
      <c r="AY15" s="1">
        <v>751</v>
      </c>
      <c r="AZ15" s="1">
        <v>776</v>
      </c>
      <c r="BA15" s="1">
        <v>845</v>
      </c>
      <c r="BB15" s="1">
        <v>796</v>
      </c>
      <c r="BC15" s="1">
        <v>790</v>
      </c>
      <c r="BD15" s="1">
        <v>827</v>
      </c>
      <c r="BE15" s="1">
        <v>985.3</v>
      </c>
      <c r="BF15" s="1">
        <v>965.3</v>
      </c>
      <c r="BG15" s="1">
        <v>944</v>
      </c>
      <c r="BH15" s="1">
        <v>881.2</v>
      </c>
      <c r="BI15" s="1">
        <v>860.6</v>
      </c>
      <c r="BJ15" s="1">
        <v>818.6</v>
      </c>
      <c r="BK15" s="1">
        <v>776.9</v>
      </c>
      <c r="BL15" s="1">
        <v>745.5</v>
      </c>
      <c r="BM15" s="1">
        <v>703.7</v>
      </c>
      <c r="BN15" s="1">
        <v>667.2</v>
      </c>
      <c r="BO15" s="1">
        <v>630.6</v>
      </c>
      <c r="BP15" s="1">
        <v>591.4</v>
      </c>
      <c r="BQ15" s="1">
        <v>554.8</v>
      </c>
      <c r="BR15" s="1">
        <v>516.9</v>
      </c>
      <c r="BS15" s="1">
        <v>479.1</v>
      </c>
      <c r="BU15" s="1"/>
      <c r="BV15" s="16" t="s">
        <v>370</v>
      </c>
      <c r="BW15" s="1">
        <v>81</v>
      </c>
      <c r="BX15" s="1">
        <v>80</v>
      </c>
      <c r="BY15" s="1">
        <v>96</v>
      </c>
      <c r="BZ15" s="1">
        <v>104</v>
      </c>
      <c r="CA15" s="1">
        <v>95</v>
      </c>
      <c r="CB15" s="1">
        <v>103</v>
      </c>
      <c r="CC15" s="1">
        <v>104.4</v>
      </c>
      <c r="CD15" s="1">
        <v>117.1</v>
      </c>
      <c r="CE15" s="1">
        <v>115</v>
      </c>
      <c r="CF15" s="1">
        <v>104.6</v>
      </c>
      <c r="CG15" s="1">
        <v>109.9</v>
      </c>
      <c r="CH15" s="1">
        <v>103.6</v>
      </c>
      <c r="CI15" s="1">
        <v>101.1</v>
      </c>
      <c r="CJ15" s="1">
        <v>100.6</v>
      </c>
      <c r="CK15" s="1">
        <v>96.2</v>
      </c>
      <c r="CL15" s="1">
        <v>94.6</v>
      </c>
      <c r="CM15" s="1">
        <v>92.2</v>
      </c>
      <c r="CN15" s="1">
        <v>89.2</v>
      </c>
      <c r="CO15" s="1">
        <v>87.3</v>
      </c>
      <c r="CP15" s="1">
        <v>84.5</v>
      </c>
      <c r="CQ15" s="1">
        <v>82.1</v>
      </c>
      <c r="CS15" s="1"/>
      <c r="CT15" s="16" t="s">
        <v>370</v>
      </c>
      <c r="CU15" s="1">
        <v>50</v>
      </c>
      <c r="CV15" s="1">
        <v>57</v>
      </c>
      <c r="CW15" s="1">
        <v>55</v>
      </c>
      <c r="CX15" s="1">
        <v>65</v>
      </c>
      <c r="CY15" s="1">
        <v>56</v>
      </c>
      <c r="CZ15" s="1">
        <v>53</v>
      </c>
      <c r="DA15" s="1">
        <v>60.9</v>
      </c>
      <c r="DB15" s="1">
        <v>64.3</v>
      </c>
      <c r="DC15" s="1">
        <v>77</v>
      </c>
      <c r="DD15" s="1">
        <v>74.6</v>
      </c>
      <c r="DE15" s="1">
        <v>82.7</v>
      </c>
      <c r="DF15" s="1">
        <v>87.9</v>
      </c>
      <c r="DG15" s="1">
        <v>90.8</v>
      </c>
      <c r="DH15" s="1">
        <v>97.4</v>
      </c>
      <c r="DI15" s="1">
        <v>101.4</v>
      </c>
      <c r="DJ15" s="1">
        <v>106.1</v>
      </c>
      <c r="DK15" s="1">
        <v>111.5</v>
      </c>
      <c r="DL15" s="1">
        <v>115.8</v>
      </c>
      <c r="DM15" s="1">
        <v>120.9</v>
      </c>
      <c r="DN15" s="1">
        <v>125.7</v>
      </c>
      <c r="DO15" s="1">
        <v>130.4</v>
      </c>
      <c r="DQ15" s="1"/>
      <c r="DR15" s="16" t="s">
        <v>370</v>
      </c>
      <c r="DS15" s="1">
        <v>37</v>
      </c>
      <c r="DT15" s="1">
        <v>31</v>
      </c>
      <c r="DU15" s="1">
        <v>40</v>
      </c>
      <c r="DV15" s="1">
        <v>30</v>
      </c>
      <c r="DW15" s="1">
        <v>41</v>
      </c>
      <c r="DX15" s="1">
        <v>52</v>
      </c>
      <c r="DY15" s="1">
        <v>85.8</v>
      </c>
      <c r="DZ15" s="1">
        <v>73.8</v>
      </c>
      <c r="EA15" s="1">
        <v>101</v>
      </c>
      <c r="EB15" s="1">
        <v>98.1</v>
      </c>
      <c r="EC15" s="1">
        <v>105.7</v>
      </c>
      <c r="ED15" s="1">
        <v>117.9</v>
      </c>
      <c r="EE15" s="1">
        <v>120.2</v>
      </c>
      <c r="EF15" s="1">
        <v>130.1</v>
      </c>
      <c r="EG15" s="1">
        <v>137.4</v>
      </c>
      <c r="EH15" s="1">
        <v>143.5</v>
      </c>
      <c r="EI15" s="1">
        <v>152.1</v>
      </c>
      <c r="EJ15" s="1">
        <v>158.8</v>
      </c>
      <c r="EK15" s="1">
        <v>166.1</v>
      </c>
      <c r="EL15" s="1">
        <v>173.8</v>
      </c>
      <c r="EM15" s="1">
        <v>180.8</v>
      </c>
      <c r="EO15" s="1"/>
      <c r="EP15" s="16" t="s">
        <v>370</v>
      </c>
      <c r="EQ15" s="1">
        <v>88.5</v>
      </c>
      <c r="ER15" s="1">
        <v>102.5</v>
      </c>
      <c r="ES15" s="1">
        <v>97.5</v>
      </c>
      <c r="ET15" s="1">
        <v>99.8</v>
      </c>
      <c r="EU15" s="1">
        <v>98.2</v>
      </c>
      <c r="EV15" s="1">
        <v>116.2</v>
      </c>
      <c r="EW15" s="1">
        <v>151.7</v>
      </c>
      <c r="EX15" s="1">
        <v>165.2</v>
      </c>
      <c r="EY15" s="1">
        <v>174.5</v>
      </c>
      <c r="EZ15" s="1">
        <v>202.6</v>
      </c>
      <c r="FA15" s="1">
        <v>214</v>
      </c>
      <c r="FB15" s="1">
        <v>232.6</v>
      </c>
      <c r="FC15" s="1">
        <v>252.4</v>
      </c>
      <c r="FD15" s="1">
        <v>267.4</v>
      </c>
      <c r="FE15" s="1">
        <v>286.6</v>
      </c>
      <c r="FF15" s="1">
        <v>304</v>
      </c>
      <c r="FG15" s="1">
        <v>321.2</v>
      </c>
      <c r="FH15" s="1">
        <v>339.5</v>
      </c>
      <c r="FI15" s="1">
        <v>356.7</v>
      </c>
      <c r="FJ15" s="1">
        <v>374.4</v>
      </c>
      <c r="FK15" s="1">
        <v>392.2</v>
      </c>
    </row>
    <row r="16" ht="14.5" spans="1:167">
      <c r="A16" s="1"/>
      <c r="B16" s="16" t="s">
        <v>371</v>
      </c>
      <c r="C16" s="1">
        <v>25.1</v>
      </c>
      <c r="D16" s="1">
        <v>22.1</v>
      </c>
      <c r="E16" s="1">
        <v>22</v>
      </c>
      <c r="F16" s="1">
        <v>24.1</v>
      </c>
      <c r="G16" s="1">
        <v>27.2</v>
      </c>
      <c r="H16" s="1">
        <v>29</v>
      </c>
      <c r="I16" s="1">
        <v>34.8</v>
      </c>
      <c r="J16" s="1">
        <v>39</v>
      </c>
      <c r="K16" s="1">
        <v>39.4</v>
      </c>
      <c r="L16" s="1">
        <v>43.9</v>
      </c>
      <c r="M16" s="1">
        <v>46.2</v>
      </c>
      <c r="N16" s="1">
        <v>49.2</v>
      </c>
      <c r="O16" s="1">
        <v>52.9</v>
      </c>
      <c r="P16" s="1">
        <v>55.5</v>
      </c>
      <c r="Q16" s="1">
        <v>58.9</v>
      </c>
      <c r="R16" s="1">
        <v>62</v>
      </c>
      <c r="S16" s="1">
        <v>65.1</v>
      </c>
      <c r="T16" s="1">
        <v>68.4</v>
      </c>
      <c r="U16" s="1">
        <v>71.5</v>
      </c>
      <c r="V16" s="1">
        <v>74.6</v>
      </c>
      <c r="W16" s="1">
        <v>77.8</v>
      </c>
      <c r="Y16" s="1"/>
      <c r="Z16" s="16" t="s">
        <v>371</v>
      </c>
      <c r="AA16" s="1">
        <v>235</v>
      </c>
      <c r="AB16" s="1">
        <v>289</v>
      </c>
      <c r="AC16" s="1">
        <v>313</v>
      </c>
      <c r="AD16" s="1">
        <v>297</v>
      </c>
      <c r="AE16" s="1">
        <v>369</v>
      </c>
      <c r="AF16" s="1">
        <v>426</v>
      </c>
      <c r="AG16" s="1">
        <v>529.4</v>
      </c>
      <c r="AH16" s="1">
        <v>466.3</v>
      </c>
      <c r="AI16" s="1">
        <v>545</v>
      </c>
      <c r="AJ16" s="1">
        <v>499.6</v>
      </c>
      <c r="AK16" s="1">
        <v>507.4</v>
      </c>
      <c r="AL16" s="1">
        <v>524</v>
      </c>
      <c r="AM16" s="1">
        <v>505.2</v>
      </c>
      <c r="AN16" s="1">
        <v>517.4</v>
      </c>
      <c r="AO16" s="1">
        <v>516.3</v>
      </c>
      <c r="AP16" s="1">
        <v>513</v>
      </c>
      <c r="AQ16" s="1">
        <v>518.6</v>
      </c>
      <c r="AR16" s="1">
        <v>516.4</v>
      </c>
      <c r="AS16" s="1">
        <v>517.5</v>
      </c>
      <c r="AT16" s="1">
        <v>519.2</v>
      </c>
      <c r="AU16" s="1">
        <v>518.7</v>
      </c>
      <c r="AW16" s="1"/>
      <c r="AX16" s="16" t="s">
        <v>371</v>
      </c>
      <c r="AY16" s="1">
        <v>1938</v>
      </c>
      <c r="AZ16" s="1">
        <v>2007</v>
      </c>
      <c r="BA16" s="1">
        <v>2060</v>
      </c>
      <c r="BB16" s="1">
        <v>2210</v>
      </c>
      <c r="BC16" s="1">
        <v>2397</v>
      </c>
      <c r="BD16" s="1">
        <v>2511</v>
      </c>
      <c r="BE16" s="1">
        <v>2614.7</v>
      </c>
      <c r="BF16" s="1">
        <v>2641.2</v>
      </c>
      <c r="BG16" s="1">
        <v>2818</v>
      </c>
      <c r="BH16" s="1">
        <v>2886.2</v>
      </c>
      <c r="BI16" s="1">
        <v>2987.9</v>
      </c>
      <c r="BJ16" s="1">
        <v>3110.4</v>
      </c>
      <c r="BK16" s="1">
        <v>3195.3</v>
      </c>
      <c r="BL16" s="1">
        <v>3307.4</v>
      </c>
      <c r="BM16" s="1">
        <v>3411.1</v>
      </c>
      <c r="BN16" s="1">
        <v>3509.6</v>
      </c>
      <c r="BO16" s="1">
        <v>3617.5</v>
      </c>
      <c r="BP16" s="1">
        <v>3718.6</v>
      </c>
      <c r="BQ16" s="1">
        <v>3821.8</v>
      </c>
      <c r="BR16" s="1">
        <v>3926.3</v>
      </c>
      <c r="BS16" s="1">
        <v>4028.5</v>
      </c>
      <c r="BU16" s="1"/>
      <c r="BV16" s="16" t="s">
        <v>371</v>
      </c>
      <c r="BW16" s="1">
        <v>168</v>
      </c>
      <c r="BX16" s="1">
        <v>175</v>
      </c>
      <c r="BY16" s="1">
        <v>184</v>
      </c>
      <c r="BZ16" s="1">
        <v>181</v>
      </c>
      <c r="CA16" s="1">
        <v>201</v>
      </c>
      <c r="CB16" s="1">
        <v>206</v>
      </c>
      <c r="CC16" s="1">
        <v>212.4</v>
      </c>
      <c r="CD16" s="1">
        <v>223.7</v>
      </c>
      <c r="CE16" s="1">
        <v>227</v>
      </c>
      <c r="CF16" s="1">
        <v>250.1</v>
      </c>
      <c r="CG16" s="1">
        <v>257.4</v>
      </c>
      <c r="CH16" s="1">
        <v>270.7</v>
      </c>
      <c r="CI16" s="1">
        <v>285.9</v>
      </c>
      <c r="CJ16" s="1">
        <v>296.1</v>
      </c>
      <c r="CK16" s="1">
        <v>310.3</v>
      </c>
      <c r="CL16" s="1">
        <v>323.1</v>
      </c>
      <c r="CM16" s="1">
        <v>335.3</v>
      </c>
      <c r="CN16" s="1">
        <v>348.8</v>
      </c>
      <c r="CO16" s="1">
        <v>361.3</v>
      </c>
      <c r="CP16" s="1">
        <v>374.1</v>
      </c>
      <c r="CQ16" s="1">
        <v>387.1</v>
      </c>
      <c r="CS16" s="1"/>
      <c r="CT16" s="16" t="s">
        <v>371</v>
      </c>
      <c r="CU16" s="1">
        <v>97</v>
      </c>
      <c r="CV16" s="1">
        <v>93</v>
      </c>
      <c r="CW16" s="1">
        <v>104</v>
      </c>
      <c r="CX16" s="1">
        <v>115</v>
      </c>
      <c r="CY16" s="1">
        <v>126</v>
      </c>
      <c r="CZ16" s="1">
        <v>131</v>
      </c>
      <c r="DA16" s="1">
        <v>130.5</v>
      </c>
      <c r="DB16" s="1">
        <v>142.8</v>
      </c>
      <c r="DC16" s="1">
        <v>148</v>
      </c>
      <c r="DD16" s="1">
        <v>171.4</v>
      </c>
      <c r="DE16" s="1">
        <v>180.1</v>
      </c>
      <c r="DF16" s="1">
        <v>194.4</v>
      </c>
      <c r="DG16" s="1">
        <v>210.5</v>
      </c>
      <c r="DH16" s="1">
        <v>222</v>
      </c>
      <c r="DI16" s="1">
        <v>237.2</v>
      </c>
      <c r="DJ16" s="1">
        <v>251</v>
      </c>
      <c r="DK16" s="1">
        <v>264.4</v>
      </c>
      <c r="DL16" s="1">
        <v>278.9</v>
      </c>
      <c r="DM16" s="1">
        <v>292.5</v>
      </c>
      <c r="DN16" s="1">
        <v>306.4</v>
      </c>
      <c r="DO16" s="1">
        <v>320.4</v>
      </c>
      <c r="DQ16" s="1"/>
      <c r="DR16" s="16" t="s">
        <v>371</v>
      </c>
      <c r="DS16" s="1">
        <v>58</v>
      </c>
      <c r="DT16" s="1">
        <v>78</v>
      </c>
      <c r="DU16" s="1">
        <v>76</v>
      </c>
      <c r="DV16" s="1">
        <v>83</v>
      </c>
      <c r="DW16" s="1">
        <v>101</v>
      </c>
      <c r="DX16" s="1">
        <v>100</v>
      </c>
      <c r="DY16" s="1">
        <v>163.9</v>
      </c>
      <c r="DZ16" s="1">
        <v>169.9</v>
      </c>
      <c r="EA16" s="1">
        <v>187</v>
      </c>
      <c r="EB16" s="1">
        <v>196.2</v>
      </c>
      <c r="EC16" s="1">
        <v>207.8</v>
      </c>
      <c r="ED16" s="1">
        <v>220.9</v>
      </c>
      <c r="EE16" s="1">
        <v>231.3</v>
      </c>
      <c r="EF16" s="1">
        <v>243.6</v>
      </c>
      <c r="EG16" s="1">
        <v>255.4</v>
      </c>
      <c r="EH16" s="1">
        <v>266.8</v>
      </c>
      <c r="EI16" s="1">
        <v>278.8</v>
      </c>
      <c r="EJ16" s="1">
        <v>290.4</v>
      </c>
      <c r="EK16" s="1">
        <v>302.1</v>
      </c>
      <c r="EL16" s="1">
        <v>313.9</v>
      </c>
      <c r="EM16" s="1">
        <v>325.5</v>
      </c>
      <c r="EO16" s="1"/>
      <c r="EP16" s="16" t="s">
        <v>371</v>
      </c>
      <c r="EQ16" s="1">
        <v>83.5</v>
      </c>
      <c r="ER16" s="1">
        <v>75.5</v>
      </c>
      <c r="ES16" s="1">
        <v>83.5</v>
      </c>
      <c r="ET16" s="1">
        <v>92.5</v>
      </c>
      <c r="EU16" s="1">
        <v>135.5</v>
      </c>
      <c r="EV16" s="1">
        <v>177.2</v>
      </c>
      <c r="EW16" s="1">
        <v>169.3</v>
      </c>
      <c r="EX16" s="1">
        <v>153.4</v>
      </c>
      <c r="EY16" s="1">
        <v>191.2</v>
      </c>
      <c r="EZ16" s="1">
        <v>176</v>
      </c>
      <c r="FA16" s="1">
        <v>186.9</v>
      </c>
      <c r="FB16" s="1">
        <v>198.2</v>
      </c>
      <c r="FC16" s="1">
        <v>196.1</v>
      </c>
      <c r="FD16" s="1">
        <v>207.2</v>
      </c>
      <c r="FE16" s="1">
        <v>211.8</v>
      </c>
      <c r="FF16" s="1">
        <v>216.2</v>
      </c>
      <c r="FG16" s="1">
        <v>224.1</v>
      </c>
      <c r="FH16" s="1">
        <v>228.6</v>
      </c>
      <c r="FI16" s="1">
        <v>234.8</v>
      </c>
      <c r="FJ16" s="1">
        <v>241</v>
      </c>
      <c r="FK16" s="1">
        <v>246.3</v>
      </c>
    </row>
    <row r="17" ht="14.5" spans="1:16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</row>
    <row r="18" ht="14.5" spans="1:167">
      <c r="A18" s="1"/>
      <c r="B18" s="9" t="s">
        <v>274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Y18" s="1"/>
      <c r="Z18" s="9" t="s">
        <v>274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W18" s="1"/>
      <c r="AX18" s="9" t="s">
        <v>274</v>
      </c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U18" s="1"/>
      <c r="BV18" s="9" t="s">
        <v>274</v>
      </c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S18" s="1"/>
      <c r="CT18" s="9" t="s">
        <v>274</v>
      </c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Q18" s="1"/>
      <c r="DR18" s="9" t="s">
        <v>274</v>
      </c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O18" s="1"/>
      <c r="EP18" s="9" t="s">
        <v>274</v>
      </c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</row>
    <row r="19" ht="14.5" spans="1:167">
      <c r="A19" s="1"/>
      <c r="B19" s="16" t="s">
        <v>370</v>
      </c>
      <c r="C19" s="1">
        <v>69</v>
      </c>
      <c r="D19" s="1">
        <v>68.2</v>
      </c>
      <c r="E19" s="1">
        <v>71.6</v>
      </c>
      <c r="F19" s="1">
        <v>75.3</v>
      </c>
      <c r="G19" s="1">
        <v>75</v>
      </c>
      <c r="H19" s="1">
        <v>76.5</v>
      </c>
      <c r="I19" s="1">
        <v>74.8</v>
      </c>
      <c r="J19" s="1">
        <v>76.2</v>
      </c>
      <c r="K19" s="1">
        <v>76.8</v>
      </c>
      <c r="L19" s="1">
        <v>74.5</v>
      </c>
      <c r="M19" s="1">
        <v>75.4</v>
      </c>
      <c r="N19" s="1">
        <v>74.4</v>
      </c>
      <c r="O19" s="1">
        <v>73.8</v>
      </c>
      <c r="P19" s="1">
        <v>73.8</v>
      </c>
      <c r="Q19" s="1">
        <v>73.1</v>
      </c>
      <c r="R19" s="1">
        <v>72.8</v>
      </c>
      <c r="S19" s="1">
        <v>72.5</v>
      </c>
      <c r="T19" s="1">
        <v>72.1</v>
      </c>
      <c r="U19" s="1">
        <v>71.9</v>
      </c>
      <c r="V19" s="1">
        <v>71.6</v>
      </c>
      <c r="W19" s="1">
        <v>71.4</v>
      </c>
      <c r="Y19" s="1"/>
      <c r="Z19" s="16" t="s">
        <v>370</v>
      </c>
      <c r="AA19" s="1">
        <v>60.6</v>
      </c>
      <c r="AB19" s="1">
        <v>60.3</v>
      </c>
      <c r="AC19" s="1">
        <v>60.6</v>
      </c>
      <c r="AD19" s="1">
        <v>68.2</v>
      </c>
      <c r="AE19" s="1">
        <v>63.2</v>
      </c>
      <c r="AF19" s="1">
        <v>63.7</v>
      </c>
      <c r="AG19" s="1">
        <v>60.1</v>
      </c>
      <c r="AH19" s="1">
        <v>66.7</v>
      </c>
      <c r="AI19" s="1">
        <v>61.1</v>
      </c>
      <c r="AJ19" s="1">
        <v>64</v>
      </c>
      <c r="AK19" s="1">
        <v>64.4</v>
      </c>
      <c r="AL19" s="1">
        <v>63</v>
      </c>
      <c r="AM19" s="1">
        <v>64.6</v>
      </c>
      <c r="AN19" s="1">
        <v>64.1</v>
      </c>
      <c r="AO19" s="1">
        <v>64.2</v>
      </c>
      <c r="AP19" s="1">
        <v>64.8</v>
      </c>
      <c r="AQ19" s="1">
        <v>64.6</v>
      </c>
      <c r="AR19" s="1">
        <v>64.9</v>
      </c>
      <c r="AS19" s="1">
        <v>65.1</v>
      </c>
      <c r="AT19" s="1">
        <v>65.2</v>
      </c>
      <c r="AU19" s="1">
        <v>65.4</v>
      </c>
      <c r="AW19" s="1"/>
      <c r="AX19" s="16" t="s">
        <v>370</v>
      </c>
      <c r="AY19" s="1">
        <v>27.9</v>
      </c>
      <c r="AZ19" s="1">
        <v>27.9</v>
      </c>
      <c r="BA19" s="1">
        <v>29.1</v>
      </c>
      <c r="BB19" s="1">
        <v>26.5</v>
      </c>
      <c r="BC19" s="1">
        <v>24.8</v>
      </c>
      <c r="BD19" s="1">
        <v>24.8</v>
      </c>
      <c r="BE19" s="1">
        <v>27.4</v>
      </c>
      <c r="BF19" s="1">
        <v>26.8</v>
      </c>
      <c r="BG19" s="1">
        <v>25.1</v>
      </c>
      <c r="BH19" s="1">
        <v>23.4</v>
      </c>
      <c r="BI19" s="1">
        <v>22.4</v>
      </c>
      <c r="BJ19" s="1">
        <v>20.8</v>
      </c>
      <c r="BK19" s="1">
        <v>19.6</v>
      </c>
      <c r="BL19" s="1">
        <v>18.4</v>
      </c>
      <c r="BM19" s="1">
        <v>17.1</v>
      </c>
      <c r="BN19" s="1">
        <v>16</v>
      </c>
      <c r="BO19" s="1">
        <v>14.8</v>
      </c>
      <c r="BP19" s="1">
        <v>13.7</v>
      </c>
      <c r="BQ19" s="1">
        <v>12.7</v>
      </c>
      <c r="BR19" s="1">
        <v>11.6</v>
      </c>
      <c r="BS19" s="1">
        <v>10.6</v>
      </c>
      <c r="BU19" s="1"/>
      <c r="BV19" s="16" t="s">
        <v>370</v>
      </c>
      <c r="BW19" s="1">
        <v>32.5</v>
      </c>
      <c r="BX19" s="1">
        <v>31.4</v>
      </c>
      <c r="BY19" s="1">
        <v>34.3</v>
      </c>
      <c r="BZ19" s="1">
        <v>36.5</v>
      </c>
      <c r="CA19" s="1">
        <v>32.1</v>
      </c>
      <c r="CB19" s="1">
        <v>33.3</v>
      </c>
      <c r="CC19" s="1">
        <v>33</v>
      </c>
      <c r="CD19" s="1">
        <v>34.4</v>
      </c>
      <c r="CE19" s="1">
        <v>33.6</v>
      </c>
      <c r="CF19" s="1">
        <v>29.5</v>
      </c>
      <c r="CG19" s="1">
        <v>29.9</v>
      </c>
      <c r="CH19" s="1">
        <v>27.7</v>
      </c>
      <c r="CI19" s="1">
        <v>26.1</v>
      </c>
      <c r="CJ19" s="1">
        <v>25.4</v>
      </c>
      <c r="CK19" s="1">
        <v>23.7</v>
      </c>
      <c r="CL19" s="1">
        <v>22.7</v>
      </c>
      <c r="CM19" s="1">
        <v>21.6</v>
      </c>
      <c r="CN19" s="1">
        <v>20.4</v>
      </c>
      <c r="CO19" s="1">
        <v>19.5</v>
      </c>
      <c r="CP19" s="1">
        <v>18.4</v>
      </c>
      <c r="CQ19" s="1">
        <v>17.5</v>
      </c>
      <c r="CS19" s="1"/>
      <c r="CT19" s="16" t="s">
        <v>370</v>
      </c>
      <c r="CU19" s="1">
        <v>34</v>
      </c>
      <c r="CV19" s="1">
        <v>38</v>
      </c>
      <c r="CW19" s="1">
        <v>34.6</v>
      </c>
      <c r="CX19" s="1">
        <v>36.1</v>
      </c>
      <c r="CY19" s="1">
        <v>30.8</v>
      </c>
      <c r="CZ19" s="1">
        <v>28.8</v>
      </c>
      <c r="DA19" s="1">
        <v>31.8</v>
      </c>
      <c r="DB19" s="1">
        <v>31</v>
      </c>
      <c r="DC19" s="1">
        <v>34.2</v>
      </c>
      <c r="DD19" s="1">
        <v>30.3</v>
      </c>
      <c r="DE19" s="1">
        <v>31.5</v>
      </c>
      <c r="DF19" s="1">
        <v>31.1</v>
      </c>
      <c r="DG19" s="1">
        <v>30.1</v>
      </c>
      <c r="DH19" s="1">
        <v>30.5</v>
      </c>
      <c r="DI19" s="1">
        <v>29.9</v>
      </c>
      <c r="DJ19" s="1">
        <v>29.7</v>
      </c>
      <c r="DK19" s="1">
        <v>29.7</v>
      </c>
      <c r="DL19" s="1">
        <v>29.3</v>
      </c>
      <c r="DM19" s="1">
        <v>29.2</v>
      </c>
      <c r="DN19" s="1">
        <v>29.1</v>
      </c>
      <c r="DO19" s="1">
        <v>28.9</v>
      </c>
      <c r="DQ19" s="1"/>
      <c r="DR19" s="16" t="s">
        <v>370</v>
      </c>
      <c r="DS19" s="1">
        <v>38.9</v>
      </c>
      <c r="DT19" s="1">
        <v>28.4</v>
      </c>
      <c r="DU19" s="1">
        <v>34.5</v>
      </c>
      <c r="DV19" s="1">
        <v>26.5</v>
      </c>
      <c r="DW19" s="1">
        <v>28.9</v>
      </c>
      <c r="DX19" s="1">
        <v>34.2</v>
      </c>
      <c r="DY19" s="1">
        <v>34.4</v>
      </c>
      <c r="DZ19" s="1">
        <v>30.3</v>
      </c>
      <c r="EA19" s="1">
        <v>35.1</v>
      </c>
      <c r="EB19" s="1">
        <v>33.3</v>
      </c>
      <c r="EC19" s="1">
        <v>33.7</v>
      </c>
      <c r="ED19" s="1">
        <v>34.8</v>
      </c>
      <c r="EE19" s="1">
        <v>34.2</v>
      </c>
      <c r="EF19" s="1">
        <v>34.8</v>
      </c>
      <c r="EG19" s="1">
        <v>35</v>
      </c>
      <c r="EH19" s="1">
        <v>35</v>
      </c>
      <c r="EI19" s="1">
        <v>35.3</v>
      </c>
      <c r="EJ19" s="1">
        <v>35.3</v>
      </c>
      <c r="EK19" s="1">
        <v>35.5</v>
      </c>
      <c r="EL19" s="1">
        <v>35.6</v>
      </c>
      <c r="EM19" s="1">
        <v>35.7</v>
      </c>
      <c r="EO19" s="1"/>
      <c r="EP19" s="16" t="s">
        <v>370</v>
      </c>
      <c r="EQ19" s="1">
        <v>51.5</v>
      </c>
      <c r="ER19" s="1">
        <v>57.6</v>
      </c>
      <c r="ES19" s="1">
        <v>53.9</v>
      </c>
      <c r="ET19" s="1">
        <v>51.9</v>
      </c>
      <c r="EU19" s="1">
        <v>42</v>
      </c>
      <c r="EV19" s="1">
        <v>39.6</v>
      </c>
      <c r="EW19" s="1">
        <v>47.3</v>
      </c>
      <c r="EX19" s="1">
        <v>51.8</v>
      </c>
      <c r="EY19" s="1">
        <v>47.7</v>
      </c>
      <c r="EZ19" s="1">
        <v>53.5</v>
      </c>
      <c r="FA19" s="1">
        <v>53.4</v>
      </c>
      <c r="FB19" s="1">
        <v>54</v>
      </c>
      <c r="FC19" s="1">
        <v>56.3</v>
      </c>
      <c r="FD19" s="1">
        <v>56.3</v>
      </c>
      <c r="FE19" s="1">
        <v>57.5</v>
      </c>
      <c r="FF19" s="1">
        <v>58.4</v>
      </c>
      <c r="FG19" s="1">
        <v>58.9</v>
      </c>
      <c r="FH19" s="1">
        <v>59.8</v>
      </c>
      <c r="FI19" s="1">
        <v>60.3</v>
      </c>
      <c r="FJ19" s="1">
        <v>60.8</v>
      </c>
      <c r="FK19" s="1">
        <v>61.4</v>
      </c>
    </row>
    <row r="20" ht="14.5" spans="1:167">
      <c r="A20" s="1"/>
      <c r="B20" s="16" t="s">
        <v>371</v>
      </c>
      <c r="C20" s="1">
        <v>31</v>
      </c>
      <c r="D20" s="1">
        <v>31.8</v>
      </c>
      <c r="E20" s="1">
        <v>28.4</v>
      </c>
      <c r="F20" s="1">
        <v>24.7</v>
      </c>
      <c r="G20" s="1">
        <v>25</v>
      </c>
      <c r="H20" s="1">
        <v>23.5</v>
      </c>
      <c r="I20" s="1">
        <v>25.2</v>
      </c>
      <c r="J20" s="1">
        <v>23.8</v>
      </c>
      <c r="K20" s="1">
        <v>23.2</v>
      </c>
      <c r="L20" s="1">
        <v>25.5</v>
      </c>
      <c r="M20" s="1">
        <v>24.6</v>
      </c>
      <c r="N20" s="1">
        <v>25.6</v>
      </c>
      <c r="O20" s="1">
        <v>26.2</v>
      </c>
      <c r="P20" s="1">
        <v>26.2</v>
      </c>
      <c r="Q20" s="1">
        <v>26.9</v>
      </c>
      <c r="R20" s="1">
        <v>27.2</v>
      </c>
      <c r="S20" s="1">
        <v>27.5</v>
      </c>
      <c r="T20" s="1">
        <v>27.9</v>
      </c>
      <c r="U20" s="1">
        <v>28.1</v>
      </c>
      <c r="V20" s="1">
        <v>28.4</v>
      </c>
      <c r="W20" s="1">
        <v>28.6</v>
      </c>
      <c r="Y20" s="1"/>
      <c r="Z20" s="16" t="s">
        <v>371</v>
      </c>
      <c r="AA20" s="1">
        <v>39.4</v>
      </c>
      <c r="AB20" s="1">
        <v>39.7</v>
      </c>
      <c r="AC20" s="1">
        <v>39.4</v>
      </c>
      <c r="AD20" s="1">
        <v>31.8</v>
      </c>
      <c r="AE20" s="1">
        <v>36.8</v>
      </c>
      <c r="AF20" s="1">
        <v>36.3</v>
      </c>
      <c r="AG20" s="1">
        <v>39.9</v>
      </c>
      <c r="AH20" s="1">
        <v>33.3</v>
      </c>
      <c r="AI20" s="1">
        <v>38.9</v>
      </c>
      <c r="AJ20" s="1">
        <v>36</v>
      </c>
      <c r="AK20" s="1">
        <v>35.6</v>
      </c>
      <c r="AL20" s="1">
        <v>37</v>
      </c>
      <c r="AM20" s="1">
        <v>35.4</v>
      </c>
      <c r="AN20" s="1">
        <v>35.9</v>
      </c>
      <c r="AO20" s="1">
        <v>35.8</v>
      </c>
      <c r="AP20" s="1">
        <v>35.2</v>
      </c>
      <c r="AQ20" s="1">
        <v>35.4</v>
      </c>
      <c r="AR20" s="1">
        <v>35.1</v>
      </c>
      <c r="AS20" s="1">
        <v>34.9</v>
      </c>
      <c r="AT20" s="1">
        <v>34.8</v>
      </c>
      <c r="AU20" s="1">
        <v>34.6</v>
      </c>
      <c r="AW20" s="1"/>
      <c r="AX20" s="16" t="s">
        <v>371</v>
      </c>
      <c r="AY20" s="1">
        <v>72.1</v>
      </c>
      <c r="AZ20" s="1">
        <v>72.1</v>
      </c>
      <c r="BA20" s="1">
        <v>70.9</v>
      </c>
      <c r="BB20" s="1">
        <v>73.5</v>
      </c>
      <c r="BC20" s="1">
        <v>75.2</v>
      </c>
      <c r="BD20" s="1">
        <v>75.2</v>
      </c>
      <c r="BE20" s="1">
        <v>72.6</v>
      </c>
      <c r="BF20" s="1">
        <v>73.2</v>
      </c>
      <c r="BG20" s="1">
        <v>74.9</v>
      </c>
      <c r="BH20" s="1">
        <v>76.6</v>
      </c>
      <c r="BI20" s="1">
        <v>77.6</v>
      </c>
      <c r="BJ20" s="1">
        <v>79.2</v>
      </c>
      <c r="BK20" s="1">
        <v>80.4</v>
      </c>
      <c r="BL20" s="1">
        <v>81.6</v>
      </c>
      <c r="BM20" s="1">
        <v>82.9</v>
      </c>
      <c r="BN20" s="1">
        <v>84</v>
      </c>
      <c r="BO20" s="1">
        <v>85.2</v>
      </c>
      <c r="BP20" s="1">
        <v>86.3</v>
      </c>
      <c r="BQ20" s="1">
        <v>87.3</v>
      </c>
      <c r="BR20" s="1">
        <v>88.4</v>
      </c>
      <c r="BS20" s="1">
        <v>89.4</v>
      </c>
      <c r="BU20" s="1"/>
      <c r="BV20" s="16" t="s">
        <v>371</v>
      </c>
      <c r="BW20" s="1">
        <v>67.5</v>
      </c>
      <c r="BX20" s="1">
        <v>68.6</v>
      </c>
      <c r="BY20" s="1">
        <v>65.7</v>
      </c>
      <c r="BZ20" s="1">
        <v>63.5</v>
      </c>
      <c r="CA20" s="1">
        <v>67.9</v>
      </c>
      <c r="CB20" s="1">
        <v>66.7</v>
      </c>
      <c r="CC20" s="1">
        <v>67</v>
      </c>
      <c r="CD20" s="1">
        <v>65.6</v>
      </c>
      <c r="CE20" s="1">
        <v>66.4</v>
      </c>
      <c r="CF20" s="1">
        <v>70.5</v>
      </c>
      <c r="CG20" s="1">
        <v>70.1</v>
      </c>
      <c r="CH20" s="1">
        <v>72.3</v>
      </c>
      <c r="CI20" s="1">
        <v>73.9</v>
      </c>
      <c r="CJ20" s="1">
        <v>74.6</v>
      </c>
      <c r="CK20" s="1">
        <v>76.3</v>
      </c>
      <c r="CL20" s="1">
        <v>77.3</v>
      </c>
      <c r="CM20" s="1">
        <v>78.4</v>
      </c>
      <c r="CN20" s="1">
        <v>79.6</v>
      </c>
      <c r="CO20" s="1">
        <v>80.5</v>
      </c>
      <c r="CP20" s="1">
        <v>81.6</v>
      </c>
      <c r="CQ20" s="1">
        <v>82.5</v>
      </c>
      <c r="CS20" s="1"/>
      <c r="CT20" s="16" t="s">
        <v>371</v>
      </c>
      <c r="CU20" s="1">
        <v>66</v>
      </c>
      <c r="CV20" s="1">
        <v>62</v>
      </c>
      <c r="CW20" s="1">
        <v>65.4</v>
      </c>
      <c r="CX20" s="1">
        <v>63.9</v>
      </c>
      <c r="CY20" s="1">
        <v>69.2</v>
      </c>
      <c r="CZ20" s="1">
        <v>71.2</v>
      </c>
      <c r="DA20" s="1">
        <v>68.2</v>
      </c>
      <c r="DB20" s="1">
        <v>69</v>
      </c>
      <c r="DC20" s="1">
        <v>65.8</v>
      </c>
      <c r="DD20" s="1">
        <v>69.7</v>
      </c>
      <c r="DE20" s="1">
        <v>68.5</v>
      </c>
      <c r="DF20" s="1">
        <v>68.9</v>
      </c>
      <c r="DG20" s="1">
        <v>69.9</v>
      </c>
      <c r="DH20" s="1">
        <v>69.5</v>
      </c>
      <c r="DI20" s="1">
        <v>70.1</v>
      </c>
      <c r="DJ20" s="1">
        <v>70.3</v>
      </c>
      <c r="DK20" s="1">
        <v>70.3</v>
      </c>
      <c r="DL20" s="1">
        <v>70.7</v>
      </c>
      <c r="DM20" s="1">
        <v>70.8</v>
      </c>
      <c r="DN20" s="1">
        <v>70.9</v>
      </c>
      <c r="DO20" s="1">
        <v>71.1</v>
      </c>
      <c r="DQ20" s="1"/>
      <c r="DR20" s="16" t="s">
        <v>371</v>
      </c>
      <c r="DS20" s="1">
        <v>61.1</v>
      </c>
      <c r="DT20" s="1">
        <v>71.6</v>
      </c>
      <c r="DU20" s="1">
        <v>65.5</v>
      </c>
      <c r="DV20" s="1">
        <v>73.5</v>
      </c>
      <c r="DW20" s="1">
        <v>71.1</v>
      </c>
      <c r="DX20" s="1">
        <v>65.8</v>
      </c>
      <c r="DY20" s="1">
        <v>65.6</v>
      </c>
      <c r="DZ20" s="1">
        <v>69.7</v>
      </c>
      <c r="EA20" s="1">
        <v>64.9</v>
      </c>
      <c r="EB20" s="1">
        <v>66.7</v>
      </c>
      <c r="EC20" s="1">
        <v>66.3</v>
      </c>
      <c r="ED20" s="1">
        <v>65.2</v>
      </c>
      <c r="EE20" s="1">
        <v>65.8</v>
      </c>
      <c r="EF20" s="1">
        <v>65.2</v>
      </c>
      <c r="EG20" s="1">
        <v>65</v>
      </c>
      <c r="EH20" s="1">
        <v>65</v>
      </c>
      <c r="EI20" s="1">
        <v>64.7</v>
      </c>
      <c r="EJ20" s="1">
        <v>64.7</v>
      </c>
      <c r="EK20" s="1">
        <v>64.5</v>
      </c>
      <c r="EL20" s="1">
        <v>64.4</v>
      </c>
      <c r="EM20" s="1">
        <v>64.3</v>
      </c>
      <c r="EO20" s="1"/>
      <c r="EP20" s="16" t="s">
        <v>371</v>
      </c>
      <c r="EQ20" s="1">
        <v>48.5</v>
      </c>
      <c r="ER20" s="1">
        <v>42.4</v>
      </c>
      <c r="ES20" s="1">
        <v>46.1</v>
      </c>
      <c r="ET20" s="1">
        <v>48.1</v>
      </c>
      <c r="EU20" s="1">
        <v>58</v>
      </c>
      <c r="EV20" s="1">
        <v>60.4</v>
      </c>
      <c r="EW20" s="1">
        <v>52.7</v>
      </c>
      <c r="EX20" s="1">
        <v>48.2</v>
      </c>
      <c r="EY20" s="1">
        <v>52.3</v>
      </c>
      <c r="EZ20" s="1">
        <v>46.5</v>
      </c>
      <c r="FA20" s="1">
        <v>46.6</v>
      </c>
      <c r="FB20" s="1">
        <v>46</v>
      </c>
      <c r="FC20" s="1">
        <v>43.7</v>
      </c>
      <c r="FD20" s="1">
        <v>43.7</v>
      </c>
      <c r="FE20" s="1">
        <v>42.5</v>
      </c>
      <c r="FF20" s="1">
        <v>41.6</v>
      </c>
      <c r="FG20" s="1">
        <v>41.1</v>
      </c>
      <c r="FH20" s="1">
        <v>40.2</v>
      </c>
      <c r="FI20" s="1">
        <v>39.7</v>
      </c>
      <c r="FJ20" s="1">
        <v>39.2</v>
      </c>
      <c r="FK20" s="1">
        <v>38.6</v>
      </c>
    </row>
    <row r="21" ht="14.5" spans="1:16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</row>
    <row r="22" ht="14.5" spans="1:167">
      <c r="A22" s="1"/>
      <c r="B22" s="11" t="s">
        <v>372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Y22" s="1"/>
      <c r="Z22" s="11" t="s">
        <v>372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W22" s="1"/>
      <c r="AX22" s="11" t="s">
        <v>372</v>
      </c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U22" s="1"/>
      <c r="BV22" s="11" t="s">
        <v>372</v>
      </c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S22" s="1"/>
      <c r="CT22" s="11" t="s">
        <v>372</v>
      </c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Q22" s="1"/>
      <c r="DR22" s="11" t="s">
        <v>372</v>
      </c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O22" s="1"/>
      <c r="EP22" s="11" t="s">
        <v>372</v>
      </c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</row>
    <row r="23" ht="14.5" spans="1:167">
      <c r="A23" s="1"/>
      <c r="B23" s="16" t="s">
        <v>373</v>
      </c>
      <c r="C23" s="1">
        <v>9.4</v>
      </c>
      <c r="D23" s="1">
        <v>9.4</v>
      </c>
      <c r="E23" s="1">
        <v>9.4</v>
      </c>
      <c r="F23" s="1">
        <v>9.4</v>
      </c>
      <c r="G23" s="1">
        <v>9.4</v>
      </c>
      <c r="H23" s="1">
        <v>9.4</v>
      </c>
      <c r="I23" s="1">
        <v>10.9</v>
      </c>
      <c r="J23" s="1">
        <v>10.9</v>
      </c>
      <c r="K23" s="1">
        <v>10.9</v>
      </c>
      <c r="L23" s="1">
        <v>10.9</v>
      </c>
      <c r="M23" s="1">
        <v>12</v>
      </c>
      <c r="N23" s="1">
        <v>12</v>
      </c>
      <c r="O23" s="1">
        <v>12</v>
      </c>
      <c r="P23" s="1">
        <v>12</v>
      </c>
      <c r="Q23" s="1">
        <v>12</v>
      </c>
      <c r="R23" s="1">
        <v>12</v>
      </c>
      <c r="S23" s="1">
        <v>12</v>
      </c>
      <c r="T23" s="1">
        <v>12</v>
      </c>
      <c r="U23" s="1">
        <v>12</v>
      </c>
      <c r="V23" s="1">
        <v>12</v>
      </c>
      <c r="W23" s="1">
        <v>12</v>
      </c>
      <c r="Y23" s="1"/>
      <c r="Z23" s="16" t="s">
        <v>373</v>
      </c>
      <c r="AA23" s="1">
        <v>9.4</v>
      </c>
      <c r="AB23" s="1">
        <v>9.4</v>
      </c>
      <c r="AC23" s="1">
        <v>9.4</v>
      </c>
      <c r="AD23" s="1">
        <v>9.4</v>
      </c>
      <c r="AE23" s="1">
        <v>9.4</v>
      </c>
      <c r="AF23" s="1">
        <v>9.4</v>
      </c>
      <c r="AG23" s="1">
        <v>10.9</v>
      </c>
      <c r="AH23" s="1">
        <v>10.9</v>
      </c>
      <c r="AI23" s="1">
        <v>10.9</v>
      </c>
      <c r="AJ23" s="1">
        <v>10.9</v>
      </c>
      <c r="AK23" s="1">
        <v>12</v>
      </c>
      <c r="AL23" s="1">
        <v>12</v>
      </c>
      <c r="AM23" s="1">
        <v>12</v>
      </c>
      <c r="AN23" s="1">
        <v>12</v>
      </c>
      <c r="AO23" s="1">
        <v>12</v>
      </c>
      <c r="AP23" s="1">
        <v>12</v>
      </c>
      <c r="AQ23" s="1">
        <v>12</v>
      </c>
      <c r="AR23" s="1">
        <v>12</v>
      </c>
      <c r="AS23" s="1">
        <v>12</v>
      </c>
      <c r="AT23" s="1">
        <v>12</v>
      </c>
      <c r="AU23" s="1">
        <v>12</v>
      </c>
      <c r="AW23" s="1"/>
      <c r="AX23" s="16" t="s">
        <v>373</v>
      </c>
      <c r="AY23" s="1">
        <v>9.4</v>
      </c>
      <c r="AZ23" s="1">
        <v>9.4</v>
      </c>
      <c r="BA23" s="1">
        <v>9.4</v>
      </c>
      <c r="BB23" s="1">
        <v>9.4</v>
      </c>
      <c r="BC23" s="1">
        <v>9.4</v>
      </c>
      <c r="BD23" s="1">
        <v>9.4</v>
      </c>
      <c r="BE23" s="1">
        <v>10.9</v>
      </c>
      <c r="BF23" s="1">
        <v>10.9</v>
      </c>
      <c r="BG23" s="1">
        <v>10.9</v>
      </c>
      <c r="BH23" s="1">
        <v>10.9</v>
      </c>
      <c r="BI23" s="1">
        <v>12</v>
      </c>
      <c r="BJ23" s="1">
        <v>12</v>
      </c>
      <c r="BK23" s="1">
        <v>12</v>
      </c>
      <c r="BL23" s="1">
        <v>12</v>
      </c>
      <c r="BM23" s="1">
        <v>12</v>
      </c>
      <c r="BN23" s="1">
        <v>12</v>
      </c>
      <c r="BO23" s="1">
        <v>12</v>
      </c>
      <c r="BP23" s="1">
        <v>12</v>
      </c>
      <c r="BQ23" s="1">
        <v>12</v>
      </c>
      <c r="BR23" s="1">
        <v>12</v>
      </c>
      <c r="BS23" s="1">
        <v>12</v>
      </c>
      <c r="BU23" s="1"/>
      <c r="BV23" s="16" t="s">
        <v>373</v>
      </c>
      <c r="BW23" s="1">
        <v>9.4</v>
      </c>
      <c r="BX23" s="1">
        <v>9.4</v>
      </c>
      <c r="BY23" s="1">
        <v>9.4</v>
      </c>
      <c r="BZ23" s="1">
        <v>9.4</v>
      </c>
      <c r="CA23" s="1">
        <v>9.4</v>
      </c>
      <c r="CB23" s="1">
        <v>9.4</v>
      </c>
      <c r="CC23" s="1">
        <v>10.9</v>
      </c>
      <c r="CD23" s="1">
        <v>10.9</v>
      </c>
      <c r="CE23" s="1">
        <v>10.9</v>
      </c>
      <c r="CF23" s="1">
        <v>10.9</v>
      </c>
      <c r="CG23" s="1">
        <v>12</v>
      </c>
      <c r="CH23" s="1">
        <v>12</v>
      </c>
      <c r="CI23" s="1">
        <v>12</v>
      </c>
      <c r="CJ23" s="1">
        <v>12</v>
      </c>
      <c r="CK23" s="1">
        <v>12</v>
      </c>
      <c r="CL23" s="1">
        <v>12</v>
      </c>
      <c r="CM23" s="1">
        <v>12</v>
      </c>
      <c r="CN23" s="1">
        <v>12</v>
      </c>
      <c r="CO23" s="1">
        <v>12</v>
      </c>
      <c r="CP23" s="1">
        <v>12</v>
      </c>
      <c r="CQ23" s="1">
        <v>12</v>
      </c>
      <c r="CS23" s="1"/>
      <c r="CT23" s="16" t="s">
        <v>373</v>
      </c>
      <c r="CU23" s="1">
        <v>9.4</v>
      </c>
      <c r="CV23" s="1">
        <v>9.4</v>
      </c>
      <c r="CW23" s="1">
        <v>9.4</v>
      </c>
      <c r="CX23" s="1">
        <v>9.4</v>
      </c>
      <c r="CY23" s="1">
        <v>9.4</v>
      </c>
      <c r="CZ23" s="1">
        <v>9.4</v>
      </c>
      <c r="DA23" s="1">
        <v>10.9</v>
      </c>
      <c r="DB23" s="1">
        <v>10.9</v>
      </c>
      <c r="DC23" s="1">
        <v>10.9</v>
      </c>
      <c r="DD23" s="1">
        <v>10.9</v>
      </c>
      <c r="DE23" s="1">
        <v>12</v>
      </c>
      <c r="DF23" s="1">
        <v>12</v>
      </c>
      <c r="DG23" s="1">
        <v>12</v>
      </c>
      <c r="DH23" s="1">
        <v>12</v>
      </c>
      <c r="DI23" s="1">
        <v>12</v>
      </c>
      <c r="DJ23" s="1">
        <v>12</v>
      </c>
      <c r="DK23" s="1">
        <v>12</v>
      </c>
      <c r="DL23" s="1">
        <v>12</v>
      </c>
      <c r="DM23" s="1">
        <v>12</v>
      </c>
      <c r="DN23" s="1">
        <v>12</v>
      </c>
      <c r="DO23" s="1">
        <v>12</v>
      </c>
      <c r="DQ23" s="1"/>
      <c r="DR23" s="16" t="s">
        <v>373</v>
      </c>
      <c r="DS23" s="1">
        <v>9.4</v>
      </c>
      <c r="DT23" s="1">
        <v>9.4</v>
      </c>
      <c r="DU23" s="1">
        <v>9.4</v>
      </c>
      <c r="DV23" s="1">
        <v>9.4</v>
      </c>
      <c r="DW23" s="1">
        <v>9.4</v>
      </c>
      <c r="DX23" s="1">
        <v>9.4</v>
      </c>
      <c r="DY23" s="1">
        <v>10.9</v>
      </c>
      <c r="DZ23" s="1">
        <v>10.9</v>
      </c>
      <c r="EA23" s="1">
        <v>10.9</v>
      </c>
      <c r="EB23" s="1">
        <v>10.9</v>
      </c>
      <c r="EC23" s="1">
        <v>12</v>
      </c>
      <c r="ED23" s="1">
        <v>12</v>
      </c>
      <c r="EE23" s="1">
        <v>12</v>
      </c>
      <c r="EF23" s="1">
        <v>12</v>
      </c>
      <c r="EG23" s="1">
        <v>12</v>
      </c>
      <c r="EH23" s="1">
        <v>12</v>
      </c>
      <c r="EI23" s="1">
        <v>12</v>
      </c>
      <c r="EJ23" s="1">
        <v>12</v>
      </c>
      <c r="EK23" s="1">
        <v>12</v>
      </c>
      <c r="EL23" s="1">
        <v>12</v>
      </c>
      <c r="EM23" s="1">
        <v>12</v>
      </c>
      <c r="EO23" s="1"/>
      <c r="EP23" s="16" t="s">
        <v>373</v>
      </c>
      <c r="EQ23" s="1">
        <v>9.4</v>
      </c>
      <c r="ER23" s="1">
        <v>9.4</v>
      </c>
      <c r="ES23" s="1">
        <v>9.4</v>
      </c>
      <c r="ET23" s="1">
        <v>9.4</v>
      </c>
      <c r="EU23" s="1">
        <v>9.4</v>
      </c>
      <c r="EV23" s="1">
        <v>9.4</v>
      </c>
      <c r="EW23" s="1">
        <v>10.9</v>
      </c>
      <c r="EX23" s="1">
        <v>10.9</v>
      </c>
      <c r="EY23" s="1">
        <v>10.9</v>
      </c>
      <c r="EZ23" s="1">
        <v>10.9</v>
      </c>
      <c r="FA23" s="1">
        <v>12</v>
      </c>
      <c r="FB23" s="1">
        <v>12</v>
      </c>
      <c r="FC23" s="1">
        <v>12</v>
      </c>
      <c r="FD23" s="1">
        <v>12</v>
      </c>
      <c r="FE23" s="1">
        <v>12</v>
      </c>
      <c r="FF23" s="1">
        <v>12</v>
      </c>
      <c r="FG23" s="1">
        <v>12</v>
      </c>
      <c r="FH23" s="1">
        <v>12</v>
      </c>
      <c r="FI23" s="1">
        <v>12</v>
      </c>
      <c r="FJ23" s="1">
        <v>12</v>
      </c>
      <c r="FK23" s="1">
        <v>12</v>
      </c>
    </row>
    <row r="24" ht="14.5" spans="1:167">
      <c r="A24" s="1"/>
      <c r="B24" s="16" t="s">
        <v>374</v>
      </c>
      <c r="C24" s="1">
        <v>10.3</v>
      </c>
      <c r="D24" s="1">
        <v>10.3</v>
      </c>
      <c r="E24" s="1">
        <v>10.3</v>
      </c>
      <c r="F24" s="1">
        <v>10.3</v>
      </c>
      <c r="G24" s="1">
        <v>10.3</v>
      </c>
      <c r="H24" s="1">
        <v>10.3</v>
      </c>
      <c r="I24" s="1">
        <v>13</v>
      </c>
      <c r="J24" s="1">
        <v>13</v>
      </c>
      <c r="K24" s="1">
        <v>13</v>
      </c>
      <c r="L24" s="1">
        <v>13</v>
      </c>
      <c r="M24" s="1">
        <v>13</v>
      </c>
      <c r="N24" s="1">
        <v>13</v>
      </c>
      <c r="O24" s="1">
        <v>13</v>
      </c>
      <c r="P24" s="1">
        <v>13</v>
      </c>
      <c r="Q24" s="1">
        <v>13</v>
      </c>
      <c r="R24" s="1">
        <v>13</v>
      </c>
      <c r="S24" s="1">
        <v>13</v>
      </c>
      <c r="T24" s="1">
        <v>13</v>
      </c>
      <c r="U24" s="1">
        <v>13</v>
      </c>
      <c r="V24" s="1">
        <v>13</v>
      </c>
      <c r="W24" s="1">
        <v>13</v>
      </c>
      <c r="Y24" s="1"/>
      <c r="Z24" s="16" t="s">
        <v>374</v>
      </c>
      <c r="AA24" s="1">
        <v>10.3</v>
      </c>
      <c r="AB24" s="1">
        <v>10.3</v>
      </c>
      <c r="AC24" s="1">
        <v>10.3</v>
      </c>
      <c r="AD24" s="1">
        <v>10.3</v>
      </c>
      <c r="AE24" s="1">
        <v>10.3</v>
      </c>
      <c r="AF24" s="1">
        <v>10.3</v>
      </c>
      <c r="AG24" s="1">
        <v>13</v>
      </c>
      <c r="AH24" s="1">
        <v>13</v>
      </c>
      <c r="AI24" s="1">
        <v>13</v>
      </c>
      <c r="AJ24" s="1">
        <v>13</v>
      </c>
      <c r="AK24" s="1">
        <v>13</v>
      </c>
      <c r="AL24" s="1">
        <v>13</v>
      </c>
      <c r="AM24" s="1">
        <v>13</v>
      </c>
      <c r="AN24" s="1">
        <v>13</v>
      </c>
      <c r="AO24" s="1">
        <v>13</v>
      </c>
      <c r="AP24" s="1">
        <v>13</v>
      </c>
      <c r="AQ24" s="1">
        <v>13</v>
      </c>
      <c r="AR24" s="1">
        <v>13</v>
      </c>
      <c r="AS24" s="1">
        <v>13</v>
      </c>
      <c r="AT24" s="1">
        <v>13</v>
      </c>
      <c r="AU24" s="1">
        <v>13</v>
      </c>
      <c r="AW24" s="1"/>
      <c r="AX24" s="16" t="s">
        <v>374</v>
      </c>
      <c r="AY24" s="1">
        <v>10.3</v>
      </c>
      <c r="AZ24" s="1">
        <v>10.3</v>
      </c>
      <c r="BA24" s="1">
        <v>10.3</v>
      </c>
      <c r="BB24" s="1">
        <v>10.3</v>
      </c>
      <c r="BC24" s="1">
        <v>10.3</v>
      </c>
      <c r="BD24" s="1">
        <v>10.3</v>
      </c>
      <c r="BE24" s="1">
        <v>13</v>
      </c>
      <c r="BF24" s="1">
        <v>13</v>
      </c>
      <c r="BG24" s="1">
        <v>13</v>
      </c>
      <c r="BH24" s="1">
        <v>13</v>
      </c>
      <c r="BI24" s="1">
        <v>13</v>
      </c>
      <c r="BJ24" s="1">
        <v>13</v>
      </c>
      <c r="BK24" s="1">
        <v>13</v>
      </c>
      <c r="BL24" s="1">
        <v>13</v>
      </c>
      <c r="BM24" s="1">
        <v>13</v>
      </c>
      <c r="BN24" s="1">
        <v>13</v>
      </c>
      <c r="BO24" s="1">
        <v>13</v>
      </c>
      <c r="BP24" s="1">
        <v>13</v>
      </c>
      <c r="BQ24" s="1">
        <v>13</v>
      </c>
      <c r="BR24" s="1">
        <v>13</v>
      </c>
      <c r="BS24" s="1">
        <v>13</v>
      </c>
      <c r="BU24" s="1"/>
      <c r="BV24" s="16" t="s">
        <v>374</v>
      </c>
      <c r="BW24" s="1">
        <v>10.3</v>
      </c>
      <c r="BX24" s="1">
        <v>10.3</v>
      </c>
      <c r="BY24" s="1">
        <v>10.3</v>
      </c>
      <c r="BZ24" s="1">
        <v>10.3</v>
      </c>
      <c r="CA24" s="1">
        <v>10.3</v>
      </c>
      <c r="CB24" s="1">
        <v>10.3</v>
      </c>
      <c r="CC24" s="1">
        <v>13</v>
      </c>
      <c r="CD24" s="1">
        <v>13</v>
      </c>
      <c r="CE24" s="1">
        <v>13</v>
      </c>
      <c r="CF24" s="1">
        <v>13</v>
      </c>
      <c r="CG24" s="1">
        <v>13</v>
      </c>
      <c r="CH24" s="1">
        <v>13</v>
      </c>
      <c r="CI24" s="1">
        <v>13</v>
      </c>
      <c r="CJ24" s="1">
        <v>13</v>
      </c>
      <c r="CK24" s="1">
        <v>13</v>
      </c>
      <c r="CL24" s="1">
        <v>13</v>
      </c>
      <c r="CM24" s="1">
        <v>13</v>
      </c>
      <c r="CN24" s="1">
        <v>13</v>
      </c>
      <c r="CO24" s="1">
        <v>13</v>
      </c>
      <c r="CP24" s="1">
        <v>13</v>
      </c>
      <c r="CQ24" s="1">
        <v>13</v>
      </c>
      <c r="CS24" s="1"/>
      <c r="CT24" s="16" t="s">
        <v>374</v>
      </c>
      <c r="CU24" s="1">
        <v>10.3</v>
      </c>
      <c r="CV24" s="1">
        <v>10.3</v>
      </c>
      <c r="CW24" s="1">
        <v>10.3</v>
      </c>
      <c r="CX24" s="1">
        <v>10.3</v>
      </c>
      <c r="CY24" s="1">
        <v>10.3</v>
      </c>
      <c r="CZ24" s="1">
        <v>10.3</v>
      </c>
      <c r="DA24" s="1">
        <v>13</v>
      </c>
      <c r="DB24" s="1">
        <v>13</v>
      </c>
      <c r="DC24" s="1">
        <v>13</v>
      </c>
      <c r="DD24" s="1">
        <v>13</v>
      </c>
      <c r="DE24" s="1">
        <v>13</v>
      </c>
      <c r="DF24" s="1">
        <v>13</v>
      </c>
      <c r="DG24" s="1">
        <v>13</v>
      </c>
      <c r="DH24" s="1">
        <v>13</v>
      </c>
      <c r="DI24" s="1">
        <v>13</v>
      </c>
      <c r="DJ24" s="1">
        <v>13</v>
      </c>
      <c r="DK24" s="1">
        <v>13</v>
      </c>
      <c r="DL24" s="1">
        <v>13</v>
      </c>
      <c r="DM24" s="1">
        <v>13</v>
      </c>
      <c r="DN24" s="1">
        <v>13</v>
      </c>
      <c r="DO24" s="1">
        <v>13</v>
      </c>
      <c r="DQ24" s="1"/>
      <c r="DR24" s="16" t="s">
        <v>374</v>
      </c>
      <c r="DS24" s="1">
        <v>10.3</v>
      </c>
      <c r="DT24" s="1">
        <v>10.3</v>
      </c>
      <c r="DU24" s="1">
        <v>10.3</v>
      </c>
      <c r="DV24" s="1">
        <v>10.3</v>
      </c>
      <c r="DW24" s="1">
        <v>10.3</v>
      </c>
      <c r="DX24" s="1">
        <v>10.3</v>
      </c>
      <c r="DY24" s="1">
        <v>13</v>
      </c>
      <c r="DZ24" s="1">
        <v>13</v>
      </c>
      <c r="EA24" s="1">
        <v>13</v>
      </c>
      <c r="EB24" s="1">
        <v>13</v>
      </c>
      <c r="EC24" s="1">
        <v>13</v>
      </c>
      <c r="ED24" s="1">
        <v>13</v>
      </c>
      <c r="EE24" s="1">
        <v>13</v>
      </c>
      <c r="EF24" s="1">
        <v>13</v>
      </c>
      <c r="EG24" s="1">
        <v>13</v>
      </c>
      <c r="EH24" s="1">
        <v>13</v>
      </c>
      <c r="EI24" s="1">
        <v>13</v>
      </c>
      <c r="EJ24" s="1">
        <v>13</v>
      </c>
      <c r="EK24" s="1">
        <v>13</v>
      </c>
      <c r="EL24" s="1">
        <v>13</v>
      </c>
      <c r="EM24" s="1">
        <v>13</v>
      </c>
      <c r="EO24" s="1"/>
      <c r="EP24" s="16" t="s">
        <v>374</v>
      </c>
      <c r="EQ24" s="1">
        <v>10.3</v>
      </c>
      <c r="ER24" s="1">
        <v>10.3</v>
      </c>
      <c r="ES24" s="1">
        <v>10.3</v>
      </c>
      <c r="ET24" s="1">
        <v>10.3</v>
      </c>
      <c r="EU24" s="1">
        <v>10.3</v>
      </c>
      <c r="EV24" s="1">
        <v>10.3</v>
      </c>
      <c r="EW24" s="1">
        <v>13</v>
      </c>
      <c r="EX24" s="1">
        <v>13</v>
      </c>
      <c r="EY24" s="1">
        <v>13</v>
      </c>
      <c r="EZ24" s="1">
        <v>13</v>
      </c>
      <c r="FA24" s="1">
        <v>13</v>
      </c>
      <c r="FB24" s="1">
        <v>13</v>
      </c>
      <c r="FC24" s="1">
        <v>13</v>
      </c>
      <c r="FD24" s="1">
        <v>13</v>
      </c>
      <c r="FE24" s="1">
        <v>13</v>
      </c>
      <c r="FF24" s="1">
        <v>13</v>
      </c>
      <c r="FG24" s="1">
        <v>13</v>
      </c>
      <c r="FH24" s="1">
        <v>13</v>
      </c>
      <c r="FI24" s="1">
        <v>13</v>
      </c>
      <c r="FJ24" s="1">
        <v>13</v>
      </c>
      <c r="FK24" s="1">
        <v>13</v>
      </c>
    </row>
    <row r="25" ht="14.5" spans="1:16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</row>
    <row r="26" ht="14.5" spans="1:167">
      <c r="A26" s="1"/>
      <c r="B26" s="75" t="s">
        <v>375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Y26" s="1"/>
      <c r="Z26" s="75" t="s">
        <v>375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1"/>
      <c r="AX26" s="75" t="s">
        <v>375</v>
      </c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U26" s="1"/>
      <c r="BV26" s="75" t="s">
        <v>375</v>
      </c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S26" s="1"/>
      <c r="CT26" s="75" t="s">
        <v>375</v>
      </c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Q26" s="1"/>
      <c r="DR26" s="75" t="s">
        <v>375</v>
      </c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O26" s="1"/>
      <c r="EP26" s="75" t="s">
        <v>375</v>
      </c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</row>
    <row r="27" ht="14.5" spans="1:167">
      <c r="A27" s="1"/>
      <c r="B27" s="16" t="s">
        <v>373</v>
      </c>
      <c r="C27" s="1">
        <v>8.3</v>
      </c>
      <c r="D27" s="1">
        <v>8.4</v>
      </c>
      <c r="E27" s="1">
        <v>8.6</v>
      </c>
      <c r="F27" s="1">
        <v>8.8</v>
      </c>
      <c r="G27" s="1">
        <v>8.9</v>
      </c>
      <c r="H27" s="1">
        <v>9.1</v>
      </c>
      <c r="I27" s="1">
        <v>9.5</v>
      </c>
      <c r="J27" s="1">
        <v>9.8</v>
      </c>
      <c r="K27" s="1">
        <v>10</v>
      </c>
      <c r="L27" s="1">
        <v>10.1</v>
      </c>
      <c r="M27" s="1">
        <v>10.4</v>
      </c>
      <c r="N27" s="1">
        <v>10.6</v>
      </c>
      <c r="O27" s="1">
        <v>10.8</v>
      </c>
      <c r="P27" s="1">
        <v>11</v>
      </c>
      <c r="Q27" s="1">
        <v>11.2</v>
      </c>
      <c r="R27" s="1">
        <v>11.3</v>
      </c>
      <c r="S27" s="1">
        <v>11.4</v>
      </c>
      <c r="T27" s="1">
        <v>11.5</v>
      </c>
      <c r="U27" s="1">
        <v>11.6</v>
      </c>
      <c r="V27" s="1">
        <v>11.7</v>
      </c>
      <c r="W27" s="1">
        <v>11.8</v>
      </c>
      <c r="Y27" s="1"/>
      <c r="Z27" s="16" t="s">
        <v>373</v>
      </c>
      <c r="AA27" s="1">
        <v>8.3</v>
      </c>
      <c r="AB27" s="1">
        <v>8.4</v>
      </c>
      <c r="AC27" s="1">
        <v>8.6</v>
      </c>
      <c r="AD27" s="1">
        <v>8.8</v>
      </c>
      <c r="AE27" s="1">
        <v>8.9</v>
      </c>
      <c r="AF27" s="1">
        <v>9.1</v>
      </c>
      <c r="AG27" s="1">
        <v>9.5</v>
      </c>
      <c r="AH27" s="1">
        <v>9.8</v>
      </c>
      <c r="AI27" s="1">
        <v>10</v>
      </c>
      <c r="AJ27" s="1">
        <v>10.1</v>
      </c>
      <c r="AK27" s="1">
        <v>10.4</v>
      </c>
      <c r="AL27" s="1">
        <v>10.6</v>
      </c>
      <c r="AM27" s="1">
        <v>10.8</v>
      </c>
      <c r="AN27" s="1">
        <v>11</v>
      </c>
      <c r="AO27" s="1">
        <v>11.2</v>
      </c>
      <c r="AP27" s="1">
        <v>11.3</v>
      </c>
      <c r="AQ27" s="1">
        <v>11.4</v>
      </c>
      <c r="AR27" s="1">
        <v>11.5</v>
      </c>
      <c r="AS27" s="1">
        <v>11.6</v>
      </c>
      <c r="AT27" s="1">
        <v>11.7</v>
      </c>
      <c r="AU27" s="1">
        <v>11.8</v>
      </c>
      <c r="AW27" s="1"/>
      <c r="AX27" s="16" t="s">
        <v>373</v>
      </c>
      <c r="AY27" s="1">
        <v>8.3</v>
      </c>
      <c r="AZ27" s="1">
        <v>8.4</v>
      </c>
      <c r="BA27" s="1">
        <v>8.6</v>
      </c>
      <c r="BB27" s="1">
        <v>8.8</v>
      </c>
      <c r="BC27" s="1">
        <v>8.9</v>
      </c>
      <c r="BD27" s="1">
        <v>9.1</v>
      </c>
      <c r="BE27" s="1">
        <v>9.5</v>
      </c>
      <c r="BF27" s="1">
        <v>9.8</v>
      </c>
      <c r="BG27" s="1">
        <v>10</v>
      </c>
      <c r="BH27" s="1">
        <v>10.1</v>
      </c>
      <c r="BI27" s="1">
        <v>10.4</v>
      </c>
      <c r="BJ27" s="1">
        <v>10.6</v>
      </c>
      <c r="BK27" s="1">
        <v>10.8</v>
      </c>
      <c r="BL27" s="1">
        <v>11</v>
      </c>
      <c r="BM27" s="1">
        <v>11.2</v>
      </c>
      <c r="BN27" s="1">
        <v>11.3</v>
      </c>
      <c r="BO27" s="1">
        <v>11.4</v>
      </c>
      <c r="BP27" s="1">
        <v>11.5</v>
      </c>
      <c r="BQ27" s="1">
        <v>11.6</v>
      </c>
      <c r="BR27" s="1">
        <v>11.7</v>
      </c>
      <c r="BS27" s="1">
        <v>11.8</v>
      </c>
      <c r="BU27" s="1"/>
      <c r="BV27" s="16" t="s">
        <v>373</v>
      </c>
      <c r="BW27" s="1">
        <v>8.3</v>
      </c>
      <c r="BX27" s="1">
        <v>8.4</v>
      </c>
      <c r="BY27" s="1">
        <v>8.6</v>
      </c>
      <c r="BZ27" s="1">
        <v>8.8</v>
      </c>
      <c r="CA27" s="1">
        <v>8.9</v>
      </c>
      <c r="CB27" s="1">
        <v>9.1</v>
      </c>
      <c r="CC27" s="1">
        <v>9.5</v>
      </c>
      <c r="CD27" s="1">
        <v>9.8</v>
      </c>
      <c r="CE27" s="1">
        <v>10</v>
      </c>
      <c r="CF27" s="1">
        <v>10.1</v>
      </c>
      <c r="CG27" s="1">
        <v>10.4</v>
      </c>
      <c r="CH27" s="1">
        <v>10.6</v>
      </c>
      <c r="CI27" s="1">
        <v>10.8</v>
      </c>
      <c r="CJ27" s="1">
        <v>11</v>
      </c>
      <c r="CK27" s="1">
        <v>11.2</v>
      </c>
      <c r="CL27" s="1">
        <v>11.3</v>
      </c>
      <c r="CM27" s="1">
        <v>11.4</v>
      </c>
      <c r="CN27" s="1">
        <v>11.5</v>
      </c>
      <c r="CO27" s="1">
        <v>11.6</v>
      </c>
      <c r="CP27" s="1">
        <v>11.7</v>
      </c>
      <c r="CQ27" s="1">
        <v>11.8</v>
      </c>
      <c r="CS27" s="1"/>
      <c r="CT27" s="16" t="s">
        <v>373</v>
      </c>
      <c r="CU27" s="1">
        <v>8.3</v>
      </c>
      <c r="CV27" s="1">
        <v>8.4</v>
      </c>
      <c r="CW27" s="1">
        <v>8.6</v>
      </c>
      <c r="CX27" s="1">
        <v>8.8</v>
      </c>
      <c r="CY27" s="1">
        <v>8.9</v>
      </c>
      <c r="CZ27" s="1">
        <v>9.1</v>
      </c>
      <c r="DA27" s="1">
        <v>9.5</v>
      </c>
      <c r="DB27" s="1">
        <v>9.8</v>
      </c>
      <c r="DC27" s="1">
        <v>10</v>
      </c>
      <c r="DD27" s="1">
        <v>10.1</v>
      </c>
      <c r="DE27" s="1">
        <v>10.4</v>
      </c>
      <c r="DF27" s="1">
        <v>10.6</v>
      </c>
      <c r="DG27" s="1">
        <v>10.8</v>
      </c>
      <c r="DH27" s="1">
        <v>11</v>
      </c>
      <c r="DI27" s="1">
        <v>11.2</v>
      </c>
      <c r="DJ27" s="1">
        <v>11.3</v>
      </c>
      <c r="DK27" s="1">
        <v>11.4</v>
      </c>
      <c r="DL27" s="1">
        <v>11.5</v>
      </c>
      <c r="DM27" s="1">
        <v>11.6</v>
      </c>
      <c r="DN27" s="1">
        <v>11.7</v>
      </c>
      <c r="DO27" s="1">
        <v>11.8</v>
      </c>
      <c r="DQ27" s="1"/>
      <c r="DR27" s="16" t="s">
        <v>373</v>
      </c>
      <c r="DS27" s="1">
        <v>8.3</v>
      </c>
      <c r="DT27" s="1">
        <v>8.4</v>
      </c>
      <c r="DU27" s="1">
        <v>8.6</v>
      </c>
      <c r="DV27" s="1">
        <v>8.8</v>
      </c>
      <c r="DW27" s="1">
        <v>8.9</v>
      </c>
      <c r="DX27" s="1">
        <v>9.1</v>
      </c>
      <c r="DY27" s="1">
        <v>9.5</v>
      </c>
      <c r="DZ27" s="1">
        <v>9.8</v>
      </c>
      <c r="EA27" s="1">
        <v>10</v>
      </c>
      <c r="EB27" s="1">
        <v>10.1</v>
      </c>
      <c r="EC27" s="1">
        <v>10.4</v>
      </c>
      <c r="ED27" s="1">
        <v>10.6</v>
      </c>
      <c r="EE27" s="1">
        <v>10.8</v>
      </c>
      <c r="EF27" s="1">
        <v>11</v>
      </c>
      <c r="EG27" s="1">
        <v>11.2</v>
      </c>
      <c r="EH27" s="1">
        <v>11.3</v>
      </c>
      <c r="EI27" s="1">
        <v>11.4</v>
      </c>
      <c r="EJ27" s="1">
        <v>11.5</v>
      </c>
      <c r="EK27" s="1">
        <v>11.6</v>
      </c>
      <c r="EL27" s="1">
        <v>11.7</v>
      </c>
      <c r="EM27" s="1">
        <v>11.8</v>
      </c>
      <c r="EO27" s="1"/>
      <c r="EP27" s="16" t="s">
        <v>373</v>
      </c>
      <c r="EQ27" s="1">
        <v>8.3</v>
      </c>
      <c r="ER27" s="1">
        <v>8.4</v>
      </c>
      <c r="ES27" s="1">
        <v>8.6</v>
      </c>
      <c r="ET27" s="1">
        <v>8.8</v>
      </c>
      <c r="EU27" s="1">
        <v>8.9</v>
      </c>
      <c r="EV27" s="1">
        <v>9.1</v>
      </c>
      <c r="EW27" s="1">
        <v>9.5</v>
      </c>
      <c r="EX27" s="1">
        <v>9.8</v>
      </c>
      <c r="EY27" s="1">
        <v>10</v>
      </c>
      <c r="EZ27" s="1">
        <v>10.1</v>
      </c>
      <c r="FA27" s="1">
        <v>10.4</v>
      </c>
      <c r="FB27" s="1">
        <v>10.6</v>
      </c>
      <c r="FC27" s="1">
        <v>10.8</v>
      </c>
      <c r="FD27" s="1">
        <v>11</v>
      </c>
      <c r="FE27" s="1">
        <v>11.2</v>
      </c>
      <c r="FF27" s="1">
        <v>11.3</v>
      </c>
      <c r="FG27" s="1">
        <v>11.4</v>
      </c>
      <c r="FH27" s="1">
        <v>11.5</v>
      </c>
      <c r="FI27" s="1">
        <v>11.6</v>
      </c>
      <c r="FJ27" s="1">
        <v>11.7</v>
      </c>
      <c r="FK27" s="1">
        <v>11.8</v>
      </c>
    </row>
    <row r="28" ht="14.5" spans="1:167">
      <c r="A28" s="1"/>
      <c r="B28" s="16" t="s">
        <v>374</v>
      </c>
      <c r="C28" s="1">
        <v>9.6</v>
      </c>
      <c r="D28" s="1">
        <v>9.7</v>
      </c>
      <c r="E28" s="1">
        <v>9.7</v>
      </c>
      <c r="F28" s="1">
        <v>9.8</v>
      </c>
      <c r="G28" s="1">
        <v>9.9</v>
      </c>
      <c r="H28" s="1">
        <v>10</v>
      </c>
      <c r="I28" s="1">
        <v>10.3</v>
      </c>
      <c r="J28" s="1">
        <v>10.5</v>
      </c>
      <c r="K28" s="1">
        <v>10.7</v>
      </c>
      <c r="L28" s="1">
        <v>10.9</v>
      </c>
      <c r="M28" s="1">
        <v>11.1</v>
      </c>
      <c r="N28" s="1">
        <v>11.2</v>
      </c>
      <c r="O28" s="1">
        <v>11.4</v>
      </c>
      <c r="P28" s="1">
        <v>11.6</v>
      </c>
      <c r="Q28" s="1">
        <v>11.7</v>
      </c>
      <c r="R28" s="1">
        <v>11.9</v>
      </c>
      <c r="S28" s="1">
        <v>12.1</v>
      </c>
      <c r="T28" s="1">
        <v>12.3</v>
      </c>
      <c r="U28" s="1">
        <v>12.5</v>
      </c>
      <c r="V28" s="1">
        <v>12.7</v>
      </c>
      <c r="W28" s="1">
        <v>12.8</v>
      </c>
      <c r="Y28" s="1"/>
      <c r="Z28" s="16" t="s">
        <v>374</v>
      </c>
      <c r="AA28" s="1">
        <v>9.6</v>
      </c>
      <c r="AB28" s="1">
        <v>9.7</v>
      </c>
      <c r="AC28" s="1">
        <v>9.7</v>
      </c>
      <c r="AD28" s="1">
        <v>9.8</v>
      </c>
      <c r="AE28" s="1">
        <v>9.9</v>
      </c>
      <c r="AF28" s="1">
        <v>10</v>
      </c>
      <c r="AG28" s="1">
        <v>10.3</v>
      </c>
      <c r="AH28" s="1">
        <v>10.5</v>
      </c>
      <c r="AI28" s="1">
        <v>10.7</v>
      </c>
      <c r="AJ28" s="1">
        <v>10.9</v>
      </c>
      <c r="AK28" s="1">
        <v>11.1</v>
      </c>
      <c r="AL28" s="1">
        <v>11.2</v>
      </c>
      <c r="AM28" s="1">
        <v>11.4</v>
      </c>
      <c r="AN28" s="1">
        <v>11.6</v>
      </c>
      <c r="AO28" s="1">
        <v>11.7</v>
      </c>
      <c r="AP28" s="1">
        <v>11.9</v>
      </c>
      <c r="AQ28" s="1">
        <v>12.1</v>
      </c>
      <c r="AR28" s="1">
        <v>12.3</v>
      </c>
      <c r="AS28" s="1">
        <v>12.5</v>
      </c>
      <c r="AT28" s="1">
        <v>12.7</v>
      </c>
      <c r="AU28" s="1">
        <v>12.8</v>
      </c>
      <c r="AW28" s="1"/>
      <c r="AX28" s="16" t="s">
        <v>374</v>
      </c>
      <c r="AY28" s="1">
        <v>9.6</v>
      </c>
      <c r="AZ28" s="1">
        <v>9.7</v>
      </c>
      <c r="BA28" s="1">
        <v>9.7</v>
      </c>
      <c r="BB28" s="1">
        <v>9.8</v>
      </c>
      <c r="BC28" s="1">
        <v>9.9</v>
      </c>
      <c r="BD28" s="1">
        <v>10</v>
      </c>
      <c r="BE28" s="1">
        <v>10.3</v>
      </c>
      <c r="BF28" s="1">
        <v>10.5</v>
      </c>
      <c r="BG28" s="1">
        <v>10.7</v>
      </c>
      <c r="BH28" s="1">
        <v>10.9</v>
      </c>
      <c r="BI28" s="1">
        <v>11.1</v>
      </c>
      <c r="BJ28" s="1">
        <v>11.2</v>
      </c>
      <c r="BK28" s="1">
        <v>11.4</v>
      </c>
      <c r="BL28" s="1">
        <v>11.6</v>
      </c>
      <c r="BM28" s="1">
        <v>11.7</v>
      </c>
      <c r="BN28" s="1">
        <v>11.9</v>
      </c>
      <c r="BO28" s="1">
        <v>12.1</v>
      </c>
      <c r="BP28" s="1">
        <v>12.3</v>
      </c>
      <c r="BQ28" s="1">
        <v>12.5</v>
      </c>
      <c r="BR28" s="1">
        <v>12.7</v>
      </c>
      <c r="BS28" s="1">
        <v>12.8</v>
      </c>
      <c r="BU28" s="1"/>
      <c r="BV28" s="16" t="s">
        <v>374</v>
      </c>
      <c r="BW28" s="1">
        <v>9.6</v>
      </c>
      <c r="BX28" s="1">
        <v>9.7</v>
      </c>
      <c r="BY28" s="1">
        <v>9.7</v>
      </c>
      <c r="BZ28" s="1">
        <v>9.8</v>
      </c>
      <c r="CA28" s="1">
        <v>9.9</v>
      </c>
      <c r="CB28" s="1">
        <v>10</v>
      </c>
      <c r="CC28" s="1">
        <v>10.3</v>
      </c>
      <c r="CD28" s="1">
        <v>10.5</v>
      </c>
      <c r="CE28" s="1">
        <v>10.7</v>
      </c>
      <c r="CF28" s="1">
        <v>10.9</v>
      </c>
      <c r="CG28" s="1">
        <v>11.1</v>
      </c>
      <c r="CH28" s="1">
        <v>11.2</v>
      </c>
      <c r="CI28" s="1">
        <v>11.4</v>
      </c>
      <c r="CJ28" s="1">
        <v>11.6</v>
      </c>
      <c r="CK28" s="1">
        <v>11.7</v>
      </c>
      <c r="CL28" s="1">
        <v>11.9</v>
      </c>
      <c r="CM28" s="1">
        <v>12.1</v>
      </c>
      <c r="CN28" s="1">
        <v>12.3</v>
      </c>
      <c r="CO28" s="1">
        <v>12.5</v>
      </c>
      <c r="CP28" s="1">
        <v>12.7</v>
      </c>
      <c r="CQ28" s="1">
        <v>12.8</v>
      </c>
      <c r="CS28" s="1"/>
      <c r="CT28" s="16" t="s">
        <v>374</v>
      </c>
      <c r="CU28" s="1">
        <v>9.6</v>
      </c>
      <c r="CV28" s="1">
        <v>9.7</v>
      </c>
      <c r="CW28" s="1">
        <v>9.7</v>
      </c>
      <c r="CX28" s="1">
        <v>9.8</v>
      </c>
      <c r="CY28" s="1">
        <v>9.9</v>
      </c>
      <c r="CZ28" s="1">
        <v>10</v>
      </c>
      <c r="DA28" s="1">
        <v>10.3</v>
      </c>
      <c r="DB28" s="1">
        <v>10.5</v>
      </c>
      <c r="DC28" s="1">
        <v>10.7</v>
      </c>
      <c r="DD28" s="1">
        <v>10.9</v>
      </c>
      <c r="DE28" s="1">
        <v>11.1</v>
      </c>
      <c r="DF28" s="1">
        <v>11.2</v>
      </c>
      <c r="DG28" s="1">
        <v>11.4</v>
      </c>
      <c r="DH28" s="1">
        <v>11.6</v>
      </c>
      <c r="DI28" s="1">
        <v>11.7</v>
      </c>
      <c r="DJ28" s="1">
        <v>11.9</v>
      </c>
      <c r="DK28" s="1">
        <v>12.1</v>
      </c>
      <c r="DL28" s="1">
        <v>12.3</v>
      </c>
      <c r="DM28" s="1">
        <v>12.5</v>
      </c>
      <c r="DN28" s="1">
        <v>12.7</v>
      </c>
      <c r="DO28" s="1">
        <v>12.8</v>
      </c>
      <c r="DQ28" s="1"/>
      <c r="DR28" s="16" t="s">
        <v>374</v>
      </c>
      <c r="DS28" s="1">
        <v>9.6</v>
      </c>
      <c r="DT28" s="1">
        <v>9.7</v>
      </c>
      <c r="DU28" s="1">
        <v>9.7</v>
      </c>
      <c r="DV28" s="1">
        <v>9.8</v>
      </c>
      <c r="DW28" s="1">
        <v>9.9</v>
      </c>
      <c r="DX28" s="1">
        <v>10</v>
      </c>
      <c r="DY28" s="1">
        <v>10.3</v>
      </c>
      <c r="DZ28" s="1">
        <v>10.5</v>
      </c>
      <c r="EA28" s="1">
        <v>10.7</v>
      </c>
      <c r="EB28" s="1">
        <v>10.9</v>
      </c>
      <c r="EC28" s="1">
        <v>11.1</v>
      </c>
      <c r="ED28" s="1">
        <v>11.2</v>
      </c>
      <c r="EE28" s="1">
        <v>11.4</v>
      </c>
      <c r="EF28" s="1">
        <v>11.6</v>
      </c>
      <c r="EG28" s="1">
        <v>11.7</v>
      </c>
      <c r="EH28" s="1">
        <v>11.9</v>
      </c>
      <c r="EI28" s="1">
        <v>12.1</v>
      </c>
      <c r="EJ28" s="1">
        <v>12.3</v>
      </c>
      <c r="EK28" s="1">
        <v>12.5</v>
      </c>
      <c r="EL28" s="1">
        <v>12.7</v>
      </c>
      <c r="EM28" s="1">
        <v>12.8</v>
      </c>
      <c r="EO28" s="1"/>
      <c r="EP28" s="16" t="s">
        <v>374</v>
      </c>
      <c r="EQ28" s="1">
        <v>9.6</v>
      </c>
      <c r="ER28" s="1">
        <v>9.7</v>
      </c>
      <c r="ES28" s="1">
        <v>9.7</v>
      </c>
      <c r="ET28" s="1">
        <v>9.8</v>
      </c>
      <c r="EU28" s="1">
        <v>9.9</v>
      </c>
      <c r="EV28" s="1">
        <v>10</v>
      </c>
      <c r="EW28" s="1">
        <v>10.3</v>
      </c>
      <c r="EX28" s="1">
        <v>10.5</v>
      </c>
      <c r="EY28" s="1">
        <v>10.7</v>
      </c>
      <c r="EZ28" s="1">
        <v>10.9</v>
      </c>
      <c r="FA28" s="1">
        <v>11.1</v>
      </c>
      <c r="FB28" s="1">
        <v>11.2</v>
      </c>
      <c r="FC28" s="1">
        <v>11.4</v>
      </c>
      <c r="FD28" s="1">
        <v>11.6</v>
      </c>
      <c r="FE28" s="1">
        <v>11.7</v>
      </c>
      <c r="FF28" s="1">
        <v>11.9</v>
      </c>
      <c r="FG28" s="1">
        <v>12.1</v>
      </c>
      <c r="FH28" s="1">
        <v>12.3</v>
      </c>
      <c r="FI28" s="1">
        <v>12.5</v>
      </c>
      <c r="FJ28" s="1">
        <v>12.7</v>
      </c>
      <c r="FK28" s="1">
        <v>12.8</v>
      </c>
    </row>
    <row r="29" ht="14.5" spans="1:16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</row>
    <row r="30" ht="14.5" spans="1:167">
      <c r="A30" s="1"/>
      <c r="B30" s="7" t="s">
        <v>376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Y30" s="1"/>
      <c r="Z30" s="7" t="s">
        <v>376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1"/>
      <c r="AX30" s="7" t="s">
        <v>376</v>
      </c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U30" s="1"/>
      <c r="BV30" s="7" t="s">
        <v>376</v>
      </c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S30" s="1"/>
      <c r="CT30" s="7" t="s">
        <v>376</v>
      </c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Q30" s="1"/>
      <c r="DR30" s="7" t="s">
        <v>376</v>
      </c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O30" s="1"/>
      <c r="EP30" s="7" t="s">
        <v>376</v>
      </c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</row>
    <row r="31" ht="14.5" spans="1:167">
      <c r="A31" s="1"/>
      <c r="B31" s="16" t="s">
        <v>370</v>
      </c>
      <c r="C31" s="60">
        <v>9898</v>
      </c>
      <c r="D31" s="60">
        <v>9829</v>
      </c>
      <c r="E31" s="60">
        <v>9797</v>
      </c>
      <c r="F31" s="60">
        <v>9717</v>
      </c>
      <c r="G31" s="60">
        <v>9531</v>
      </c>
      <c r="H31" s="60">
        <v>9345</v>
      </c>
      <c r="I31" s="60">
        <v>9181</v>
      </c>
      <c r="J31" s="60">
        <v>9015</v>
      </c>
      <c r="K31" s="60">
        <v>9048</v>
      </c>
      <c r="L31" s="60">
        <v>9064</v>
      </c>
      <c r="M31" s="60">
        <v>9086</v>
      </c>
      <c r="N31" s="60">
        <v>9080</v>
      </c>
      <c r="O31" s="60">
        <v>9090</v>
      </c>
      <c r="P31" s="60">
        <v>9101</v>
      </c>
      <c r="Q31" s="60">
        <v>9111</v>
      </c>
      <c r="R31" s="60">
        <v>9121</v>
      </c>
      <c r="S31" s="60">
        <v>9132</v>
      </c>
      <c r="T31" s="60">
        <v>9142</v>
      </c>
      <c r="U31" s="60">
        <v>9152</v>
      </c>
      <c r="V31" s="60">
        <v>9162</v>
      </c>
      <c r="W31" s="60">
        <v>9172</v>
      </c>
      <c r="Y31" s="1"/>
      <c r="Z31" s="16" t="s">
        <v>370</v>
      </c>
      <c r="AA31" s="60">
        <v>9898</v>
      </c>
      <c r="AB31" s="60">
        <v>9829</v>
      </c>
      <c r="AC31" s="60">
        <v>9797</v>
      </c>
      <c r="AD31" s="60">
        <v>9717</v>
      </c>
      <c r="AE31" s="60">
        <v>9531</v>
      </c>
      <c r="AF31" s="60">
        <v>9345</v>
      </c>
      <c r="AG31" s="60">
        <v>9181</v>
      </c>
      <c r="AH31" s="60">
        <v>9015</v>
      </c>
      <c r="AI31" s="60">
        <v>9048</v>
      </c>
      <c r="AJ31" s="60">
        <v>9064</v>
      </c>
      <c r="AK31" s="60">
        <v>9086</v>
      </c>
      <c r="AL31" s="60">
        <v>9080</v>
      </c>
      <c r="AM31" s="60">
        <v>9090</v>
      </c>
      <c r="AN31" s="60">
        <v>9101</v>
      </c>
      <c r="AO31" s="60">
        <v>9111</v>
      </c>
      <c r="AP31" s="60">
        <v>9121</v>
      </c>
      <c r="AQ31" s="60">
        <v>9132</v>
      </c>
      <c r="AR31" s="60">
        <v>9142</v>
      </c>
      <c r="AS31" s="60">
        <v>9152</v>
      </c>
      <c r="AT31" s="60">
        <v>9162</v>
      </c>
      <c r="AU31" s="60">
        <v>9172</v>
      </c>
      <c r="AW31" s="1"/>
      <c r="AX31" s="16" t="s">
        <v>370</v>
      </c>
      <c r="AY31" s="60">
        <v>9898</v>
      </c>
      <c r="AZ31" s="60">
        <v>9829</v>
      </c>
      <c r="BA31" s="60">
        <v>9797</v>
      </c>
      <c r="BB31" s="60">
        <v>9717</v>
      </c>
      <c r="BC31" s="60">
        <v>9531</v>
      </c>
      <c r="BD31" s="60">
        <v>9345</v>
      </c>
      <c r="BE31" s="60">
        <v>9181</v>
      </c>
      <c r="BF31" s="60">
        <v>9015</v>
      </c>
      <c r="BG31" s="60">
        <v>9048</v>
      </c>
      <c r="BH31" s="60">
        <v>9064</v>
      </c>
      <c r="BI31" s="60">
        <v>9086</v>
      </c>
      <c r="BJ31" s="60">
        <v>9080</v>
      </c>
      <c r="BK31" s="60">
        <v>9090</v>
      </c>
      <c r="BL31" s="60">
        <v>9101</v>
      </c>
      <c r="BM31" s="60">
        <v>9111</v>
      </c>
      <c r="BN31" s="60">
        <v>9121</v>
      </c>
      <c r="BO31" s="60">
        <v>9132</v>
      </c>
      <c r="BP31" s="60">
        <v>9142</v>
      </c>
      <c r="BQ31" s="60">
        <v>9152</v>
      </c>
      <c r="BR31" s="60">
        <v>9162</v>
      </c>
      <c r="BS31" s="60">
        <v>9172</v>
      </c>
      <c r="BU31" s="1"/>
      <c r="BV31" s="16" t="s">
        <v>370</v>
      </c>
      <c r="BW31" s="60">
        <v>9898</v>
      </c>
      <c r="BX31" s="60">
        <v>9829</v>
      </c>
      <c r="BY31" s="60">
        <v>9797</v>
      </c>
      <c r="BZ31" s="60">
        <v>9717</v>
      </c>
      <c r="CA31" s="60">
        <v>9531</v>
      </c>
      <c r="CB31" s="60">
        <v>9345</v>
      </c>
      <c r="CC31" s="60">
        <v>9181</v>
      </c>
      <c r="CD31" s="60">
        <v>9015</v>
      </c>
      <c r="CE31" s="60">
        <v>9048</v>
      </c>
      <c r="CF31" s="60">
        <v>9064</v>
      </c>
      <c r="CG31" s="60">
        <v>9086</v>
      </c>
      <c r="CH31" s="60">
        <v>9080</v>
      </c>
      <c r="CI31" s="60">
        <v>9090</v>
      </c>
      <c r="CJ31" s="60">
        <v>9101</v>
      </c>
      <c r="CK31" s="60">
        <v>9111</v>
      </c>
      <c r="CL31" s="60">
        <v>9121</v>
      </c>
      <c r="CM31" s="60">
        <v>9132</v>
      </c>
      <c r="CN31" s="60">
        <v>9142</v>
      </c>
      <c r="CO31" s="60">
        <v>9152</v>
      </c>
      <c r="CP31" s="60">
        <v>9162</v>
      </c>
      <c r="CQ31" s="60">
        <v>9172</v>
      </c>
      <c r="CS31" s="1"/>
      <c r="CT31" s="16" t="s">
        <v>370</v>
      </c>
      <c r="CU31" s="60">
        <v>9898</v>
      </c>
      <c r="CV31" s="60">
        <v>9829</v>
      </c>
      <c r="CW31" s="60">
        <v>9797</v>
      </c>
      <c r="CX31" s="60">
        <v>9717</v>
      </c>
      <c r="CY31" s="60">
        <v>9531</v>
      </c>
      <c r="CZ31" s="60">
        <v>9345</v>
      </c>
      <c r="DA31" s="60">
        <v>9181</v>
      </c>
      <c r="DB31" s="60">
        <v>9015</v>
      </c>
      <c r="DC31" s="60">
        <v>9048</v>
      </c>
      <c r="DD31" s="60">
        <v>9064</v>
      </c>
      <c r="DE31" s="60">
        <v>9086</v>
      </c>
      <c r="DF31" s="60">
        <v>9080</v>
      </c>
      <c r="DG31" s="60">
        <v>9090</v>
      </c>
      <c r="DH31" s="60">
        <v>9101</v>
      </c>
      <c r="DI31" s="60">
        <v>9111</v>
      </c>
      <c r="DJ31" s="60">
        <v>9121</v>
      </c>
      <c r="DK31" s="60">
        <v>9132</v>
      </c>
      <c r="DL31" s="60">
        <v>9142</v>
      </c>
      <c r="DM31" s="60">
        <v>9152</v>
      </c>
      <c r="DN31" s="60">
        <v>9162</v>
      </c>
      <c r="DO31" s="60">
        <v>9172</v>
      </c>
      <c r="DQ31" s="1"/>
      <c r="DR31" s="16" t="s">
        <v>370</v>
      </c>
      <c r="DS31" s="60">
        <v>9898</v>
      </c>
      <c r="DT31" s="60">
        <v>9829</v>
      </c>
      <c r="DU31" s="60">
        <v>9797</v>
      </c>
      <c r="DV31" s="60">
        <v>9717</v>
      </c>
      <c r="DW31" s="60">
        <v>9531</v>
      </c>
      <c r="DX31" s="60">
        <v>9345</v>
      </c>
      <c r="DY31" s="60">
        <v>9181</v>
      </c>
      <c r="DZ31" s="60">
        <v>9015</v>
      </c>
      <c r="EA31" s="60">
        <v>9048</v>
      </c>
      <c r="EB31" s="60">
        <v>9064</v>
      </c>
      <c r="EC31" s="60">
        <v>9086</v>
      </c>
      <c r="ED31" s="60">
        <v>9080</v>
      </c>
      <c r="EE31" s="60">
        <v>9090</v>
      </c>
      <c r="EF31" s="60">
        <v>9101</v>
      </c>
      <c r="EG31" s="60">
        <v>9111</v>
      </c>
      <c r="EH31" s="60">
        <v>9121</v>
      </c>
      <c r="EI31" s="60">
        <v>9132</v>
      </c>
      <c r="EJ31" s="60">
        <v>9142</v>
      </c>
      <c r="EK31" s="60">
        <v>9152</v>
      </c>
      <c r="EL31" s="60">
        <v>9162</v>
      </c>
      <c r="EM31" s="60">
        <v>9172</v>
      </c>
      <c r="EO31" s="1"/>
      <c r="EP31" s="16" t="s">
        <v>370</v>
      </c>
      <c r="EQ31" s="60">
        <v>9898</v>
      </c>
      <c r="ER31" s="60">
        <v>9829</v>
      </c>
      <c r="ES31" s="60">
        <v>9797</v>
      </c>
      <c r="ET31" s="60">
        <v>9717</v>
      </c>
      <c r="EU31" s="60">
        <v>9531</v>
      </c>
      <c r="EV31" s="60">
        <v>9345</v>
      </c>
      <c r="EW31" s="60">
        <v>9181</v>
      </c>
      <c r="EX31" s="60">
        <v>9015</v>
      </c>
      <c r="EY31" s="60">
        <v>9048</v>
      </c>
      <c r="EZ31" s="60">
        <v>9064</v>
      </c>
      <c r="FA31" s="60">
        <v>9086</v>
      </c>
      <c r="FB31" s="60">
        <v>9080</v>
      </c>
      <c r="FC31" s="60">
        <v>9090</v>
      </c>
      <c r="FD31" s="60">
        <v>9101</v>
      </c>
      <c r="FE31" s="60">
        <v>9111</v>
      </c>
      <c r="FF31" s="60">
        <v>9121</v>
      </c>
      <c r="FG31" s="60">
        <v>9132</v>
      </c>
      <c r="FH31" s="60">
        <v>9142</v>
      </c>
      <c r="FI31" s="60">
        <v>9152</v>
      </c>
      <c r="FJ31" s="60">
        <v>9162</v>
      </c>
      <c r="FK31" s="60">
        <v>9172</v>
      </c>
    </row>
    <row r="32" ht="14.5" spans="1:167">
      <c r="A32" s="1"/>
      <c r="B32" s="16" t="s">
        <v>371</v>
      </c>
      <c r="C32" s="60">
        <v>33466</v>
      </c>
      <c r="D32" s="60">
        <v>33624</v>
      </c>
      <c r="E32" s="60">
        <v>33768</v>
      </c>
      <c r="F32" s="60">
        <v>33919</v>
      </c>
      <c r="G32" s="60">
        <v>33389</v>
      </c>
      <c r="H32" s="60">
        <v>32873</v>
      </c>
      <c r="I32" s="60">
        <v>32372</v>
      </c>
      <c r="J32" s="60">
        <v>31873</v>
      </c>
      <c r="K32" s="60">
        <v>31872</v>
      </c>
      <c r="L32" s="60">
        <v>31884</v>
      </c>
      <c r="M32" s="60">
        <v>31886</v>
      </c>
      <c r="N32" s="60">
        <v>33236</v>
      </c>
      <c r="O32" s="60">
        <v>33225</v>
      </c>
      <c r="P32" s="60">
        <v>33225</v>
      </c>
      <c r="Q32" s="60">
        <v>33220</v>
      </c>
      <c r="R32" s="60">
        <v>33215</v>
      </c>
      <c r="S32" s="60">
        <v>33213</v>
      </c>
      <c r="T32" s="60">
        <v>33208</v>
      </c>
      <c r="U32" s="60">
        <v>33205</v>
      </c>
      <c r="V32" s="60">
        <v>33202</v>
      </c>
      <c r="W32" s="60">
        <v>33199</v>
      </c>
      <c r="Y32" s="1"/>
      <c r="Z32" s="16" t="s">
        <v>371</v>
      </c>
      <c r="AA32" s="60">
        <v>33466</v>
      </c>
      <c r="AB32" s="60">
        <v>33624</v>
      </c>
      <c r="AC32" s="60">
        <v>33768</v>
      </c>
      <c r="AD32" s="60">
        <v>33919</v>
      </c>
      <c r="AE32" s="60">
        <v>33389</v>
      </c>
      <c r="AF32" s="60">
        <v>32873</v>
      </c>
      <c r="AG32" s="60">
        <v>32372</v>
      </c>
      <c r="AH32" s="60">
        <v>31873</v>
      </c>
      <c r="AI32" s="60">
        <v>31872</v>
      </c>
      <c r="AJ32" s="60">
        <v>31884</v>
      </c>
      <c r="AK32" s="60">
        <v>31886</v>
      </c>
      <c r="AL32" s="60">
        <v>33236</v>
      </c>
      <c r="AM32" s="60">
        <v>33225</v>
      </c>
      <c r="AN32" s="60">
        <v>33225</v>
      </c>
      <c r="AO32" s="60">
        <v>33220</v>
      </c>
      <c r="AP32" s="60">
        <v>33215</v>
      </c>
      <c r="AQ32" s="60">
        <v>33213</v>
      </c>
      <c r="AR32" s="60">
        <v>33208</v>
      </c>
      <c r="AS32" s="60">
        <v>33205</v>
      </c>
      <c r="AT32" s="60">
        <v>33202</v>
      </c>
      <c r="AU32" s="60">
        <v>33199</v>
      </c>
      <c r="AW32" s="1"/>
      <c r="AX32" s="16" t="s">
        <v>371</v>
      </c>
      <c r="AY32" s="60">
        <v>33466</v>
      </c>
      <c r="AZ32" s="60">
        <v>33624</v>
      </c>
      <c r="BA32" s="60">
        <v>33768</v>
      </c>
      <c r="BB32" s="60">
        <v>33919</v>
      </c>
      <c r="BC32" s="60">
        <v>33389</v>
      </c>
      <c r="BD32" s="60">
        <v>32873</v>
      </c>
      <c r="BE32" s="60">
        <v>32372</v>
      </c>
      <c r="BF32" s="60">
        <v>31873</v>
      </c>
      <c r="BG32" s="60">
        <v>31872</v>
      </c>
      <c r="BH32" s="60">
        <v>31884</v>
      </c>
      <c r="BI32" s="60">
        <v>31886</v>
      </c>
      <c r="BJ32" s="60">
        <v>33236</v>
      </c>
      <c r="BK32" s="60">
        <v>33225</v>
      </c>
      <c r="BL32" s="60">
        <v>33225</v>
      </c>
      <c r="BM32" s="60">
        <v>33220</v>
      </c>
      <c r="BN32" s="60">
        <v>33215</v>
      </c>
      <c r="BO32" s="60">
        <v>33213</v>
      </c>
      <c r="BP32" s="60">
        <v>33208</v>
      </c>
      <c r="BQ32" s="60">
        <v>33205</v>
      </c>
      <c r="BR32" s="60">
        <v>33202</v>
      </c>
      <c r="BS32" s="60">
        <v>33199</v>
      </c>
      <c r="BU32" s="1"/>
      <c r="BV32" s="16" t="s">
        <v>371</v>
      </c>
      <c r="BW32" s="60">
        <v>33466</v>
      </c>
      <c r="BX32" s="60">
        <v>33624</v>
      </c>
      <c r="BY32" s="60">
        <v>33768</v>
      </c>
      <c r="BZ32" s="60">
        <v>33919</v>
      </c>
      <c r="CA32" s="60">
        <v>33389</v>
      </c>
      <c r="CB32" s="60">
        <v>32873</v>
      </c>
      <c r="CC32" s="60">
        <v>32372</v>
      </c>
      <c r="CD32" s="60">
        <v>31873</v>
      </c>
      <c r="CE32" s="60">
        <v>31872</v>
      </c>
      <c r="CF32" s="60">
        <v>31884</v>
      </c>
      <c r="CG32" s="60">
        <v>31886</v>
      </c>
      <c r="CH32" s="60">
        <v>33236</v>
      </c>
      <c r="CI32" s="60">
        <v>33225</v>
      </c>
      <c r="CJ32" s="60">
        <v>33225</v>
      </c>
      <c r="CK32" s="60">
        <v>33220</v>
      </c>
      <c r="CL32" s="60">
        <v>33215</v>
      </c>
      <c r="CM32" s="60">
        <v>33213</v>
      </c>
      <c r="CN32" s="60">
        <v>33208</v>
      </c>
      <c r="CO32" s="60">
        <v>33205</v>
      </c>
      <c r="CP32" s="60">
        <v>33202</v>
      </c>
      <c r="CQ32" s="60">
        <v>33199</v>
      </c>
      <c r="CS32" s="1"/>
      <c r="CT32" s="16" t="s">
        <v>371</v>
      </c>
      <c r="CU32" s="60">
        <v>33466</v>
      </c>
      <c r="CV32" s="60">
        <v>33624</v>
      </c>
      <c r="CW32" s="60">
        <v>33768</v>
      </c>
      <c r="CX32" s="60">
        <v>33919</v>
      </c>
      <c r="CY32" s="60">
        <v>33389</v>
      </c>
      <c r="CZ32" s="60">
        <v>32873</v>
      </c>
      <c r="DA32" s="60">
        <v>32372</v>
      </c>
      <c r="DB32" s="60">
        <v>31873</v>
      </c>
      <c r="DC32" s="60">
        <v>31872</v>
      </c>
      <c r="DD32" s="60">
        <v>31884</v>
      </c>
      <c r="DE32" s="60">
        <v>31886</v>
      </c>
      <c r="DF32" s="60">
        <v>33236</v>
      </c>
      <c r="DG32" s="60">
        <v>33225</v>
      </c>
      <c r="DH32" s="60">
        <v>33225</v>
      </c>
      <c r="DI32" s="60">
        <v>33220</v>
      </c>
      <c r="DJ32" s="60">
        <v>33215</v>
      </c>
      <c r="DK32" s="60">
        <v>33213</v>
      </c>
      <c r="DL32" s="60">
        <v>33208</v>
      </c>
      <c r="DM32" s="60">
        <v>33205</v>
      </c>
      <c r="DN32" s="60">
        <v>33202</v>
      </c>
      <c r="DO32" s="60">
        <v>33199</v>
      </c>
      <c r="DQ32" s="1"/>
      <c r="DR32" s="16" t="s">
        <v>371</v>
      </c>
      <c r="DS32" s="60">
        <v>33466</v>
      </c>
      <c r="DT32" s="60">
        <v>33624</v>
      </c>
      <c r="DU32" s="60">
        <v>33768</v>
      </c>
      <c r="DV32" s="60">
        <v>33919</v>
      </c>
      <c r="DW32" s="60">
        <v>33389</v>
      </c>
      <c r="DX32" s="60">
        <v>32873</v>
      </c>
      <c r="DY32" s="60">
        <v>32372</v>
      </c>
      <c r="DZ32" s="60">
        <v>31873</v>
      </c>
      <c r="EA32" s="60">
        <v>31872</v>
      </c>
      <c r="EB32" s="60">
        <v>31884</v>
      </c>
      <c r="EC32" s="60">
        <v>31886</v>
      </c>
      <c r="ED32" s="60">
        <v>33236</v>
      </c>
      <c r="EE32" s="60">
        <v>33225</v>
      </c>
      <c r="EF32" s="60">
        <v>33225</v>
      </c>
      <c r="EG32" s="60">
        <v>33220</v>
      </c>
      <c r="EH32" s="60">
        <v>33215</v>
      </c>
      <c r="EI32" s="60">
        <v>33213</v>
      </c>
      <c r="EJ32" s="60">
        <v>33208</v>
      </c>
      <c r="EK32" s="60">
        <v>33205</v>
      </c>
      <c r="EL32" s="60">
        <v>33202</v>
      </c>
      <c r="EM32" s="60">
        <v>33199</v>
      </c>
      <c r="EO32" s="1"/>
      <c r="EP32" s="16" t="s">
        <v>371</v>
      </c>
      <c r="EQ32" s="60">
        <v>33466</v>
      </c>
      <c r="ER32" s="60">
        <v>33624</v>
      </c>
      <c r="ES32" s="60">
        <v>33768</v>
      </c>
      <c r="ET32" s="60">
        <v>33919</v>
      </c>
      <c r="EU32" s="60">
        <v>33389</v>
      </c>
      <c r="EV32" s="60">
        <v>32873</v>
      </c>
      <c r="EW32" s="60">
        <v>32372</v>
      </c>
      <c r="EX32" s="60">
        <v>31873</v>
      </c>
      <c r="EY32" s="60">
        <v>31872</v>
      </c>
      <c r="EZ32" s="60">
        <v>31884</v>
      </c>
      <c r="FA32" s="60">
        <v>31886</v>
      </c>
      <c r="FB32" s="60">
        <v>33236</v>
      </c>
      <c r="FC32" s="60">
        <v>33225</v>
      </c>
      <c r="FD32" s="60">
        <v>33225</v>
      </c>
      <c r="FE32" s="60">
        <v>33220</v>
      </c>
      <c r="FF32" s="60">
        <v>33215</v>
      </c>
      <c r="FG32" s="60">
        <v>33213</v>
      </c>
      <c r="FH32" s="60">
        <v>33208</v>
      </c>
      <c r="FI32" s="60">
        <v>33205</v>
      </c>
      <c r="FJ32" s="60">
        <v>33202</v>
      </c>
      <c r="FK32" s="60">
        <v>33199</v>
      </c>
    </row>
    <row r="33" ht="14.5" spans="1:16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</row>
    <row r="34" ht="14.5" spans="1:167">
      <c r="A34" s="1" t="s">
        <v>377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Y34" s="1" t="s">
        <v>377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1" t="s">
        <v>377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U34" s="1" t="s">
        <v>377</v>
      </c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S34" s="1" t="s">
        <v>377</v>
      </c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Q34" s="1" t="s">
        <v>377</v>
      </c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O34" s="1" t="s">
        <v>377</v>
      </c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</row>
    <row r="35" ht="14.5" spans="1:167">
      <c r="A35" s="1" t="s">
        <v>378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Y35" s="1" t="s">
        <v>378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1" t="s">
        <v>378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U35" s="1" t="s">
        <v>378</v>
      </c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S35" s="1" t="s">
        <v>378</v>
      </c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Q35" s="1" t="s">
        <v>378</v>
      </c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O35" s="1" t="s">
        <v>378</v>
      </c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</row>
    <row r="36" ht="14.5" spans="1:16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</row>
    <row r="37" ht="14.5" spans="1:16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</row>
    <row r="38" ht="14.5" spans="1:16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</row>
    <row r="39" ht="14.5" spans="1:16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</row>
    <row r="40" ht="14.5" spans="1:16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</row>
    <row r="41" ht="14.5" spans="1:16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</row>
    <row r="42" ht="14.5" spans="1:16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</row>
    <row r="43" ht="14.5" spans="1:16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</row>
    <row r="44" ht="14.5" spans="1:16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</row>
    <row r="45" ht="14.5" spans="1:16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</row>
    <row r="46" ht="14.5" spans="1:16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</row>
    <row r="47" ht="14.5" spans="1:16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</row>
    <row r="48" ht="14.5" spans="1:16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</row>
    <row r="49" ht="14.5" spans="25:143"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</row>
    <row r="50" ht="14.5" spans="25:143"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</row>
    <row r="51" ht="14.5" spans="25:143"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</row>
    <row r="52" ht="14.5" spans="25:143"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</row>
    <row r="53" ht="14.5" spans="25:143"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</row>
    <row r="54" ht="14.5" spans="25:143"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</row>
    <row r="55" ht="14.5" spans="25:143"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</row>
    <row r="56" ht="14.5" spans="25:143"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</row>
    <row r="57" ht="14.5" spans="25:143"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</row>
  </sheetData>
  <mergeCells count="269">
    <mergeCell ref="A1:B1"/>
    <mergeCell ref="Y1:Z1"/>
    <mergeCell ref="AW1:AX1"/>
    <mergeCell ref="BU1:BV1"/>
    <mergeCell ref="CS1:CT1"/>
    <mergeCell ref="DQ1:DR1"/>
    <mergeCell ref="EO1:EP1"/>
    <mergeCell ref="A2:B2"/>
    <mergeCell ref="Y2:Z2"/>
    <mergeCell ref="AW2:AX2"/>
    <mergeCell ref="BU2:BV2"/>
    <mergeCell ref="CS2:CT2"/>
    <mergeCell ref="DQ2:DR2"/>
    <mergeCell ref="EO2:EP2"/>
    <mergeCell ref="A3:B3"/>
    <mergeCell ref="Y3:Z3"/>
    <mergeCell ref="AW3:AX3"/>
    <mergeCell ref="BU3:BV3"/>
    <mergeCell ref="CS3:CT3"/>
    <mergeCell ref="DQ3:DR3"/>
    <mergeCell ref="EO3:EP3"/>
    <mergeCell ref="A4:B4"/>
    <mergeCell ref="Y4:Z4"/>
    <mergeCell ref="AW4:AX4"/>
    <mergeCell ref="BU4:BV4"/>
    <mergeCell ref="CS4:CT4"/>
    <mergeCell ref="DQ4:DR4"/>
    <mergeCell ref="EO4:EP4"/>
    <mergeCell ref="A5:B5"/>
    <mergeCell ref="Y5:Z5"/>
    <mergeCell ref="AW5:AX5"/>
    <mergeCell ref="BU5:BV5"/>
    <mergeCell ref="CS5:CT5"/>
    <mergeCell ref="DQ5:DR5"/>
    <mergeCell ref="EO5:EP5"/>
    <mergeCell ref="A6:B6"/>
    <mergeCell ref="Y6:Z6"/>
    <mergeCell ref="AW6:AX6"/>
    <mergeCell ref="BU6:BV6"/>
    <mergeCell ref="CS6:CT6"/>
    <mergeCell ref="DQ6:DR6"/>
    <mergeCell ref="EO6:EP6"/>
    <mergeCell ref="A7:B7"/>
    <mergeCell ref="Y7:Z7"/>
    <mergeCell ref="AW7:AX7"/>
    <mergeCell ref="BU7:BV7"/>
    <mergeCell ref="CS7:CT7"/>
    <mergeCell ref="DQ7:DR7"/>
    <mergeCell ref="EO7:EP7"/>
    <mergeCell ref="A8:B8"/>
    <mergeCell ref="Y8:Z8"/>
    <mergeCell ref="AW8:AX8"/>
    <mergeCell ref="BU8:BV8"/>
    <mergeCell ref="CS8:CT8"/>
    <mergeCell ref="DQ8:DR8"/>
    <mergeCell ref="EO8:EP8"/>
    <mergeCell ref="A9:B9"/>
    <mergeCell ref="Y9:Z9"/>
    <mergeCell ref="AW9:AX9"/>
    <mergeCell ref="BU9:BV9"/>
    <mergeCell ref="CS9:CT9"/>
    <mergeCell ref="DQ9:DR9"/>
    <mergeCell ref="EO9:EP9"/>
    <mergeCell ref="A10:B10"/>
    <mergeCell ref="Y10:Z10"/>
    <mergeCell ref="AW10:AX10"/>
    <mergeCell ref="BU10:BV10"/>
    <mergeCell ref="CS10:CT10"/>
    <mergeCell ref="DQ10:DR10"/>
    <mergeCell ref="EO10:EP10"/>
    <mergeCell ref="A11:B11"/>
    <mergeCell ref="Y11:Z11"/>
    <mergeCell ref="AW11:AX11"/>
    <mergeCell ref="BU11:BV11"/>
    <mergeCell ref="CS11:CT11"/>
    <mergeCell ref="DQ11:DR11"/>
    <mergeCell ref="EO11:EP11"/>
    <mergeCell ref="A12:B12"/>
    <mergeCell ref="Y12:Z12"/>
    <mergeCell ref="AW12:AX12"/>
    <mergeCell ref="BU12:BV12"/>
    <mergeCell ref="CS12:CT12"/>
    <mergeCell ref="DQ12:DR12"/>
    <mergeCell ref="EO12:EP12"/>
    <mergeCell ref="A17:B17"/>
    <mergeCell ref="Y17:Z17"/>
    <mergeCell ref="AW17:AX17"/>
    <mergeCell ref="BU17:BV17"/>
    <mergeCell ref="CS17:CT17"/>
    <mergeCell ref="DQ17:DR17"/>
    <mergeCell ref="EO17:EP17"/>
    <mergeCell ref="A21:B21"/>
    <mergeCell ref="Y21:Z21"/>
    <mergeCell ref="AW21:AX21"/>
    <mergeCell ref="BU21:BV21"/>
    <mergeCell ref="CS21:CT21"/>
    <mergeCell ref="DQ21:DR21"/>
    <mergeCell ref="EO21:EP21"/>
    <mergeCell ref="A25:B25"/>
    <mergeCell ref="Y25:Z25"/>
    <mergeCell ref="AW25:AX25"/>
    <mergeCell ref="BU25:BV25"/>
    <mergeCell ref="CS25:CT25"/>
    <mergeCell ref="DQ25:DR25"/>
    <mergeCell ref="EO25:EP25"/>
    <mergeCell ref="A29:B29"/>
    <mergeCell ref="Y29:Z29"/>
    <mergeCell ref="AW29:AX29"/>
    <mergeCell ref="BU29:BV29"/>
    <mergeCell ref="CS29:CT29"/>
    <mergeCell ref="DQ29:DR29"/>
    <mergeCell ref="EO29:EP29"/>
    <mergeCell ref="A33:B33"/>
    <mergeCell ref="Y33:Z33"/>
    <mergeCell ref="AW33:AX33"/>
    <mergeCell ref="BU33:BV33"/>
    <mergeCell ref="CS33:CT33"/>
    <mergeCell ref="DQ33:DR33"/>
    <mergeCell ref="EO33:EP33"/>
    <mergeCell ref="A34:B34"/>
    <mergeCell ref="Y34:Z34"/>
    <mergeCell ref="AW34:AX34"/>
    <mergeCell ref="BU34:BV34"/>
    <mergeCell ref="CS34:CT34"/>
    <mergeCell ref="DQ34:DR34"/>
    <mergeCell ref="EO34:EP34"/>
    <mergeCell ref="A35:B35"/>
    <mergeCell ref="Y35:Z35"/>
    <mergeCell ref="AW35:AX35"/>
    <mergeCell ref="BU35:BV35"/>
    <mergeCell ref="CS35:CT35"/>
    <mergeCell ref="DQ35:DR35"/>
    <mergeCell ref="EO35:EP35"/>
    <mergeCell ref="A36:B36"/>
    <mergeCell ref="Y36:Z36"/>
    <mergeCell ref="AW36:AX36"/>
    <mergeCell ref="BU36:BV36"/>
    <mergeCell ref="CS36:CT36"/>
    <mergeCell ref="DQ36:DR36"/>
    <mergeCell ref="EO36:EP36"/>
    <mergeCell ref="A37:B37"/>
    <mergeCell ref="Y37:Z37"/>
    <mergeCell ref="AW37:AX37"/>
    <mergeCell ref="BU37:BV37"/>
    <mergeCell ref="CS37:CT37"/>
    <mergeCell ref="DQ37:DR37"/>
    <mergeCell ref="EO37:EP37"/>
    <mergeCell ref="A38:B38"/>
    <mergeCell ref="Y38:Z38"/>
    <mergeCell ref="AW38:AX38"/>
    <mergeCell ref="BU38:BV38"/>
    <mergeCell ref="CS38:CT38"/>
    <mergeCell ref="DQ38:DR38"/>
    <mergeCell ref="EO38:EP38"/>
    <mergeCell ref="A39:B39"/>
    <mergeCell ref="Y39:Z39"/>
    <mergeCell ref="AW39:AX39"/>
    <mergeCell ref="BU39:BV39"/>
    <mergeCell ref="CS39:CT39"/>
    <mergeCell ref="DQ39:DR39"/>
    <mergeCell ref="EO39:EP39"/>
    <mergeCell ref="A40:B40"/>
    <mergeCell ref="Y40:Z40"/>
    <mergeCell ref="AW40:AX40"/>
    <mergeCell ref="BU40:BV40"/>
    <mergeCell ref="CS40:CT40"/>
    <mergeCell ref="DQ40:DR40"/>
    <mergeCell ref="EO40:EP40"/>
    <mergeCell ref="A41:B41"/>
    <mergeCell ref="Y41:Z41"/>
    <mergeCell ref="AW41:AX41"/>
    <mergeCell ref="BU41:BV41"/>
    <mergeCell ref="CS41:CT41"/>
    <mergeCell ref="DQ41:DR41"/>
    <mergeCell ref="EO41:EP41"/>
    <mergeCell ref="A42:B42"/>
    <mergeCell ref="Y42:Z42"/>
    <mergeCell ref="AW42:AX42"/>
    <mergeCell ref="BU42:BV42"/>
    <mergeCell ref="CS42:CT42"/>
    <mergeCell ref="DQ42:DR42"/>
    <mergeCell ref="EO42:EP42"/>
    <mergeCell ref="A43:B43"/>
    <mergeCell ref="Y43:Z43"/>
    <mergeCell ref="AW43:AX43"/>
    <mergeCell ref="BU43:BV43"/>
    <mergeCell ref="CS43:CT43"/>
    <mergeCell ref="DQ43:DR43"/>
    <mergeCell ref="EO43:EP43"/>
    <mergeCell ref="A44:B44"/>
    <mergeCell ref="Y44:Z44"/>
    <mergeCell ref="AW44:AX44"/>
    <mergeCell ref="BU44:BV44"/>
    <mergeCell ref="CS44:CT44"/>
    <mergeCell ref="DQ44:DR44"/>
    <mergeCell ref="EO44:EP44"/>
    <mergeCell ref="A45:B45"/>
    <mergeCell ref="Y45:Z45"/>
    <mergeCell ref="AW45:AX45"/>
    <mergeCell ref="BU45:BV45"/>
    <mergeCell ref="CS45:CT45"/>
    <mergeCell ref="DQ45:DR45"/>
    <mergeCell ref="EO45:EP45"/>
    <mergeCell ref="A46:B46"/>
    <mergeCell ref="Y46:Z46"/>
    <mergeCell ref="AW46:AX46"/>
    <mergeCell ref="BU46:BV46"/>
    <mergeCell ref="CS46:CT46"/>
    <mergeCell ref="DQ46:DR46"/>
    <mergeCell ref="EO46:EP46"/>
    <mergeCell ref="A47:B47"/>
    <mergeCell ref="Y47:Z47"/>
    <mergeCell ref="AW47:AX47"/>
    <mergeCell ref="BU47:BV47"/>
    <mergeCell ref="CS47:CT47"/>
    <mergeCell ref="DQ47:DR47"/>
    <mergeCell ref="EO47:EP47"/>
    <mergeCell ref="A48:B48"/>
    <mergeCell ref="Y48:Z48"/>
    <mergeCell ref="AW48:AX48"/>
    <mergeCell ref="BU48:BV48"/>
    <mergeCell ref="CS48:CT48"/>
    <mergeCell ref="DQ48:DR48"/>
    <mergeCell ref="EO48:EP48"/>
    <mergeCell ref="Y49:Z49"/>
    <mergeCell ref="AW49:AX49"/>
    <mergeCell ref="BU49:BV49"/>
    <mergeCell ref="CS49:CT49"/>
    <mergeCell ref="DQ49:DR49"/>
    <mergeCell ref="Y50:Z50"/>
    <mergeCell ref="AW50:AX50"/>
    <mergeCell ref="BU50:BV50"/>
    <mergeCell ref="CS50:CT50"/>
    <mergeCell ref="DQ50:DR50"/>
    <mergeCell ref="Y51:Z51"/>
    <mergeCell ref="AW51:AX51"/>
    <mergeCell ref="BU51:BV51"/>
    <mergeCell ref="CS51:CT51"/>
    <mergeCell ref="DQ51:DR51"/>
    <mergeCell ref="Y52:Z52"/>
    <mergeCell ref="AW52:AX52"/>
    <mergeCell ref="BU52:BV52"/>
    <mergeCell ref="CS52:CT52"/>
    <mergeCell ref="DQ52:DR52"/>
    <mergeCell ref="Y53:Z53"/>
    <mergeCell ref="AW53:AX53"/>
    <mergeCell ref="BU53:BV53"/>
    <mergeCell ref="CS53:CT53"/>
    <mergeCell ref="DQ53:DR53"/>
    <mergeCell ref="Y54:Z54"/>
    <mergeCell ref="AW54:AX54"/>
    <mergeCell ref="BU54:BV54"/>
    <mergeCell ref="CS54:CT54"/>
    <mergeCell ref="DQ54:DR54"/>
    <mergeCell ref="Y55:Z55"/>
    <mergeCell ref="AW55:AX55"/>
    <mergeCell ref="BU55:BV55"/>
    <mergeCell ref="CS55:CT55"/>
    <mergeCell ref="DQ55:DR55"/>
    <mergeCell ref="Y56:Z56"/>
    <mergeCell ref="AW56:AX56"/>
    <mergeCell ref="BU56:BV56"/>
    <mergeCell ref="CS56:CT56"/>
    <mergeCell ref="DQ56:DR56"/>
    <mergeCell ref="Y57:Z57"/>
    <mergeCell ref="AW57:AX57"/>
    <mergeCell ref="BU57:BV57"/>
    <mergeCell ref="CS57:CT57"/>
    <mergeCell ref="DQ57:DR57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K164"/>
  <sheetViews>
    <sheetView topLeftCell="A6" workbookViewId="0">
      <selection activeCell="FN9" sqref="FN9"/>
    </sheetView>
  </sheetViews>
  <sheetFormatPr defaultColWidth="9" defaultRowHeight="12.5"/>
  <cols>
    <col min="1" max="1" width="3" customWidth="1"/>
    <col min="2" max="2" width="36" style="15" customWidth="1"/>
    <col min="3" max="3" width="10.4545454545455" customWidth="1"/>
    <col min="4" max="15" width="10.4545454545455" hidden="1" customWidth="1"/>
    <col min="16" max="22" width="9" hidden="1" customWidth="1"/>
    <col min="23" max="23" width="8.72727272727273"/>
    <col min="25" max="25" width="3" customWidth="1"/>
    <col min="26" max="26" width="36.2727272727273" style="15" customWidth="1"/>
    <col min="27" max="27" width="10.4545454545455" customWidth="1"/>
    <col min="28" max="39" width="10.4545454545455" hidden="1" customWidth="1"/>
    <col min="40" max="40" width="10.8181818181818" hidden="1" customWidth="1"/>
    <col min="41" max="41" width="10.1818181818182" hidden="1" customWidth="1"/>
    <col min="42" max="43" width="9.54545454545454" hidden="1" customWidth="1"/>
    <col min="44" max="46" width="9" hidden="1" customWidth="1"/>
    <col min="47" max="47" width="8.72727272727273"/>
    <col min="49" max="49" width="3" customWidth="1"/>
    <col min="50" max="50" width="36.2727272727273" style="15" customWidth="1"/>
    <col min="51" max="51" width="10.4545454545455" customWidth="1"/>
    <col min="52" max="63" width="10.4545454545455" hidden="1" customWidth="1"/>
    <col min="64" max="64" width="9.72727272727273" hidden="1" customWidth="1"/>
    <col min="65" max="65" width="10.2727272727273" hidden="1" customWidth="1"/>
    <col min="66" max="67" width="9.54545454545454" hidden="1" customWidth="1"/>
    <col min="68" max="68" width="11" hidden="1" customWidth="1"/>
    <col min="69" max="70" width="10.8181818181818" hidden="1" customWidth="1"/>
    <col min="71" max="71" width="10.8181818181818" customWidth="1"/>
    <col min="73" max="73" width="3" customWidth="1"/>
    <col min="74" max="74" width="36.2727272727273" style="15" customWidth="1"/>
    <col min="75" max="75" width="10.4545454545455" customWidth="1"/>
    <col min="76" max="87" width="10.4545454545455" hidden="1" customWidth="1"/>
    <col min="88" max="89" width="9" hidden="1" customWidth="1"/>
    <col min="90" max="91" width="9.54545454545454" hidden="1" customWidth="1"/>
    <col min="92" max="94" width="9" hidden="1" customWidth="1"/>
    <col min="95" max="95" width="8.72727272727273"/>
    <col min="97" max="97" width="3" customWidth="1"/>
    <col min="98" max="98" width="36.2727272727273" style="15" customWidth="1"/>
    <col min="99" max="99" width="10.4545454545455" customWidth="1"/>
    <col min="100" max="111" width="10.4545454545455" hidden="1" customWidth="1"/>
    <col min="112" max="113" width="9" hidden="1" customWidth="1"/>
    <col min="114" max="115" width="9.54545454545454" hidden="1" customWidth="1"/>
    <col min="116" max="118" width="9" hidden="1" customWidth="1"/>
    <col min="119" max="119" width="8.72727272727273"/>
    <col min="121" max="121" width="3" customWidth="1"/>
    <col min="122" max="122" width="30" style="15" customWidth="1"/>
    <col min="123" max="123" width="10.4545454545455" customWidth="1"/>
    <col min="124" max="135" width="10.4545454545455" hidden="1" customWidth="1"/>
    <col min="136" max="137" width="9" hidden="1" customWidth="1"/>
    <col min="138" max="139" width="9.54545454545454" hidden="1" customWidth="1"/>
    <col min="140" max="142" width="9" hidden="1" customWidth="1"/>
    <col min="143" max="143" width="8.72727272727273"/>
    <col min="145" max="145" width="3" customWidth="1"/>
    <col min="146" max="146" width="36" style="15" customWidth="1"/>
    <col min="147" max="147" width="10.4545454545455" customWidth="1"/>
    <col min="148" max="159" width="10.4545454545455" hidden="1" customWidth="1"/>
    <col min="160" max="166" width="9" hidden="1" customWidth="1"/>
    <col min="167" max="167" width="8.72727272727273"/>
  </cols>
  <sheetData>
    <row r="2" ht="18" spans="1:146">
      <c r="A2" s="21" t="s">
        <v>285</v>
      </c>
      <c r="B2" s="21"/>
      <c r="Y2" s="21" t="s">
        <v>286</v>
      </c>
      <c r="Z2" s="22"/>
      <c r="AW2" s="21" t="s">
        <v>286</v>
      </c>
      <c r="AX2" s="22"/>
      <c r="BU2" s="21" t="s">
        <v>286</v>
      </c>
      <c r="BV2" s="22"/>
      <c r="CS2" s="21" t="s">
        <v>286</v>
      </c>
      <c r="CT2" s="22"/>
      <c r="DQ2" s="21" t="s">
        <v>286</v>
      </c>
      <c r="DR2" s="22"/>
      <c r="EO2" s="21" t="s">
        <v>285</v>
      </c>
      <c r="EP2" s="21"/>
    </row>
    <row r="5" ht="18" spans="1:159">
      <c r="A5" s="2" t="s">
        <v>251</v>
      </c>
      <c r="F5" s="23"/>
      <c r="G5" s="23"/>
      <c r="H5" s="23"/>
      <c r="I5" s="23"/>
      <c r="J5" s="23"/>
      <c r="K5" s="23"/>
      <c r="L5" s="23"/>
      <c r="M5" s="23"/>
      <c r="N5" s="23"/>
      <c r="O5" s="23"/>
      <c r="Y5" s="2" t="s">
        <v>251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W5" s="2" t="s">
        <v>251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U5" s="2" t="s">
        <v>251</v>
      </c>
      <c r="BZ5" s="23"/>
      <c r="CA5" s="23"/>
      <c r="CB5" s="23"/>
      <c r="CC5" s="23"/>
      <c r="CD5" s="23"/>
      <c r="CE5" s="23"/>
      <c r="CF5" s="23"/>
      <c r="CG5" s="23"/>
      <c r="CH5" s="23"/>
      <c r="CI5" s="23"/>
      <c r="CS5" s="2" t="s">
        <v>251</v>
      </c>
      <c r="CX5" s="23"/>
      <c r="CY5" s="23"/>
      <c r="CZ5" s="23"/>
      <c r="DA5" s="23"/>
      <c r="DB5" s="23"/>
      <c r="DC5" s="23"/>
      <c r="DD5" s="23"/>
      <c r="DE5" s="23"/>
      <c r="DF5" s="23"/>
      <c r="DG5" s="23"/>
      <c r="DQ5" s="2" t="s">
        <v>251</v>
      </c>
      <c r="DV5" s="23"/>
      <c r="DW5" s="23"/>
      <c r="DX5" s="23"/>
      <c r="DY5" s="23"/>
      <c r="DZ5" s="23"/>
      <c r="EA5" s="23"/>
      <c r="EB5" s="23"/>
      <c r="EC5" s="23"/>
      <c r="ED5" s="23"/>
      <c r="EE5" s="23"/>
      <c r="EO5" s="2" t="s">
        <v>251</v>
      </c>
      <c r="ET5" s="23"/>
      <c r="EU5" s="23"/>
      <c r="EV5" s="23"/>
      <c r="EW5" s="23"/>
      <c r="EX5" s="23"/>
      <c r="EY5" s="23"/>
      <c r="EZ5" s="23"/>
      <c r="FA5" s="23"/>
      <c r="FB5" s="23"/>
      <c r="FC5" s="23"/>
    </row>
    <row r="6" ht="18" spans="25:135">
      <c r="Y6" s="2"/>
      <c r="AD6" s="23"/>
      <c r="AE6" s="23"/>
      <c r="AF6" s="23"/>
      <c r="AG6" s="23"/>
      <c r="AH6" s="23"/>
      <c r="AI6" s="23"/>
      <c r="AJ6" s="23"/>
      <c r="AK6" s="23"/>
      <c r="AL6" s="23"/>
      <c r="AM6" s="23"/>
      <c r="AW6" s="2"/>
      <c r="BB6" s="23"/>
      <c r="BC6" s="23"/>
      <c r="BD6" s="23"/>
      <c r="BE6" s="23"/>
      <c r="BF6" s="23"/>
      <c r="BG6" s="23"/>
      <c r="BH6" s="23"/>
      <c r="BI6" s="23"/>
      <c r="BJ6" s="23"/>
      <c r="BK6" s="23"/>
      <c r="BU6" s="2"/>
      <c r="BZ6" s="23"/>
      <c r="CA6" s="23"/>
      <c r="CB6" s="23"/>
      <c r="CC6" s="23"/>
      <c r="CD6" s="23"/>
      <c r="CE6" s="23"/>
      <c r="CF6" s="23"/>
      <c r="CG6" s="23"/>
      <c r="CH6" s="23"/>
      <c r="CI6" s="23"/>
      <c r="CS6" s="2"/>
      <c r="CX6" s="23"/>
      <c r="CY6" s="23"/>
      <c r="CZ6" s="23"/>
      <c r="DA6" s="23"/>
      <c r="DB6" s="23"/>
      <c r="DC6" s="23"/>
      <c r="DD6" s="23"/>
      <c r="DE6" s="23"/>
      <c r="DF6" s="23"/>
      <c r="DG6" s="23"/>
      <c r="DQ6" s="2"/>
      <c r="DV6" s="23"/>
      <c r="DW6" s="23"/>
      <c r="DX6" s="23"/>
      <c r="DY6" s="23"/>
      <c r="DZ6" s="23"/>
      <c r="EA6" s="23"/>
      <c r="EB6" s="23"/>
      <c r="EC6" s="23"/>
      <c r="ED6" s="23"/>
      <c r="EE6" s="23"/>
    </row>
    <row r="7" ht="17.5" spans="1:149">
      <c r="A7" s="4" t="s">
        <v>252</v>
      </c>
      <c r="C7" s="23"/>
      <c r="D7" s="23"/>
      <c r="E7" s="23"/>
      <c r="Y7" s="4" t="s">
        <v>253</v>
      </c>
      <c r="AA7" s="23"/>
      <c r="AB7" s="23"/>
      <c r="AC7" s="23"/>
      <c r="AW7" s="4" t="s">
        <v>254</v>
      </c>
      <c r="AY7" s="23"/>
      <c r="AZ7" s="23"/>
      <c r="BA7" s="23"/>
      <c r="BU7" s="4" t="s">
        <v>255</v>
      </c>
      <c r="BW7" s="23"/>
      <c r="BX7" s="23"/>
      <c r="BY7" s="23"/>
      <c r="CS7" s="4" t="s">
        <v>256</v>
      </c>
      <c r="CU7" s="23"/>
      <c r="CV7" s="23"/>
      <c r="CW7" s="23"/>
      <c r="DQ7" s="4" t="s">
        <v>257</v>
      </c>
      <c r="DS7" s="23"/>
      <c r="DT7" s="23"/>
      <c r="DU7" s="23"/>
      <c r="EO7" s="4" t="s">
        <v>258</v>
      </c>
      <c r="EQ7" s="23"/>
      <c r="ER7" s="23"/>
      <c r="ES7" s="23"/>
    </row>
    <row r="8" ht="15.5" spans="1:167">
      <c r="A8" s="4" t="s">
        <v>379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Y8" s="4" t="s">
        <v>379</v>
      </c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W8" s="4" t="s">
        <v>379</v>
      </c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4" t="s">
        <v>379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S8" s="4" t="s">
        <v>379</v>
      </c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Q8" s="4" t="s">
        <v>379</v>
      </c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O8" s="4" t="s">
        <v>379</v>
      </c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</row>
    <row r="9" ht="15.5" spans="27:124">
      <c r="AA9" s="17"/>
      <c r="AB9" s="17"/>
      <c r="AY9" s="17"/>
      <c r="AZ9" s="17"/>
      <c r="BW9" s="17"/>
      <c r="BX9" s="17"/>
      <c r="CU9" s="17"/>
      <c r="CV9" s="17"/>
      <c r="DS9" s="17"/>
      <c r="DT9" s="17"/>
    </row>
    <row r="11" ht="13.75" spans="3:167">
      <c r="C11" s="6">
        <v>2000</v>
      </c>
      <c r="D11" s="6">
        <v>2001</v>
      </c>
      <c r="E11" s="6">
        <v>2002</v>
      </c>
      <c r="F11" s="6">
        <v>2003</v>
      </c>
      <c r="G11" s="6">
        <v>2004</v>
      </c>
      <c r="H11" s="6">
        <v>2005</v>
      </c>
      <c r="I11" s="6">
        <v>2006</v>
      </c>
      <c r="J11" s="6">
        <v>2007</v>
      </c>
      <c r="K11" s="6">
        <v>2008</v>
      </c>
      <c r="L11" s="6">
        <v>2009</v>
      </c>
      <c r="M11" s="6">
        <v>2010</v>
      </c>
      <c r="N11" s="6">
        <v>2011</v>
      </c>
      <c r="O11" s="6">
        <v>2012</v>
      </c>
      <c r="P11" s="6">
        <v>2013</v>
      </c>
      <c r="Q11" s="6">
        <v>2014</v>
      </c>
      <c r="R11" s="6">
        <v>2015</v>
      </c>
      <c r="S11" s="6">
        <v>2016</v>
      </c>
      <c r="T11" s="6">
        <v>2017</v>
      </c>
      <c r="U11" s="6">
        <v>2018</v>
      </c>
      <c r="V11" s="6">
        <v>2019</v>
      </c>
      <c r="W11" s="6">
        <v>2020</v>
      </c>
      <c r="AA11" s="6">
        <v>2000</v>
      </c>
      <c r="AB11" s="6">
        <v>2001</v>
      </c>
      <c r="AC11" s="6">
        <v>2002</v>
      </c>
      <c r="AD11" s="6">
        <v>2003</v>
      </c>
      <c r="AE11" s="6">
        <v>2004</v>
      </c>
      <c r="AF11" s="6">
        <v>2005</v>
      </c>
      <c r="AG11" s="6">
        <v>2006</v>
      </c>
      <c r="AH11" s="6">
        <v>2007</v>
      </c>
      <c r="AI11" s="6">
        <v>2008</v>
      </c>
      <c r="AJ11" s="6">
        <v>2009</v>
      </c>
      <c r="AK11" s="6">
        <v>2010</v>
      </c>
      <c r="AL11" s="6">
        <v>2011</v>
      </c>
      <c r="AM11" s="6">
        <v>2012</v>
      </c>
      <c r="AN11" s="6">
        <v>2013</v>
      </c>
      <c r="AO11" s="6">
        <v>2014</v>
      </c>
      <c r="AP11" s="6">
        <v>2015</v>
      </c>
      <c r="AQ11" s="6">
        <v>2016</v>
      </c>
      <c r="AR11" s="6">
        <v>2017</v>
      </c>
      <c r="AS11" s="6">
        <v>2018</v>
      </c>
      <c r="AT11" s="6">
        <v>2019</v>
      </c>
      <c r="AU11" s="6">
        <v>2020</v>
      </c>
      <c r="AY11" s="6">
        <v>2000</v>
      </c>
      <c r="AZ11" s="6">
        <v>2001</v>
      </c>
      <c r="BA11" s="6">
        <v>2002</v>
      </c>
      <c r="BB11" s="6">
        <v>2003</v>
      </c>
      <c r="BC11" s="6">
        <v>2004</v>
      </c>
      <c r="BD11" s="6">
        <v>2005</v>
      </c>
      <c r="BE11" s="6">
        <v>2006</v>
      </c>
      <c r="BF11" s="6">
        <v>2007</v>
      </c>
      <c r="BG11" s="6">
        <v>2008</v>
      </c>
      <c r="BH11" s="6">
        <v>2009</v>
      </c>
      <c r="BI11" s="6">
        <v>2010</v>
      </c>
      <c r="BJ11" s="6">
        <v>2011</v>
      </c>
      <c r="BK11" s="6">
        <v>2012</v>
      </c>
      <c r="BL11" s="6">
        <v>2013</v>
      </c>
      <c r="BM11" s="6">
        <v>2014</v>
      </c>
      <c r="BN11" s="6">
        <v>2015</v>
      </c>
      <c r="BO11" s="6">
        <v>2016</v>
      </c>
      <c r="BP11" s="6">
        <v>2017</v>
      </c>
      <c r="BQ11" s="6">
        <v>2018</v>
      </c>
      <c r="BR11" s="6">
        <v>2019</v>
      </c>
      <c r="BS11" s="6">
        <v>2020</v>
      </c>
      <c r="BW11" s="6">
        <v>2000</v>
      </c>
      <c r="BX11" s="6">
        <v>2001</v>
      </c>
      <c r="BY11" s="6">
        <v>2002</v>
      </c>
      <c r="BZ11" s="6">
        <v>2003</v>
      </c>
      <c r="CA11" s="6">
        <v>2004</v>
      </c>
      <c r="CB11" s="6">
        <v>2005</v>
      </c>
      <c r="CC11" s="6">
        <v>2006</v>
      </c>
      <c r="CD11" s="6">
        <v>2007</v>
      </c>
      <c r="CE11" s="6">
        <v>2008</v>
      </c>
      <c r="CF11" s="6">
        <v>2009</v>
      </c>
      <c r="CG11" s="6">
        <v>2010</v>
      </c>
      <c r="CH11" s="6">
        <v>2011</v>
      </c>
      <c r="CI11" s="6">
        <v>2012</v>
      </c>
      <c r="CJ11" s="6">
        <v>2013</v>
      </c>
      <c r="CK11" s="6">
        <v>2014</v>
      </c>
      <c r="CL11" s="6">
        <v>2015</v>
      </c>
      <c r="CM11" s="6">
        <v>2016</v>
      </c>
      <c r="CN11" s="6">
        <v>2017</v>
      </c>
      <c r="CO11" s="6">
        <v>2018</v>
      </c>
      <c r="CP11" s="6">
        <v>2019</v>
      </c>
      <c r="CQ11" s="6">
        <v>2020</v>
      </c>
      <c r="CU11" s="6">
        <v>2000</v>
      </c>
      <c r="CV11" s="6">
        <v>2001</v>
      </c>
      <c r="CW11" s="6">
        <v>2002</v>
      </c>
      <c r="CX11" s="6">
        <v>2003</v>
      </c>
      <c r="CY11" s="6">
        <v>2004</v>
      </c>
      <c r="CZ11" s="6">
        <v>2005</v>
      </c>
      <c r="DA11" s="6">
        <v>2006</v>
      </c>
      <c r="DB11" s="6">
        <v>2007</v>
      </c>
      <c r="DC11" s="6">
        <v>2008</v>
      </c>
      <c r="DD11" s="6">
        <v>2009</v>
      </c>
      <c r="DE11" s="6">
        <v>2010</v>
      </c>
      <c r="DF11" s="6">
        <v>2011</v>
      </c>
      <c r="DG11" s="6">
        <v>2012</v>
      </c>
      <c r="DH11" s="6">
        <v>2013</v>
      </c>
      <c r="DI11" s="6">
        <v>2014</v>
      </c>
      <c r="DJ11" s="6">
        <v>2015</v>
      </c>
      <c r="DK11" s="6">
        <v>2016</v>
      </c>
      <c r="DL11" s="6">
        <v>2017</v>
      </c>
      <c r="DM11" s="6">
        <v>2018</v>
      </c>
      <c r="DN11" s="6">
        <v>2019</v>
      </c>
      <c r="DO11" s="6">
        <v>2020</v>
      </c>
      <c r="DS11" s="6">
        <v>2000</v>
      </c>
      <c r="DT11" s="6">
        <v>2001</v>
      </c>
      <c r="DU11" s="6">
        <v>2002</v>
      </c>
      <c r="DV11" s="6">
        <v>2003</v>
      </c>
      <c r="DW11" s="6">
        <v>2004</v>
      </c>
      <c r="DX11" s="6">
        <v>2005</v>
      </c>
      <c r="DY11" s="6">
        <v>2006</v>
      </c>
      <c r="DZ11" s="6">
        <v>2007</v>
      </c>
      <c r="EA11" s="6">
        <v>2008</v>
      </c>
      <c r="EB11" s="6">
        <v>2009</v>
      </c>
      <c r="EC11" s="6">
        <v>2010</v>
      </c>
      <c r="ED11" s="6">
        <v>2011</v>
      </c>
      <c r="EE11" s="6">
        <v>2012</v>
      </c>
      <c r="EF11" s="6">
        <v>2013</v>
      </c>
      <c r="EG11" s="6">
        <v>2014</v>
      </c>
      <c r="EH11" s="6">
        <v>2015</v>
      </c>
      <c r="EI11" s="6">
        <v>2016</v>
      </c>
      <c r="EJ11" s="6">
        <v>2017</v>
      </c>
      <c r="EK11" s="6">
        <v>2018</v>
      </c>
      <c r="EL11" s="6">
        <v>2019</v>
      </c>
      <c r="EM11" s="6">
        <v>2020</v>
      </c>
      <c r="EQ11" s="6">
        <v>2000</v>
      </c>
      <c r="ER11" s="6">
        <v>2001</v>
      </c>
      <c r="ES11" s="6">
        <v>2002</v>
      </c>
      <c r="ET11" s="6">
        <v>2003</v>
      </c>
      <c r="EU11" s="6">
        <v>2004</v>
      </c>
      <c r="EV11" s="6">
        <v>2005</v>
      </c>
      <c r="EW11" s="6">
        <v>2006</v>
      </c>
      <c r="EX11" s="6">
        <v>2007</v>
      </c>
      <c r="EY11" s="6">
        <v>2008</v>
      </c>
      <c r="EZ11" s="6">
        <v>2009</v>
      </c>
      <c r="FA11" s="6">
        <v>2010</v>
      </c>
      <c r="FB11" s="6">
        <v>2011</v>
      </c>
      <c r="FC11" s="6">
        <v>2012</v>
      </c>
      <c r="FD11" s="6">
        <v>2013</v>
      </c>
      <c r="FE11" s="6">
        <v>2014</v>
      </c>
      <c r="FF11" s="6">
        <v>2015</v>
      </c>
      <c r="FG11" s="6">
        <v>2016</v>
      </c>
      <c r="FH11" s="6">
        <v>2017</v>
      </c>
      <c r="FI11" s="6">
        <v>2018</v>
      </c>
      <c r="FJ11" s="6">
        <v>2019</v>
      </c>
      <c r="FK11" s="6">
        <v>2020</v>
      </c>
    </row>
    <row r="13" ht="13" spans="1:167">
      <c r="A13" s="7"/>
      <c r="B13" s="8" t="s">
        <v>380</v>
      </c>
      <c r="C13" s="74">
        <v>934.633</v>
      </c>
      <c r="D13" s="74">
        <v>942.824</v>
      </c>
      <c r="E13" s="74">
        <v>952.175</v>
      </c>
      <c r="F13" s="74">
        <v>964.649</v>
      </c>
      <c r="G13" s="74">
        <v>977.997</v>
      </c>
      <c r="H13" s="74">
        <v>989.381</v>
      </c>
      <c r="I13" s="74">
        <v>1000.235</v>
      </c>
      <c r="J13" s="74">
        <v>1011.366</v>
      </c>
      <c r="K13" s="74">
        <v>1023.11</v>
      </c>
      <c r="L13" s="74">
        <v>1033.696</v>
      </c>
      <c r="M13" s="74">
        <v>1044.483</v>
      </c>
      <c r="N13" s="74">
        <v>1055.242</v>
      </c>
      <c r="O13" s="74">
        <v>1065.948</v>
      </c>
      <c r="P13" s="74">
        <v>1077.131</v>
      </c>
      <c r="Q13" s="74">
        <v>1085.17</v>
      </c>
      <c r="R13" s="74">
        <v>1091.594</v>
      </c>
      <c r="S13" s="74">
        <v>1098.985</v>
      </c>
      <c r="T13" s="74">
        <v>1105.3</v>
      </c>
      <c r="U13" s="74">
        <v>1113.188</v>
      </c>
      <c r="V13" s="74">
        <v>1120.988</v>
      </c>
      <c r="W13" s="74">
        <v>1129.615</v>
      </c>
      <c r="Y13" s="7"/>
      <c r="Z13" s="8" t="s">
        <v>380</v>
      </c>
      <c r="AA13" s="74">
        <v>3147.212</v>
      </c>
      <c r="AB13" s="74">
        <v>3171.526</v>
      </c>
      <c r="AC13" s="74">
        <v>3206.115</v>
      </c>
      <c r="AD13" s="74">
        <v>3249.431</v>
      </c>
      <c r="AE13" s="74">
        <v>3300.344</v>
      </c>
      <c r="AF13" s="74">
        <v>3350.393</v>
      </c>
      <c r="AG13" s="74">
        <v>3400.115</v>
      </c>
      <c r="AH13" s="74">
        <v>3449.354</v>
      </c>
      <c r="AI13" s="74">
        <v>3496.705</v>
      </c>
      <c r="AJ13" s="74">
        <v>3539.641</v>
      </c>
      <c r="AK13" s="74">
        <v>3583.663</v>
      </c>
      <c r="AL13" s="74">
        <v>3625.916</v>
      </c>
      <c r="AM13" s="74">
        <v>3668.698</v>
      </c>
      <c r="AN13" s="74">
        <v>3706.456</v>
      </c>
      <c r="AO13" s="74">
        <v>3743.555</v>
      </c>
      <c r="AP13" s="74">
        <v>3774.703</v>
      </c>
      <c r="AQ13" s="74">
        <v>3809.658</v>
      </c>
      <c r="AR13" s="74">
        <v>3846.779</v>
      </c>
      <c r="AS13" s="74">
        <v>3886.02</v>
      </c>
      <c r="AT13" s="74">
        <v>3926.492</v>
      </c>
      <c r="AU13" s="74">
        <v>3969.546</v>
      </c>
      <c r="AW13" s="7"/>
      <c r="AX13" s="8" t="s">
        <v>380</v>
      </c>
      <c r="AY13" s="74">
        <v>4467.553</v>
      </c>
      <c r="AZ13" s="74">
        <v>4534.144</v>
      </c>
      <c r="BA13" s="74">
        <v>4613.028</v>
      </c>
      <c r="BB13" s="74">
        <v>4686.675</v>
      </c>
      <c r="BC13" s="74">
        <v>4767.289</v>
      </c>
      <c r="BD13" s="74">
        <v>4845.367</v>
      </c>
      <c r="BE13" s="74">
        <v>4916.95</v>
      </c>
      <c r="BF13" s="74">
        <v>4978.142</v>
      </c>
      <c r="BG13" s="74">
        <v>5042.746</v>
      </c>
      <c r="BH13" s="74">
        <v>5095.007</v>
      </c>
      <c r="BI13" s="74">
        <v>5153.651</v>
      </c>
      <c r="BJ13" s="74">
        <v>5211.112</v>
      </c>
      <c r="BK13" s="74">
        <v>5266.254</v>
      </c>
      <c r="BL13" s="74">
        <v>5321.668</v>
      </c>
      <c r="BM13" s="74">
        <v>5374.794</v>
      </c>
      <c r="BN13" s="74">
        <v>5443.987</v>
      </c>
      <c r="BO13" s="74">
        <v>5511.758</v>
      </c>
      <c r="BP13" s="74">
        <v>5577.315</v>
      </c>
      <c r="BQ13" s="74">
        <v>5668.303</v>
      </c>
      <c r="BR13" s="74">
        <v>5752.217</v>
      </c>
      <c r="BS13" s="74">
        <v>5835.796</v>
      </c>
      <c r="BU13" s="7"/>
      <c r="BV13" s="8" t="s">
        <v>380</v>
      </c>
      <c r="BW13" s="74">
        <v>448.946</v>
      </c>
      <c r="BX13" s="74">
        <v>451.881</v>
      </c>
      <c r="BY13" s="74">
        <v>454.898</v>
      </c>
      <c r="BZ13" s="74">
        <v>458.347</v>
      </c>
      <c r="CA13" s="74">
        <v>462.828</v>
      </c>
      <c r="CB13" s="74">
        <v>467.279</v>
      </c>
      <c r="CC13" s="74">
        <v>471.733</v>
      </c>
      <c r="CD13" s="74">
        <v>476.737</v>
      </c>
      <c r="CE13" s="74">
        <v>482.333</v>
      </c>
      <c r="CF13" s="74">
        <v>487.887</v>
      </c>
      <c r="CG13" s="74">
        <v>492.655</v>
      </c>
      <c r="CH13" s="74">
        <v>498.204</v>
      </c>
      <c r="CI13" s="74">
        <v>503.225</v>
      </c>
      <c r="CJ13" s="74">
        <v>509.519</v>
      </c>
      <c r="CK13" s="74">
        <v>514.903</v>
      </c>
      <c r="CL13" s="74">
        <v>520.201</v>
      </c>
      <c r="CM13" s="74">
        <v>525.778</v>
      </c>
      <c r="CN13" s="74">
        <v>531.192</v>
      </c>
      <c r="CO13" s="74">
        <v>537.41</v>
      </c>
      <c r="CP13" s="74">
        <v>543.179</v>
      </c>
      <c r="CQ13" s="74">
        <v>549.182</v>
      </c>
      <c r="CS13" s="7"/>
      <c r="CT13" s="8" t="s">
        <v>380</v>
      </c>
      <c r="CU13" s="74">
        <v>401.754</v>
      </c>
      <c r="CV13" s="74">
        <v>403.844</v>
      </c>
      <c r="CW13" s="74">
        <v>406.185</v>
      </c>
      <c r="CX13" s="74">
        <v>409.292</v>
      </c>
      <c r="CY13" s="74">
        <v>412.108</v>
      </c>
      <c r="CZ13" s="74">
        <v>415.307</v>
      </c>
      <c r="DA13" s="74">
        <v>418.069</v>
      </c>
      <c r="DB13" s="74">
        <v>422.386</v>
      </c>
      <c r="DC13" s="74">
        <v>428.285</v>
      </c>
      <c r="DD13" s="74">
        <v>433.022</v>
      </c>
      <c r="DE13" s="74">
        <v>437.775</v>
      </c>
      <c r="DF13" s="74">
        <v>443.68</v>
      </c>
      <c r="DG13" s="74">
        <v>450.764</v>
      </c>
      <c r="DH13" s="74">
        <v>458.427</v>
      </c>
      <c r="DI13" s="74">
        <v>466.926</v>
      </c>
      <c r="DJ13" s="74">
        <v>473.573</v>
      </c>
      <c r="DK13" s="74">
        <v>479.341</v>
      </c>
      <c r="DL13" s="74">
        <v>484.34</v>
      </c>
      <c r="DM13" s="74">
        <v>488.514</v>
      </c>
      <c r="DN13" s="74">
        <v>491.395</v>
      </c>
      <c r="DO13" s="74">
        <v>493.632</v>
      </c>
      <c r="DQ13" s="7"/>
      <c r="DR13" s="8" t="s">
        <v>380</v>
      </c>
      <c r="DS13" s="74">
        <v>1159.045</v>
      </c>
      <c r="DT13" s="74">
        <v>1186.255</v>
      </c>
      <c r="DU13" s="74">
        <v>1217.537</v>
      </c>
      <c r="DV13" s="74">
        <v>1252.354</v>
      </c>
      <c r="DW13" s="74">
        <v>1286.69</v>
      </c>
      <c r="DX13" s="74">
        <v>1322.515</v>
      </c>
      <c r="DY13" s="74">
        <v>1360.148</v>
      </c>
      <c r="DZ13" s="74">
        <v>1400.431</v>
      </c>
      <c r="EA13" s="74">
        <v>1438.342</v>
      </c>
      <c r="EB13" s="74">
        <v>1465.129</v>
      </c>
      <c r="EC13" s="74">
        <v>1493.599</v>
      </c>
      <c r="ED13" s="74">
        <v>1516.548</v>
      </c>
      <c r="EE13" s="74">
        <v>1541.5</v>
      </c>
      <c r="EF13" s="74">
        <v>1572.995</v>
      </c>
      <c r="EG13" s="74">
        <v>1606.766</v>
      </c>
      <c r="EH13" s="74">
        <v>1645.488</v>
      </c>
      <c r="EI13" s="74">
        <v>1678.616</v>
      </c>
      <c r="EJ13" s="74">
        <v>1704.011</v>
      </c>
      <c r="EK13" s="74">
        <v>1727.79</v>
      </c>
      <c r="EL13" s="74">
        <v>1753.196</v>
      </c>
      <c r="EM13" s="74">
        <v>1777.835</v>
      </c>
      <c r="EO13" s="7"/>
      <c r="EP13" s="8" t="s">
        <v>380</v>
      </c>
      <c r="EQ13" s="74">
        <v>1641.193</v>
      </c>
      <c r="ER13" s="74">
        <v>1653.735</v>
      </c>
      <c r="ES13" s="74">
        <v>1671.762</v>
      </c>
      <c r="ET13" s="74">
        <v>1691.93</v>
      </c>
      <c r="EU13" s="74">
        <v>1719.775</v>
      </c>
      <c r="EV13" s="74">
        <v>1750.817</v>
      </c>
      <c r="EW13" s="74">
        <v>1782.592</v>
      </c>
      <c r="EX13" s="74">
        <v>1817.342</v>
      </c>
      <c r="EY13" s="74">
        <v>1849.794</v>
      </c>
      <c r="EZ13" s="74">
        <v>1879.869</v>
      </c>
      <c r="FA13" s="74">
        <v>1904.49</v>
      </c>
      <c r="FB13" s="74">
        <v>1926.276</v>
      </c>
      <c r="FC13" s="74">
        <v>1949.458</v>
      </c>
      <c r="FD13" s="74">
        <v>1973.738</v>
      </c>
      <c r="FE13" s="74">
        <v>1997.056</v>
      </c>
      <c r="FF13" s="74">
        <v>2019.766</v>
      </c>
      <c r="FG13" s="74">
        <v>2044.843</v>
      </c>
      <c r="FH13" s="74">
        <v>2074.528</v>
      </c>
      <c r="FI13" s="74">
        <v>2109.683</v>
      </c>
      <c r="FJ13" s="74">
        <v>2146.251</v>
      </c>
      <c r="FK13" s="74">
        <v>2184.472</v>
      </c>
    </row>
    <row r="14" ht="26" spans="2:167">
      <c r="B14" s="68" t="s">
        <v>381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Z14" s="68" t="s">
        <v>381</v>
      </c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X14" s="68" t="s">
        <v>381</v>
      </c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V14" s="68" t="s">
        <v>381</v>
      </c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T14" s="68" t="s">
        <v>381</v>
      </c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R14" s="68" t="s">
        <v>381</v>
      </c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P14" s="68" t="s">
        <v>381</v>
      </c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</row>
    <row r="15" spans="2:167">
      <c r="B15" s="62" t="s">
        <v>236</v>
      </c>
      <c r="C15" s="29">
        <v>662.14</v>
      </c>
      <c r="D15" s="29">
        <v>668.141</v>
      </c>
      <c r="E15" s="29">
        <v>674.98</v>
      </c>
      <c r="F15" s="29">
        <v>684.136</v>
      </c>
      <c r="G15" s="29">
        <v>692.488</v>
      </c>
      <c r="H15" s="29">
        <v>700.194</v>
      </c>
      <c r="I15" s="29">
        <v>707.18</v>
      </c>
      <c r="J15" s="29">
        <v>713.963</v>
      </c>
      <c r="K15" s="29">
        <v>721.386</v>
      </c>
      <c r="L15" s="29">
        <v>727.969</v>
      </c>
      <c r="M15" s="29">
        <v>734.746</v>
      </c>
      <c r="N15" s="29">
        <v>741.007</v>
      </c>
      <c r="O15" s="29">
        <v>746.452</v>
      </c>
      <c r="P15" s="29">
        <v>751.655</v>
      </c>
      <c r="Q15" s="29">
        <v>755.849</v>
      </c>
      <c r="R15" s="29">
        <v>759.235</v>
      </c>
      <c r="S15" s="29">
        <v>762.488</v>
      </c>
      <c r="T15" s="29">
        <v>765.516</v>
      </c>
      <c r="U15" s="29">
        <v>769.014</v>
      </c>
      <c r="V15" s="29">
        <v>772.611</v>
      </c>
      <c r="W15" s="29">
        <v>776.147</v>
      </c>
      <c r="Z15" s="62" t="s">
        <v>236</v>
      </c>
      <c r="AA15" s="29">
        <v>1442.254</v>
      </c>
      <c r="AB15" s="29">
        <v>1456.978</v>
      </c>
      <c r="AC15" s="29">
        <v>1479.265</v>
      </c>
      <c r="AD15" s="29">
        <v>1503.211</v>
      </c>
      <c r="AE15" s="29">
        <v>1529.975</v>
      </c>
      <c r="AF15" s="29">
        <v>1551.157</v>
      </c>
      <c r="AG15" s="29">
        <v>1571.391</v>
      </c>
      <c r="AH15" s="29">
        <v>1591.609</v>
      </c>
      <c r="AI15" s="29">
        <v>1609.151</v>
      </c>
      <c r="AJ15" s="29">
        <v>1624.152</v>
      </c>
      <c r="AK15" s="29">
        <v>1641.085</v>
      </c>
      <c r="AL15" s="29">
        <v>1654.918</v>
      </c>
      <c r="AM15" s="29">
        <v>1669.011</v>
      </c>
      <c r="AN15" s="29">
        <v>1680.517</v>
      </c>
      <c r="AO15" s="29">
        <v>1690.003</v>
      </c>
      <c r="AP15" s="29">
        <v>1697.828</v>
      </c>
      <c r="AQ15" s="29">
        <v>1705.345</v>
      </c>
      <c r="AR15" s="29">
        <v>1712.915</v>
      </c>
      <c r="AS15" s="29">
        <v>1720.015</v>
      </c>
      <c r="AT15" s="29">
        <v>1726.448</v>
      </c>
      <c r="AU15" s="29">
        <v>1733.079</v>
      </c>
      <c r="AX15" s="62" t="s">
        <v>236</v>
      </c>
      <c r="AY15" s="29">
        <v>2526.949</v>
      </c>
      <c r="AZ15" s="29">
        <v>2566.514</v>
      </c>
      <c r="BA15" s="29">
        <v>2611.338</v>
      </c>
      <c r="BB15" s="29">
        <v>2655.441</v>
      </c>
      <c r="BC15" s="29">
        <v>2701.032</v>
      </c>
      <c r="BD15" s="29">
        <v>2741.481</v>
      </c>
      <c r="BE15" s="29">
        <v>2778.509</v>
      </c>
      <c r="BF15" s="29">
        <v>2812.05</v>
      </c>
      <c r="BG15" s="29">
        <v>2843.692</v>
      </c>
      <c r="BH15" s="29">
        <v>2865.734</v>
      </c>
      <c r="BI15" s="29">
        <v>2890.378</v>
      </c>
      <c r="BJ15" s="29">
        <v>2912.26</v>
      </c>
      <c r="BK15" s="29">
        <v>2935.66</v>
      </c>
      <c r="BL15" s="29">
        <v>2955.864</v>
      </c>
      <c r="BM15" s="29">
        <v>2975.8</v>
      </c>
      <c r="BN15" s="29">
        <v>2993.051</v>
      </c>
      <c r="BO15" s="29">
        <v>3021.265</v>
      </c>
      <c r="BP15" s="29">
        <v>3046.719</v>
      </c>
      <c r="BQ15" s="29">
        <v>3090.839</v>
      </c>
      <c r="BR15" s="29">
        <v>3139.107</v>
      </c>
      <c r="BS15" s="29">
        <v>3175.862</v>
      </c>
      <c r="BV15" s="62" t="s">
        <v>236</v>
      </c>
      <c r="BW15" s="29">
        <v>301.974</v>
      </c>
      <c r="BX15" s="29">
        <v>304.302</v>
      </c>
      <c r="BY15" s="29">
        <v>306.812</v>
      </c>
      <c r="BZ15" s="29">
        <v>309.515</v>
      </c>
      <c r="CA15" s="29">
        <v>312.645</v>
      </c>
      <c r="CB15" s="29">
        <v>315.994</v>
      </c>
      <c r="CC15" s="29">
        <v>319.165</v>
      </c>
      <c r="CD15" s="29">
        <v>322.403</v>
      </c>
      <c r="CE15" s="29">
        <v>325.679</v>
      </c>
      <c r="CF15" s="29">
        <v>328.551</v>
      </c>
      <c r="CG15" s="29">
        <v>332.103</v>
      </c>
      <c r="CH15" s="29">
        <v>335.301</v>
      </c>
      <c r="CI15" s="29">
        <v>338.185</v>
      </c>
      <c r="CJ15" s="29">
        <v>341.737</v>
      </c>
      <c r="CK15" s="29">
        <v>344.406</v>
      </c>
      <c r="CL15" s="29">
        <v>346.884</v>
      </c>
      <c r="CM15" s="29">
        <v>348.901</v>
      </c>
      <c r="CN15" s="29">
        <v>351.398</v>
      </c>
      <c r="CO15" s="29">
        <v>354.035</v>
      </c>
      <c r="CP15" s="29">
        <v>356.288</v>
      </c>
      <c r="CQ15" s="29">
        <v>358.497</v>
      </c>
      <c r="CT15" s="62" t="s">
        <v>236</v>
      </c>
      <c r="CU15" s="29">
        <v>294.515</v>
      </c>
      <c r="CV15" s="29">
        <v>295.852</v>
      </c>
      <c r="CW15" s="29">
        <v>297.394</v>
      </c>
      <c r="CX15" s="29">
        <v>299.204</v>
      </c>
      <c r="CY15" s="29">
        <v>300.879</v>
      </c>
      <c r="CZ15" s="29">
        <v>302.828</v>
      </c>
      <c r="DA15" s="29">
        <v>304.55</v>
      </c>
      <c r="DB15" s="29">
        <v>307.681</v>
      </c>
      <c r="DC15" s="29">
        <v>311.699</v>
      </c>
      <c r="DD15" s="29">
        <v>314.565</v>
      </c>
      <c r="DE15" s="29">
        <v>317.96</v>
      </c>
      <c r="DF15" s="29">
        <v>321.595</v>
      </c>
      <c r="DG15" s="29">
        <v>325.273</v>
      </c>
      <c r="DH15" s="29">
        <v>329.148</v>
      </c>
      <c r="DI15" s="29">
        <v>333.17</v>
      </c>
      <c r="DJ15" s="29">
        <v>336.174</v>
      </c>
      <c r="DK15" s="29">
        <v>338.349</v>
      </c>
      <c r="DL15" s="29">
        <v>341.067</v>
      </c>
      <c r="DM15" s="29">
        <v>342.844</v>
      </c>
      <c r="DN15" s="29">
        <v>343.947</v>
      </c>
      <c r="DO15" s="29">
        <v>344.956</v>
      </c>
      <c r="DR15" s="62" t="s">
        <v>236</v>
      </c>
      <c r="DS15" s="29">
        <v>733.393</v>
      </c>
      <c r="DT15" s="29">
        <v>749.845</v>
      </c>
      <c r="DU15" s="29">
        <v>769.738</v>
      </c>
      <c r="DV15" s="29">
        <v>790.663</v>
      </c>
      <c r="DW15" s="29">
        <v>810.491</v>
      </c>
      <c r="DX15" s="29">
        <v>832.861</v>
      </c>
      <c r="DY15" s="29">
        <v>856.248</v>
      </c>
      <c r="DZ15" s="29">
        <v>882.286</v>
      </c>
      <c r="EA15" s="29">
        <v>902.323</v>
      </c>
      <c r="EB15" s="29">
        <v>914.818</v>
      </c>
      <c r="EC15" s="29">
        <v>930.967</v>
      </c>
      <c r="ED15" s="29">
        <v>944.239</v>
      </c>
      <c r="EE15" s="29">
        <v>957.6</v>
      </c>
      <c r="EF15" s="29">
        <v>973.257</v>
      </c>
      <c r="EG15" s="29">
        <v>989.054</v>
      </c>
      <c r="EH15" s="29">
        <v>1005.128</v>
      </c>
      <c r="EI15" s="29">
        <v>1015.945</v>
      </c>
      <c r="EJ15" s="29">
        <v>1026.388</v>
      </c>
      <c r="EK15" s="29">
        <v>1037.616</v>
      </c>
      <c r="EL15" s="29">
        <v>1046.785</v>
      </c>
      <c r="EM15" s="29">
        <v>1055.75</v>
      </c>
      <c r="EP15" s="62" t="s">
        <v>236</v>
      </c>
      <c r="EQ15" s="29">
        <v>884.849</v>
      </c>
      <c r="ER15" s="29">
        <v>890.669</v>
      </c>
      <c r="ES15" s="29">
        <v>897.352</v>
      </c>
      <c r="ET15" s="29">
        <v>905.514</v>
      </c>
      <c r="EU15" s="29">
        <v>914.663</v>
      </c>
      <c r="EV15" s="29">
        <v>924.308</v>
      </c>
      <c r="EW15" s="29">
        <v>935.803</v>
      </c>
      <c r="EX15" s="29">
        <v>946.612</v>
      </c>
      <c r="EY15" s="29">
        <v>954.967</v>
      </c>
      <c r="EZ15" s="29">
        <v>961.522</v>
      </c>
      <c r="FA15" s="29">
        <v>968.969</v>
      </c>
      <c r="FB15" s="29">
        <v>976.201</v>
      </c>
      <c r="FC15" s="29">
        <v>981.843</v>
      </c>
      <c r="FD15" s="29">
        <v>988.419</v>
      </c>
      <c r="FE15" s="29">
        <v>994.045</v>
      </c>
      <c r="FF15" s="29">
        <v>999.219</v>
      </c>
      <c r="FG15" s="29">
        <v>1004.963</v>
      </c>
      <c r="FH15" s="29">
        <v>1011.86</v>
      </c>
      <c r="FI15" s="29">
        <v>1019.474</v>
      </c>
      <c r="FJ15" s="29">
        <v>1027.032</v>
      </c>
      <c r="FK15" s="29">
        <v>1033.592</v>
      </c>
    </row>
    <row r="16" spans="2:167">
      <c r="B16" s="62" t="s">
        <v>310</v>
      </c>
      <c r="C16" s="29">
        <v>62.176</v>
      </c>
      <c r="D16" s="29">
        <v>62.675</v>
      </c>
      <c r="E16" s="29">
        <v>63.373</v>
      </c>
      <c r="F16" s="29">
        <v>64.339</v>
      </c>
      <c r="G16" s="29">
        <v>65.892</v>
      </c>
      <c r="H16" s="29">
        <v>67.285</v>
      </c>
      <c r="I16" s="29">
        <v>68.81</v>
      </c>
      <c r="J16" s="29">
        <v>70.294</v>
      </c>
      <c r="K16" s="29">
        <v>71.969</v>
      </c>
      <c r="L16" s="29">
        <v>73.498</v>
      </c>
      <c r="M16" s="29">
        <v>75.017</v>
      </c>
      <c r="N16" s="29">
        <v>76.592</v>
      </c>
      <c r="O16" s="29">
        <v>78.424</v>
      </c>
      <c r="P16" s="29">
        <v>79.846</v>
      </c>
      <c r="Q16" s="29">
        <v>80.891</v>
      </c>
      <c r="R16" s="29">
        <v>81.806</v>
      </c>
      <c r="S16" s="29">
        <v>82.847</v>
      </c>
      <c r="T16" s="29">
        <v>83.932</v>
      </c>
      <c r="U16" s="29">
        <v>85.331</v>
      </c>
      <c r="V16" s="29">
        <v>86.686</v>
      </c>
      <c r="W16" s="29">
        <v>88.13</v>
      </c>
      <c r="Z16" s="62" t="s">
        <v>310</v>
      </c>
      <c r="AA16" s="29">
        <v>236.288</v>
      </c>
      <c r="AB16" s="29">
        <v>238.39</v>
      </c>
      <c r="AC16" s="29">
        <v>240.888</v>
      </c>
      <c r="AD16" s="29">
        <v>243.999</v>
      </c>
      <c r="AE16" s="29">
        <v>247.704</v>
      </c>
      <c r="AF16" s="29">
        <v>253.76</v>
      </c>
      <c r="AG16" s="29">
        <v>260.358</v>
      </c>
      <c r="AH16" s="29">
        <v>266.355</v>
      </c>
      <c r="AI16" s="29">
        <v>272.717</v>
      </c>
      <c r="AJ16" s="29">
        <v>279.359</v>
      </c>
      <c r="AK16" s="29">
        <v>285.376</v>
      </c>
      <c r="AL16" s="29">
        <v>291.205</v>
      </c>
      <c r="AM16" s="29">
        <v>296.573</v>
      </c>
      <c r="AN16" s="29">
        <v>301.054</v>
      </c>
      <c r="AO16" s="29">
        <v>305.241</v>
      </c>
      <c r="AP16" s="29">
        <v>309.194</v>
      </c>
      <c r="AQ16" s="29">
        <v>313.32</v>
      </c>
      <c r="AR16" s="29">
        <v>318.136</v>
      </c>
      <c r="AS16" s="29">
        <v>322.867</v>
      </c>
      <c r="AT16" s="29">
        <v>327.558</v>
      </c>
      <c r="AU16" s="29">
        <v>332.447</v>
      </c>
      <c r="AX16" s="62" t="s">
        <v>310</v>
      </c>
      <c r="AY16" s="29">
        <v>625.411</v>
      </c>
      <c r="AZ16" s="29">
        <v>645.087</v>
      </c>
      <c r="BA16" s="29">
        <v>663.29</v>
      </c>
      <c r="BB16" s="29">
        <v>679.781</v>
      </c>
      <c r="BC16" s="29">
        <v>698.259</v>
      </c>
      <c r="BD16" s="29">
        <v>714.881</v>
      </c>
      <c r="BE16" s="29">
        <v>731.061</v>
      </c>
      <c r="BF16" s="29">
        <v>745.749</v>
      </c>
      <c r="BG16" s="29">
        <v>759.567</v>
      </c>
      <c r="BH16" s="29">
        <v>771.992</v>
      </c>
      <c r="BI16" s="29">
        <v>784.059</v>
      </c>
      <c r="BJ16" s="29">
        <v>796.103</v>
      </c>
      <c r="BK16" s="29">
        <v>808.17</v>
      </c>
      <c r="BL16" s="29">
        <v>821.436</v>
      </c>
      <c r="BM16" s="29">
        <v>833.815</v>
      </c>
      <c r="BN16" s="29">
        <v>844.348</v>
      </c>
      <c r="BO16" s="29">
        <v>856.246</v>
      </c>
      <c r="BP16" s="29">
        <v>870.625</v>
      </c>
      <c r="BQ16" s="29">
        <v>887.782</v>
      </c>
      <c r="BR16" s="29">
        <v>901.036</v>
      </c>
      <c r="BS16" s="29">
        <v>916.234</v>
      </c>
      <c r="BV16" s="62" t="s">
        <v>310</v>
      </c>
      <c r="BW16" s="29">
        <v>28.602</v>
      </c>
      <c r="BX16" s="29">
        <v>28.682</v>
      </c>
      <c r="BY16" s="29">
        <v>28.845</v>
      </c>
      <c r="BZ16" s="29">
        <v>28.998</v>
      </c>
      <c r="CA16" s="29">
        <v>29.138</v>
      </c>
      <c r="CB16" s="29">
        <v>29.394</v>
      </c>
      <c r="CC16" s="29">
        <v>29.697</v>
      </c>
      <c r="CD16" s="29">
        <v>30.095</v>
      </c>
      <c r="CE16" s="29">
        <v>30.622</v>
      </c>
      <c r="CF16" s="29">
        <v>31.134</v>
      </c>
      <c r="CG16" s="29">
        <v>31.637</v>
      </c>
      <c r="CH16" s="29">
        <v>32.473</v>
      </c>
      <c r="CI16" s="29">
        <v>33.182</v>
      </c>
      <c r="CJ16" s="29">
        <v>34.031</v>
      </c>
      <c r="CK16" s="29">
        <v>35.159</v>
      </c>
      <c r="CL16" s="29">
        <v>35.987</v>
      </c>
      <c r="CM16" s="29">
        <v>36.885</v>
      </c>
      <c r="CN16" s="29">
        <v>37.779</v>
      </c>
      <c r="CO16" s="29">
        <v>38.976</v>
      </c>
      <c r="CP16" s="29">
        <v>40.143</v>
      </c>
      <c r="CQ16" s="29">
        <v>41.245</v>
      </c>
      <c r="CT16" s="62" t="s">
        <v>310</v>
      </c>
      <c r="CU16" s="29">
        <v>21.829</v>
      </c>
      <c r="CV16" s="29">
        <v>22.209</v>
      </c>
      <c r="CW16" s="29">
        <v>22.602</v>
      </c>
      <c r="CX16" s="29">
        <v>23.34</v>
      </c>
      <c r="CY16" s="29">
        <v>23.894</v>
      </c>
      <c r="CZ16" s="29">
        <v>24.576</v>
      </c>
      <c r="DA16" s="29">
        <v>25.221</v>
      </c>
      <c r="DB16" s="29">
        <v>25.894</v>
      </c>
      <c r="DC16" s="29">
        <v>26.789</v>
      </c>
      <c r="DD16" s="29">
        <v>27.439</v>
      </c>
      <c r="DE16" s="29">
        <v>27.961</v>
      </c>
      <c r="DF16" s="29">
        <v>28.742</v>
      </c>
      <c r="DG16" s="29">
        <v>29.824</v>
      </c>
      <c r="DH16" s="29">
        <v>31.195</v>
      </c>
      <c r="DI16" s="29">
        <v>32.774</v>
      </c>
      <c r="DJ16" s="29">
        <v>33.973</v>
      </c>
      <c r="DK16" s="29">
        <v>34.873</v>
      </c>
      <c r="DL16" s="29">
        <v>35.863</v>
      </c>
      <c r="DM16" s="29">
        <v>36.662</v>
      </c>
      <c r="DN16" s="29">
        <v>37.102</v>
      </c>
      <c r="DO16" s="29">
        <v>37.506</v>
      </c>
      <c r="DR16" s="62" t="s">
        <v>310</v>
      </c>
      <c r="DS16" s="29">
        <v>134.523</v>
      </c>
      <c r="DT16" s="29">
        <v>137.983</v>
      </c>
      <c r="DU16" s="29">
        <v>142.398</v>
      </c>
      <c r="DV16" s="29">
        <v>147.262</v>
      </c>
      <c r="DW16" s="29">
        <v>152.697</v>
      </c>
      <c r="DX16" s="29">
        <v>157.916</v>
      </c>
      <c r="DY16" s="29">
        <v>163.204</v>
      </c>
      <c r="DZ16" s="29">
        <v>169.487</v>
      </c>
      <c r="EA16" s="29">
        <v>176.253</v>
      </c>
      <c r="EB16" s="29">
        <v>180.885</v>
      </c>
      <c r="EC16" s="29">
        <v>186.065</v>
      </c>
      <c r="ED16" s="29">
        <v>191.056</v>
      </c>
      <c r="EE16" s="29">
        <v>196.839</v>
      </c>
      <c r="EF16" s="29">
        <v>204.262</v>
      </c>
      <c r="EG16" s="29">
        <v>212.354</v>
      </c>
      <c r="EH16" s="29">
        <v>222.18</v>
      </c>
      <c r="EI16" s="29">
        <v>229.843</v>
      </c>
      <c r="EJ16" s="29">
        <v>236.225</v>
      </c>
      <c r="EK16" s="29">
        <v>243.072</v>
      </c>
      <c r="EL16" s="29">
        <v>249.933</v>
      </c>
      <c r="EM16" s="29">
        <v>256.157</v>
      </c>
      <c r="EP16" s="62" t="s">
        <v>310</v>
      </c>
      <c r="EQ16" s="29">
        <v>173.056</v>
      </c>
      <c r="ER16" s="29">
        <v>175.533</v>
      </c>
      <c r="ES16" s="29">
        <v>178.538</v>
      </c>
      <c r="ET16" s="29">
        <v>182.933</v>
      </c>
      <c r="EU16" s="29">
        <v>188.197</v>
      </c>
      <c r="EV16" s="29">
        <v>194.147</v>
      </c>
      <c r="EW16" s="29">
        <v>200.425</v>
      </c>
      <c r="EX16" s="29">
        <v>207.259</v>
      </c>
      <c r="EY16" s="29">
        <v>212.845</v>
      </c>
      <c r="EZ16" s="29">
        <v>218.991</v>
      </c>
      <c r="FA16" s="29">
        <v>223.64</v>
      </c>
      <c r="FB16" s="29">
        <v>228.551</v>
      </c>
      <c r="FC16" s="29">
        <v>233.531</v>
      </c>
      <c r="FD16" s="29">
        <v>237.839</v>
      </c>
      <c r="FE16" s="29">
        <v>242.359</v>
      </c>
      <c r="FF16" s="29">
        <v>246.744</v>
      </c>
      <c r="FG16" s="29">
        <v>252.11</v>
      </c>
      <c r="FH16" s="29">
        <v>257.31</v>
      </c>
      <c r="FI16" s="29">
        <v>262.426</v>
      </c>
      <c r="FJ16" s="29">
        <v>267.63</v>
      </c>
      <c r="FK16" s="29">
        <v>273.021</v>
      </c>
    </row>
    <row r="17" spans="2:167">
      <c r="B17" s="62" t="s">
        <v>311</v>
      </c>
      <c r="C17" s="29">
        <v>174.607</v>
      </c>
      <c r="D17" s="29">
        <v>175.963</v>
      </c>
      <c r="E17" s="29">
        <v>177.413</v>
      </c>
      <c r="F17" s="29">
        <v>179.276</v>
      </c>
      <c r="G17" s="29">
        <v>182.277</v>
      </c>
      <c r="H17" s="29">
        <v>184.161</v>
      </c>
      <c r="I17" s="29">
        <v>186.146</v>
      </c>
      <c r="J17" s="29">
        <v>188.662</v>
      </c>
      <c r="K17" s="29">
        <v>190.95</v>
      </c>
      <c r="L17" s="29">
        <v>193.12</v>
      </c>
      <c r="M17" s="29">
        <v>195.309</v>
      </c>
      <c r="N17" s="29">
        <v>197.962</v>
      </c>
      <c r="O17" s="29">
        <v>201.154</v>
      </c>
      <c r="P17" s="29">
        <v>205.491</v>
      </c>
      <c r="Q17" s="29">
        <v>208.118</v>
      </c>
      <c r="R17" s="29">
        <v>210.094</v>
      </c>
      <c r="S17" s="29">
        <v>213.046</v>
      </c>
      <c r="T17" s="29">
        <v>215.08</v>
      </c>
      <c r="U17" s="29">
        <v>217.851</v>
      </c>
      <c r="V17" s="29">
        <v>220.485</v>
      </c>
      <c r="W17" s="29">
        <v>223.941</v>
      </c>
      <c r="Z17" s="62" t="s">
        <v>311</v>
      </c>
      <c r="AA17" s="29">
        <v>1428.294</v>
      </c>
      <c r="AB17" s="29">
        <v>1435.847</v>
      </c>
      <c r="AC17" s="29">
        <v>1445.435</v>
      </c>
      <c r="AD17" s="29">
        <v>1461.381</v>
      </c>
      <c r="AE17" s="29">
        <v>1481.409</v>
      </c>
      <c r="AF17" s="29">
        <v>1503.923</v>
      </c>
      <c r="AG17" s="29">
        <v>1526.4</v>
      </c>
      <c r="AH17" s="29">
        <v>1548.948</v>
      </c>
      <c r="AI17" s="29">
        <v>1571.991</v>
      </c>
      <c r="AJ17" s="29">
        <v>1592.944</v>
      </c>
      <c r="AK17" s="29">
        <v>1613.64</v>
      </c>
      <c r="AL17" s="29">
        <v>1635.929</v>
      </c>
      <c r="AM17" s="29">
        <v>1658.948</v>
      </c>
      <c r="AN17" s="29">
        <v>1680.476</v>
      </c>
      <c r="AO17" s="29">
        <v>1703.706</v>
      </c>
      <c r="AP17" s="29">
        <v>1722.917</v>
      </c>
      <c r="AQ17" s="29">
        <v>1746.078</v>
      </c>
      <c r="AR17" s="29">
        <v>1770.664</v>
      </c>
      <c r="AS17" s="29">
        <v>1797.937</v>
      </c>
      <c r="AT17" s="29">
        <v>1827.163</v>
      </c>
      <c r="AU17" s="29">
        <v>1858.573</v>
      </c>
      <c r="AX17" s="62" t="s">
        <v>311</v>
      </c>
      <c r="AY17" s="29">
        <v>1290.324</v>
      </c>
      <c r="AZ17" s="29">
        <v>1297.748</v>
      </c>
      <c r="BA17" s="29">
        <v>1313.516</v>
      </c>
      <c r="BB17" s="29">
        <v>1326.431</v>
      </c>
      <c r="BC17" s="29">
        <v>1342.798</v>
      </c>
      <c r="BD17" s="29">
        <v>1363.65</v>
      </c>
      <c r="BE17" s="29">
        <v>1381.886</v>
      </c>
      <c r="BF17" s="29">
        <v>1394.728</v>
      </c>
      <c r="BG17" s="29">
        <v>1413.762</v>
      </c>
      <c r="BH17" s="29">
        <v>1431.509</v>
      </c>
      <c r="BI17" s="29">
        <v>1453.373</v>
      </c>
      <c r="BJ17" s="29">
        <v>1476.855</v>
      </c>
      <c r="BK17" s="29">
        <v>1496.436</v>
      </c>
      <c r="BL17" s="29">
        <v>1518.268</v>
      </c>
      <c r="BM17" s="29">
        <v>1538.972</v>
      </c>
      <c r="BN17" s="29">
        <v>1580.292</v>
      </c>
      <c r="BO17" s="29">
        <v>1607.85</v>
      </c>
      <c r="BP17" s="29">
        <v>1633.453</v>
      </c>
      <c r="BQ17" s="29">
        <v>1663.062</v>
      </c>
      <c r="BR17" s="29">
        <v>1685.378</v>
      </c>
      <c r="BS17" s="29">
        <v>1716.934</v>
      </c>
      <c r="BV17" s="62" t="s">
        <v>311</v>
      </c>
      <c r="BW17" s="29">
        <v>108.224</v>
      </c>
      <c r="BX17" s="29">
        <v>108.673</v>
      </c>
      <c r="BY17" s="29">
        <v>108.935</v>
      </c>
      <c r="BZ17" s="29">
        <v>109.44</v>
      </c>
      <c r="CA17" s="29">
        <v>110.551</v>
      </c>
      <c r="CB17" s="29">
        <v>111.291</v>
      </c>
      <c r="CC17" s="29">
        <v>112.172</v>
      </c>
      <c r="CD17" s="29">
        <v>113.44</v>
      </c>
      <c r="CE17" s="29">
        <v>115.133</v>
      </c>
      <c r="CF17" s="29">
        <v>117.216</v>
      </c>
      <c r="CG17" s="29">
        <v>117.823</v>
      </c>
      <c r="CH17" s="29">
        <v>119.244</v>
      </c>
      <c r="CI17" s="29">
        <v>120.588</v>
      </c>
      <c r="CJ17" s="29">
        <v>122.378</v>
      </c>
      <c r="CK17" s="29">
        <v>123.889</v>
      </c>
      <c r="CL17" s="29">
        <v>125.811</v>
      </c>
      <c r="CM17" s="29">
        <v>128.417</v>
      </c>
      <c r="CN17" s="29">
        <v>130.371</v>
      </c>
      <c r="CO17" s="29">
        <v>132.683</v>
      </c>
      <c r="CP17" s="29">
        <v>134.972</v>
      </c>
      <c r="CQ17" s="29">
        <v>137.605</v>
      </c>
      <c r="CT17" s="62" t="s">
        <v>311</v>
      </c>
      <c r="CU17" s="29">
        <v>73.813</v>
      </c>
      <c r="CV17" s="29">
        <v>74.162</v>
      </c>
      <c r="CW17" s="29">
        <v>74.509</v>
      </c>
      <c r="CX17" s="29">
        <v>75</v>
      </c>
      <c r="CY17" s="29">
        <v>75.524</v>
      </c>
      <c r="CZ17" s="29">
        <v>76.019</v>
      </c>
      <c r="DA17" s="29">
        <v>76.351</v>
      </c>
      <c r="DB17" s="29">
        <v>76.751</v>
      </c>
      <c r="DC17" s="29">
        <v>77.593</v>
      </c>
      <c r="DD17" s="29">
        <v>78.712</v>
      </c>
      <c r="DE17" s="29">
        <v>79.429</v>
      </c>
      <c r="DF17" s="29">
        <v>80.792</v>
      </c>
      <c r="DG17" s="29">
        <v>82.99</v>
      </c>
      <c r="DH17" s="29">
        <v>85.276</v>
      </c>
      <c r="DI17" s="29">
        <v>88.039</v>
      </c>
      <c r="DJ17" s="29">
        <v>90.384</v>
      </c>
      <c r="DK17" s="29">
        <v>93.005</v>
      </c>
      <c r="DL17" s="29">
        <v>94.208</v>
      </c>
      <c r="DM17" s="29">
        <v>95.75</v>
      </c>
      <c r="DN17" s="29">
        <v>97.053</v>
      </c>
      <c r="DO17" s="29">
        <v>97.845</v>
      </c>
      <c r="DR17" s="62" t="s">
        <v>311</v>
      </c>
      <c r="DS17" s="29">
        <v>243.177</v>
      </c>
      <c r="DT17" s="29">
        <v>249.592</v>
      </c>
      <c r="DU17" s="29">
        <v>255.377</v>
      </c>
      <c r="DV17" s="29">
        <v>263.059</v>
      </c>
      <c r="DW17" s="29">
        <v>270.861</v>
      </c>
      <c r="DX17" s="29">
        <v>277.668</v>
      </c>
      <c r="DY17" s="29">
        <v>285.136</v>
      </c>
      <c r="DZ17" s="29">
        <v>291.445</v>
      </c>
      <c r="EA17" s="29">
        <v>301.284</v>
      </c>
      <c r="EB17" s="29">
        <v>310.156</v>
      </c>
      <c r="EC17" s="29">
        <v>316.28</v>
      </c>
      <c r="ED17" s="29">
        <v>320.132</v>
      </c>
      <c r="EE17" s="29">
        <v>325.103</v>
      </c>
      <c r="EF17" s="29">
        <v>332.54</v>
      </c>
      <c r="EG17" s="29">
        <v>341.438</v>
      </c>
      <c r="EH17" s="29">
        <v>353.26</v>
      </c>
      <c r="EI17" s="29">
        <v>367.237</v>
      </c>
      <c r="EJ17" s="29">
        <v>375.161</v>
      </c>
      <c r="EK17" s="29">
        <v>380.171</v>
      </c>
      <c r="EL17" s="29">
        <v>388.982</v>
      </c>
      <c r="EM17" s="29">
        <v>397.881</v>
      </c>
      <c r="EP17" s="62" t="s">
        <v>311</v>
      </c>
      <c r="EQ17" s="29">
        <v>519.305</v>
      </c>
      <c r="ER17" s="29">
        <v>523.159</v>
      </c>
      <c r="ES17" s="29">
        <v>531</v>
      </c>
      <c r="ET17" s="29">
        <v>538.008</v>
      </c>
      <c r="EU17" s="29">
        <v>550.763</v>
      </c>
      <c r="EV17" s="29">
        <v>565.499</v>
      </c>
      <c r="EW17" s="29">
        <v>578.654</v>
      </c>
      <c r="EX17" s="29">
        <v>594.606</v>
      </c>
      <c r="EY17" s="29">
        <v>612.495</v>
      </c>
      <c r="EZ17" s="29">
        <v>628.041</v>
      </c>
      <c r="FA17" s="29">
        <v>640.011</v>
      </c>
      <c r="FB17" s="29">
        <v>649.206</v>
      </c>
      <c r="FC17" s="29">
        <v>661.357</v>
      </c>
      <c r="FD17" s="29">
        <v>674.28</v>
      </c>
      <c r="FE17" s="29">
        <v>687.042</v>
      </c>
      <c r="FF17" s="29">
        <v>699.801</v>
      </c>
      <c r="FG17" s="29">
        <v>713.33</v>
      </c>
      <c r="FH17" s="29">
        <v>729.684</v>
      </c>
      <c r="FI17" s="29">
        <v>750.915</v>
      </c>
      <c r="FJ17" s="29">
        <v>773.53</v>
      </c>
      <c r="FK17" s="29">
        <v>798.951</v>
      </c>
    </row>
    <row r="18" spans="2:167">
      <c r="B18" s="62" t="s">
        <v>312</v>
      </c>
      <c r="C18" s="29">
        <v>35.71</v>
      </c>
      <c r="D18" s="29">
        <v>36.045</v>
      </c>
      <c r="E18" s="29">
        <v>36.408</v>
      </c>
      <c r="F18" s="29">
        <v>36.898</v>
      </c>
      <c r="G18" s="29">
        <v>37.339</v>
      </c>
      <c r="H18" s="29">
        <v>37.742</v>
      </c>
      <c r="I18" s="29">
        <v>38.098</v>
      </c>
      <c r="J18" s="29">
        <v>38.446</v>
      </c>
      <c r="K18" s="29">
        <v>38.805</v>
      </c>
      <c r="L18" s="29">
        <v>39.109</v>
      </c>
      <c r="M18" s="29">
        <v>39.411</v>
      </c>
      <c r="N18" s="29">
        <v>39.682</v>
      </c>
      <c r="O18" s="29">
        <v>39.919</v>
      </c>
      <c r="P18" s="29">
        <v>40.139</v>
      </c>
      <c r="Q18" s="29">
        <v>40.313</v>
      </c>
      <c r="R18" s="29">
        <v>40.459</v>
      </c>
      <c r="S18" s="29">
        <v>40.604</v>
      </c>
      <c r="T18" s="29">
        <v>40.772</v>
      </c>
      <c r="U18" s="29">
        <v>40.991</v>
      </c>
      <c r="V18" s="29">
        <v>41.205</v>
      </c>
      <c r="W18" s="29">
        <v>41.397</v>
      </c>
      <c r="Z18" s="62" t="s">
        <v>312</v>
      </c>
      <c r="AA18" s="29">
        <v>40.376</v>
      </c>
      <c r="AB18" s="29">
        <v>40.31</v>
      </c>
      <c r="AC18" s="29">
        <v>40.527</v>
      </c>
      <c r="AD18" s="29">
        <v>40.84</v>
      </c>
      <c r="AE18" s="29">
        <v>41.256</v>
      </c>
      <c r="AF18" s="29">
        <v>41.553</v>
      </c>
      <c r="AG18" s="29">
        <v>41.967</v>
      </c>
      <c r="AH18" s="29">
        <v>42.442</v>
      </c>
      <c r="AI18" s="29">
        <v>42.846</v>
      </c>
      <c r="AJ18" s="29">
        <v>43.186</v>
      </c>
      <c r="AK18" s="29">
        <v>43.562</v>
      </c>
      <c r="AL18" s="29">
        <v>43.864</v>
      </c>
      <c r="AM18" s="29">
        <v>44.166</v>
      </c>
      <c r="AN18" s="29">
        <v>44.409</v>
      </c>
      <c r="AO18" s="29">
        <v>44.605</v>
      </c>
      <c r="AP18" s="29">
        <v>44.764</v>
      </c>
      <c r="AQ18" s="29">
        <v>44.915</v>
      </c>
      <c r="AR18" s="29">
        <v>45.063</v>
      </c>
      <c r="AS18" s="29">
        <v>45.201</v>
      </c>
      <c r="AT18" s="29">
        <v>45.323</v>
      </c>
      <c r="AU18" s="29">
        <v>45.447</v>
      </c>
      <c r="AX18" s="62" t="s">
        <v>312</v>
      </c>
      <c r="AY18" s="29">
        <v>24.869</v>
      </c>
      <c r="AZ18" s="29">
        <v>24.795</v>
      </c>
      <c r="BA18" s="29">
        <v>24.884</v>
      </c>
      <c r="BB18" s="29">
        <v>25.022</v>
      </c>
      <c r="BC18" s="29">
        <v>25.2</v>
      </c>
      <c r="BD18" s="29">
        <v>25.356</v>
      </c>
      <c r="BE18" s="29">
        <v>25.495</v>
      </c>
      <c r="BF18" s="29">
        <v>25.615</v>
      </c>
      <c r="BG18" s="29">
        <v>25.725</v>
      </c>
      <c r="BH18" s="29">
        <v>25.773</v>
      </c>
      <c r="BI18" s="29">
        <v>25.841</v>
      </c>
      <c r="BJ18" s="29">
        <v>25.894</v>
      </c>
      <c r="BK18" s="29">
        <v>25.988</v>
      </c>
      <c r="BL18" s="29">
        <v>26.101</v>
      </c>
      <c r="BM18" s="29">
        <v>26.207</v>
      </c>
      <c r="BN18" s="29">
        <v>26.296</v>
      </c>
      <c r="BO18" s="29">
        <v>26.398</v>
      </c>
      <c r="BP18" s="29">
        <v>26.518</v>
      </c>
      <c r="BQ18" s="29">
        <v>26.62</v>
      </c>
      <c r="BR18" s="29">
        <v>26.696</v>
      </c>
      <c r="BS18" s="29">
        <v>26.766</v>
      </c>
      <c r="BV18" s="62" t="s">
        <v>312</v>
      </c>
      <c r="BW18" s="29">
        <v>10.146</v>
      </c>
      <c r="BX18" s="29">
        <v>10.224</v>
      </c>
      <c r="BY18" s="29">
        <v>10.306</v>
      </c>
      <c r="BZ18" s="29">
        <v>10.394</v>
      </c>
      <c r="CA18" s="29">
        <v>10.494</v>
      </c>
      <c r="CB18" s="29">
        <v>10.6</v>
      </c>
      <c r="CC18" s="29">
        <v>10.699</v>
      </c>
      <c r="CD18" s="29">
        <v>10.799</v>
      </c>
      <c r="CE18" s="29">
        <v>10.899</v>
      </c>
      <c r="CF18" s="29">
        <v>10.986</v>
      </c>
      <c r="CG18" s="29">
        <v>11.092</v>
      </c>
      <c r="CH18" s="29">
        <v>11.186</v>
      </c>
      <c r="CI18" s="29">
        <v>11.27</v>
      </c>
      <c r="CJ18" s="29">
        <v>11.373</v>
      </c>
      <c r="CK18" s="29">
        <v>11.449</v>
      </c>
      <c r="CL18" s="29">
        <v>11.519</v>
      </c>
      <c r="CM18" s="29">
        <v>11.575</v>
      </c>
      <c r="CN18" s="29">
        <v>11.644</v>
      </c>
      <c r="CO18" s="29">
        <v>11.716</v>
      </c>
      <c r="CP18" s="29">
        <v>11.776</v>
      </c>
      <c r="CQ18" s="29">
        <v>11.835</v>
      </c>
      <c r="CT18" s="62" t="s">
        <v>312</v>
      </c>
      <c r="CU18" s="29">
        <v>11.596</v>
      </c>
      <c r="CV18" s="29">
        <v>11.62</v>
      </c>
      <c r="CW18" s="29">
        <v>11.68</v>
      </c>
      <c r="CX18" s="29">
        <v>11.748</v>
      </c>
      <c r="CY18" s="29">
        <v>11.811</v>
      </c>
      <c r="CZ18" s="29">
        <v>11.883</v>
      </c>
      <c r="DA18" s="29">
        <v>11.947</v>
      </c>
      <c r="DB18" s="29">
        <v>12.06</v>
      </c>
      <c r="DC18" s="29">
        <v>12.204</v>
      </c>
      <c r="DD18" s="29">
        <v>12.306</v>
      </c>
      <c r="DE18" s="29">
        <v>12.425</v>
      </c>
      <c r="DF18" s="29">
        <v>12.551</v>
      </c>
      <c r="DG18" s="29">
        <v>12.677</v>
      </c>
      <c r="DH18" s="29">
        <v>12.808</v>
      </c>
      <c r="DI18" s="29">
        <v>12.943</v>
      </c>
      <c r="DJ18" s="29">
        <v>13.042</v>
      </c>
      <c r="DK18" s="29">
        <v>13.113</v>
      </c>
      <c r="DL18" s="29">
        <v>13.201</v>
      </c>
      <c r="DM18" s="29">
        <v>13.258</v>
      </c>
      <c r="DN18" s="29">
        <v>13.293</v>
      </c>
      <c r="DO18" s="29">
        <v>13.325</v>
      </c>
      <c r="DR18" s="62" t="s">
        <v>312</v>
      </c>
      <c r="DS18" s="29">
        <v>47.953</v>
      </c>
      <c r="DT18" s="29">
        <v>48.836</v>
      </c>
      <c r="DU18" s="29">
        <v>50.025</v>
      </c>
      <c r="DV18" s="29">
        <v>51.371</v>
      </c>
      <c r="DW18" s="29">
        <v>52.642</v>
      </c>
      <c r="DX18" s="29">
        <v>54.071</v>
      </c>
      <c r="DY18" s="29">
        <v>55.56</v>
      </c>
      <c r="DZ18" s="29">
        <v>57.214</v>
      </c>
      <c r="EA18" s="29">
        <v>58.482</v>
      </c>
      <c r="EB18" s="29">
        <v>59.271</v>
      </c>
      <c r="EC18" s="29">
        <v>60.288</v>
      </c>
      <c r="ED18" s="29">
        <v>61.121</v>
      </c>
      <c r="EE18" s="29">
        <v>61.958</v>
      </c>
      <c r="EF18" s="29">
        <v>62.936</v>
      </c>
      <c r="EG18" s="29">
        <v>63.921</v>
      </c>
      <c r="EH18" s="29">
        <v>64.92</v>
      </c>
      <c r="EI18" s="29">
        <v>65.591</v>
      </c>
      <c r="EJ18" s="29">
        <v>66.238</v>
      </c>
      <c r="EK18" s="29">
        <v>66.931</v>
      </c>
      <c r="EL18" s="29">
        <v>67.496</v>
      </c>
      <c r="EM18" s="29">
        <v>68.048</v>
      </c>
      <c r="EP18" s="62" t="s">
        <v>312</v>
      </c>
      <c r="EQ18" s="29">
        <v>63.984</v>
      </c>
      <c r="ER18" s="29">
        <v>64.374</v>
      </c>
      <c r="ES18" s="29">
        <v>64.871</v>
      </c>
      <c r="ET18" s="29">
        <v>65.475</v>
      </c>
      <c r="EU18" s="29">
        <v>66.153</v>
      </c>
      <c r="EV18" s="29">
        <v>66.864</v>
      </c>
      <c r="EW18" s="29">
        <v>67.711</v>
      </c>
      <c r="EX18" s="29">
        <v>68.865</v>
      </c>
      <c r="EY18" s="29">
        <v>69.487</v>
      </c>
      <c r="EZ18" s="29">
        <v>71.316</v>
      </c>
      <c r="FA18" s="29">
        <v>71.87</v>
      </c>
      <c r="FB18" s="29">
        <v>72.319</v>
      </c>
      <c r="FC18" s="29">
        <v>72.727</v>
      </c>
      <c r="FD18" s="29">
        <v>73.2</v>
      </c>
      <c r="FE18" s="29">
        <v>73.61</v>
      </c>
      <c r="FF18" s="29">
        <v>74.003</v>
      </c>
      <c r="FG18" s="29">
        <v>74.441</v>
      </c>
      <c r="FH18" s="29">
        <v>75.675</v>
      </c>
      <c r="FI18" s="29">
        <v>76.868</v>
      </c>
      <c r="FJ18" s="29">
        <v>78.058</v>
      </c>
      <c r="FK18" s="29">
        <v>78.908</v>
      </c>
    </row>
    <row r="19" spans="2:167">
      <c r="B19" s="24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Z19" s="24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X19" s="24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V19" s="24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T19" s="24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R19" s="24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P19" s="24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</row>
    <row r="20" ht="13" spans="2:167">
      <c r="B20" s="9" t="s">
        <v>274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Z20" s="9" t="s">
        <v>274</v>
      </c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X20" s="9" t="s">
        <v>274</v>
      </c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V20" s="9" t="s">
        <v>274</v>
      </c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T20" s="9" t="s">
        <v>274</v>
      </c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R20" s="9" t="s">
        <v>274</v>
      </c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P20" s="9" t="s">
        <v>274</v>
      </c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</row>
    <row r="21" spans="2:167">
      <c r="B21" s="62" t="s">
        <v>236</v>
      </c>
      <c r="C21" s="29">
        <v>70.844905</v>
      </c>
      <c r="D21" s="29">
        <v>70.865959</v>
      </c>
      <c r="E21" s="29">
        <v>70.888284</v>
      </c>
      <c r="F21" s="29">
        <v>70.920759</v>
      </c>
      <c r="G21" s="29">
        <v>70.80679</v>
      </c>
      <c r="H21" s="29">
        <v>70.770881</v>
      </c>
      <c r="I21" s="29">
        <v>70.701442</v>
      </c>
      <c r="J21" s="29">
        <v>70.594006</v>
      </c>
      <c r="K21" s="29">
        <v>70.509155</v>
      </c>
      <c r="L21" s="29">
        <v>70.423858</v>
      </c>
      <c r="M21" s="29">
        <v>70.345394</v>
      </c>
      <c r="N21" s="29">
        <v>70.221465</v>
      </c>
      <c r="O21" s="29">
        <v>70.026983</v>
      </c>
      <c r="P21" s="29">
        <v>69.78306</v>
      </c>
      <c r="Q21" s="29">
        <v>69.652528</v>
      </c>
      <c r="R21" s="29">
        <v>69.552852</v>
      </c>
      <c r="S21" s="29">
        <v>69.381074</v>
      </c>
      <c r="T21" s="29">
        <v>69.258622</v>
      </c>
      <c r="U21" s="29">
        <v>69.082175</v>
      </c>
      <c r="V21" s="29">
        <v>68.922388</v>
      </c>
      <c r="W21" s="29">
        <v>68.708956</v>
      </c>
      <c r="Z21" s="62" t="s">
        <v>236</v>
      </c>
      <c r="AA21" s="29">
        <v>45.826394</v>
      </c>
      <c r="AB21" s="29">
        <v>45.93935</v>
      </c>
      <c r="AC21" s="29">
        <v>46.138857</v>
      </c>
      <c r="AD21" s="29">
        <v>46.260739</v>
      </c>
      <c r="AE21" s="29">
        <v>46.358035</v>
      </c>
      <c r="AF21" s="29">
        <v>46.297783</v>
      </c>
      <c r="AG21" s="29">
        <v>46.215801</v>
      </c>
      <c r="AH21" s="29">
        <v>46.142229</v>
      </c>
      <c r="AI21" s="29">
        <v>46.019051</v>
      </c>
      <c r="AJ21" s="29">
        <v>45.884659</v>
      </c>
      <c r="AK21" s="29">
        <v>45.793504</v>
      </c>
      <c r="AL21" s="29">
        <v>45.641375</v>
      </c>
      <c r="AM21" s="29">
        <v>45.493271</v>
      </c>
      <c r="AN21" s="29">
        <v>45.340274</v>
      </c>
      <c r="AO21" s="29">
        <v>45.144333</v>
      </c>
      <c r="AP21" s="29">
        <v>44.979108</v>
      </c>
      <c r="AQ21" s="29">
        <v>44.76374</v>
      </c>
      <c r="AR21" s="29">
        <v>44.528568</v>
      </c>
      <c r="AS21" s="29">
        <v>44.261619</v>
      </c>
      <c r="AT21" s="29">
        <v>43.969225</v>
      </c>
      <c r="AU21" s="29">
        <v>43.65938</v>
      </c>
      <c r="AX21" s="62" t="s">
        <v>236</v>
      </c>
      <c r="AY21" s="29">
        <v>56.562255</v>
      </c>
      <c r="AZ21" s="29">
        <v>56.604153</v>
      </c>
      <c r="BA21" s="29">
        <v>56.607896</v>
      </c>
      <c r="BB21" s="29">
        <v>56.65939</v>
      </c>
      <c r="BC21" s="29">
        <v>56.657609</v>
      </c>
      <c r="BD21" s="29">
        <v>56.57943</v>
      </c>
      <c r="BE21" s="29">
        <v>56.508787</v>
      </c>
      <c r="BF21" s="29">
        <v>56.487955</v>
      </c>
      <c r="BG21" s="29">
        <v>56.391737</v>
      </c>
      <c r="BH21" s="29">
        <v>56.245926</v>
      </c>
      <c r="BI21" s="29">
        <v>56.084088</v>
      </c>
      <c r="BJ21" s="29">
        <v>55.885584</v>
      </c>
      <c r="BK21" s="29">
        <v>55.744755</v>
      </c>
      <c r="BL21" s="29">
        <v>55.543932</v>
      </c>
      <c r="BM21" s="29">
        <v>55.365839</v>
      </c>
      <c r="BN21" s="29">
        <v>54.979027</v>
      </c>
      <c r="BO21" s="29">
        <v>54.814898</v>
      </c>
      <c r="BP21" s="29">
        <v>54.626989</v>
      </c>
      <c r="BQ21" s="29">
        <v>54.528479</v>
      </c>
      <c r="BR21" s="29">
        <v>54.57212</v>
      </c>
      <c r="BS21" s="29">
        <v>54.420382</v>
      </c>
      <c r="BV21" s="62" t="s">
        <v>236</v>
      </c>
      <c r="BW21" s="29">
        <v>67.262805</v>
      </c>
      <c r="BX21" s="29">
        <v>67.341264</v>
      </c>
      <c r="BY21" s="29">
        <v>67.446345</v>
      </c>
      <c r="BZ21" s="29">
        <v>67.528619</v>
      </c>
      <c r="CA21" s="29">
        <v>67.551046</v>
      </c>
      <c r="CB21" s="29">
        <v>67.624367</v>
      </c>
      <c r="CC21" s="29">
        <v>67.658045</v>
      </c>
      <c r="CD21" s="29">
        <v>67.627017</v>
      </c>
      <c r="CE21" s="29">
        <v>67.521594</v>
      </c>
      <c r="CF21" s="29">
        <v>67.341647</v>
      </c>
      <c r="CG21" s="29">
        <v>67.410893</v>
      </c>
      <c r="CH21" s="29">
        <v>67.301906</v>
      </c>
      <c r="CI21" s="29">
        <v>67.203471</v>
      </c>
      <c r="CJ21" s="29">
        <v>67.070553</v>
      </c>
      <c r="CK21" s="29">
        <v>66.887569</v>
      </c>
      <c r="CL21" s="29">
        <v>66.682728</v>
      </c>
      <c r="CM21" s="29">
        <v>66.358992</v>
      </c>
      <c r="CN21" s="29">
        <v>66.15275</v>
      </c>
      <c r="CO21" s="29">
        <v>65.878043</v>
      </c>
      <c r="CP21" s="29">
        <v>65.593006</v>
      </c>
      <c r="CQ21" s="29">
        <v>65.278267</v>
      </c>
      <c r="CT21" s="62" t="s">
        <v>236</v>
      </c>
      <c r="CU21" s="29">
        <v>73.307471</v>
      </c>
      <c r="CV21" s="29">
        <v>73.259089</v>
      </c>
      <c r="CW21" s="29">
        <v>73.216451</v>
      </c>
      <c r="CX21" s="29">
        <v>73.102714</v>
      </c>
      <c r="CY21" s="29">
        <v>73.009672</v>
      </c>
      <c r="CZ21" s="29">
        <v>72.916748</v>
      </c>
      <c r="DA21" s="29">
        <v>72.846874</v>
      </c>
      <c r="DB21" s="29">
        <v>72.843481</v>
      </c>
      <c r="DC21" s="29">
        <v>72.778313</v>
      </c>
      <c r="DD21" s="29">
        <v>72.644112</v>
      </c>
      <c r="DE21" s="29">
        <v>72.630917</v>
      </c>
      <c r="DF21" s="29">
        <v>72.483554</v>
      </c>
      <c r="DG21" s="29">
        <v>72.160383</v>
      </c>
      <c r="DH21" s="29">
        <v>71.799389</v>
      </c>
      <c r="DI21" s="29">
        <v>71.353939</v>
      </c>
      <c r="DJ21" s="29">
        <v>70.986659</v>
      </c>
      <c r="DK21" s="29">
        <v>70.586374</v>
      </c>
      <c r="DL21" s="29">
        <v>70.419019</v>
      </c>
      <c r="DM21" s="29">
        <v>70.180926</v>
      </c>
      <c r="DN21" s="29">
        <v>69.993948</v>
      </c>
      <c r="DO21" s="29">
        <v>69.881246</v>
      </c>
      <c r="DR21" s="62" t="s">
        <v>236</v>
      </c>
      <c r="DS21" s="29">
        <v>63.27563</v>
      </c>
      <c r="DT21" s="29">
        <v>63.211078</v>
      </c>
      <c r="DU21" s="29">
        <v>63.220893</v>
      </c>
      <c r="DV21" s="29">
        <v>63.134149</v>
      </c>
      <c r="DW21" s="29">
        <v>62.990396</v>
      </c>
      <c r="DX21" s="29">
        <v>62.975537</v>
      </c>
      <c r="DY21" s="29">
        <v>62.952587</v>
      </c>
      <c r="DZ21" s="29">
        <v>63.001033</v>
      </c>
      <c r="EA21" s="29">
        <v>62.733575</v>
      </c>
      <c r="EB21" s="29">
        <v>62.439385</v>
      </c>
      <c r="EC21" s="29">
        <v>62.330436</v>
      </c>
      <c r="ED21" s="29">
        <v>62.262409</v>
      </c>
      <c r="EE21" s="29">
        <v>62.121342</v>
      </c>
      <c r="EF21" s="29">
        <v>61.87288</v>
      </c>
      <c r="EG21" s="29">
        <v>61.55556</v>
      </c>
      <c r="EH21" s="29">
        <v>61.083905</v>
      </c>
      <c r="EI21" s="29">
        <v>60.522794</v>
      </c>
      <c r="EJ21" s="29">
        <v>60.233645</v>
      </c>
      <c r="EK21" s="29">
        <v>60.054545</v>
      </c>
      <c r="EL21" s="29">
        <v>59.707262</v>
      </c>
      <c r="EM21" s="29">
        <v>59.384023</v>
      </c>
      <c r="EP21" s="62" t="s">
        <v>236</v>
      </c>
      <c r="EQ21" s="29">
        <v>53.914944</v>
      </c>
      <c r="ER21" s="29">
        <v>53.858049</v>
      </c>
      <c r="ES21" s="29">
        <v>53.677012</v>
      </c>
      <c r="ET21" s="29">
        <v>53.519578</v>
      </c>
      <c r="EU21" s="29">
        <v>53.185018</v>
      </c>
      <c r="EV21" s="29">
        <v>52.792933</v>
      </c>
      <c r="EW21" s="29">
        <v>52.496751</v>
      </c>
      <c r="EX21" s="29">
        <v>52.087723</v>
      </c>
      <c r="EY21" s="29">
        <v>51.625604</v>
      </c>
      <c r="EZ21" s="29">
        <v>51.148335</v>
      </c>
      <c r="FA21" s="29">
        <v>50.878156</v>
      </c>
      <c r="FB21" s="29">
        <v>50.678155</v>
      </c>
      <c r="FC21" s="29">
        <v>50.364913</v>
      </c>
      <c r="FD21" s="29">
        <v>50.078532</v>
      </c>
      <c r="FE21" s="29">
        <v>49.77554</v>
      </c>
      <c r="FF21" s="29">
        <v>49.472014</v>
      </c>
      <c r="FG21" s="29">
        <v>49.146223</v>
      </c>
      <c r="FH21" s="29">
        <v>48.7754</v>
      </c>
      <c r="FI21" s="29">
        <v>48.323589</v>
      </c>
      <c r="FJ21" s="29">
        <v>47.852395</v>
      </c>
      <c r="FK21" s="29">
        <v>47.315422</v>
      </c>
    </row>
    <row r="22" spans="2:167">
      <c r="B22" s="62" t="s">
        <v>310</v>
      </c>
      <c r="C22" s="29">
        <v>6.652452</v>
      </c>
      <c r="D22" s="29">
        <v>6.647582</v>
      </c>
      <c r="E22" s="29">
        <v>6.655607</v>
      </c>
      <c r="F22" s="29">
        <v>6.669682</v>
      </c>
      <c r="G22" s="29">
        <v>6.737447</v>
      </c>
      <c r="H22" s="29">
        <v>6.800719</v>
      </c>
      <c r="I22" s="29">
        <v>6.879388</v>
      </c>
      <c r="J22" s="29">
        <v>6.950407</v>
      </c>
      <c r="K22" s="29">
        <v>7.034339</v>
      </c>
      <c r="L22" s="29">
        <v>7.110213</v>
      </c>
      <c r="M22" s="29">
        <v>7.182212</v>
      </c>
      <c r="N22" s="29">
        <v>7.258239</v>
      </c>
      <c r="O22" s="29">
        <v>7.357205</v>
      </c>
      <c r="P22" s="29">
        <v>7.412839</v>
      </c>
      <c r="Q22" s="29">
        <v>7.454222</v>
      </c>
      <c r="R22" s="29">
        <v>7.494177</v>
      </c>
      <c r="S22" s="29">
        <v>7.5385</v>
      </c>
      <c r="T22" s="29">
        <v>7.593595</v>
      </c>
      <c r="U22" s="29">
        <v>7.665466</v>
      </c>
      <c r="V22" s="29">
        <v>7.733004</v>
      </c>
      <c r="W22" s="29">
        <v>7.801772</v>
      </c>
      <c r="Z22" s="62" t="s">
        <v>310</v>
      </c>
      <c r="AA22" s="29">
        <v>7.507861</v>
      </c>
      <c r="AB22" s="29">
        <v>7.516582</v>
      </c>
      <c r="AC22" s="29">
        <v>7.513402</v>
      </c>
      <c r="AD22" s="29">
        <v>7.508987</v>
      </c>
      <c r="AE22" s="29">
        <v>7.505409</v>
      </c>
      <c r="AF22" s="29">
        <v>7.57403</v>
      </c>
      <c r="AG22" s="29">
        <v>7.657317</v>
      </c>
      <c r="AH22" s="29">
        <v>7.721892</v>
      </c>
      <c r="AI22" s="29">
        <v>7.799271</v>
      </c>
      <c r="AJ22" s="29">
        <v>7.892299</v>
      </c>
      <c r="AK22" s="29">
        <v>7.96325</v>
      </c>
      <c r="AL22" s="29">
        <v>8.031214</v>
      </c>
      <c r="AM22" s="29">
        <v>8.083878</v>
      </c>
      <c r="AN22" s="29">
        <v>8.122424</v>
      </c>
      <c r="AO22" s="29">
        <v>8.153775</v>
      </c>
      <c r="AP22" s="29">
        <v>8.191216</v>
      </c>
      <c r="AQ22" s="29">
        <v>8.224362</v>
      </c>
      <c r="AR22" s="29">
        <v>8.270193</v>
      </c>
      <c r="AS22" s="29">
        <v>8.308425</v>
      </c>
      <c r="AT22" s="29">
        <v>8.342257</v>
      </c>
      <c r="AU22" s="29">
        <v>8.374939</v>
      </c>
      <c r="AX22" s="62" t="s">
        <v>310</v>
      </c>
      <c r="AY22" s="29">
        <v>13.998961</v>
      </c>
      <c r="AZ22" s="29">
        <v>14.227314</v>
      </c>
      <c r="BA22" s="29">
        <v>14.378624</v>
      </c>
      <c r="BB22" s="29">
        <v>14.504547</v>
      </c>
      <c r="BC22" s="29">
        <v>14.646877</v>
      </c>
      <c r="BD22" s="29">
        <v>14.753906</v>
      </c>
      <c r="BE22" s="29">
        <v>14.86818</v>
      </c>
      <c r="BF22" s="29">
        <v>14.980468</v>
      </c>
      <c r="BG22" s="29">
        <v>15.062566</v>
      </c>
      <c r="BH22" s="29">
        <v>15.151929</v>
      </c>
      <c r="BI22" s="29">
        <v>15.213659</v>
      </c>
      <c r="BJ22" s="29">
        <v>15.277027</v>
      </c>
      <c r="BK22" s="29">
        <v>15.346202</v>
      </c>
      <c r="BL22" s="29">
        <v>15.435686</v>
      </c>
      <c r="BM22" s="29">
        <v>15.513431</v>
      </c>
      <c r="BN22" s="29">
        <v>15.509735</v>
      </c>
      <c r="BO22" s="29">
        <v>15.534897</v>
      </c>
      <c r="BP22" s="29">
        <v>15.610109</v>
      </c>
      <c r="BQ22" s="29">
        <v>15.662218</v>
      </c>
      <c r="BR22" s="29">
        <v>15.664151</v>
      </c>
      <c r="BS22" s="29">
        <v>15.70024</v>
      </c>
      <c r="BV22" s="62" t="s">
        <v>310</v>
      </c>
      <c r="BW22" s="29">
        <v>6.370893</v>
      </c>
      <c r="BX22" s="29">
        <v>6.347217</v>
      </c>
      <c r="BY22" s="29">
        <v>6.340953</v>
      </c>
      <c r="BZ22" s="29">
        <v>6.326617</v>
      </c>
      <c r="CA22" s="29">
        <v>6.295613</v>
      </c>
      <c r="CB22" s="29">
        <v>6.290435</v>
      </c>
      <c r="CC22" s="29">
        <v>6.295274</v>
      </c>
      <c r="CD22" s="29">
        <v>6.312675</v>
      </c>
      <c r="CE22" s="29">
        <v>6.348696</v>
      </c>
      <c r="CF22" s="29">
        <v>6.381365</v>
      </c>
      <c r="CG22" s="29">
        <v>6.421705</v>
      </c>
      <c r="CH22" s="29">
        <v>6.517983</v>
      </c>
      <c r="CI22" s="29">
        <v>6.59384</v>
      </c>
      <c r="CJ22" s="29">
        <v>6.679015</v>
      </c>
      <c r="CK22" s="29">
        <v>6.828247</v>
      </c>
      <c r="CL22" s="29">
        <v>6.917874</v>
      </c>
      <c r="CM22" s="29">
        <v>7.015289</v>
      </c>
      <c r="CN22" s="29">
        <v>7.112089</v>
      </c>
      <c r="CO22" s="29">
        <v>7.252535</v>
      </c>
      <c r="CP22" s="29">
        <v>7.390353</v>
      </c>
      <c r="CQ22" s="29">
        <v>7.510233</v>
      </c>
      <c r="CT22" s="62" t="s">
        <v>310</v>
      </c>
      <c r="CU22" s="29">
        <v>5.433454</v>
      </c>
      <c r="CV22" s="29">
        <v>5.499424</v>
      </c>
      <c r="CW22" s="29">
        <v>5.564482</v>
      </c>
      <c r="CX22" s="29">
        <v>5.702553</v>
      </c>
      <c r="CY22" s="29">
        <v>5.798017</v>
      </c>
      <c r="CZ22" s="29">
        <v>5.917573</v>
      </c>
      <c r="DA22" s="29">
        <v>6.032758</v>
      </c>
      <c r="DB22" s="29">
        <v>6.130434</v>
      </c>
      <c r="DC22" s="29">
        <v>6.254969</v>
      </c>
      <c r="DD22" s="29">
        <v>6.336651</v>
      </c>
      <c r="DE22" s="29">
        <v>6.387092</v>
      </c>
      <c r="DF22" s="29">
        <v>6.478113</v>
      </c>
      <c r="DG22" s="29">
        <v>6.616343</v>
      </c>
      <c r="DH22" s="29">
        <v>6.804811</v>
      </c>
      <c r="DI22" s="29">
        <v>7.019119</v>
      </c>
      <c r="DJ22" s="29">
        <v>7.173782</v>
      </c>
      <c r="DK22" s="29">
        <v>7.275216</v>
      </c>
      <c r="DL22" s="29">
        <v>7.404528</v>
      </c>
      <c r="DM22" s="29">
        <v>7.504819</v>
      </c>
      <c r="DN22" s="29">
        <v>7.55036</v>
      </c>
      <c r="DO22" s="29">
        <v>7.597987</v>
      </c>
      <c r="DR22" s="62" t="s">
        <v>310</v>
      </c>
      <c r="DS22" s="29">
        <v>11.606339</v>
      </c>
      <c r="DT22" s="29">
        <v>11.631791</v>
      </c>
      <c r="DU22" s="29">
        <v>11.695554</v>
      </c>
      <c r="DV22" s="29">
        <v>11.758791</v>
      </c>
      <c r="DW22" s="29">
        <v>11.867404</v>
      </c>
      <c r="DX22" s="29">
        <v>11.94056</v>
      </c>
      <c r="DY22" s="29">
        <v>11.998966</v>
      </c>
      <c r="DZ22" s="29">
        <v>12.102467</v>
      </c>
      <c r="EA22" s="29">
        <v>12.253879</v>
      </c>
      <c r="EB22" s="29">
        <v>12.345991</v>
      </c>
      <c r="EC22" s="29">
        <v>12.457473</v>
      </c>
      <c r="ED22" s="29">
        <v>12.598064</v>
      </c>
      <c r="EE22" s="29">
        <v>12.769296</v>
      </c>
      <c r="EF22" s="29">
        <v>12.985527</v>
      </c>
      <c r="EG22" s="29">
        <v>13.216218</v>
      </c>
      <c r="EH22" s="29">
        <v>13.502359</v>
      </c>
      <c r="EI22" s="29">
        <v>13.692393</v>
      </c>
      <c r="EJ22" s="29">
        <v>13.862862</v>
      </c>
      <c r="EK22" s="29">
        <v>14.068359</v>
      </c>
      <c r="EL22" s="29">
        <v>14.255833</v>
      </c>
      <c r="EM22" s="29">
        <v>14.40835</v>
      </c>
      <c r="EP22" s="62" t="s">
        <v>310</v>
      </c>
      <c r="EQ22" s="29">
        <v>10.544494</v>
      </c>
      <c r="ER22" s="29">
        <v>10.61431</v>
      </c>
      <c r="ES22" s="29">
        <v>10.67964</v>
      </c>
      <c r="ET22" s="29">
        <v>10.812097</v>
      </c>
      <c r="EU22" s="29">
        <v>10.94312</v>
      </c>
      <c r="EV22" s="29">
        <v>11.088918</v>
      </c>
      <c r="EW22" s="29">
        <v>11.24344</v>
      </c>
      <c r="EX22" s="29">
        <v>11.404527</v>
      </c>
      <c r="EY22" s="29">
        <v>11.506431</v>
      </c>
      <c r="EZ22" s="29">
        <v>11.649248</v>
      </c>
      <c r="FA22" s="29">
        <v>11.742755</v>
      </c>
      <c r="FB22" s="29">
        <v>11.864893</v>
      </c>
      <c r="FC22" s="29">
        <v>11.979283</v>
      </c>
      <c r="FD22" s="29">
        <v>12.050176</v>
      </c>
      <c r="FE22" s="29">
        <v>12.135789</v>
      </c>
      <c r="FF22" s="29">
        <v>12.216441</v>
      </c>
      <c r="FG22" s="29">
        <v>12.329049</v>
      </c>
      <c r="FH22" s="29">
        <v>12.403287</v>
      </c>
      <c r="FI22" s="29">
        <v>12.439124</v>
      </c>
      <c r="FJ22" s="29">
        <v>12.469667</v>
      </c>
      <c r="FK22" s="29">
        <v>12.498263</v>
      </c>
    </row>
    <row r="23" spans="2:167">
      <c r="B23" s="62" t="s">
        <v>311</v>
      </c>
      <c r="C23" s="29">
        <v>18.681845</v>
      </c>
      <c r="D23" s="29">
        <v>18.663379</v>
      </c>
      <c r="E23" s="29">
        <v>18.632449</v>
      </c>
      <c r="F23" s="29">
        <v>18.584544</v>
      </c>
      <c r="G23" s="29">
        <v>18.637831</v>
      </c>
      <c r="H23" s="29">
        <v>18.613716</v>
      </c>
      <c r="I23" s="29">
        <v>18.610249</v>
      </c>
      <c r="J23" s="29">
        <v>18.654201</v>
      </c>
      <c r="K23" s="29">
        <v>18.66364</v>
      </c>
      <c r="L23" s="29">
        <v>18.682475</v>
      </c>
      <c r="M23" s="29">
        <v>18.699107</v>
      </c>
      <c r="N23" s="29">
        <v>18.759867</v>
      </c>
      <c r="O23" s="29">
        <v>18.870901</v>
      </c>
      <c r="P23" s="29">
        <v>19.077623</v>
      </c>
      <c r="Q23" s="29">
        <v>19.178377</v>
      </c>
      <c r="R23" s="29">
        <v>19.246532</v>
      </c>
      <c r="S23" s="29">
        <v>19.385705</v>
      </c>
      <c r="T23" s="29">
        <v>19.458976</v>
      </c>
      <c r="U23" s="29">
        <v>19.570023</v>
      </c>
      <c r="V23" s="29">
        <v>19.668825</v>
      </c>
      <c r="W23" s="29">
        <v>19.824543</v>
      </c>
      <c r="Z23" s="62" t="s">
        <v>311</v>
      </c>
      <c r="AA23" s="29">
        <v>45.38282</v>
      </c>
      <c r="AB23" s="29">
        <v>45.273061</v>
      </c>
      <c r="AC23" s="29">
        <v>45.083681</v>
      </c>
      <c r="AD23" s="29">
        <v>44.973443</v>
      </c>
      <c r="AE23" s="29">
        <v>44.886493</v>
      </c>
      <c r="AF23" s="29">
        <v>44.887958</v>
      </c>
      <c r="AG23" s="29">
        <v>44.892589</v>
      </c>
      <c r="AH23" s="29">
        <v>44.905445</v>
      </c>
      <c r="AI23" s="29">
        <v>44.956344</v>
      </c>
      <c r="AJ23" s="29">
        <v>45.00298</v>
      </c>
      <c r="AK23" s="29">
        <v>45.027669</v>
      </c>
      <c r="AL23" s="29">
        <v>45.117673</v>
      </c>
      <c r="AM23" s="29">
        <v>45.218983</v>
      </c>
      <c r="AN23" s="29">
        <v>45.339157</v>
      </c>
      <c r="AO23" s="29">
        <v>45.510375</v>
      </c>
      <c r="AP23" s="29">
        <v>45.643774</v>
      </c>
      <c r="AQ23" s="29">
        <v>45.832931</v>
      </c>
      <c r="AR23" s="29">
        <v>46.02978</v>
      </c>
      <c r="AS23" s="29">
        <v>46.266795</v>
      </c>
      <c r="AT23" s="29">
        <v>46.534233</v>
      </c>
      <c r="AU23" s="29">
        <v>46.820793</v>
      </c>
      <c r="AX23" s="62" t="s">
        <v>311</v>
      </c>
      <c r="AY23" s="29">
        <v>28.882119</v>
      </c>
      <c r="AZ23" s="29">
        <v>28.621673</v>
      </c>
      <c r="BA23" s="29">
        <v>28.474052</v>
      </c>
      <c r="BB23" s="29">
        <v>28.302176</v>
      </c>
      <c r="BC23" s="29">
        <v>28.166906</v>
      </c>
      <c r="BD23" s="29">
        <v>28.143369</v>
      </c>
      <c r="BE23" s="29">
        <v>28.104529</v>
      </c>
      <c r="BF23" s="29">
        <v>28.017035</v>
      </c>
      <c r="BG23" s="29">
        <v>28.035554</v>
      </c>
      <c r="BH23" s="29">
        <v>28.096303</v>
      </c>
      <c r="BI23" s="29">
        <v>28.200836</v>
      </c>
      <c r="BJ23" s="29">
        <v>28.340494</v>
      </c>
      <c r="BK23" s="29">
        <v>28.415564</v>
      </c>
      <c r="BL23" s="29">
        <v>28.529923</v>
      </c>
      <c r="BM23" s="29">
        <v>28.633131</v>
      </c>
      <c r="BN23" s="29">
        <v>29.028207</v>
      </c>
      <c r="BO23" s="29">
        <v>29.171269</v>
      </c>
      <c r="BP23" s="29">
        <v>29.28744</v>
      </c>
      <c r="BQ23" s="29">
        <v>29.339677</v>
      </c>
      <c r="BR23" s="29">
        <v>29.299622</v>
      </c>
      <c r="BS23" s="29">
        <v>29.420732</v>
      </c>
      <c r="BV23" s="62" t="s">
        <v>311</v>
      </c>
      <c r="BW23" s="29">
        <v>24.106264</v>
      </c>
      <c r="BX23" s="29">
        <v>24.049054</v>
      </c>
      <c r="BY23" s="29">
        <v>23.94715</v>
      </c>
      <c r="BZ23" s="29">
        <v>23.87715</v>
      </c>
      <c r="CA23" s="29">
        <v>23.886032</v>
      </c>
      <c r="CB23" s="29">
        <v>23.816807</v>
      </c>
      <c r="CC23" s="29">
        <v>23.778692</v>
      </c>
      <c r="CD23" s="29">
        <v>23.795137</v>
      </c>
      <c r="CE23" s="29">
        <v>23.870075</v>
      </c>
      <c r="CF23" s="29">
        <v>24.025302</v>
      </c>
      <c r="CG23" s="29">
        <v>23.915991</v>
      </c>
      <c r="CH23" s="29">
        <v>23.934839</v>
      </c>
      <c r="CI23" s="29">
        <v>23.963103</v>
      </c>
      <c r="CJ23" s="29">
        <v>24.018403</v>
      </c>
      <c r="CK23" s="29">
        <v>24.060712</v>
      </c>
      <c r="CL23" s="29">
        <v>24.185137</v>
      </c>
      <c r="CM23" s="29">
        <v>24.424248</v>
      </c>
      <c r="CN23" s="29">
        <v>24.543164</v>
      </c>
      <c r="CO23" s="29">
        <v>24.689404</v>
      </c>
      <c r="CP23" s="29">
        <v>24.84859</v>
      </c>
      <c r="CQ23" s="29">
        <v>25.056415</v>
      </c>
      <c r="CT23" s="62" t="s">
        <v>311</v>
      </c>
      <c r="CU23" s="29">
        <v>18.372748</v>
      </c>
      <c r="CV23" s="29">
        <v>18.364063</v>
      </c>
      <c r="CW23" s="29">
        <v>18.343652</v>
      </c>
      <c r="CX23" s="29">
        <v>18.324366</v>
      </c>
      <c r="CY23" s="29">
        <v>18.326304</v>
      </c>
      <c r="CZ23" s="29">
        <v>18.30433</v>
      </c>
      <c r="DA23" s="29">
        <v>18.262814</v>
      </c>
      <c r="DB23" s="29">
        <v>18.170859</v>
      </c>
      <c r="DC23" s="29">
        <v>18.11718</v>
      </c>
      <c r="DD23" s="29">
        <v>18.177405</v>
      </c>
      <c r="DE23" s="29">
        <v>18.143833</v>
      </c>
      <c r="DF23" s="29">
        <v>18.209557</v>
      </c>
      <c r="DG23" s="29">
        <v>18.411001</v>
      </c>
      <c r="DH23" s="29">
        <v>18.601907</v>
      </c>
      <c r="DI23" s="29">
        <v>18.855057</v>
      </c>
      <c r="DJ23" s="29">
        <v>19.085582</v>
      </c>
      <c r="DK23" s="29">
        <v>19.402714</v>
      </c>
      <c r="DL23" s="29">
        <v>19.450833</v>
      </c>
      <c r="DM23" s="29">
        <v>19.600291</v>
      </c>
      <c r="DN23" s="29">
        <v>19.75054</v>
      </c>
      <c r="DO23" s="29">
        <v>19.821479</v>
      </c>
      <c r="DR23" s="62" t="s">
        <v>311</v>
      </c>
      <c r="DS23" s="29">
        <v>20.980767</v>
      </c>
      <c r="DT23" s="29">
        <v>21.040294</v>
      </c>
      <c r="DU23" s="29">
        <v>20.974848</v>
      </c>
      <c r="DV23" s="29">
        <v>21.005126</v>
      </c>
      <c r="DW23" s="29">
        <v>21.050955</v>
      </c>
      <c r="DX23" s="29">
        <v>20.995417</v>
      </c>
      <c r="DY23" s="29">
        <v>20.963567</v>
      </c>
      <c r="DZ23" s="29">
        <v>20.81106</v>
      </c>
      <c r="EA23" s="29">
        <v>20.946586</v>
      </c>
      <c r="EB23" s="29">
        <v>21.169162</v>
      </c>
      <c r="EC23" s="29">
        <v>21.175666</v>
      </c>
      <c r="ED23" s="29">
        <v>21.109226</v>
      </c>
      <c r="EE23" s="29">
        <v>21.090012</v>
      </c>
      <c r="EF23" s="29">
        <v>21.140534</v>
      </c>
      <c r="EG23" s="29">
        <v>21.249985</v>
      </c>
      <c r="EH23" s="29">
        <v>21.468375</v>
      </c>
      <c r="EI23" s="29">
        <v>21.877341</v>
      </c>
      <c r="EJ23" s="29">
        <v>22.016321</v>
      </c>
      <c r="EK23" s="29">
        <v>22.003284</v>
      </c>
      <c r="EL23" s="29">
        <v>22.186997</v>
      </c>
      <c r="EM23" s="29">
        <v>22.38006</v>
      </c>
      <c r="EP23" s="62" t="s">
        <v>311</v>
      </c>
      <c r="EQ23" s="29">
        <v>31.641923</v>
      </c>
      <c r="ER23" s="29">
        <v>31.63502</v>
      </c>
      <c r="ES23" s="29">
        <v>31.762924</v>
      </c>
      <c r="ET23" s="29">
        <v>31.798509</v>
      </c>
      <c r="EU23" s="29">
        <v>32.025281</v>
      </c>
      <c r="EV23" s="29">
        <v>32.29912</v>
      </c>
      <c r="EW23" s="29">
        <v>32.461353</v>
      </c>
      <c r="EX23" s="29">
        <v>32.718421</v>
      </c>
      <c r="EY23" s="29">
        <v>33.111503</v>
      </c>
      <c r="EZ23" s="29">
        <v>33.408746</v>
      </c>
      <c r="FA23" s="29">
        <v>33.605357</v>
      </c>
      <c r="FB23" s="29">
        <v>33.70263</v>
      </c>
      <c r="FC23" s="29">
        <v>33.925164</v>
      </c>
      <c r="FD23" s="29">
        <v>34.162577</v>
      </c>
      <c r="FE23" s="29">
        <v>34.402724</v>
      </c>
      <c r="FF23" s="29">
        <v>34.647611</v>
      </c>
      <c r="FG23" s="29">
        <v>34.884321</v>
      </c>
      <c r="FH23" s="29">
        <v>35.173473</v>
      </c>
      <c r="FI23" s="29">
        <v>35.593724</v>
      </c>
      <c r="FJ23" s="29">
        <v>36.040975</v>
      </c>
      <c r="FK23" s="29">
        <v>36.574095</v>
      </c>
    </row>
    <row r="24" spans="2:167">
      <c r="B24" s="62" t="s">
        <v>312</v>
      </c>
      <c r="C24" s="29">
        <v>3.820798</v>
      </c>
      <c r="D24" s="29">
        <v>3.823079</v>
      </c>
      <c r="E24" s="29">
        <v>3.823661</v>
      </c>
      <c r="F24" s="29">
        <v>3.825015</v>
      </c>
      <c r="G24" s="29">
        <v>3.817931</v>
      </c>
      <c r="H24" s="29">
        <v>3.814684</v>
      </c>
      <c r="I24" s="29">
        <v>3.80892</v>
      </c>
      <c r="J24" s="29">
        <v>3.801387</v>
      </c>
      <c r="K24" s="29">
        <v>3.792867</v>
      </c>
      <c r="L24" s="29">
        <v>3.783455</v>
      </c>
      <c r="M24" s="29">
        <v>3.773287</v>
      </c>
      <c r="N24" s="29">
        <v>3.76043</v>
      </c>
      <c r="O24" s="29">
        <v>3.74491</v>
      </c>
      <c r="P24" s="29">
        <v>3.726478</v>
      </c>
      <c r="Q24" s="29">
        <v>3.714873</v>
      </c>
      <c r="R24" s="29">
        <v>3.706439</v>
      </c>
      <c r="S24" s="29">
        <v>3.694722</v>
      </c>
      <c r="T24" s="29">
        <v>3.688807</v>
      </c>
      <c r="U24" s="29">
        <v>3.682337</v>
      </c>
      <c r="V24" s="29">
        <v>3.675783</v>
      </c>
      <c r="W24" s="29">
        <v>3.664729</v>
      </c>
      <c r="Z24" s="62" t="s">
        <v>312</v>
      </c>
      <c r="AA24" s="29">
        <v>1.282925</v>
      </c>
      <c r="AB24" s="29">
        <v>1.271008</v>
      </c>
      <c r="AC24" s="29">
        <v>1.26406</v>
      </c>
      <c r="AD24" s="29">
        <v>1.256831</v>
      </c>
      <c r="AE24" s="29">
        <v>1.250063</v>
      </c>
      <c r="AF24" s="29">
        <v>1.240229</v>
      </c>
      <c r="AG24" s="29">
        <v>1.234293</v>
      </c>
      <c r="AH24" s="29">
        <v>1.230435</v>
      </c>
      <c r="AI24" s="29">
        <v>1.225335</v>
      </c>
      <c r="AJ24" s="29">
        <v>1.220063</v>
      </c>
      <c r="AK24" s="29">
        <v>1.215576</v>
      </c>
      <c r="AL24" s="29">
        <v>1.209738</v>
      </c>
      <c r="AM24" s="29">
        <v>1.203868</v>
      </c>
      <c r="AN24" s="29">
        <v>1.198145</v>
      </c>
      <c r="AO24" s="29">
        <v>1.191517</v>
      </c>
      <c r="AP24" s="29">
        <v>1.185902</v>
      </c>
      <c r="AQ24" s="29">
        <v>1.178967</v>
      </c>
      <c r="AR24" s="29">
        <v>1.171459</v>
      </c>
      <c r="AS24" s="29">
        <v>1.163161</v>
      </c>
      <c r="AT24" s="29">
        <v>1.154285</v>
      </c>
      <c r="AU24" s="29">
        <v>1.144888</v>
      </c>
      <c r="AX24" s="62" t="s">
        <v>312</v>
      </c>
      <c r="AY24" s="29">
        <v>0.556666</v>
      </c>
      <c r="AZ24" s="29">
        <v>0.54686</v>
      </c>
      <c r="BA24" s="29">
        <v>0.539428</v>
      </c>
      <c r="BB24" s="29">
        <v>0.533887</v>
      </c>
      <c r="BC24" s="29">
        <v>0.528608</v>
      </c>
      <c r="BD24" s="29">
        <v>0.523295</v>
      </c>
      <c r="BE24" s="29">
        <v>0.518503</v>
      </c>
      <c r="BF24" s="29">
        <v>0.514541</v>
      </c>
      <c r="BG24" s="29">
        <v>0.510142</v>
      </c>
      <c r="BH24" s="29">
        <v>0.505841</v>
      </c>
      <c r="BI24" s="29">
        <v>0.501416</v>
      </c>
      <c r="BJ24" s="29">
        <v>0.496895</v>
      </c>
      <c r="BK24" s="29">
        <v>0.49348</v>
      </c>
      <c r="BL24" s="29">
        <v>0.490459</v>
      </c>
      <c r="BM24" s="29">
        <v>0.487599</v>
      </c>
      <c r="BN24" s="29">
        <v>0.483031</v>
      </c>
      <c r="BO24" s="29">
        <v>0.478935</v>
      </c>
      <c r="BP24" s="29">
        <v>0.475462</v>
      </c>
      <c r="BQ24" s="29">
        <v>0.469627</v>
      </c>
      <c r="BR24" s="29">
        <v>0.464107</v>
      </c>
      <c r="BS24" s="29">
        <v>0.458646</v>
      </c>
      <c r="BV24" s="62" t="s">
        <v>312</v>
      </c>
      <c r="BW24" s="29">
        <v>2.260038</v>
      </c>
      <c r="BX24" s="29">
        <v>2.262464</v>
      </c>
      <c r="BY24" s="29">
        <v>2.265552</v>
      </c>
      <c r="BZ24" s="29">
        <v>2.267614</v>
      </c>
      <c r="CA24" s="29">
        <v>2.26731</v>
      </c>
      <c r="CB24" s="29">
        <v>2.268391</v>
      </c>
      <c r="CC24" s="29">
        <v>2.26799</v>
      </c>
      <c r="CD24" s="29">
        <v>2.265171</v>
      </c>
      <c r="CE24" s="29">
        <v>2.259635</v>
      </c>
      <c r="CF24" s="29">
        <v>2.251685</v>
      </c>
      <c r="CG24" s="29">
        <v>2.251411</v>
      </c>
      <c r="CH24" s="29">
        <v>2.245272</v>
      </c>
      <c r="CI24" s="29">
        <v>2.239586</v>
      </c>
      <c r="CJ24" s="29">
        <v>2.23203</v>
      </c>
      <c r="CK24" s="29">
        <v>2.223472</v>
      </c>
      <c r="CL24" s="29">
        <v>2.21426</v>
      </c>
      <c r="CM24" s="29">
        <v>2.20147</v>
      </c>
      <c r="CN24" s="29">
        <v>2.191996</v>
      </c>
      <c r="CO24" s="29">
        <v>2.180018</v>
      </c>
      <c r="CP24" s="29">
        <v>2.16805</v>
      </c>
      <c r="CQ24" s="29">
        <v>2.155085</v>
      </c>
      <c r="CT24" s="62" t="s">
        <v>312</v>
      </c>
      <c r="CU24" s="29">
        <v>2.886327</v>
      </c>
      <c r="CV24" s="29">
        <v>2.877425</v>
      </c>
      <c r="CW24" s="29">
        <v>2.875414</v>
      </c>
      <c r="CX24" s="29">
        <v>2.870366</v>
      </c>
      <c r="CY24" s="29">
        <v>2.866007</v>
      </c>
      <c r="CZ24" s="29">
        <v>2.861349</v>
      </c>
      <c r="DA24" s="29">
        <v>2.857553</v>
      </c>
      <c r="DB24" s="29">
        <v>2.855226</v>
      </c>
      <c r="DC24" s="29">
        <v>2.849538</v>
      </c>
      <c r="DD24" s="29">
        <v>2.841832</v>
      </c>
      <c r="DE24" s="29">
        <v>2.838158</v>
      </c>
      <c r="DF24" s="29">
        <v>2.828775</v>
      </c>
      <c r="DG24" s="29">
        <v>2.812273</v>
      </c>
      <c r="DH24" s="29">
        <v>2.793892</v>
      </c>
      <c r="DI24" s="29">
        <v>2.771885</v>
      </c>
      <c r="DJ24" s="29">
        <v>2.753977</v>
      </c>
      <c r="DK24" s="29">
        <v>2.735695</v>
      </c>
      <c r="DL24" s="29">
        <v>2.72562</v>
      </c>
      <c r="DM24" s="29">
        <v>2.713964</v>
      </c>
      <c r="DN24" s="29">
        <v>2.705152</v>
      </c>
      <c r="DO24" s="29">
        <v>2.699288</v>
      </c>
      <c r="DR24" s="62" t="s">
        <v>312</v>
      </c>
      <c r="DS24" s="29">
        <v>4.137264</v>
      </c>
      <c r="DT24" s="29">
        <v>4.116837</v>
      </c>
      <c r="DU24" s="29">
        <v>4.108704</v>
      </c>
      <c r="DV24" s="29">
        <v>4.101933</v>
      </c>
      <c r="DW24" s="29">
        <v>4.091245</v>
      </c>
      <c r="DX24" s="29">
        <v>4.088487</v>
      </c>
      <c r="DY24" s="29">
        <v>4.08488</v>
      </c>
      <c r="DZ24" s="29">
        <v>4.085441</v>
      </c>
      <c r="EA24" s="29">
        <v>4.06596</v>
      </c>
      <c r="EB24" s="29">
        <v>4.045461</v>
      </c>
      <c r="EC24" s="29">
        <v>4.036425</v>
      </c>
      <c r="ED24" s="29">
        <v>4.030301</v>
      </c>
      <c r="EE24" s="29">
        <v>4.01935</v>
      </c>
      <c r="EF24" s="29">
        <v>4.001059</v>
      </c>
      <c r="EG24" s="29">
        <v>3.978237</v>
      </c>
      <c r="EH24" s="29">
        <v>3.945361</v>
      </c>
      <c r="EI24" s="29">
        <v>3.907473</v>
      </c>
      <c r="EJ24" s="29">
        <v>3.887172</v>
      </c>
      <c r="EK24" s="29">
        <v>3.873812</v>
      </c>
      <c r="EL24" s="29">
        <v>3.849908</v>
      </c>
      <c r="EM24" s="29">
        <v>3.827567</v>
      </c>
      <c r="EP24" s="62" t="s">
        <v>312</v>
      </c>
      <c r="EQ24" s="29">
        <v>3.898639</v>
      </c>
      <c r="ER24" s="29">
        <v>3.892621</v>
      </c>
      <c r="ES24" s="29">
        <v>3.880425</v>
      </c>
      <c r="ET24" s="29">
        <v>3.869816</v>
      </c>
      <c r="EU24" s="29">
        <v>3.846582</v>
      </c>
      <c r="EV24" s="29">
        <v>3.819029</v>
      </c>
      <c r="EW24" s="29">
        <v>3.798456</v>
      </c>
      <c r="EX24" s="29">
        <v>3.78933</v>
      </c>
      <c r="EY24" s="29">
        <v>3.756463</v>
      </c>
      <c r="EZ24" s="29">
        <v>3.79367</v>
      </c>
      <c r="FA24" s="29">
        <v>3.773731</v>
      </c>
      <c r="FB24" s="29">
        <v>3.754322</v>
      </c>
      <c r="FC24" s="29">
        <v>3.73064</v>
      </c>
      <c r="FD24" s="29">
        <v>3.708715</v>
      </c>
      <c r="FE24" s="29">
        <v>3.685947</v>
      </c>
      <c r="FF24" s="29">
        <v>3.663934</v>
      </c>
      <c r="FG24" s="29">
        <v>3.640408</v>
      </c>
      <c r="FH24" s="29">
        <v>3.64784</v>
      </c>
      <c r="FI24" s="29">
        <v>3.643563</v>
      </c>
      <c r="FJ24" s="29">
        <v>3.636963</v>
      </c>
      <c r="FK24" s="29">
        <v>3.61222</v>
      </c>
    </row>
    <row r="25" spans="2:167">
      <c r="B25" s="24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Z25" s="24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X25" s="24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V25" s="24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T25" s="24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R25" s="24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P25" s="24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</row>
    <row r="26" ht="26" spans="2:167">
      <c r="B26" s="68" t="s">
        <v>382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Z26" s="68" t="s">
        <v>382</v>
      </c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X26" s="68" t="s">
        <v>382</v>
      </c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V26" s="68" t="s">
        <v>382</v>
      </c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T26" s="68" t="s">
        <v>382</v>
      </c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R26" s="68" t="s">
        <v>382</v>
      </c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P26" s="68" t="s">
        <v>382</v>
      </c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</row>
    <row r="27" spans="2:167">
      <c r="B27" s="62" t="s">
        <v>383</v>
      </c>
      <c r="C27" s="29">
        <v>183.438</v>
      </c>
      <c r="D27" s="29">
        <v>180.602</v>
      </c>
      <c r="E27" s="29">
        <v>177.828</v>
      </c>
      <c r="F27" s="29">
        <v>175.095</v>
      </c>
      <c r="G27" s="29">
        <v>172.408</v>
      </c>
      <c r="H27" s="29">
        <v>169.758</v>
      </c>
      <c r="I27" s="29">
        <v>167.144</v>
      </c>
      <c r="J27" s="29">
        <v>164.562</v>
      </c>
      <c r="K27" s="29">
        <v>162.008</v>
      </c>
      <c r="L27" s="29">
        <v>159.492</v>
      </c>
      <c r="M27" s="29">
        <v>157.009</v>
      </c>
      <c r="N27" s="29">
        <v>154.564</v>
      </c>
      <c r="O27" s="29">
        <v>152.152</v>
      </c>
      <c r="P27" s="29">
        <v>149.777</v>
      </c>
      <c r="Q27" s="29">
        <v>147.434</v>
      </c>
      <c r="R27" s="29">
        <v>145.126</v>
      </c>
      <c r="S27" s="29">
        <v>142.846</v>
      </c>
      <c r="T27" s="29">
        <v>140.598</v>
      </c>
      <c r="U27" s="29">
        <v>138.39</v>
      </c>
      <c r="V27" s="29">
        <v>136.223</v>
      </c>
      <c r="W27" s="29">
        <v>134.084</v>
      </c>
      <c r="Z27" s="16" t="s">
        <v>383</v>
      </c>
      <c r="AA27" s="29">
        <v>602.897</v>
      </c>
      <c r="AB27" s="29">
        <v>598.546</v>
      </c>
      <c r="AC27" s="29">
        <v>594.256</v>
      </c>
      <c r="AD27" s="29">
        <v>590.007</v>
      </c>
      <c r="AE27" s="29">
        <v>585.798</v>
      </c>
      <c r="AF27" s="29">
        <v>581.652</v>
      </c>
      <c r="AG27" s="29">
        <v>577.538</v>
      </c>
      <c r="AH27" s="29">
        <v>573.447</v>
      </c>
      <c r="AI27" s="29">
        <v>569.364</v>
      </c>
      <c r="AJ27" s="29">
        <v>565.303</v>
      </c>
      <c r="AK27" s="29">
        <v>561.256</v>
      </c>
      <c r="AL27" s="29">
        <v>557.231</v>
      </c>
      <c r="AM27" s="29">
        <v>553.231</v>
      </c>
      <c r="AN27" s="29">
        <v>549.262</v>
      </c>
      <c r="AO27" s="29">
        <v>545.318</v>
      </c>
      <c r="AP27" s="29">
        <v>541.395</v>
      </c>
      <c r="AQ27" s="29">
        <v>537.494</v>
      </c>
      <c r="AR27" s="29">
        <v>533.608</v>
      </c>
      <c r="AS27" s="29">
        <v>529.754</v>
      </c>
      <c r="AT27" s="29">
        <v>525.901</v>
      </c>
      <c r="AU27" s="29">
        <v>522.09</v>
      </c>
      <c r="AX27" s="16" t="s">
        <v>383</v>
      </c>
      <c r="AY27" s="29">
        <v>797.124</v>
      </c>
      <c r="AZ27" s="29">
        <v>790.093</v>
      </c>
      <c r="BA27" s="29">
        <v>783.156</v>
      </c>
      <c r="BB27" s="29">
        <v>776.287</v>
      </c>
      <c r="BC27" s="29">
        <v>769.545</v>
      </c>
      <c r="BD27" s="29">
        <v>762.919</v>
      </c>
      <c r="BE27" s="29">
        <v>756.229</v>
      </c>
      <c r="BF27" s="29">
        <v>749.598</v>
      </c>
      <c r="BG27" s="29">
        <v>743.019</v>
      </c>
      <c r="BH27" s="29">
        <v>736.51</v>
      </c>
      <c r="BI27" s="29">
        <v>730.042</v>
      </c>
      <c r="BJ27" s="29">
        <v>723.631</v>
      </c>
      <c r="BK27" s="29">
        <v>717.275</v>
      </c>
      <c r="BL27" s="29">
        <v>710.948</v>
      </c>
      <c r="BM27" s="29">
        <v>704.682</v>
      </c>
      <c r="BN27" s="29">
        <v>698.439</v>
      </c>
      <c r="BO27" s="29">
        <v>692.402</v>
      </c>
      <c r="BP27" s="29">
        <v>686.247</v>
      </c>
      <c r="BQ27" s="29">
        <v>680.595</v>
      </c>
      <c r="BR27" s="29">
        <v>675.128</v>
      </c>
      <c r="BS27" s="29">
        <v>669.534</v>
      </c>
      <c r="BV27" s="16" t="s">
        <v>383</v>
      </c>
      <c r="BW27" s="29">
        <v>66.142</v>
      </c>
      <c r="BX27" s="29">
        <v>64.273</v>
      </c>
      <c r="BY27" s="29">
        <v>62.448</v>
      </c>
      <c r="BZ27" s="29">
        <v>60.675</v>
      </c>
      <c r="CA27" s="29">
        <v>58.96</v>
      </c>
      <c r="CB27" s="29">
        <v>57.285</v>
      </c>
      <c r="CC27" s="29">
        <v>55.643</v>
      </c>
      <c r="CD27" s="29">
        <v>54.071</v>
      </c>
      <c r="CE27" s="29">
        <v>52.516</v>
      </c>
      <c r="CF27" s="29">
        <v>51.054</v>
      </c>
      <c r="CG27" s="29">
        <v>49.575</v>
      </c>
      <c r="CH27" s="29">
        <v>48.134</v>
      </c>
      <c r="CI27" s="29">
        <v>46.734</v>
      </c>
      <c r="CJ27" s="29">
        <v>45.371</v>
      </c>
      <c r="CK27" s="29">
        <v>44.045</v>
      </c>
      <c r="CL27" s="29">
        <v>42.755</v>
      </c>
      <c r="CM27" s="29">
        <v>41.5</v>
      </c>
      <c r="CN27" s="29">
        <v>40.279</v>
      </c>
      <c r="CO27" s="29">
        <v>39.093</v>
      </c>
      <c r="CP27" s="29">
        <v>37.939</v>
      </c>
      <c r="CQ27" s="29">
        <v>36.817</v>
      </c>
      <c r="CT27" s="16" t="s">
        <v>383</v>
      </c>
      <c r="CU27" s="29">
        <v>66.211</v>
      </c>
      <c r="CV27" s="29">
        <v>64.822</v>
      </c>
      <c r="CW27" s="29">
        <v>63.46</v>
      </c>
      <c r="CX27" s="29">
        <v>62.12</v>
      </c>
      <c r="CY27" s="29">
        <v>60.801</v>
      </c>
      <c r="CZ27" s="29">
        <v>59.508</v>
      </c>
      <c r="DA27" s="29">
        <v>58.238</v>
      </c>
      <c r="DB27" s="29">
        <v>56.99</v>
      </c>
      <c r="DC27" s="29">
        <v>55.761</v>
      </c>
      <c r="DD27" s="29">
        <v>54.565</v>
      </c>
      <c r="DE27" s="29">
        <v>53.386</v>
      </c>
      <c r="DF27" s="29">
        <v>52.229</v>
      </c>
      <c r="DG27" s="29">
        <v>51.095</v>
      </c>
      <c r="DH27" s="29">
        <v>49.98</v>
      </c>
      <c r="DI27" s="29">
        <v>48.888</v>
      </c>
      <c r="DJ27" s="29">
        <v>47.82</v>
      </c>
      <c r="DK27" s="29">
        <v>46.772</v>
      </c>
      <c r="DL27" s="29">
        <v>45.744</v>
      </c>
      <c r="DM27" s="29">
        <v>44.74</v>
      </c>
      <c r="DN27" s="29">
        <v>43.755</v>
      </c>
      <c r="DO27" s="29">
        <v>42.792</v>
      </c>
      <c r="DR27" s="16" t="s">
        <v>383</v>
      </c>
      <c r="DS27" s="29">
        <v>80.608</v>
      </c>
      <c r="DT27" s="29">
        <v>79.232</v>
      </c>
      <c r="DU27" s="29">
        <v>77.878</v>
      </c>
      <c r="DV27" s="29">
        <v>76.541</v>
      </c>
      <c r="DW27" s="29">
        <v>75.224</v>
      </c>
      <c r="DX27" s="29">
        <v>73.928</v>
      </c>
      <c r="DY27" s="29">
        <v>72.648</v>
      </c>
      <c r="DZ27" s="29">
        <v>71.391</v>
      </c>
      <c r="EA27" s="29">
        <v>70.16</v>
      </c>
      <c r="EB27" s="29">
        <v>68.956</v>
      </c>
      <c r="EC27" s="29">
        <v>67.766</v>
      </c>
      <c r="ED27" s="29">
        <v>66.593</v>
      </c>
      <c r="EE27" s="29">
        <v>65.437</v>
      </c>
      <c r="EF27" s="29">
        <v>64.3</v>
      </c>
      <c r="EG27" s="29">
        <v>63.18</v>
      </c>
      <c r="EH27" s="29">
        <v>62.084</v>
      </c>
      <c r="EI27" s="29">
        <v>61.008</v>
      </c>
      <c r="EJ27" s="29">
        <v>59.944</v>
      </c>
      <c r="EK27" s="29">
        <v>58.902</v>
      </c>
      <c r="EL27" s="29">
        <v>57.88</v>
      </c>
      <c r="EM27" s="29">
        <v>56.878</v>
      </c>
      <c r="EP27" s="62" t="s">
        <v>383</v>
      </c>
      <c r="EQ27" s="29">
        <v>115.706</v>
      </c>
      <c r="ER27" s="29">
        <v>113.241</v>
      </c>
      <c r="ES27" s="29">
        <v>110.803</v>
      </c>
      <c r="ET27" s="29">
        <v>108.42</v>
      </c>
      <c r="EU27" s="29">
        <v>106.161</v>
      </c>
      <c r="EV27" s="29">
        <v>103.947</v>
      </c>
      <c r="EW27" s="29">
        <v>101.691</v>
      </c>
      <c r="EX27" s="29">
        <v>99.546</v>
      </c>
      <c r="EY27" s="29">
        <v>97.383</v>
      </c>
      <c r="EZ27" s="29">
        <v>95.317</v>
      </c>
      <c r="FA27" s="29">
        <v>93.23</v>
      </c>
      <c r="FB27" s="29">
        <v>91.208</v>
      </c>
      <c r="FC27" s="29">
        <v>89.204</v>
      </c>
      <c r="FD27" s="29">
        <v>87.26</v>
      </c>
      <c r="FE27" s="29">
        <v>85.338</v>
      </c>
      <c r="FF27" s="29">
        <v>83.437</v>
      </c>
      <c r="FG27" s="29">
        <v>81.568</v>
      </c>
      <c r="FH27" s="29">
        <v>79.755</v>
      </c>
      <c r="FI27" s="29">
        <v>77.984</v>
      </c>
      <c r="FJ27" s="29">
        <v>76.27</v>
      </c>
      <c r="FK27" s="29">
        <v>74.598</v>
      </c>
    </row>
    <row r="28" spans="2:167">
      <c r="B28" s="62" t="s">
        <v>384</v>
      </c>
      <c r="C28" s="29">
        <v>85.428</v>
      </c>
      <c r="D28" s="29">
        <v>84.136</v>
      </c>
      <c r="E28" s="29">
        <v>82.882</v>
      </c>
      <c r="F28" s="29">
        <v>81.653</v>
      </c>
      <c r="G28" s="29">
        <v>80.445</v>
      </c>
      <c r="H28" s="29">
        <v>79.253</v>
      </c>
      <c r="I28" s="29">
        <v>78.078</v>
      </c>
      <c r="J28" s="29">
        <v>76.918</v>
      </c>
      <c r="K28" s="29">
        <v>75.77</v>
      </c>
      <c r="L28" s="29">
        <v>74.639</v>
      </c>
      <c r="M28" s="29">
        <v>73.523</v>
      </c>
      <c r="N28" s="29">
        <v>72.424</v>
      </c>
      <c r="O28" s="29">
        <v>71.339</v>
      </c>
      <c r="P28" s="29">
        <v>70.27</v>
      </c>
      <c r="Q28" s="29">
        <v>69.217</v>
      </c>
      <c r="R28" s="29">
        <v>68.178</v>
      </c>
      <c r="S28" s="29">
        <v>67.153</v>
      </c>
      <c r="T28" s="29">
        <v>66.142</v>
      </c>
      <c r="U28" s="29">
        <v>65.148</v>
      </c>
      <c r="V28" s="29">
        <v>64.173</v>
      </c>
      <c r="W28" s="29">
        <v>63.21</v>
      </c>
      <c r="Z28" s="16" t="s">
        <v>384</v>
      </c>
      <c r="AA28" s="29">
        <v>388.461</v>
      </c>
      <c r="AB28" s="29">
        <v>385.468</v>
      </c>
      <c r="AC28" s="29">
        <v>382.518</v>
      </c>
      <c r="AD28" s="29">
        <v>379.597</v>
      </c>
      <c r="AE28" s="29">
        <v>376.706</v>
      </c>
      <c r="AF28" s="29">
        <v>373.859</v>
      </c>
      <c r="AG28" s="29">
        <v>371.035</v>
      </c>
      <c r="AH28" s="29">
        <v>368.228</v>
      </c>
      <c r="AI28" s="29">
        <v>365.428</v>
      </c>
      <c r="AJ28" s="29">
        <v>362.645</v>
      </c>
      <c r="AK28" s="29">
        <v>359.873</v>
      </c>
      <c r="AL28" s="29">
        <v>357.117</v>
      </c>
      <c r="AM28" s="29">
        <v>354.379</v>
      </c>
      <c r="AN28" s="29">
        <v>351.664</v>
      </c>
      <c r="AO28" s="29">
        <v>348.967</v>
      </c>
      <c r="AP28" s="29">
        <v>346.286</v>
      </c>
      <c r="AQ28" s="29">
        <v>343.622</v>
      </c>
      <c r="AR28" s="29">
        <v>340.969</v>
      </c>
      <c r="AS28" s="29">
        <v>338.339</v>
      </c>
      <c r="AT28" s="29">
        <v>335.711</v>
      </c>
      <c r="AU28" s="29">
        <v>333.113</v>
      </c>
      <c r="AX28" s="16" t="s">
        <v>384</v>
      </c>
      <c r="AY28" s="29">
        <v>518.056</v>
      </c>
      <c r="AZ28" s="29">
        <v>514.265</v>
      </c>
      <c r="BA28" s="29">
        <v>510.523</v>
      </c>
      <c r="BB28" s="29">
        <v>506.814</v>
      </c>
      <c r="BC28" s="29">
        <v>503.169</v>
      </c>
      <c r="BD28" s="29">
        <v>499.582</v>
      </c>
      <c r="BE28" s="29">
        <v>495.955</v>
      </c>
      <c r="BF28" s="29">
        <v>492.356</v>
      </c>
      <c r="BG28" s="29">
        <v>488.779</v>
      </c>
      <c r="BH28" s="29">
        <v>485.236</v>
      </c>
      <c r="BI28" s="29">
        <v>481.709</v>
      </c>
      <c r="BJ28" s="29">
        <v>478.209</v>
      </c>
      <c r="BK28" s="29">
        <v>474.733</v>
      </c>
      <c r="BL28" s="29">
        <v>471.268</v>
      </c>
      <c r="BM28" s="29">
        <v>467.831</v>
      </c>
      <c r="BN28" s="29">
        <v>464.402</v>
      </c>
      <c r="BO28" s="29">
        <v>461.08</v>
      </c>
      <c r="BP28" s="29">
        <v>457.689</v>
      </c>
      <c r="BQ28" s="29">
        <v>454.569</v>
      </c>
      <c r="BR28" s="29">
        <v>451.547</v>
      </c>
      <c r="BS28" s="29">
        <v>448.451</v>
      </c>
      <c r="BV28" s="16" t="s">
        <v>384</v>
      </c>
      <c r="BW28" s="29">
        <v>63.476</v>
      </c>
      <c r="BX28" s="29">
        <v>62.913</v>
      </c>
      <c r="BY28" s="29">
        <v>62.352</v>
      </c>
      <c r="BZ28" s="29">
        <v>61.796</v>
      </c>
      <c r="CA28" s="29">
        <v>61.248</v>
      </c>
      <c r="CB28" s="29">
        <v>60.702</v>
      </c>
      <c r="CC28" s="29">
        <v>60.156</v>
      </c>
      <c r="CD28" s="29">
        <v>59.623</v>
      </c>
      <c r="CE28" s="29">
        <v>59.084</v>
      </c>
      <c r="CF28" s="29">
        <v>58.569</v>
      </c>
      <c r="CG28" s="29">
        <v>58.036</v>
      </c>
      <c r="CH28" s="29">
        <v>57.507</v>
      </c>
      <c r="CI28" s="29">
        <v>56.982</v>
      </c>
      <c r="CJ28" s="29">
        <v>56.46</v>
      </c>
      <c r="CK28" s="29">
        <v>55.942</v>
      </c>
      <c r="CL28" s="29">
        <v>55.427</v>
      </c>
      <c r="CM28" s="29">
        <v>54.916</v>
      </c>
      <c r="CN28" s="29">
        <v>54.409</v>
      </c>
      <c r="CO28" s="29">
        <v>53.906</v>
      </c>
      <c r="CP28" s="29">
        <v>53.406</v>
      </c>
      <c r="CQ28" s="29">
        <v>52.91</v>
      </c>
      <c r="CT28" s="16" t="s">
        <v>384</v>
      </c>
      <c r="CU28" s="29">
        <v>50.229</v>
      </c>
      <c r="CV28" s="29">
        <v>49.631</v>
      </c>
      <c r="CW28" s="29">
        <v>49.039</v>
      </c>
      <c r="CX28" s="29">
        <v>48.451</v>
      </c>
      <c r="CY28" s="29">
        <v>47.867</v>
      </c>
      <c r="CZ28" s="29">
        <v>47.289</v>
      </c>
      <c r="DA28" s="29">
        <v>46.716</v>
      </c>
      <c r="DB28" s="29">
        <v>46.147</v>
      </c>
      <c r="DC28" s="29">
        <v>45.582</v>
      </c>
      <c r="DD28" s="29">
        <v>45.027</v>
      </c>
      <c r="DE28" s="29">
        <v>44.475</v>
      </c>
      <c r="DF28" s="29">
        <v>43.928</v>
      </c>
      <c r="DG28" s="29">
        <v>43.386</v>
      </c>
      <c r="DH28" s="29">
        <v>42.848</v>
      </c>
      <c r="DI28" s="29">
        <v>42.317</v>
      </c>
      <c r="DJ28" s="29">
        <v>41.791</v>
      </c>
      <c r="DK28" s="29">
        <v>41.271</v>
      </c>
      <c r="DL28" s="29">
        <v>40.757</v>
      </c>
      <c r="DM28" s="29">
        <v>40.248</v>
      </c>
      <c r="DN28" s="29">
        <v>39.745</v>
      </c>
      <c r="DO28" s="29">
        <v>39.249</v>
      </c>
      <c r="DR28" s="16" t="s">
        <v>384</v>
      </c>
      <c r="DS28" s="29">
        <v>115.357</v>
      </c>
      <c r="DT28" s="29">
        <v>114.57</v>
      </c>
      <c r="DU28" s="29">
        <v>113.786</v>
      </c>
      <c r="DV28" s="29">
        <v>113.005</v>
      </c>
      <c r="DW28" s="29">
        <v>112.227</v>
      </c>
      <c r="DX28" s="29">
        <v>111.453</v>
      </c>
      <c r="DY28" s="29">
        <v>110.681</v>
      </c>
      <c r="DZ28" s="29">
        <v>109.915</v>
      </c>
      <c r="EA28" s="29">
        <v>109.157</v>
      </c>
      <c r="EB28" s="29">
        <v>108.408</v>
      </c>
      <c r="EC28" s="29">
        <v>107.659</v>
      </c>
      <c r="ED28" s="29">
        <v>106.914</v>
      </c>
      <c r="EE28" s="29">
        <v>106.172</v>
      </c>
      <c r="EF28" s="29">
        <v>105.434</v>
      </c>
      <c r="EG28" s="29">
        <v>104.699</v>
      </c>
      <c r="EH28" s="29">
        <v>103.973</v>
      </c>
      <c r="EI28" s="29">
        <v>103.252</v>
      </c>
      <c r="EJ28" s="29">
        <v>102.532</v>
      </c>
      <c r="EK28" s="29">
        <v>101.819</v>
      </c>
      <c r="EL28" s="29">
        <v>101.112</v>
      </c>
      <c r="EM28" s="29">
        <v>100.412</v>
      </c>
      <c r="EP28" s="62" t="s">
        <v>384</v>
      </c>
      <c r="EQ28" s="29">
        <v>124.91</v>
      </c>
      <c r="ER28" s="29">
        <v>123.084</v>
      </c>
      <c r="ES28" s="29">
        <v>121.267</v>
      </c>
      <c r="ET28" s="29">
        <v>119.477</v>
      </c>
      <c r="EU28" s="29">
        <v>117.774</v>
      </c>
      <c r="EV28" s="29">
        <v>116.094</v>
      </c>
      <c r="EW28" s="29">
        <v>114.364</v>
      </c>
      <c r="EX28" s="29">
        <v>112.713</v>
      </c>
      <c r="EY28" s="29">
        <v>111.033</v>
      </c>
      <c r="EZ28" s="29">
        <v>109.415</v>
      </c>
      <c r="FA28" s="29">
        <v>107.772</v>
      </c>
      <c r="FB28" s="29">
        <v>106.171</v>
      </c>
      <c r="FC28" s="29">
        <v>104.571</v>
      </c>
      <c r="FD28" s="29">
        <v>103.008</v>
      </c>
      <c r="FE28" s="29">
        <v>101.453</v>
      </c>
      <c r="FF28" s="29">
        <v>99.903</v>
      </c>
      <c r="FG28" s="29">
        <v>98.368</v>
      </c>
      <c r="FH28" s="29">
        <v>96.867</v>
      </c>
      <c r="FI28" s="29">
        <v>95.392</v>
      </c>
      <c r="FJ28" s="29">
        <v>93.953</v>
      </c>
      <c r="FK28" s="29">
        <v>92.54</v>
      </c>
    </row>
    <row r="29" spans="2:167">
      <c r="B29" s="62" t="s">
        <v>385</v>
      </c>
      <c r="C29" s="29">
        <v>176.042</v>
      </c>
      <c r="D29" s="29">
        <v>173.43</v>
      </c>
      <c r="E29" s="29">
        <v>170.875</v>
      </c>
      <c r="F29" s="29">
        <v>168.358</v>
      </c>
      <c r="G29" s="29">
        <v>165.884</v>
      </c>
      <c r="H29" s="29">
        <v>163.445</v>
      </c>
      <c r="I29" s="29">
        <v>161.041</v>
      </c>
      <c r="J29" s="29">
        <v>158.667</v>
      </c>
      <c r="K29" s="29">
        <v>156.318</v>
      </c>
      <c r="L29" s="29">
        <v>154.005</v>
      </c>
      <c r="M29" s="29">
        <v>151.723</v>
      </c>
      <c r="N29" s="29">
        <v>149.474</v>
      </c>
      <c r="O29" s="29">
        <v>147.257</v>
      </c>
      <c r="P29" s="29">
        <v>145.074</v>
      </c>
      <c r="Q29" s="29">
        <v>142.921</v>
      </c>
      <c r="R29" s="29">
        <v>140.801</v>
      </c>
      <c r="S29" s="29">
        <v>138.708</v>
      </c>
      <c r="T29" s="29">
        <v>136.644</v>
      </c>
      <c r="U29" s="29">
        <v>134.616</v>
      </c>
      <c r="V29" s="29">
        <v>132.632</v>
      </c>
      <c r="W29" s="29">
        <v>130.672</v>
      </c>
      <c r="Z29" s="16" t="s">
        <v>385</v>
      </c>
      <c r="AA29" s="29">
        <v>727.604</v>
      </c>
      <c r="AB29" s="29">
        <v>723.101</v>
      </c>
      <c r="AC29" s="29">
        <v>718.657</v>
      </c>
      <c r="AD29" s="29">
        <v>714.25</v>
      </c>
      <c r="AE29" s="29">
        <v>709.882</v>
      </c>
      <c r="AF29" s="29">
        <v>705.575</v>
      </c>
      <c r="AG29" s="29">
        <v>701.296</v>
      </c>
      <c r="AH29" s="29">
        <v>697.038</v>
      </c>
      <c r="AI29" s="29">
        <v>692.782</v>
      </c>
      <c r="AJ29" s="29">
        <v>688.547</v>
      </c>
      <c r="AK29" s="29">
        <v>684.321</v>
      </c>
      <c r="AL29" s="29">
        <v>680.114</v>
      </c>
      <c r="AM29" s="29">
        <v>675.929</v>
      </c>
      <c r="AN29" s="29">
        <v>671.771</v>
      </c>
      <c r="AO29" s="29">
        <v>667.637</v>
      </c>
      <c r="AP29" s="29">
        <v>663.519</v>
      </c>
      <c r="AQ29" s="29">
        <v>659.42</v>
      </c>
      <c r="AR29" s="29">
        <v>655.334</v>
      </c>
      <c r="AS29" s="29">
        <v>651.277</v>
      </c>
      <c r="AT29" s="29">
        <v>647.215</v>
      </c>
      <c r="AU29" s="29">
        <v>643.194</v>
      </c>
      <c r="AX29" s="16" t="s">
        <v>385</v>
      </c>
      <c r="AY29" s="29">
        <v>1085.388</v>
      </c>
      <c r="AZ29" s="29">
        <v>1081.549</v>
      </c>
      <c r="BA29" s="29">
        <v>1077.754</v>
      </c>
      <c r="BB29" s="29">
        <v>1073.986</v>
      </c>
      <c r="BC29" s="29">
        <v>1070.271</v>
      </c>
      <c r="BD29" s="29">
        <v>1066.605</v>
      </c>
      <c r="BE29" s="29">
        <v>1062.886</v>
      </c>
      <c r="BF29" s="29">
        <v>1059.182</v>
      </c>
      <c r="BG29" s="29">
        <v>1055.489</v>
      </c>
      <c r="BH29" s="29">
        <v>1051.817</v>
      </c>
      <c r="BI29" s="29">
        <v>1048.15</v>
      </c>
      <c r="BJ29" s="29">
        <v>1044.496</v>
      </c>
      <c r="BK29" s="29">
        <v>1040.855</v>
      </c>
      <c r="BL29" s="29">
        <v>1037.212</v>
      </c>
      <c r="BM29" s="29">
        <v>1033.585</v>
      </c>
      <c r="BN29" s="29">
        <v>1029.951</v>
      </c>
      <c r="BO29" s="29">
        <v>1026.418</v>
      </c>
      <c r="BP29" s="29">
        <v>1022.798</v>
      </c>
      <c r="BQ29" s="29">
        <v>1019.452</v>
      </c>
      <c r="BR29" s="29">
        <v>1016.199</v>
      </c>
      <c r="BS29" s="29">
        <v>1012.856</v>
      </c>
      <c r="BV29" s="16" t="s">
        <v>385</v>
      </c>
      <c r="BW29" s="29">
        <v>102.052</v>
      </c>
      <c r="BX29" s="29">
        <v>101.087</v>
      </c>
      <c r="BY29" s="29">
        <v>100.127</v>
      </c>
      <c r="BZ29" s="29">
        <v>99.177</v>
      </c>
      <c r="CA29" s="29">
        <v>98.239</v>
      </c>
      <c r="CB29" s="29">
        <v>97.307</v>
      </c>
      <c r="CC29" s="29">
        <v>96.374</v>
      </c>
      <c r="CD29" s="29">
        <v>95.464</v>
      </c>
      <c r="CE29" s="29">
        <v>94.546</v>
      </c>
      <c r="CF29" s="29">
        <v>93.667</v>
      </c>
      <c r="CG29" s="29">
        <v>92.76</v>
      </c>
      <c r="CH29" s="29">
        <v>91.858</v>
      </c>
      <c r="CI29" s="29">
        <v>90.965</v>
      </c>
      <c r="CJ29" s="29">
        <v>90.077</v>
      </c>
      <c r="CK29" s="29">
        <v>89.197</v>
      </c>
      <c r="CL29" s="29">
        <v>88.323</v>
      </c>
      <c r="CM29" s="29">
        <v>87.455</v>
      </c>
      <c r="CN29" s="29">
        <v>86.594</v>
      </c>
      <c r="CO29" s="29">
        <v>85.742</v>
      </c>
      <c r="CP29" s="29">
        <v>84.895</v>
      </c>
      <c r="CQ29" s="29">
        <v>84.055</v>
      </c>
      <c r="CT29" s="16" t="s">
        <v>385</v>
      </c>
      <c r="CU29" s="29">
        <v>92.832</v>
      </c>
      <c r="CV29" s="29">
        <v>91.369</v>
      </c>
      <c r="CW29" s="29">
        <v>89.926</v>
      </c>
      <c r="CX29" s="29">
        <v>88.499</v>
      </c>
      <c r="CY29" s="29">
        <v>87.088</v>
      </c>
      <c r="CZ29" s="29">
        <v>85.697</v>
      </c>
      <c r="DA29" s="29">
        <v>84.322</v>
      </c>
      <c r="DB29" s="29">
        <v>82.964</v>
      </c>
      <c r="DC29" s="29">
        <v>81.62</v>
      </c>
      <c r="DD29" s="29">
        <v>80.304</v>
      </c>
      <c r="DE29" s="29">
        <v>79.001</v>
      </c>
      <c r="DF29" s="29">
        <v>77.715</v>
      </c>
      <c r="DG29" s="29">
        <v>76.447</v>
      </c>
      <c r="DH29" s="29">
        <v>75.193</v>
      </c>
      <c r="DI29" s="29">
        <v>73.958</v>
      </c>
      <c r="DJ29" s="29">
        <v>72.744</v>
      </c>
      <c r="DK29" s="29">
        <v>71.546</v>
      </c>
      <c r="DL29" s="29">
        <v>70.365</v>
      </c>
      <c r="DM29" s="29">
        <v>69.204</v>
      </c>
      <c r="DN29" s="29">
        <v>68.06</v>
      </c>
      <c r="DO29" s="29">
        <v>66.934</v>
      </c>
      <c r="DR29" s="16" t="s">
        <v>385</v>
      </c>
      <c r="DS29" s="29">
        <v>324.601</v>
      </c>
      <c r="DT29" s="29">
        <v>323.429</v>
      </c>
      <c r="DU29" s="29">
        <v>322.259</v>
      </c>
      <c r="DV29" s="29">
        <v>321.088</v>
      </c>
      <c r="DW29" s="29">
        <v>319.919</v>
      </c>
      <c r="DX29" s="29">
        <v>318.752</v>
      </c>
      <c r="DY29" s="29">
        <v>317.585</v>
      </c>
      <c r="DZ29" s="29">
        <v>316.422</v>
      </c>
      <c r="EA29" s="29">
        <v>315.268</v>
      </c>
      <c r="EB29" s="29">
        <v>314.123</v>
      </c>
      <c r="EC29" s="29">
        <v>312.976</v>
      </c>
      <c r="ED29" s="29">
        <v>311.83</v>
      </c>
      <c r="EE29" s="29">
        <v>310.685</v>
      </c>
      <c r="EF29" s="29">
        <v>309.544</v>
      </c>
      <c r="EG29" s="29">
        <v>308.402</v>
      </c>
      <c r="EH29" s="29">
        <v>307.271</v>
      </c>
      <c r="EI29" s="29">
        <v>306.144</v>
      </c>
      <c r="EJ29" s="29">
        <v>305.015</v>
      </c>
      <c r="EK29" s="29">
        <v>303.893</v>
      </c>
      <c r="EL29" s="29">
        <v>302.777</v>
      </c>
      <c r="EM29" s="29">
        <v>301.668</v>
      </c>
      <c r="EP29" s="62" t="s">
        <v>385</v>
      </c>
      <c r="EQ29" s="29">
        <v>376.79</v>
      </c>
      <c r="ER29" s="29">
        <v>372.819</v>
      </c>
      <c r="ES29" s="29">
        <v>368.849</v>
      </c>
      <c r="ET29" s="29">
        <v>364.926</v>
      </c>
      <c r="EU29" s="29">
        <v>361.18</v>
      </c>
      <c r="EV29" s="29">
        <v>357.469</v>
      </c>
      <c r="EW29" s="29">
        <v>353.63</v>
      </c>
      <c r="EX29" s="29">
        <v>349.953</v>
      </c>
      <c r="EY29" s="29">
        <v>346.192</v>
      </c>
      <c r="EZ29" s="29">
        <v>342.554</v>
      </c>
      <c r="FA29" s="29">
        <v>338.845</v>
      </c>
      <c r="FB29" s="29">
        <v>335.22</v>
      </c>
      <c r="FC29" s="29">
        <v>331.58</v>
      </c>
      <c r="FD29" s="29">
        <v>328.009</v>
      </c>
      <c r="FE29" s="29">
        <v>324.44</v>
      </c>
      <c r="FF29" s="29">
        <v>320.867</v>
      </c>
      <c r="FG29" s="29">
        <v>317.313</v>
      </c>
      <c r="FH29" s="29">
        <v>313.823</v>
      </c>
      <c r="FI29" s="29">
        <v>310.377</v>
      </c>
      <c r="FJ29" s="29">
        <v>307.002</v>
      </c>
      <c r="FK29" s="29">
        <v>303.675</v>
      </c>
    </row>
    <row r="30" spans="2:167">
      <c r="B30" s="62" t="s">
        <v>386</v>
      </c>
      <c r="C30" s="29">
        <v>119.118</v>
      </c>
      <c r="D30" s="29">
        <v>117.649</v>
      </c>
      <c r="E30" s="29">
        <v>116.204</v>
      </c>
      <c r="F30" s="29">
        <v>114.775</v>
      </c>
      <c r="G30" s="29">
        <v>113.365</v>
      </c>
      <c r="H30" s="29">
        <v>111.971</v>
      </c>
      <c r="I30" s="29">
        <v>110.593</v>
      </c>
      <c r="J30" s="29">
        <v>109.227</v>
      </c>
      <c r="K30" s="29">
        <v>107.874</v>
      </c>
      <c r="L30" s="29">
        <v>106.537</v>
      </c>
      <c r="M30" s="29">
        <v>105.212</v>
      </c>
      <c r="N30" s="29">
        <v>103.903</v>
      </c>
      <c r="O30" s="29">
        <v>102.609</v>
      </c>
      <c r="P30" s="29">
        <v>101.331</v>
      </c>
      <c r="Q30" s="29">
        <v>100.067</v>
      </c>
      <c r="R30" s="29">
        <v>98.818</v>
      </c>
      <c r="S30" s="29">
        <v>97.581</v>
      </c>
      <c r="T30" s="29">
        <v>96.359</v>
      </c>
      <c r="U30" s="29">
        <v>95.155</v>
      </c>
      <c r="V30" s="29">
        <v>93.972</v>
      </c>
      <c r="W30" s="29">
        <v>92.8</v>
      </c>
      <c r="Z30" s="16" t="s">
        <v>386</v>
      </c>
      <c r="AA30" s="29">
        <v>359.047</v>
      </c>
      <c r="AB30" s="29">
        <v>357.261</v>
      </c>
      <c r="AC30" s="29">
        <v>355.498</v>
      </c>
      <c r="AD30" s="29">
        <v>353.747</v>
      </c>
      <c r="AE30" s="29">
        <v>352.009</v>
      </c>
      <c r="AF30" s="29">
        <v>350.317</v>
      </c>
      <c r="AG30" s="29">
        <v>348.636</v>
      </c>
      <c r="AH30" s="29">
        <v>346.956</v>
      </c>
      <c r="AI30" s="29">
        <v>345.267</v>
      </c>
      <c r="AJ30" s="29">
        <v>343.589</v>
      </c>
      <c r="AK30" s="29">
        <v>341.897</v>
      </c>
      <c r="AL30" s="29">
        <v>340.211</v>
      </c>
      <c r="AM30" s="29">
        <v>338.53</v>
      </c>
      <c r="AN30" s="29">
        <v>336.858</v>
      </c>
      <c r="AO30" s="29">
        <v>335.192</v>
      </c>
      <c r="AP30" s="29">
        <v>333.532</v>
      </c>
      <c r="AQ30" s="29">
        <v>331.878</v>
      </c>
      <c r="AR30" s="29">
        <v>330.227</v>
      </c>
      <c r="AS30" s="29">
        <v>328.586</v>
      </c>
      <c r="AT30" s="29">
        <v>326.943</v>
      </c>
      <c r="AU30" s="29">
        <v>325.313</v>
      </c>
      <c r="AX30" s="16" t="s">
        <v>386</v>
      </c>
      <c r="AY30" s="29">
        <v>527.932</v>
      </c>
      <c r="AZ30" s="29">
        <v>526.442</v>
      </c>
      <c r="BA30" s="29">
        <v>524.967</v>
      </c>
      <c r="BB30" s="29">
        <v>523.498</v>
      </c>
      <c r="BC30" s="29">
        <v>522.044</v>
      </c>
      <c r="BD30" s="29">
        <v>520.603</v>
      </c>
      <c r="BE30" s="29">
        <v>519.15</v>
      </c>
      <c r="BF30" s="29">
        <v>517.701</v>
      </c>
      <c r="BG30" s="29">
        <v>516.255</v>
      </c>
      <c r="BH30" s="29">
        <v>514.816</v>
      </c>
      <c r="BI30" s="29">
        <v>513.378</v>
      </c>
      <c r="BJ30" s="29">
        <v>511.944</v>
      </c>
      <c r="BK30" s="29">
        <v>510.514</v>
      </c>
      <c r="BL30" s="29">
        <v>509.082</v>
      </c>
      <c r="BM30" s="29">
        <v>507.654</v>
      </c>
      <c r="BN30" s="29">
        <v>506.224</v>
      </c>
      <c r="BO30" s="29">
        <v>504.834</v>
      </c>
      <c r="BP30" s="29">
        <v>503.406</v>
      </c>
      <c r="BQ30" s="29">
        <v>502.096</v>
      </c>
      <c r="BR30" s="29">
        <v>500.826</v>
      </c>
      <c r="BS30" s="29">
        <v>499.516</v>
      </c>
      <c r="BV30" s="16" t="s">
        <v>386</v>
      </c>
      <c r="BW30" s="29">
        <v>62.86</v>
      </c>
      <c r="BX30" s="29">
        <v>62.384</v>
      </c>
      <c r="BY30" s="29">
        <v>61.91</v>
      </c>
      <c r="BZ30" s="29">
        <v>61.439</v>
      </c>
      <c r="CA30" s="29">
        <v>60.974</v>
      </c>
      <c r="CB30" s="29">
        <v>60.51</v>
      </c>
      <c r="CC30" s="29">
        <v>60.045</v>
      </c>
      <c r="CD30" s="29">
        <v>59.59</v>
      </c>
      <c r="CE30" s="29">
        <v>59.132</v>
      </c>
      <c r="CF30" s="29">
        <v>58.69</v>
      </c>
      <c r="CG30" s="29">
        <v>58.235</v>
      </c>
      <c r="CH30" s="29">
        <v>57.782</v>
      </c>
      <c r="CI30" s="29">
        <v>57.332</v>
      </c>
      <c r="CJ30" s="29">
        <v>56.884</v>
      </c>
      <c r="CK30" s="29">
        <v>56.439</v>
      </c>
      <c r="CL30" s="29">
        <v>55.995</v>
      </c>
      <c r="CM30" s="29">
        <v>55.555</v>
      </c>
      <c r="CN30" s="29">
        <v>55.117</v>
      </c>
      <c r="CO30" s="29">
        <v>54.682</v>
      </c>
      <c r="CP30" s="29">
        <v>54.25</v>
      </c>
      <c r="CQ30" s="29">
        <v>53.82</v>
      </c>
      <c r="CT30" s="16" t="s">
        <v>386</v>
      </c>
      <c r="CU30" s="29">
        <v>70.712</v>
      </c>
      <c r="CV30" s="29">
        <v>69.82</v>
      </c>
      <c r="CW30" s="29">
        <v>68.937</v>
      </c>
      <c r="CX30" s="29">
        <v>68.06</v>
      </c>
      <c r="CY30" s="29">
        <v>67.19</v>
      </c>
      <c r="CZ30" s="29">
        <v>66.331</v>
      </c>
      <c r="DA30" s="29">
        <v>65.479</v>
      </c>
      <c r="DB30" s="29">
        <v>64.634</v>
      </c>
      <c r="DC30" s="29">
        <v>63.793</v>
      </c>
      <c r="DD30" s="29">
        <v>62.97</v>
      </c>
      <c r="DE30" s="29">
        <v>62.151</v>
      </c>
      <c r="DF30" s="29">
        <v>61.34</v>
      </c>
      <c r="DG30" s="29">
        <v>60.539</v>
      </c>
      <c r="DH30" s="29">
        <v>59.745</v>
      </c>
      <c r="DI30" s="29">
        <v>58.959</v>
      </c>
      <c r="DJ30" s="29">
        <v>58.183</v>
      </c>
      <c r="DK30" s="29">
        <v>57.416</v>
      </c>
      <c r="DL30" s="29">
        <v>56.657</v>
      </c>
      <c r="DM30" s="29">
        <v>55.908</v>
      </c>
      <c r="DN30" s="29">
        <v>55.167</v>
      </c>
      <c r="DO30" s="29">
        <v>54.436</v>
      </c>
      <c r="DR30" s="16" t="s">
        <v>386</v>
      </c>
      <c r="DS30" s="29">
        <v>275.077</v>
      </c>
      <c r="DT30" s="29">
        <v>274.282</v>
      </c>
      <c r="DU30" s="29">
        <v>273.488</v>
      </c>
      <c r="DV30" s="29">
        <v>272.693</v>
      </c>
      <c r="DW30" s="29">
        <v>271.899</v>
      </c>
      <c r="DX30" s="29">
        <v>271.106</v>
      </c>
      <c r="DY30" s="29">
        <v>270.312</v>
      </c>
      <c r="DZ30" s="29">
        <v>269.521</v>
      </c>
      <c r="EA30" s="29">
        <v>268.735</v>
      </c>
      <c r="EB30" s="29">
        <v>267.954</v>
      </c>
      <c r="EC30" s="29">
        <v>267.172</v>
      </c>
      <c r="ED30" s="29">
        <v>266.39</v>
      </c>
      <c r="EE30" s="29">
        <v>265.608</v>
      </c>
      <c r="EF30" s="29">
        <v>264.828</v>
      </c>
      <c r="EG30" s="29">
        <v>264.048</v>
      </c>
      <c r="EH30" s="29">
        <v>263.273</v>
      </c>
      <c r="EI30" s="29">
        <v>262.501</v>
      </c>
      <c r="EJ30" s="29">
        <v>261.727</v>
      </c>
      <c r="EK30" s="29">
        <v>260.957</v>
      </c>
      <c r="EL30" s="29">
        <v>260.191</v>
      </c>
      <c r="EM30" s="29">
        <v>259.428</v>
      </c>
      <c r="EP30" s="62" t="s">
        <v>386</v>
      </c>
      <c r="EQ30" s="29">
        <v>293.336</v>
      </c>
      <c r="ER30" s="29">
        <v>290.861</v>
      </c>
      <c r="ES30" s="29">
        <v>288.388</v>
      </c>
      <c r="ET30" s="29">
        <v>285.943</v>
      </c>
      <c r="EU30" s="29">
        <v>283.619</v>
      </c>
      <c r="EV30" s="29">
        <v>281.306</v>
      </c>
      <c r="EW30" s="29">
        <v>278.891</v>
      </c>
      <c r="EX30" s="29">
        <v>276.579</v>
      </c>
      <c r="EY30" s="29">
        <v>274.205</v>
      </c>
      <c r="EZ30" s="29">
        <v>271.91</v>
      </c>
      <c r="FA30" s="29">
        <v>269.558</v>
      </c>
      <c r="FB30" s="29">
        <v>267.25</v>
      </c>
      <c r="FC30" s="29">
        <v>264.932</v>
      </c>
      <c r="FD30" s="29">
        <v>262.651</v>
      </c>
      <c r="FE30" s="29">
        <v>260.368</v>
      </c>
      <c r="FF30" s="29">
        <v>258.081</v>
      </c>
      <c r="FG30" s="29">
        <v>255.801</v>
      </c>
      <c r="FH30" s="29">
        <v>253.552</v>
      </c>
      <c r="FI30" s="29">
        <v>251.325</v>
      </c>
      <c r="FJ30" s="29">
        <v>249.134</v>
      </c>
      <c r="FK30" s="29">
        <v>246.972</v>
      </c>
    </row>
    <row r="31" spans="2:167">
      <c r="B31" s="62" t="s">
        <v>387</v>
      </c>
      <c r="C31" s="29">
        <v>277.024</v>
      </c>
      <c r="D31" s="29">
        <v>274.841</v>
      </c>
      <c r="E31" s="29">
        <v>272.685</v>
      </c>
      <c r="F31" s="29">
        <v>270.544</v>
      </c>
      <c r="G31" s="29">
        <v>268.422</v>
      </c>
      <c r="H31" s="29">
        <v>266.315</v>
      </c>
      <c r="I31" s="29">
        <v>264.222</v>
      </c>
      <c r="J31" s="29">
        <v>262.136</v>
      </c>
      <c r="K31" s="29">
        <v>260.06</v>
      </c>
      <c r="L31" s="29">
        <v>257.999</v>
      </c>
      <c r="M31" s="29">
        <v>255.945</v>
      </c>
      <c r="N31" s="29">
        <v>253.905</v>
      </c>
      <c r="O31" s="29">
        <v>251.877</v>
      </c>
      <c r="P31" s="29">
        <v>249.865</v>
      </c>
      <c r="Q31" s="29">
        <v>247.864</v>
      </c>
      <c r="R31" s="29">
        <v>245.879</v>
      </c>
      <c r="S31" s="29">
        <v>243.901</v>
      </c>
      <c r="T31" s="29">
        <v>241.937</v>
      </c>
      <c r="U31" s="29">
        <v>239.992</v>
      </c>
      <c r="V31" s="29">
        <v>238.074</v>
      </c>
      <c r="W31" s="29">
        <v>236.163</v>
      </c>
      <c r="Z31" s="16" t="s">
        <v>387</v>
      </c>
      <c r="AA31" s="29">
        <v>830.481</v>
      </c>
      <c r="AB31" s="29">
        <v>827.918</v>
      </c>
      <c r="AC31" s="29">
        <v>825.376</v>
      </c>
      <c r="AD31" s="29">
        <v>822.844</v>
      </c>
      <c r="AE31" s="29">
        <v>820.322</v>
      </c>
      <c r="AF31" s="29">
        <v>817.859</v>
      </c>
      <c r="AG31" s="29">
        <v>815.406</v>
      </c>
      <c r="AH31" s="29">
        <v>812.948</v>
      </c>
      <c r="AI31" s="29">
        <v>810.475</v>
      </c>
      <c r="AJ31" s="29">
        <v>808.012</v>
      </c>
      <c r="AK31" s="29">
        <v>805.526</v>
      </c>
      <c r="AL31" s="29">
        <v>803.044</v>
      </c>
      <c r="AM31" s="29">
        <v>800.565</v>
      </c>
      <c r="AN31" s="29">
        <v>798.095</v>
      </c>
      <c r="AO31" s="29">
        <v>795.63</v>
      </c>
      <c r="AP31" s="29">
        <v>793.168</v>
      </c>
      <c r="AQ31" s="29">
        <v>790.711</v>
      </c>
      <c r="AR31" s="29">
        <v>788.254</v>
      </c>
      <c r="AS31" s="29">
        <v>785.807</v>
      </c>
      <c r="AT31" s="29">
        <v>783.351</v>
      </c>
      <c r="AU31" s="29">
        <v>780.911</v>
      </c>
      <c r="AX31" s="16" t="s">
        <v>387</v>
      </c>
      <c r="AY31" s="29">
        <v>1212.423</v>
      </c>
      <c r="AZ31" s="29">
        <v>1210.294</v>
      </c>
      <c r="BA31" s="29">
        <v>1208.18</v>
      </c>
      <c r="BB31" s="29">
        <v>1206.072</v>
      </c>
      <c r="BC31" s="29">
        <v>1203.983</v>
      </c>
      <c r="BD31" s="29">
        <v>1201.912</v>
      </c>
      <c r="BE31" s="29">
        <v>1199.816</v>
      </c>
      <c r="BF31" s="29">
        <v>1197.725</v>
      </c>
      <c r="BG31" s="29">
        <v>1195.636</v>
      </c>
      <c r="BH31" s="29">
        <v>1193.554</v>
      </c>
      <c r="BI31" s="29">
        <v>1191.471</v>
      </c>
      <c r="BJ31" s="29">
        <v>1189.392</v>
      </c>
      <c r="BK31" s="29">
        <v>1187.316</v>
      </c>
      <c r="BL31" s="29">
        <v>1185.235</v>
      </c>
      <c r="BM31" s="29">
        <v>1183.158</v>
      </c>
      <c r="BN31" s="29">
        <v>1181.076</v>
      </c>
      <c r="BO31" s="29">
        <v>1179.048</v>
      </c>
      <c r="BP31" s="29">
        <v>1176.964</v>
      </c>
      <c r="BQ31" s="29">
        <v>1175.042</v>
      </c>
      <c r="BR31" s="29">
        <v>1173.174</v>
      </c>
      <c r="BS31" s="29">
        <v>1171.247</v>
      </c>
      <c r="BV31" s="16" t="s">
        <v>387</v>
      </c>
      <c r="BW31" s="29">
        <v>116.41</v>
      </c>
      <c r="BX31" s="29">
        <v>115.859</v>
      </c>
      <c r="BY31" s="29">
        <v>115.308</v>
      </c>
      <c r="BZ31" s="29">
        <v>114.76</v>
      </c>
      <c r="CA31" s="29">
        <v>114.216</v>
      </c>
      <c r="CB31" s="29">
        <v>113.672</v>
      </c>
      <c r="CC31" s="29">
        <v>113.126</v>
      </c>
      <c r="CD31" s="29">
        <v>112.59</v>
      </c>
      <c r="CE31" s="29">
        <v>112.048</v>
      </c>
      <c r="CF31" s="29">
        <v>111.524</v>
      </c>
      <c r="CG31" s="29">
        <v>110.983</v>
      </c>
      <c r="CH31" s="29">
        <v>110.442</v>
      </c>
      <c r="CI31" s="29">
        <v>109.904</v>
      </c>
      <c r="CJ31" s="29">
        <v>109.367</v>
      </c>
      <c r="CK31" s="29">
        <v>108.831</v>
      </c>
      <c r="CL31" s="29">
        <v>108.297</v>
      </c>
      <c r="CM31" s="29">
        <v>107.764</v>
      </c>
      <c r="CN31" s="29">
        <v>107.233</v>
      </c>
      <c r="CO31" s="29">
        <v>106.704</v>
      </c>
      <c r="CP31" s="29">
        <v>106.176</v>
      </c>
      <c r="CQ31" s="29">
        <v>105.649</v>
      </c>
      <c r="CT31" s="16" t="s">
        <v>387</v>
      </c>
      <c r="CU31" s="29">
        <v>90.064</v>
      </c>
      <c r="CV31" s="29">
        <v>89.352</v>
      </c>
      <c r="CW31" s="29">
        <v>88.645</v>
      </c>
      <c r="CX31" s="29">
        <v>87.94</v>
      </c>
      <c r="CY31" s="29">
        <v>87.236</v>
      </c>
      <c r="CZ31" s="29">
        <v>86.537</v>
      </c>
      <c r="DA31" s="29">
        <v>85.842</v>
      </c>
      <c r="DB31" s="29">
        <v>85.148</v>
      </c>
      <c r="DC31" s="29">
        <v>84.455</v>
      </c>
      <c r="DD31" s="29">
        <v>83.773</v>
      </c>
      <c r="DE31" s="29">
        <v>83.09</v>
      </c>
      <c r="DF31" s="29">
        <v>82.412</v>
      </c>
      <c r="DG31" s="29">
        <v>81.738</v>
      </c>
      <c r="DH31" s="29">
        <v>81.067</v>
      </c>
      <c r="DI31" s="29">
        <v>80.399</v>
      </c>
      <c r="DJ31" s="29">
        <v>79.737</v>
      </c>
      <c r="DK31" s="29">
        <v>79.079</v>
      </c>
      <c r="DL31" s="29">
        <v>78.425</v>
      </c>
      <c r="DM31" s="29">
        <v>77.776</v>
      </c>
      <c r="DN31" s="29">
        <v>77.131</v>
      </c>
      <c r="DO31" s="29">
        <v>76.491</v>
      </c>
      <c r="DR31" s="16" t="s">
        <v>387</v>
      </c>
      <c r="DS31" s="29">
        <v>230.67</v>
      </c>
      <c r="DT31" s="29">
        <v>230.253</v>
      </c>
      <c r="DU31" s="29">
        <v>229.836</v>
      </c>
      <c r="DV31" s="29">
        <v>229.419</v>
      </c>
      <c r="DW31" s="29">
        <v>229.001</v>
      </c>
      <c r="DX31" s="29">
        <v>228.583</v>
      </c>
      <c r="DY31" s="29">
        <v>228.163</v>
      </c>
      <c r="DZ31" s="29">
        <v>227.745</v>
      </c>
      <c r="EA31" s="29">
        <v>227.329</v>
      </c>
      <c r="EB31" s="29">
        <v>226.916</v>
      </c>
      <c r="EC31" s="29">
        <v>226.501</v>
      </c>
      <c r="ED31" s="29">
        <v>226.086</v>
      </c>
      <c r="EE31" s="29">
        <v>225.67</v>
      </c>
      <c r="EF31" s="29">
        <v>225.254</v>
      </c>
      <c r="EG31" s="29">
        <v>224.838</v>
      </c>
      <c r="EH31" s="29">
        <v>224.425</v>
      </c>
      <c r="EI31" s="29">
        <v>224.013</v>
      </c>
      <c r="EJ31" s="29">
        <v>223.599</v>
      </c>
      <c r="EK31" s="29">
        <v>223.187</v>
      </c>
      <c r="EL31" s="29">
        <v>222.777</v>
      </c>
      <c r="EM31" s="29">
        <v>222.369</v>
      </c>
      <c r="EP31" s="62" t="s">
        <v>387</v>
      </c>
      <c r="EQ31" s="29">
        <v>523.907</v>
      </c>
      <c r="ER31" s="29">
        <v>521.145</v>
      </c>
      <c r="ES31" s="29">
        <v>518.376</v>
      </c>
      <c r="ET31" s="29">
        <v>515.632</v>
      </c>
      <c r="EU31" s="29">
        <v>513.05</v>
      </c>
      <c r="EV31" s="29">
        <v>510.466</v>
      </c>
      <c r="EW31" s="29">
        <v>507.724</v>
      </c>
      <c r="EX31" s="29">
        <v>505.119</v>
      </c>
      <c r="EY31" s="29">
        <v>502.406</v>
      </c>
      <c r="EZ31" s="29">
        <v>499.78</v>
      </c>
      <c r="FA31" s="29">
        <v>497.077</v>
      </c>
      <c r="FB31" s="29">
        <v>494.433</v>
      </c>
      <c r="FC31" s="29">
        <v>491.756</v>
      </c>
      <c r="FD31" s="29">
        <v>489.112</v>
      </c>
      <c r="FE31" s="29">
        <v>486.458</v>
      </c>
      <c r="FF31" s="29">
        <v>483.79</v>
      </c>
      <c r="FG31" s="29">
        <v>481.121</v>
      </c>
      <c r="FH31" s="29">
        <v>478.476</v>
      </c>
      <c r="FI31" s="29">
        <v>475.845</v>
      </c>
      <c r="FJ31" s="29">
        <v>473.247</v>
      </c>
      <c r="FK31" s="29">
        <v>470.678</v>
      </c>
    </row>
    <row r="32" spans="2:167">
      <c r="B32" s="16" t="s">
        <v>388</v>
      </c>
      <c r="C32" s="29">
        <v>93.582</v>
      </c>
      <c r="D32" s="29">
        <v>93.279</v>
      </c>
      <c r="E32" s="29">
        <v>92.978</v>
      </c>
      <c r="F32" s="29">
        <v>92.678</v>
      </c>
      <c r="G32" s="29">
        <v>92.378</v>
      </c>
      <c r="H32" s="29">
        <v>92.078</v>
      </c>
      <c r="I32" s="29">
        <v>91.779</v>
      </c>
      <c r="J32" s="29">
        <v>91.48</v>
      </c>
      <c r="K32" s="29">
        <v>91.18</v>
      </c>
      <c r="L32" s="29">
        <v>90.881</v>
      </c>
      <c r="M32" s="29">
        <v>90.582</v>
      </c>
      <c r="N32" s="29">
        <v>90.283</v>
      </c>
      <c r="O32" s="29">
        <v>89.984</v>
      </c>
      <c r="P32" s="29">
        <v>89.687</v>
      </c>
      <c r="Q32" s="29">
        <v>89.389</v>
      </c>
      <c r="R32" s="29">
        <v>89.092</v>
      </c>
      <c r="S32" s="29">
        <v>88.794</v>
      </c>
      <c r="T32" s="29">
        <v>88.498</v>
      </c>
      <c r="U32" s="29">
        <v>88.202</v>
      </c>
      <c r="V32" s="29">
        <v>87.91</v>
      </c>
      <c r="W32" s="29">
        <v>87.617</v>
      </c>
      <c r="Z32" s="16" t="s">
        <v>388</v>
      </c>
      <c r="AA32" s="29">
        <v>238.723</v>
      </c>
      <c r="AB32" s="29">
        <v>238.428</v>
      </c>
      <c r="AC32" s="29">
        <v>238.136</v>
      </c>
      <c r="AD32" s="29">
        <v>237.843</v>
      </c>
      <c r="AE32" s="29">
        <v>237.551</v>
      </c>
      <c r="AF32" s="29">
        <v>237.267</v>
      </c>
      <c r="AG32" s="29">
        <v>236.983</v>
      </c>
      <c r="AH32" s="29">
        <v>236.698</v>
      </c>
      <c r="AI32" s="29">
        <v>236.41</v>
      </c>
      <c r="AJ32" s="29">
        <v>236.124</v>
      </c>
      <c r="AK32" s="29">
        <v>235.833</v>
      </c>
      <c r="AL32" s="29">
        <v>235.542</v>
      </c>
      <c r="AM32" s="29">
        <v>235.251</v>
      </c>
      <c r="AN32" s="29">
        <v>234.96</v>
      </c>
      <c r="AO32" s="29">
        <v>234.669</v>
      </c>
      <c r="AP32" s="29">
        <v>234.378</v>
      </c>
      <c r="AQ32" s="29">
        <v>234.087</v>
      </c>
      <c r="AR32" s="29">
        <v>233.796</v>
      </c>
      <c r="AS32" s="29">
        <v>233.505</v>
      </c>
      <c r="AT32" s="29">
        <v>233.213</v>
      </c>
      <c r="AU32" s="29">
        <v>232.922</v>
      </c>
      <c r="AX32" s="16" t="s">
        <v>388</v>
      </c>
      <c r="AY32" s="29">
        <v>326.63</v>
      </c>
      <c r="AZ32" s="29">
        <v>326.401</v>
      </c>
      <c r="BA32" s="29">
        <v>326.172</v>
      </c>
      <c r="BB32" s="29">
        <v>325.944</v>
      </c>
      <c r="BC32" s="29">
        <v>325.718</v>
      </c>
      <c r="BD32" s="29">
        <v>325.493</v>
      </c>
      <c r="BE32" s="29">
        <v>325.266</v>
      </c>
      <c r="BF32" s="29">
        <v>325.039</v>
      </c>
      <c r="BG32" s="29">
        <v>324.812</v>
      </c>
      <c r="BH32" s="29">
        <v>324.586</v>
      </c>
      <c r="BI32" s="29">
        <v>324.359</v>
      </c>
      <c r="BJ32" s="29">
        <v>324.132</v>
      </c>
      <c r="BK32" s="29">
        <v>323.906</v>
      </c>
      <c r="BL32" s="29">
        <v>323.679</v>
      </c>
      <c r="BM32" s="29">
        <v>323.452</v>
      </c>
      <c r="BN32" s="29">
        <v>323.224</v>
      </c>
      <c r="BO32" s="29">
        <v>323.002</v>
      </c>
      <c r="BP32" s="29">
        <v>322.773</v>
      </c>
      <c r="BQ32" s="29">
        <v>322.562</v>
      </c>
      <c r="BR32" s="29">
        <v>322.357</v>
      </c>
      <c r="BS32" s="29">
        <v>322.146</v>
      </c>
      <c r="BV32" s="16" t="s">
        <v>388</v>
      </c>
      <c r="BW32" s="29">
        <v>38.007</v>
      </c>
      <c r="BX32" s="29">
        <v>37.935</v>
      </c>
      <c r="BY32" s="29">
        <v>37.863</v>
      </c>
      <c r="BZ32" s="29">
        <v>37.791</v>
      </c>
      <c r="CA32" s="29">
        <v>37.719</v>
      </c>
      <c r="CB32" s="29">
        <v>37.647</v>
      </c>
      <c r="CC32" s="29">
        <v>37.574</v>
      </c>
      <c r="CD32" s="29">
        <v>37.503</v>
      </c>
      <c r="CE32" s="29">
        <v>37.431</v>
      </c>
      <c r="CF32" s="29">
        <v>37.36</v>
      </c>
      <c r="CG32" s="29">
        <v>37.288</v>
      </c>
      <c r="CH32" s="29">
        <v>37.215</v>
      </c>
      <c r="CI32" s="29">
        <v>37.142</v>
      </c>
      <c r="CJ32" s="29">
        <v>37.07</v>
      </c>
      <c r="CK32" s="29">
        <v>36.997</v>
      </c>
      <c r="CL32" s="29">
        <v>36.924</v>
      </c>
      <c r="CM32" s="29">
        <v>36.852</v>
      </c>
      <c r="CN32" s="29">
        <v>36.779</v>
      </c>
      <c r="CO32" s="29">
        <v>36.706</v>
      </c>
      <c r="CP32" s="29">
        <v>36.633</v>
      </c>
      <c r="CQ32" s="29">
        <v>36.561</v>
      </c>
      <c r="CT32" s="16" t="s">
        <v>388</v>
      </c>
      <c r="CU32" s="29">
        <v>31.705</v>
      </c>
      <c r="CV32" s="29">
        <v>31.605</v>
      </c>
      <c r="CW32" s="29">
        <v>31.505</v>
      </c>
      <c r="CX32" s="29">
        <v>31.404</v>
      </c>
      <c r="CY32" s="29">
        <v>31.303</v>
      </c>
      <c r="CZ32" s="29">
        <v>31.203</v>
      </c>
      <c r="DA32" s="29">
        <v>31.103</v>
      </c>
      <c r="DB32" s="29">
        <v>31.002</v>
      </c>
      <c r="DC32" s="29">
        <v>30.901</v>
      </c>
      <c r="DD32" s="29">
        <v>30.801</v>
      </c>
      <c r="DE32" s="29">
        <v>30.7</v>
      </c>
      <c r="DF32" s="29">
        <v>30.6</v>
      </c>
      <c r="DG32" s="29">
        <v>30.5</v>
      </c>
      <c r="DH32" s="29">
        <v>30.399</v>
      </c>
      <c r="DI32" s="29">
        <v>30.299</v>
      </c>
      <c r="DJ32" s="29">
        <v>30.199</v>
      </c>
      <c r="DK32" s="29">
        <v>30.099</v>
      </c>
      <c r="DL32" s="29">
        <v>29.999</v>
      </c>
      <c r="DM32" s="29">
        <v>29.9</v>
      </c>
      <c r="DN32" s="29">
        <v>29.801</v>
      </c>
      <c r="DO32" s="29">
        <v>29.702</v>
      </c>
      <c r="DR32" s="16" t="s">
        <v>388</v>
      </c>
      <c r="DS32" s="29">
        <v>132.732</v>
      </c>
      <c r="DT32" s="29">
        <v>132.636</v>
      </c>
      <c r="DU32" s="29">
        <v>132.54</v>
      </c>
      <c r="DV32" s="29">
        <v>132.444</v>
      </c>
      <c r="DW32" s="29">
        <v>132.347</v>
      </c>
      <c r="DX32" s="29">
        <v>132.251</v>
      </c>
      <c r="DY32" s="29">
        <v>132.153</v>
      </c>
      <c r="DZ32" s="29">
        <v>132.057</v>
      </c>
      <c r="EA32" s="29">
        <v>131.96</v>
      </c>
      <c r="EB32" s="29">
        <v>131.864</v>
      </c>
      <c r="EC32" s="29">
        <v>131.767</v>
      </c>
      <c r="ED32" s="29">
        <v>131.671</v>
      </c>
      <c r="EE32" s="29">
        <v>131.574</v>
      </c>
      <c r="EF32" s="29">
        <v>131.477</v>
      </c>
      <c r="EG32" s="29">
        <v>131.38</v>
      </c>
      <c r="EH32" s="29">
        <v>131.283</v>
      </c>
      <c r="EI32" s="29">
        <v>131.187</v>
      </c>
      <c r="EJ32" s="29">
        <v>131.09</v>
      </c>
      <c r="EK32" s="29">
        <v>130.993</v>
      </c>
      <c r="EL32" s="29">
        <v>130.897</v>
      </c>
      <c r="EM32" s="29">
        <v>130.801</v>
      </c>
      <c r="EP32" s="16" t="s">
        <v>388</v>
      </c>
      <c r="EQ32" s="29">
        <v>206.546</v>
      </c>
      <c r="ER32" s="29">
        <v>206.108</v>
      </c>
      <c r="ES32" s="29">
        <v>205.669</v>
      </c>
      <c r="ET32" s="29">
        <v>205.232</v>
      </c>
      <c r="EU32" s="29">
        <v>204.822</v>
      </c>
      <c r="EV32" s="29">
        <v>204.411</v>
      </c>
      <c r="EW32" s="29">
        <v>203.97</v>
      </c>
      <c r="EX32" s="29">
        <v>203.553</v>
      </c>
      <c r="EY32" s="29">
        <v>203.113</v>
      </c>
      <c r="EZ32" s="29">
        <v>202.686</v>
      </c>
      <c r="FA32" s="29">
        <v>202.246</v>
      </c>
      <c r="FB32" s="29">
        <v>201.817</v>
      </c>
      <c r="FC32" s="29">
        <v>201.379</v>
      </c>
      <c r="FD32" s="29">
        <v>200.945</v>
      </c>
      <c r="FE32" s="29">
        <v>200.507</v>
      </c>
      <c r="FF32" s="29">
        <v>200.066</v>
      </c>
      <c r="FG32" s="29">
        <v>199.623</v>
      </c>
      <c r="FH32" s="29">
        <v>199.182</v>
      </c>
      <c r="FI32" s="29">
        <v>198.742</v>
      </c>
      <c r="FJ32" s="29">
        <v>198.306</v>
      </c>
      <c r="FK32" s="29">
        <v>197.874</v>
      </c>
    </row>
    <row r="33" spans="2:167">
      <c r="B33" s="16" t="s">
        <v>389</v>
      </c>
      <c r="C33" s="29">
        <v>0</v>
      </c>
      <c r="D33" s="29">
        <v>18.886</v>
      </c>
      <c r="E33" s="29">
        <v>38.723</v>
      </c>
      <c r="F33" s="29">
        <v>61.546</v>
      </c>
      <c r="G33" s="29">
        <v>85.095</v>
      </c>
      <c r="H33" s="29">
        <v>106.56</v>
      </c>
      <c r="I33" s="29">
        <v>106.474</v>
      </c>
      <c r="J33" s="29">
        <v>106.387</v>
      </c>
      <c r="K33" s="29">
        <v>106.299</v>
      </c>
      <c r="L33" s="29">
        <v>106.212</v>
      </c>
      <c r="M33" s="29">
        <v>106.124</v>
      </c>
      <c r="N33" s="29">
        <v>106.036</v>
      </c>
      <c r="O33" s="29">
        <v>105.948</v>
      </c>
      <c r="P33" s="29">
        <v>105.86</v>
      </c>
      <c r="Q33" s="29">
        <v>105.772</v>
      </c>
      <c r="R33" s="29">
        <v>105.683</v>
      </c>
      <c r="S33" s="29">
        <v>105.595</v>
      </c>
      <c r="T33" s="29">
        <v>105.506</v>
      </c>
      <c r="U33" s="29">
        <v>105.417</v>
      </c>
      <c r="V33" s="29">
        <v>105.33</v>
      </c>
      <c r="W33" s="29">
        <v>105.241</v>
      </c>
      <c r="Z33" s="16" t="s">
        <v>389</v>
      </c>
      <c r="AA33" s="29">
        <v>0</v>
      </c>
      <c r="AB33" s="29">
        <v>40.803</v>
      </c>
      <c r="AC33" s="29">
        <v>91.675</v>
      </c>
      <c r="AD33" s="29">
        <v>151.143</v>
      </c>
      <c r="AE33" s="29">
        <v>218.077</v>
      </c>
      <c r="AF33" s="29">
        <v>283.864</v>
      </c>
      <c r="AG33" s="29">
        <v>283.778</v>
      </c>
      <c r="AH33" s="29">
        <v>283.692</v>
      </c>
      <c r="AI33" s="29">
        <v>283.606</v>
      </c>
      <c r="AJ33" s="29">
        <v>283.519</v>
      </c>
      <c r="AK33" s="29">
        <v>283.432</v>
      </c>
      <c r="AL33" s="29">
        <v>283.344</v>
      </c>
      <c r="AM33" s="29">
        <v>283.257</v>
      </c>
      <c r="AN33" s="29">
        <v>283.169</v>
      </c>
      <c r="AO33" s="29">
        <v>283.082</v>
      </c>
      <c r="AP33" s="29">
        <v>282.994</v>
      </c>
      <c r="AQ33" s="29">
        <v>282.907</v>
      </c>
      <c r="AR33" s="29">
        <v>282.819</v>
      </c>
      <c r="AS33" s="29">
        <v>282.731</v>
      </c>
      <c r="AT33" s="29">
        <v>282.642</v>
      </c>
      <c r="AU33" s="29">
        <v>282.554</v>
      </c>
      <c r="AX33" s="16" t="s">
        <v>389</v>
      </c>
      <c r="AY33" s="29">
        <v>0</v>
      </c>
      <c r="AZ33" s="29">
        <v>85.1</v>
      </c>
      <c r="BA33" s="29">
        <v>182.276</v>
      </c>
      <c r="BB33" s="29">
        <v>274.072</v>
      </c>
      <c r="BC33" s="29">
        <v>372.558</v>
      </c>
      <c r="BD33" s="29">
        <v>468.254</v>
      </c>
      <c r="BE33" s="29">
        <v>468.172</v>
      </c>
      <c r="BF33" s="29">
        <v>468.091</v>
      </c>
      <c r="BG33" s="29">
        <v>468.009</v>
      </c>
      <c r="BH33" s="29">
        <v>467.927</v>
      </c>
      <c r="BI33" s="29">
        <v>467.846</v>
      </c>
      <c r="BJ33" s="29">
        <v>467.764</v>
      </c>
      <c r="BK33" s="29">
        <v>467.682</v>
      </c>
      <c r="BL33" s="29">
        <v>467.6</v>
      </c>
      <c r="BM33" s="29">
        <v>467.518</v>
      </c>
      <c r="BN33" s="29">
        <v>467.436</v>
      </c>
      <c r="BO33" s="29">
        <v>467.356</v>
      </c>
      <c r="BP33" s="29">
        <v>467.273</v>
      </c>
      <c r="BQ33" s="29">
        <v>467.197</v>
      </c>
      <c r="BR33" s="29">
        <v>467.122</v>
      </c>
      <c r="BS33" s="29">
        <v>467.045</v>
      </c>
      <c r="BV33" s="16" t="s">
        <v>389</v>
      </c>
      <c r="BW33" s="29">
        <v>0</v>
      </c>
      <c r="BX33" s="29">
        <v>7.43</v>
      </c>
      <c r="BY33" s="29">
        <v>14.891</v>
      </c>
      <c r="BZ33" s="29">
        <v>22.71</v>
      </c>
      <c r="CA33" s="29">
        <v>31.473</v>
      </c>
      <c r="CB33" s="29">
        <v>40.156</v>
      </c>
      <c r="CC33" s="29">
        <v>40.136</v>
      </c>
      <c r="CD33" s="29">
        <v>40.117</v>
      </c>
      <c r="CE33" s="29">
        <v>40.098</v>
      </c>
      <c r="CF33" s="29">
        <v>40.079</v>
      </c>
      <c r="CG33" s="29">
        <v>40.06</v>
      </c>
      <c r="CH33" s="29">
        <v>40.04</v>
      </c>
      <c r="CI33" s="29">
        <v>40.021</v>
      </c>
      <c r="CJ33" s="29">
        <v>40.001</v>
      </c>
      <c r="CK33" s="29">
        <v>39.981</v>
      </c>
      <c r="CL33" s="29">
        <v>39.962</v>
      </c>
      <c r="CM33" s="29">
        <v>39.942</v>
      </c>
      <c r="CN33" s="29">
        <v>39.922</v>
      </c>
      <c r="CO33" s="29">
        <v>39.903</v>
      </c>
      <c r="CP33" s="29">
        <v>39.883</v>
      </c>
      <c r="CQ33" s="29">
        <v>39.863</v>
      </c>
      <c r="CT33" s="16" t="s">
        <v>389</v>
      </c>
      <c r="CU33" s="29">
        <v>0</v>
      </c>
      <c r="CV33" s="29">
        <v>7.246</v>
      </c>
      <c r="CW33" s="29">
        <v>14.673</v>
      </c>
      <c r="CX33" s="29">
        <v>22.818</v>
      </c>
      <c r="CY33" s="29">
        <v>30.622</v>
      </c>
      <c r="CZ33" s="29">
        <v>38.742</v>
      </c>
      <c r="DA33" s="29">
        <v>38.711</v>
      </c>
      <c r="DB33" s="29">
        <v>38.679</v>
      </c>
      <c r="DC33" s="29">
        <v>38.648</v>
      </c>
      <c r="DD33" s="29">
        <v>38.617</v>
      </c>
      <c r="DE33" s="29">
        <v>38.585</v>
      </c>
      <c r="DF33" s="29">
        <v>38.553</v>
      </c>
      <c r="DG33" s="29">
        <v>38.522</v>
      </c>
      <c r="DH33" s="29">
        <v>38.49</v>
      </c>
      <c r="DI33" s="29">
        <v>38.458</v>
      </c>
      <c r="DJ33" s="29">
        <v>38.427</v>
      </c>
      <c r="DK33" s="29">
        <v>38.395</v>
      </c>
      <c r="DL33" s="29">
        <v>38.363</v>
      </c>
      <c r="DM33" s="29">
        <v>38.331</v>
      </c>
      <c r="DN33" s="29">
        <v>38.299</v>
      </c>
      <c r="DO33" s="29">
        <v>38.267</v>
      </c>
      <c r="DR33" s="16" t="s">
        <v>389</v>
      </c>
      <c r="DS33" s="29">
        <v>0</v>
      </c>
      <c r="DT33" s="29">
        <v>31.853</v>
      </c>
      <c r="DU33" s="29">
        <v>67.75</v>
      </c>
      <c r="DV33" s="29">
        <v>107.164</v>
      </c>
      <c r="DW33" s="29">
        <v>146.072</v>
      </c>
      <c r="DX33" s="29">
        <v>186.442</v>
      </c>
      <c r="DY33" s="29">
        <v>186.407</v>
      </c>
      <c r="DZ33" s="29">
        <v>186.373</v>
      </c>
      <c r="EA33" s="29">
        <v>186.339</v>
      </c>
      <c r="EB33" s="29">
        <v>186.305</v>
      </c>
      <c r="EC33" s="29">
        <v>186.271</v>
      </c>
      <c r="ED33" s="29">
        <v>186.237</v>
      </c>
      <c r="EE33" s="29">
        <v>186.203</v>
      </c>
      <c r="EF33" s="29">
        <v>186.169</v>
      </c>
      <c r="EG33" s="29">
        <v>186.134</v>
      </c>
      <c r="EH33" s="29">
        <v>186.1</v>
      </c>
      <c r="EI33" s="29">
        <v>186.066</v>
      </c>
      <c r="EJ33" s="29">
        <v>186.032</v>
      </c>
      <c r="EK33" s="29">
        <v>185.998</v>
      </c>
      <c r="EL33" s="29">
        <v>185.963</v>
      </c>
      <c r="EM33" s="29">
        <v>185.929</v>
      </c>
      <c r="EP33" s="16" t="s">
        <v>389</v>
      </c>
      <c r="EQ33" s="29">
        <v>0</v>
      </c>
      <c r="ER33" s="29">
        <v>26.476</v>
      </c>
      <c r="ES33" s="29">
        <v>58.411</v>
      </c>
      <c r="ET33" s="29">
        <v>92.301</v>
      </c>
      <c r="EU33" s="29">
        <v>133.169</v>
      </c>
      <c r="EV33" s="29">
        <v>177.126</v>
      </c>
      <c r="EW33" s="29">
        <v>177.03</v>
      </c>
      <c r="EX33" s="29">
        <v>176.939</v>
      </c>
      <c r="EY33" s="29">
        <v>176.843</v>
      </c>
      <c r="EZ33" s="29">
        <v>176.751</v>
      </c>
      <c r="FA33" s="29">
        <v>176.654</v>
      </c>
      <c r="FB33" s="29">
        <v>176.56</v>
      </c>
      <c r="FC33" s="29">
        <v>176.464</v>
      </c>
      <c r="FD33" s="29">
        <v>176.369</v>
      </c>
      <c r="FE33" s="29">
        <v>176.273</v>
      </c>
      <c r="FF33" s="29">
        <v>176.176</v>
      </c>
      <c r="FG33" s="29">
        <v>176.078</v>
      </c>
      <c r="FH33" s="29">
        <v>175.981</v>
      </c>
      <c r="FI33" s="29">
        <v>175.883</v>
      </c>
      <c r="FJ33" s="29">
        <v>175.787</v>
      </c>
      <c r="FK33" s="29">
        <v>175.691</v>
      </c>
    </row>
    <row r="34" spans="2:167">
      <c r="B34" s="16" t="s">
        <v>390</v>
      </c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29">
        <v>0</v>
      </c>
      <c r="I34" s="29">
        <v>20.904</v>
      </c>
      <c r="J34" s="29">
        <v>41.988</v>
      </c>
      <c r="K34" s="29">
        <v>63.601</v>
      </c>
      <c r="L34" s="29">
        <v>83.931</v>
      </c>
      <c r="M34" s="29">
        <v>104.365</v>
      </c>
      <c r="N34" s="29">
        <v>104.348</v>
      </c>
      <c r="O34" s="29">
        <v>104.331</v>
      </c>
      <c r="P34" s="29">
        <v>104.314</v>
      </c>
      <c r="Q34" s="29">
        <v>104.296</v>
      </c>
      <c r="R34" s="29">
        <v>104.279</v>
      </c>
      <c r="S34" s="29">
        <v>104.262</v>
      </c>
      <c r="T34" s="29">
        <v>104.245</v>
      </c>
      <c r="U34" s="29">
        <v>104.228</v>
      </c>
      <c r="V34" s="29">
        <v>104.21</v>
      </c>
      <c r="W34" s="29">
        <v>104.193</v>
      </c>
      <c r="Z34" s="16" t="s">
        <v>390</v>
      </c>
      <c r="AA34" s="29">
        <v>0</v>
      </c>
      <c r="AB34" s="29">
        <v>0</v>
      </c>
      <c r="AC34" s="29">
        <v>0</v>
      </c>
      <c r="AD34" s="29">
        <v>0</v>
      </c>
      <c r="AE34" s="29">
        <v>0</v>
      </c>
      <c r="AF34" s="29">
        <v>0</v>
      </c>
      <c r="AG34" s="29">
        <v>65.444</v>
      </c>
      <c r="AH34" s="29">
        <v>130.347</v>
      </c>
      <c r="AI34" s="29">
        <v>193.373</v>
      </c>
      <c r="AJ34" s="29">
        <v>251.901</v>
      </c>
      <c r="AK34" s="29">
        <v>311.524</v>
      </c>
      <c r="AL34" s="29">
        <v>311.505</v>
      </c>
      <c r="AM34" s="29">
        <v>311.486</v>
      </c>
      <c r="AN34" s="29">
        <v>311.467</v>
      </c>
      <c r="AO34" s="29">
        <v>311.447</v>
      </c>
      <c r="AP34" s="29">
        <v>311.428</v>
      </c>
      <c r="AQ34" s="29">
        <v>311.409</v>
      </c>
      <c r="AR34" s="29">
        <v>311.39</v>
      </c>
      <c r="AS34" s="29">
        <v>311.37</v>
      </c>
      <c r="AT34" s="29">
        <v>311.351</v>
      </c>
      <c r="AU34" s="29">
        <v>311.331</v>
      </c>
      <c r="AX34" s="16" t="s">
        <v>390</v>
      </c>
      <c r="AY34" s="29">
        <v>0</v>
      </c>
      <c r="AZ34" s="29">
        <v>0</v>
      </c>
      <c r="BA34" s="29">
        <v>0</v>
      </c>
      <c r="BB34" s="29">
        <v>0</v>
      </c>
      <c r="BC34" s="29">
        <v>0</v>
      </c>
      <c r="BD34" s="29">
        <v>0</v>
      </c>
      <c r="BE34" s="29">
        <v>89.475</v>
      </c>
      <c r="BF34" s="29">
        <v>168.451</v>
      </c>
      <c r="BG34" s="29">
        <v>250.747</v>
      </c>
      <c r="BH34" s="29">
        <v>320.561</v>
      </c>
      <c r="BI34" s="29">
        <v>396.695</v>
      </c>
      <c r="BJ34" s="29">
        <v>396.682</v>
      </c>
      <c r="BK34" s="29">
        <v>396.668</v>
      </c>
      <c r="BL34" s="29">
        <v>396.654</v>
      </c>
      <c r="BM34" s="29">
        <v>396.64</v>
      </c>
      <c r="BN34" s="29">
        <v>396.626</v>
      </c>
      <c r="BO34" s="29">
        <v>396.612</v>
      </c>
      <c r="BP34" s="29">
        <v>396.598</v>
      </c>
      <c r="BQ34" s="29">
        <v>396.585</v>
      </c>
      <c r="BR34" s="29">
        <v>396.573</v>
      </c>
      <c r="BS34" s="29">
        <v>396.559</v>
      </c>
      <c r="BV34" s="16" t="s">
        <v>390</v>
      </c>
      <c r="BW34" s="29">
        <v>0</v>
      </c>
      <c r="BX34" s="29">
        <v>0</v>
      </c>
      <c r="BY34" s="29">
        <v>0</v>
      </c>
      <c r="BZ34" s="29">
        <v>0</v>
      </c>
      <c r="CA34" s="29">
        <v>0</v>
      </c>
      <c r="CB34" s="29">
        <v>0</v>
      </c>
      <c r="CC34" s="29">
        <v>8.679</v>
      </c>
      <c r="CD34" s="29">
        <v>17.779</v>
      </c>
      <c r="CE34" s="29">
        <v>27.479</v>
      </c>
      <c r="CF34" s="29">
        <v>36.944</v>
      </c>
      <c r="CG34" s="29">
        <v>45.718</v>
      </c>
      <c r="CH34" s="29">
        <v>45.714</v>
      </c>
      <c r="CI34" s="29">
        <v>45.71</v>
      </c>
      <c r="CJ34" s="29">
        <v>45.705</v>
      </c>
      <c r="CK34" s="29">
        <v>45.701</v>
      </c>
      <c r="CL34" s="29">
        <v>45.696</v>
      </c>
      <c r="CM34" s="29">
        <v>45.692</v>
      </c>
      <c r="CN34" s="29">
        <v>45.687</v>
      </c>
      <c r="CO34" s="29">
        <v>45.683</v>
      </c>
      <c r="CP34" s="29">
        <v>45.678</v>
      </c>
      <c r="CQ34" s="29">
        <v>45.674</v>
      </c>
      <c r="CT34" s="16" t="s">
        <v>390</v>
      </c>
      <c r="CU34" s="29">
        <v>0</v>
      </c>
      <c r="CV34" s="29">
        <v>0</v>
      </c>
      <c r="CW34" s="29">
        <v>0</v>
      </c>
      <c r="CX34" s="29">
        <v>0</v>
      </c>
      <c r="CY34" s="29">
        <v>0</v>
      </c>
      <c r="CZ34" s="29">
        <v>0</v>
      </c>
      <c r="DA34" s="29">
        <v>7.659</v>
      </c>
      <c r="DB34" s="29">
        <v>16.821</v>
      </c>
      <c r="DC34" s="29">
        <v>27.525</v>
      </c>
      <c r="DD34" s="29">
        <v>36.967</v>
      </c>
      <c r="DE34" s="29">
        <v>46.387</v>
      </c>
      <c r="DF34" s="29">
        <v>46.38</v>
      </c>
      <c r="DG34" s="29">
        <v>46.372</v>
      </c>
      <c r="DH34" s="29">
        <v>46.364</v>
      </c>
      <c r="DI34" s="29">
        <v>46.357</v>
      </c>
      <c r="DJ34" s="29">
        <v>46.349</v>
      </c>
      <c r="DK34" s="29">
        <v>46.341</v>
      </c>
      <c r="DL34" s="29">
        <v>46.334</v>
      </c>
      <c r="DM34" s="29">
        <v>46.326</v>
      </c>
      <c r="DN34" s="29">
        <v>46.318</v>
      </c>
      <c r="DO34" s="29">
        <v>46.311</v>
      </c>
      <c r="DR34" s="16" t="s">
        <v>390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42.198</v>
      </c>
      <c r="DZ34" s="29">
        <v>87.006</v>
      </c>
      <c r="EA34" s="29">
        <v>129.392</v>
      </c>
      <c r="EB34" s="29">
        <v>160.602</v>
      </c>
      <c r="EC34" s="29">
        <v>193.486</v>
      </c>
      <c r="ED34" s="29">
        <v>193.479</v>
      </c>
      <c r="EE34" s="29">
        <v>193.472</v>
      </c>
      <c r="EF34" s="29">
        <v>193.465</v>
      </c>
      <c r="EG34" s="29">
        <v>193.458</v>
      </c>
      <c r="EH34" s="29">
        <v>193.451</v>
      </c>
      <c r="EI34" s="29">
        <v>193.444</v>
      </c>
      <c r="EJ34" s="29">
        <v>193.436</v>
      </c>
      <c r="EK34" s="29">
        <v>193.429</v>
      </c>
      <c r="EL34" s="29">
        <v>193.422</v>
      </c>
      <c r="EM34" s="29">
        <v>193.415</v>
      </c>
      <c r="EP34" s="16" t="s">
        <v>390</v>
      </c>
      <c r="EQ34" s="29">
        <v>0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45.292</v>
      </c>
      <c r="EX34" s="29">
        <v>92.942</v>
      </c>
      <c r="EY34" s="29">
        <v>138.618</v>
      </c>
      <c r="EZ34" s="29">
        <v>181.456</v>
      </c>
      <c r="FA34" s="29">
        <v>219.108</v>
      </c>
      <c r="FB34" s="29">
        <v>219.084</v>
      </c>
      <c r="FC34" s="29">
        <v>219.061</v>
      </c>
      <c r="FD34" s="29">
        <v>219.037</v>
      </c>
      <c r="FE34" s="29">
        <v>219.013</v>
      </c>
      <c r="FF34" s="29">
        <v>218.989</v>
      </c>
      <c r="FG34" s="29">
        <v>218.965</v>
      </c>
      <c r="FH34" s="29">
        <v>218.941</v>
      </c>
      <c r="FI34" s="29">
        <v>218.917</v>
      </c>
      <c r="FJ34" s="29">
        <v>218.893</v>
      </c>
      <c r="FK34" s="29">
        <v>218.869</v>
      </c>
    </row>
    <row r="35" spans="2:167">
      <c r="B35" s="16" t="s">
        <v>391</v>
      </c>
      <c r="C35" s="29">
        <v>0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20.305</v>
      </c>
      <c r="O35" s="29">
        <v>40.451</v>
      </c>
      <c r="P35" s="29">
        <v>60.953</v>
      </c>
      <c r="Q35" s="29">
        <v>78.211</v>
      </c>
      <c r="R35" s="29">
        <v>93.737</v>
      </c>
      <c r="S35" s="29">
        <v>93.737</v>
      </c>
      <c r="T35" s="29">
        <v>93.737</v>
      </c>
      <c r="U35" s="29">
        <v>93.737</v>
      </c>
      <c r="V35" s="29">
        <v>93.737</v>
      </c>
      <c r="W35" s="29">
        <v>93.737</v>
      </c>
      <c r="Z35" s="16" t="s">
        <v>391</v>
      </c>
      <c r="AA35" s="29">
        <v>0</v>
      </c>
      <c r="AB35" s="29">
        <v>0</v>
      </c>
      <c r="AC35" s="29">
        <v>0</v>
      </c>
      <c r="AD35" s="29">
        <v>0</v>
      </c>
      <c r="AE35" s="29">
        <v>0</v>
      </c>
      <c r="AF35" s="29">
        <v>0</v>
      </c>
      <c r="AG35" s="29">
        <v>0</v>
      </c>
      <c r="AH35" s="29">
        <v>0</v>
      </c>
      <c r="AI35" s="29">
        <v>0</v>
      </c>
      <c r="AJ35" s="29">
        <v>0</v>
      </c>
      <c r="AK35" s="29">
        <v>0</v>
      </c>
      <c r="AL35" s="29">
        <v>57.808</v>
      </c>
      <c r="AM35" s="29">
        <v>116.069</v>
      </c>
      <c r="AN35" s="29">
        <v>169.211</v>
      </c>
      <c r="AO35" s="29">
        <v>221.611</v>
      </c>
      <c r="AP35" s="29">
        <v>268.002</v>
      </c>
      <c r="AQ35" s="29">
        <v>268.002</v>
      </c>
      <c r="AR35" s="29">
        <v>268.002</v>
      </c>
      <c r="AS35" s="29">
        <v>268.002</v>
      </c>
      <c r="AT35" s="29">
        <v>268.002</v>
      </c>
      <c r="AU35" s="29">
        <v>268.002</v>
      </c>
      <c r="AX35" s="16" t="s">
        <v>391</v>
      </c>
      <c r="AY35" s="29">
        <v>0</v>
      </c>
      <c r="AZ35" s="29">
        <v>0</v>
      </c>
      <c r="BA35" s="29">
        <v>0</v>
      </c>
      <c r="BB35" s="29">
        <v>0</v>
      </c>
      <c r="BC35" s="29">
        <v>0</v>
      </c>
      <c r="BD35" s="29">
        <v>0</v>
      </c>
      <c r="BE35" s="29">
        <v>0</v>
      </c>
      <c r="BF35" s="29">
        <v>0</v>
      </c>
      <c r="BG35" s="29">
        <v>0</v>
      </c>
      <c r="BH35" s="29">
        <v>0</v>
      </c>
      <c r="BI35" s="29">
        <v>0</v>
      </c>
      <c r="BJ35" s="29">
        <v>74.861</v>
      </c>
      <c r="BK35" s="29">
        <v>147.305</v>
      </c>
      <c r="BL35" s="29">
        <v>219.99</v>
      </c>
      <c r="BM35" s="29">
        <v>290.274</v>
      </c>
      <c r="BN35" s="29">
        <v>376.609</v>
      </c>
      <c r="BO35" s="29">
        <v>376.609</v>
      </c>
      <c r="BP35" s="29">
        <v>376.609</v>
      </c>
      <c r="BQ35" s="29">
        <v>376.609</v>
      </c>
      <c r="BR35" s="29">
        <v>376.609</v>
      </c>
      <c r="BS35" s="29">
        <v>376.609</v>
      </c>
      <c r="BV35" s="16" t="s">
        <v>391</v>
      </c>
      <c r="BW35" s="29">
        <v>0</v>
      </c>
      <c r="BX35" s="29">
        <v>0</v>
      </c>
      <c r="BY35" s="29">
        <v>0</v>
      </c>
      <c r="BZ35" s="29">
        <v>0</v>
      </c>
      <c r="CA35" s="29">
        <v>0</v>
      </c>
      <c r="CB35" s="29">
        <v>0</v>
      </c>
      <c r="CC35" s="29">
        <v>0</v>
      </c>
      <c r="CD35" s="29">
        <v>0</v>
      </c>
      <c r="CE35" s="29">
        <v>0</v>
      </c>
      <c r="CF35" s="29">
        <v>0</v>
      </c>
      <c r="CG35" s="29">
        <v>0</v>
      </c>
      <c r="CH35" s="29">
        <v>9.514</v>
      </c>
      <c r="CI35" s="29">
        <v>18.436</v>
      </c>
      <c r="CJ35" s="29">
        <v>28.584</v>
      </c>
      <c r="CK35" s="29">
        <v>37.771</v>
      </c>
      <c r="CL35" s="29">
        <v>46.822</v>
      </c>
      <c r="CM35" s="29">
        <v>46.822</v>
      </c>
      <c r="CN35" s="29">
        <v>46.822</v>
      </c>
      <c r="CO35" s="29">
        <v>46.822</v>
      </c>
      <c r="CP35" s="29">
        <v>46.822</v>
      </c>
      <c r="CQ35" s="29">
        <v>46.822</v>
      </c>
      <c r="CT35" s="16" t="s">
        <v>391</v>
      </c>
      <c r="CU35" s="29">
        <v>0</v>
      </c>
      <c r="CV35" s="29">
        <v>0</v>
      </c>
      <c r="CW35" s="29">
        <v>0</v>
      </c>
      <c r="CX35" s="29">
        <v>0</v>
      </c>
      <c r="CY35" s="29">
        <v>0</v>
      </c>
      <c r="CZ35" s="29">
        <v>0</v>
      </c>
      <c r="DA35" s="29">
        <v>0</v>
      </c>
      <c r="DB35" s="29">
        <v>0</v>
      </c>
      <c r="DC35" s="29">
        <v>0</v>
      </c>
      <c r="DD35" s="29">
        <v>0</v>
      </c>
      <c r="DE35" s="29">
        <v>0</v>
      </c>
      <c r="DF35" s="29">
        <v>10.523</v>
      </c>
      <c r="DG35" s="29">
        <v>22.164</v>
      </c>
      <c r="DH35" s="29">
        <v>34.339</v>
      </c>
      <c r="DI35" s="29">
        <v>47.29</v>
      </c>
      <c r="DJ35" s="29">
        <v>58.322</v>
      </c>
      <c r="DK35" s="29">
        <v>58.322</v>
      </c>
      <c r="DL35" s="29">
        <v>58.322</v>
      </c>
      <c r="DM35" s="29">
        <v>58.322</v>
      </c>
      <c r="DN35" s="29">
        <v>58.322</v>
      </c>
      <c r="DO35" s="29">
        <v>58.322</v>
      </c>
      <c r="DR35" s="16" t="s">
        <v>391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27.348</v>
      </c>
      <c r="EE35" s="29">
        <v>56.68</v>
      </c>
      <c r="EF35" s="29">
        <v>92.524</v>
      </c>
      <c r="EG35" s="29">
        <v>130.627</v>
      </c>
      <c r="EH35" s="29">
        <v>173.628</v>
      </c>
      <c r="EI35" s="29">
        <v>173.628</v>
      </c>
      <c r="EJ35" s="29">
        <v>173.628</v>
      </c>
      <c r="EK35" s="29">
        <v>173.628</v>
      </c>
      <c r="EL35" s="29">
        <v>173.628</v>
      </c>
      <c r="EM35" s="29">
        <v>173.628</v>
      </c>
      <c r="EP35" s="16" t="s">
        <v>391</v>
      </c>
      <c r="EQ35" s="29">
        <v>0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0</v>
      </c>
      <c r="EZ35" s="29">
        <v>0</v>
      </c>
      <c r="FA35" s="29">
        <v>0</v>
      </c>
      <c r="FB35" s="29">
        <v>34.533</v>
      </c>
      <c r="FC35" s="29">
        <v>70.51</v>
      </c>
      <c r="FD35" s="29">
        <v>107.348</v>
      </c>
      <c r="FE35" s="29">
        <v>143.205</v>
      </c>
      <c r="FF35" s="29">
        <v>178.457</v>
      </c>
      <c r="FG35" s="29">
        <v>178.457</v>
      </c>
      <c r="FH35" s="29">
        <v>178.457</v>
      </c>
      <c r="FI35" s="29">
        <v>178.457</v>
      </c>
      <c r="FJ35" s="29">
        <v>178.457</v>
      </c>
      <c r="FK35" s="29">
        <v>178.457</v>
      </c>
    </row>
    <row r="36" spans="2:167">
      <c r="B36" s="16" t="s">
        <v>392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16.408</v>
      </c>
      <c r="T36" s="29">
        <v>31.633</v>
      </c>
      <c r="U36" s="29">
        <v>48.302</v>
      </c>
      <c r="V36" s="29">
        <v>64.726</v>
      </c>
      <c r="W36" s="29">
        <v>81.898</v>
      </c>
      <c r="Z36" s="16" t="s">
        <v>392</v>
      </c>
      <c r="AA36" s="29">
        <v>0</v>
      </c>
      <c r="AB36" s="29">
        <v>0</v>
      </c>
      <c r="AC36" s="29">
        <v>0</v>
      </c>
      <c r="AD36" s="29">
        <v>0</v>
      </c>
      <c r="AE36" s="29">
        <v>0</v>
      </c>
      <c r="AF36" s="29">
        <v>0</v>
      </c>
      <c r="AG36" s="29">
        <v>0</v>
      </c>
      <c r="AH36" s="29">
        <v>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50.128</v>
      </c>
      <c r="AR36" s="29">
        <v>102.38</v>
      </c>
      <c r="AS36" s="29">
        <v>156.648</v>
      </c>
      <c r="AT36" s="29">
        <v>212.163</v>
      </c>
      <c r="AU36" s="29">
        <v>270.115</v>
      </c>
      <c r="AX36" s="16" t="s">
        <v>392</v>
      </c>
      <c r="AY36" s="29">
        <v>0</v>
      </c>
      <c r="AZ36" s="29">
        <v>0</v>
      </c>
      <c r="BA36" s="29">
        <v>0</v>
      </c>
      <c r="BB36" s="29">
        <v>0</v>
      </c>
      <c r="BC36" s="29">
        <v>0</v>
      </c>
      <c r="BD36" s="29">
        <v>0</v>
      </c>
      <c r="BE36" s="29">
        <v>0</v>
      </c>
      <c r="BF36" s="29">
        <v>0</v>
      </c>
      <c r="BG36" s="29">
        <v>0</v>
      </c>
      <c r="BH36" s="29">
        <v>0</v>
      </c>
      <c r="BI36" s="29">
        <v>0</v>
      </c>
      <c r="BJ36" s="29">
        <v>0</v>
      </c>
      <c r="BK36" s="29">
        <v>0</v>
      </c>
      <c r="BL36" s="29">
        <v>0</v>
      </c>
      <c r="BM36" s="29">
        <v>0</v>
      </c>
      <c r="BN36" s="29">
        <v>0</v>
      </c>
      <c r="BO36" s="29">
        <v>84.396</v>
      </c>
      <c r="BP36" s="29">
        <v>166.957</v>
      </c>
      <c r="BQ36" s="29">
        <v>273.595</v>
      </c>
      <c r="BR36" s="29">
        <v>372.68</v>
      </c>
      <c r="BS36" s="29">
        <v>471.832</v>
      </c>
      <c r="BV36" s="16" t="s">
        <v>392</v>
      </c>
      <c r="BW36" s="29">
        <v>0</v>
      </c>
      <c r="BX36" s="29">
        <v>0</v>
      </c>
      <c r="BY36" s="29">
        <v>0</v>
      </c>
      <c r="BZ36" s="29">
        <v>0</v>
      </c>
      <c r="CA36" s="29">
        <v>0</v>
      </c>
      <c r="CB36" s="29">
        <v>0</v>
      </c>
      <c r="CC36" s="29">
        <v>0</v>
      </c>
      <c r="CD36" s="29">
        <v>0</v>
      </c>
      <c r="CE36" s="29">
        <v>0</v>
      </c>
      <c r="CF36" s="29">
        <v>0</v>
      </c>
      <c r="CG36" s="29">
        <v>0</v>
      </c>
      <c r="CH36" s="29">
        <v>0</v>
      </c>
      <c r="CI36" s="29">
        <v>0</v>
      </c>
      <c r="CJ36" s="29">
        <v>0</v>
      </c>
      <c r="CK36" s="29">
        <v>0</v>
      </c>
      <c r="CL36" s="29">
        <v>0</v>
      </c>
      <c r="CM36" s="29">
        <v>9.281</v>
      </c>
      <c r="CN36" s="29">
        <v>18.351</v>
      </c>
      <c r="CO36" s="29">
        <v>28.17</v>
      </c>
      <c r="CP36" s="29">
        <v>37.498</v>
      </c>
      <c r="CQ36" s="29">
        <v>47.012</v>
      </c>
      <c r="CT36" s="16" t="s">
        <v>392</v>
      </c>
      <c r="CU36" s="29">
        <v>0</v>
      </c>
      <c r="CV36" s="29">
        <v>0</v>
      </c>
      <c r="CW36" s="29">
        <v>0</v>
      </c>
      <c r="CX36" s="29">
        <v>0</v>
      </c>
      <c r="CY36" s="29">
        <v>0</v>
      </c>
      <c r="CZ36" s="29">
        <v>0</v>
      </c>
      <c r="DA36" s="29">
        <v>0</v>
      </c>
      <c r="DB36" s="29">
        <v>0</v>
      </c>
      <c r="DC36" s="29">
        <v>0</v>
      </c>
      <c r="DD36" s="29">
        <v>0</v>
      </c>
      <c r="DE36" s="29">
        <v>0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10.099</v>
      </c>
      <c r="DL36" s="29">
        <v>19.374</v>
      </c>
      <c r="DM36" s="29">
        <v>27.759</v>
      </c>
      <c r="DN36" s="29">
        <v>34.796</v>
      </c>
      <c r="DO36" s="29">
        <v>41.128</v>
      </c>
      <c r="DR36" s="16" t="s">
        <v>392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37.374</v>
      </c>
      <c r="EJ36" s="29">
        <v>67.008</v>
      </c>
      <c r="EK36" s="29">
        <v>94.984</v>
      </c>
      <c r="EL36" s="29">
        <v>124.548</v>
      </c>
      <c r="EM36" s="29">
        <v>153.308</v>
      </c>
      <c r="EP36" s="16" t="s">
        <v>392</v>
      </c>
      <c r="EQ36" s="29">
        <v>0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0</v>
      </c>
      <c r="EZ36" s="29">
        <v>0</v>
      </c>
      <c r="FA36" s="29">
        <v>0</v>
      </c>
      <c r="FB36" s="29">
        <v>0</v>
      </c>
      <c r="FC36" s="29">
        <v>0</v>
      </c>
      <c r="FD36" s="29">
        <v>0</v>
      </c>
      <c r="FE36" s="29">
        <v>0</v>
      </c>
      <c r="FF36" s="29">
        <v>0</v>
      </c>
      <c r="FG36" s="29">
        <v>37.551</v>
      </c>
      <c r="FH36" s="29">
        <v>79.495</v>
      </c>
      <c r="FI36" s="29">
        <v>126.76</v>
      </c>
      <c r="FJ36" s="29">
        <v>175.201</v>
      </c>
      <c r="FK36" s="29">
        <v>225.118</v>
      </c>
    </row>
    <row r="37" spans="2:167">
      <c r="B37" s="24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Z37" s="24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X37" s="24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V37" s="24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T37" s="24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R37" s="24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P37" s="24"/>
      <c r="EQ37" s="29"/>
      <c r="ER37" s="29"/>
      <c r="ES37" s="29"/>
      <c r="ET37" s="29"/>
      <c r="EU37" s="29"/>
      <c r="EV37" s="29"/>
      <c r="EW37" s="29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</row>
    <row r="38" ht="13" spans="2:167">
      <c r="B38" s="9" t="s">
        <v>274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Z38" s="9" t="s">
        <v>274</v>
      </c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X38" s="9" t="s">
        <v>274</v>
      </c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V38" s="9" t="s">
        <v>274</v>
      </c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T38" s="9" t="s">
        <v>274</v>
      </c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R38" s="9" t="s">
        <v>274</v>
      </c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P38" s="9" t="s">
        <v>274</v>
      </c>
      <c r="EQ38" s="29"/>
      <c r="ER38" s="29"/>
      <c r="ES38" s="29"/>
      <c r="ET38" s="29"/>
      <c r="EU38" s="29"/>
      <c r="EV38" s="29"/>
      <c r="EW38" s="29"/>
      <c r="EX38" s="29"/>
      <c r="EY38" s="29"/>
      <c r="EZ38" s="29"/>
      <c r="FA38" s="29"/>
      <c r="FB38" s="29"/>
      <c r="FC38" s="29"/>
      <c r="FD38" s="29"/>
      <c r="FE38" s="29"/>
      <c r="FF38" s="29"/>
      <c r="FG38" s="29"/>
      <c r="FH38" s="29"/>
      <c r="FI38" s="29"/>
      <c r="FJ38" s="29"/>
      <c r="FK38" s="29"/>
    </row>
    <row r="39" spans="2:167">
      <c r="B39" s="62" t="s">
        <v>383</v>
      </c>
      <c r="C39" s="29">
        <v>19.626738</v>
      </c>
      <c r="D39" s="29">
        <v>19.155422</v>
      </c>
      <c r="E39" s="29">
        <v>18.675938</v>
      </c>
      <c r="F39" s="29">
        <v>18.151204</v>
      </c>
      <c r="G39" s="29">
        <v>17.62868</v>
      </c>
      <c r="H39" s="29">
        <v>17.157975</v>
      </c>
      <c r="I39" s="29">
        <v>16.710503</v>
      </c>
      <c r="J39" s="29">
        <v>16.271309</v>
      </c>
      <c r="K39" s="29">
        <v>15.834838</v>
      </c>
      <c r="L39" s="29">
        <v>15.429299</v>
      </c>
      <c r="M39" s="29">
        <v>15.032251</v>
      </c>
      <c r="N39" s="29">
        <v>14.647258</v>
      </c>
      <c r="O39" s="29">
        <v>14.273863</v>
      </c>
      <c r="P39" s="29">
        <v>13.905176</v>
      </c>
      <c r="Q39" s="29">
        <v>13.586234</v>
      </c>
      <c r="R39" s="29">
        <v>13.294867</v>
      </c>
      <c r="S39" s="29">
        <v>12.997953</v>
      </c>
      <c r="T39" s="29">
        <v>12.720374</v>
      </c>
      <c r="U39" s="29">
        <v>12.431878</v>
      </c>
      <c r="V39" s="29">
        <v>12.152078</v>
      </c>
      <c r="W39" s="29">
        <v>11.869861</v>
      </c>
      <c r="Z39" s="16" t="s">
        <v>383</v>
      </c>
      <c r="AA39" s="30">
        <v>19.156534</v>
      </c>
      <c r="AB39" s="30">
        <v>18.8725</v>
      </c>
      <c r="AC39" s="30">
        <v>18.535089</v>
      </c>
      <c r="AD39" s="30">
        <v>18.157232</v>
      </c>
      <c r="AE39" s="30">
        <v>17.7496</v>
      </c>
      <c r="AF39" s="30">
        <v>17.360718</v>
      </c>
      <c r="AG39" s="30">
        <v>16.985827</v>
      </c>
      <c r="AH39" s="30">
        <v>16.624777</v>
      </c>
      <c r="AI39" s="30">
        <v>16.282865</v>
      </c>
      <c r="AJ39" s="30">
        <v>15.970641</v>
      </c>
      <c r="AK39" s="30">
        <v>15.661529</v>
      </c>
      <c r="AL39" s="30">
        <v>15.368017</v>
      </c>
      <c r="AM39" s="30">
        <v>15.079777</v>
      </c>
      <c r="AN39" s="30">
        <v>14.819054</v>
      </c>
      <c r="AO39" s="30">
        <v>14.566859</v>
      </c>
      <c r="AP39" s="30">
        <v>14.342711</v>
      </c>
      <c r="AQ39" s="30">
        <v>14.108717</v>
      </c>
      <c r="AR39" s="30">
        <v>13.871551</v>
      </c>
      <c r="AS39" s="30">
        <v>13.632313</v>
      </c>
      <c r="AT39" s="30">
        <v>13.393652</v>
      </c>
      <c r="AU39" s="30">
        <v>13.152375</v>
      </c>
      <c r="AX39" s="16" t="s">
        <v>383</v>
      </c>
      <c r="AY39" s="30">
        <v>17.842522</v>
      </c>
      <c r="AZ39" s="30">
        <v>17.42541</v>
      </c>
      <c r="BA39" s="30">
        <v>16.977043</v>
      </c>
      <c r="BB39" s="30">
        <v>16.563716</v>
      </c>
      <c r="BC39" s="30">
        <v>16.142198</v>
      </c>
      <c r="BD39" s="30">
        <v>15.745319</v>
      </c>
      <c r="BE39" s="30">
        <v>15.380043</v>
      </c>
      <c r="BF39" s="30">
        <v>15.057783</v>
      </c>
      <c r="BG39" s="30">
        <v>14.734407</v>
      </c>
      <c r="BH39" s="30">
        <v>14.455525</v>
      </c>
      <c r="BI39" s="30">
        <v>14.165537</v>
      </c>
      <c r="BJ39" s="30">
        <v>13.886317</v>
      </c>
      <c r="BK39" s="30">
        <v>13.620204</v>
      </c>
      <c r="BL39" s="30">
        <v>13.3595</v>
      </c>
      <c r="BM39" s="30">
        <v>13.110865</v>
      </c>
      <c r="BN39" s="30">
        <v>12.82955</v>
      </c>
      <c r="BO39" s="30">
        <v>12.562273</v>
      </c>
      <c r="BP39" s="30">
        <v>12.304262</v>
      </c>
      <c r="BQ39" s="30">
        <v>12.00703</v>
      </c>
      <c r="BR39" s="30">
        <v>11.736839</v>
      </c>
      <c r="BS39" s="30">
        <v>11.472892</v>
      </c>
      <c r="BV39" s="16" t="s">
        <v>383</v>
      </c>
      <c r="BW39" s="30">
        <v>14.73269</v>
      </c>
      <c r="BX39" s="30">
        <v>14.223409</v>
      </c>
      <c r="BY39" s="30">
        <v>13.727821</v>
      </c>
      <c r="BZ39" s="30">
        <v>13.237834</v>
      </c>
      <c r="CA39" s="30">
        <v>12.739</v>
      </c>
      <c r="CB39" s="30">
        <v>12.259326</v>
      </c>
      <c r="CC39" s="30">
        <v>11.795412</v>
      </c>
      <c r="CD39" s="30">
        <v>11.34186</v>
      </c>
      <c r="CE39" s="30">
        <v>10.887919</v>
      </c>
      <c r="CF39" s="30">
        <v>10.464339</v>
      </c>
      <c r="CG39" s="30">
        <v>10.062914</v>
      </c>
      <c r="CH39" s="30">
        <v>9.661429</v>
      </c>
      <c r="CI39" s="30">
        <v>9.286956</v>
      </c>
      <c r="CJ39" s="30">
        <v>8.904737</v>
      </c>
      <c r="CK39" s="30">
        <v>8.554043</v>
      </c>
      <c r="CL39" s="30">
        <v>8.218961</v>
      </c>
      <c r="CM39" s="30">
        <v>7.892981</v>
      </c>
      <c r="CN39" s="30">
        <v>7.582664</v>
      </c>
      <c r="CO39" s="30">
        <v>7.274331</v>
      </c>
      <c r="CP39" s="30">
        <v>6.98455</v>
      </c>
      <c r="CQ39" s="30">
        <v>6.703935</v>
      </c>
      <c r="CT39" s="16" t="s">
        <v>383</v>
      </c>
      <c r="CU39" s="30">
        <v>16.480524</v>
      </c>
      <c r="CV39" s="30">
        <v>16.051176</v>
      </c>
      <c r="CW39" s="30">
        <v>15.623406</v>
      </c>
      <c r="CX39" s="30">
        <v>15.177378</v>
      </c>
      <c r="CY39" s="30">
        <v>14.753718</v>
      </c>
      <c r="CZ39" s="30">
        <v>14.328781</v>
      </c>
      <c r="DA39" s="30">
        <v>13.9303</v>
      </c>
      <c r="DB39" s="30">
        <v>13.492347</v>
      </c>
      <c r="DC39" s="30">
        <v>13.019547</v>
      </c>
      <c r="DD39" s="30">
        <v>12.600878</v>
      </c>
      <c r="DE39" s="30">
        <v>12.194876</v>
      </c>
      <c r="DF39" s="30">
        <v>11.771876</v>
      </c>
      <c r="DG39" s="30">
        <v>11.335307</v>
      </c>
      <c r="DH39" s="30">
        <v>10.902594</v>
      </c>
      <c r="DI39" s="30">
        <v>10.470203</v>
      </c>
      <c r="DJ39" s="30">
        <v>10.097634</v>
      </c>
      <c r="DK39" s="30">
        <v>9.757497</v>
      </c>
      <c r="DL39" s="30">
        <v>9.444689</v>
      </c>
      <c r="DM39" s="30">
        <v>9.158351</v>
      </c>
      <c r="DN39" s="30">
        <v>8.9043</v>
      </c>
      <c r="DO39" s="30">
        <v>8.668902</v>
      </c>
      <c r="DR39" s="16" t="s">
        <v>383</v>
      </c>
      <c r="DS39" s="30">
        <v>6.954679</v>
      </c>
      <c r="DT39" s="30">
        <v>6.679187</v>
      </c>
      <c r="DU39" s="30">
        <v>6.396352</v>
      </c>
      <c r="DV39" s="30">
        <v>6.111799</v>
      </c>
      <c r="DW39" s="30">
        <v>5.846345</v>
      </c>
      <c r="DX39" s="30">
        <v>5.589953</v>
      </c>
      <c r="DY39" s="30">
        <v>5.341173</v>
      </c>
      <c r="DZ39" s="30">
        <v>5.097786</v>
      </c>
      <c r="EA39" s="30">
        <v>4.877872</v>
      </c>
      <c r="EB39" s="30">
        <v>4.706482</v>
      </c>
      <c r="EC39" s="30">
        <v>4.53708</v>
      </c>
      <c r="ED39" s="30">
        <v>4.391089</v>
      </c>
      <c r="EE39" s="30">
        <v>4.245012</v>
      </c>
      <c r="EF39" s="30">
        <v>4.087774</v>
      </c>
      <c r="EG39" s="30">
        <v>3.932092</v>
      </c>
      <c r="EH39" s="30">
        <v>3.773001</v>
      </c>
      <c r="EI39" s="30">
        <v>3.634433</v>
      </c>
      <c r="EJ39" s="30">
        <v>3.517836</v>
      </c>
      <c r="EK39" s="30">
        <v>3.409102</v>
      </c>
      <c r="EL39" s="30">
        <v>3.301419</v>
      </c>
      <c r="EM39" s="30">
        <v>3.19929</v>
      </c>
      <c r="EP39" s="62" t="s">
        <v>383</v>
      </c>
      <c r="EQ39" s="29">
        <v>7.050106</v>
      </c>
      <c r="ER39" s="29">
        <v>6.847607</v>
      </c>
      <c r="ES39" s="29">
        <v>6.627925</v>
      </c>
      <c r="ET39" s="29">
        <v>6.40804</v>
      </c>
      <c r="EU39" s="29">
        <v>6.172955</v>
      </c>
      <c r="EV39" s="29">
        <v>5.93708</v>
      </c>
      <c r="EW39" s="29">
        <v>5.704643</v>
      </c>
      <c r="EX39" s="29">
        <v>5.477555</v>
      </c>
      <c r="EY39" s="29">
        <v>5.264539</v>
      </c>
      <c r="EZ39" s="29">
        <v>5.070389</v>
      </c>
      <c r="FA39" s="29">
        <v>4.895257</v>
      </c>
      <c r="FB39" s="29">
        <v>4.734927</v>
      </c>
      <c r="FC39" s="29">
        <v>4.575822</v>
      </c>
      <c r="FD39" s="29">
        <v>4.421038</v>
      </c>
      <c r="FE39" s="29">
        <v>4.273208</v>
      </c>
      <c r="FF39" s="29">
        <v>4.131037</v>
      </c>
      <c r="FG39" s="29">
        <v>3.98894</v>
      </c>
      <c r="FH39" s="29">
        <v>3.844464</v>
      </c>
      <c r="FI39" s="29">
        <v>3.696484</v>
      </c>
      <c r="FJ39" s="29">
        <v>3.553638</v>
      </c>
      <c r="FK39" s="29">
        <v>3.414924</v>
      </c>
    </row>
    <row r="40" spans="2:167">
      <c r="B40" s="62" t="s">
        <v>384</v>
      </c>
      <c r="C40" s="29">
        <v>9.140319</v>
      </c>
      <c r="D40" s="29">
        <v>8.92386</v>
      </c>
      <c r="E40" s="29">
        <v>8.704511</v>
      </c>
      <c r="F40" s="29">
        <v>8.464545</v>
      </c>
      <c r="G40" s="29">
        <v>8.225476</v>
      </c>
      <c r="H40" s="29">
        <v>8.010371</v>
      </c>
      <c r="I40" s="29">
        <v>7.805952</v>
      </c>
      <c r="J40" s="29">
        <v>7.605321</v>
      </c>
      <c r="K40" s="29">
        <v>7.405814</v>
      </c>
      <c r="L40" s="29">
        <v>7.220614</v>
      </c>
      <c r="M40" s="29">
        <v>7.039186</v>
      </c>
      <c r="N40" s="29">
        <v>6.863226</v>
      </c>
      <c r="O40" s="29">
        <v>6.692546</v>
      </c>
      <c r="P40" s="29">
        <v>6.523855</v>
      </c>
      <c r="Q40" s="29">
        <v>6.37841</v>
      </c>
      <c r="R40" s="29">
        <v>6.245763</v>
      </c>
      <c r="S40" s="29">
        <v>6.110445</v>
      </c>
      <c r="T40" s="29">
        <v>5.984101</v>
      </c>
      <c r="U40" s="29">
        <v>5.852391</v>
      </c>
      <c r="V40" s="29">
        <v>5.724671</v>
      </c>
      <c r="W40" s="29">
        <v>5.595725</v>
      </c>
      <c r="Z40" s="16" t="s">
        <v>384</v>
      </c>
      <c r="AA40" s="30">
        <v>12.343009</v>
      </c>
      <c r="AB40" s="30">
        <v>12.154019</v>
      </c>
      <c r="AC40" s="30">
        <v>11.930887</v>
      </c>
      <c r="AD40" s="30">
        <v>11.681955</v>
      </c>
      <c r="AE40" s="30">
        <v>11.414128</v>
      </c>
      <c r="AF40" s="30">
        <v>11.158652</v>
      </c>
      <c r="AG40" s="30">
        <v>10.912411</v>
      </c>
      <c r="AH40" s="30">
        <v>10.675285</v>
      </c>
      <c r="AI40" s="30">
        <v>10.450642</v>
      </c>
      <c r="AJ40" s="30">
        <v>10.245252</v>
      </c>
      <c r="AK40" s="30">
        <v>10.042036</v>
      </c>
      <c r="AL40" s="30">
        <v>9.849005</v>
      </c>
      <c r="AM40" s="30">
        <v>9.659535</v>
      </c>
      <c r="AN40" s="30">
        <v>9.487867</v>
      </c>
      <c r="AO40" s="30">
        <v>9.32182</v>
      </c>
      <c r="AP40" s="30">
        <v>9.173863</v>
      </c>
      <c r="AQ40" s="30">
        <v>9.019749</v>
      </c>
      <c r="AR40" s="30">
        <v>8.863743</v>
      </c>
      <c r="AS40" s="30">
        <v>8.70657</v>
      </c>
      <c r="AT40" s="30">
        <v>8.549888</v>
      </c>
      <c r="AU40" s="30">
        <v>8.391706</v>
      </c>
      <c r="AX40" s="16" t="s">
        <v>384</v>
      </c>
      <c r="AY40" s="30">
        <v>11.595959</v>
      </c>
      <c r="AZ40" s="30">
        <v>11.342058</v>
      </c>
      <c r="BA40" s="30">
        <v>11.06698</v>
      </c>
      <c r="BB40" s="30">
        <v>10.813937</v>
      </c>
      <c r="BC40" s="30">
        <v>10.554613</v>
      </c>
      <c r="BD40" s="30">
        <v>10.310502</v>
      </c>
      <c r="BE40" s="30">
        <v>10.086647</v>
      </c>
      <c r="BF40" s="30">
        <v>9.89035</v>
      </c>
      <c r="BG40" s="30">
        <v>9.692717</v>
      </c>
      <c r="BH40" s="30">
        <v>9.523749</v>
      </c>
      <c r="BI40" s="30">
        <v>9.346955</v>
      </c>
      <c r="BJ40" s="30">
        <v>9.176718</v>
      </c>
      <c r="BK40" s="30">
        <v>9.014623</v>
      </c>
      <c r="BL40" s="30">
        <v>8.855652</v>
      </c>
      <c r="BM40" s="30">
        <v>8.704174</v>
      </c>
      <c r="BN40" s="30">
        <v>8.530551</v>
      </c>
      <c r="BO40" s="30">
        <v>8.365398</v>
      </c>
      <c r="BP40" s="30">
        <v>8.206266</v>
      </c>
      <c r="BQ40" s="30">
        <v>8.019495</v>
      </c>
      <c r="BR40" s="30">
        <v>7.849972</v>
      </c>
      <c r="BS40" s="30">
        <v>7.684488</v>
      </c>
      <c r="BV40" s="16" t="s">
        <v>384</v>
      </c>
      <c r="BW40" s="30">
        <v>14.138835</v>
      </c>
      <c r="BX40" s="30">
        <v>13.92239</v>
      </c>
      <c r="BY40" s="30">
        <v>13.706754</v>
      </c>
      <c r="BZ40" s="30">
        <v>13.482394</v>
      </c>
      <c r="CA40" s="30">
        <v>13.233397</v>
      </c>
      <c r="CB40" s="30">
        <v>12.990557</v>
      </c>
      <c r="CC40" s="30">
        <v>12.752049</v>
      </c>
      <c r="CD40" s="30">
        <v>12.506372</v>
      </c>
      <c r="CE40" s="30">
        <v>12.249695</v>
      </c>
      <c r="CF40" s="30">
        <v>12.004596</v>
      </c>
      <c r="CG40" s="30">
        <v>11.780325</v>
      </c>
      <c r="CH40" s="30">
        <v>11.542765</v>
      </c>
      <c r="CI40" s="30">
        <v>11.323292</v>
      </c>
      <c r="CJ40" s="30">
        <v>11.081028</v>
      </c>
      <c r="CK40" s="30">
        <v>10.864529</v>
      </c>
      <c r="CL40" s="30">
        <v>10.654945</v>
      </c>
      <c r="CM40" s="30">
        <v>10.444726</v>
      </c>
      <c r="CN40" s="30">
        <v>10.242761</v>
      </c>
      <c r="CO40" s="30">
        <v>10.030674</v>
      </c>
      <c r="CP40" s="30">
        <v>9.832113</v>
      </c>
      <c r="CQ40" s="30">
        <v>9.634343</v>
      </c>
      <c r="CT40" s="16" t="s">
        <v>384</v>
      </c>
      <c r="CU40" s="30">
        <v>12.50256</v>
      </c>
      <c r="CV40" s="30">
        <v>12.289642</v>
      </c>
      <c r="CW40" s="30">
        <v>12.073064</v>
      </c>
      <c r="CX40" s="30">
        <v>11.837741</v>
      </c>
      <c r="CY40" s="30">
        <v>11.615154</v>
      </c>
      <c r="CZ40" s="30">
        <v>11.386531</v>
      </c>
      <c r="DA40" s="30">
        <v>11.174221</v>
      </c>
      <c r="DB40" s="30">
        <v>10.925383</v>
      </c>
      <c r="DC40" s="30">
        <v>10.642943</v>
      </c>
      <c r="DD40" s="30">
        <v>10.398291</v>
      </c>
      <c r="DE40" s="30">
        <v>10.159254</v>
      </c>
      <c r="DF40" s="30">
        <v>9.900721</v>
      </c>
      <c r="DG40" s="30">
        <v>9.624987</v>
      </c>
      <c r="DH40" s="30">
        <v>9.346825</v>
      </c>
      <c r="DI40" s="30">
        <v>9.062807</v>
      </c>
      <c r="DJ40" s="30">
        <v>8.824711</v>
      </c>
      <c r="DK40" s="30">
        <v>8.610022</v>
      </c>
      <c r="DL40" s="30">
        <v>8.414878</v>
      </c>
      <c r="DM40" s="30">
        <v>8.238937</v>
      </c>
      <c r="DN40" s="30">
        <v>8.08828</v>
      </c>
      <c r="DO40" s="30">
        <v>7.951013</v>
      </c>
      <c r="DR40" s="16" t="s">
        <v>384</v>
      </c>
      <c r="DS40" s="30">
        <v>9.952785</v>
      </c>
      <c r="DT40" s="30">
        <v>9.658101</v>
      </c>
      <c r="DU40" s="30">
        <v>9.3456</v>
      </c>
      <c r="DV40" s="30">
        <v>9.023387</v>
      </c>
      <c r="DW40" s="30">
        <v>8.72214</v>
      </c>
      <c r="DX40" s="30">
        <v>8.427368</v>
      </c>
      <c r="DY40" s="30">
        <v>8.137438</v>
      </c>
      <c r="DZ40" s="30">
        <v>7.84868</v>
      </c>
      <c r="EA40" s="30">
        <v>7.589118</v>
      </c>
      <c r="EB40" s="30">
        <v>7.399192</v>
      </c>
      <c r="EC40" s="30">
        <v>7.208041</v>
      </c>
      <c r="ED40" s="30">
        <v>7.049823</v>
      </c>
      <c r="EE40" s="30">
        <v>6.887549</v>
      </c>
      <c r="EF40" s="30">
        <v>6.702769</v>
      </c>
      <c r="EG40" s="30">
        <v>6.516138</v>
      </c>
      <c r="EH40" s="30">
        <v>6.31867</v>
      </c>
      <c r="EI40" s="30">
        <v>6.151023</v>
      </c>
      <c r="EJ40" s="30">
        <v>6.017094</v>
      </c>
      <c r="EK40" s="30">
        <v>5.893013</v>
      </c>
      <c r="EL40" s="30">
        <v>5.767307</v>
      </c>
      <c r="EM40" s="30">
        <v>5.647975</v>
      </c>
      <c r="EP40" s="62" t="s">
        <v>384</v>
      </c>
      <c r="EQ40" s="29">
        <v>7.610906</v>
      </c>
      <c r="ER40" s="29">
        <v>7.442804</v>
      </c>
      <c r="ES40" s="29">
        <v>7.253818</v>
      </c>
      <c r="ET40" s="29">
        <v>7.061596</v>
      </c>
      <c r="EU40" s="29">
        <v>6.848229</v>
      </c>
      <c r="EV40" s="29">
        <v>6.63082</v>
      </c>
      <c r="EW40" s="29">
        <v>6.415624</v>
      </c>
      <c r="EX40" s="29">
        <v>6.202065</v>
      </c>
      <c r="EY40" s="29">
        <v>6.002443</v>
      </c>
      <c r="EZ40" s="29">
        <v>5.820369</v>
      </c>
      <c r="FA40" s="29">
        <v>5.658843</v>
      </c>
      <c r="FB40" s="29">
        <v>5.511704</v>
      </c>
      <c r="FC40" s="29">
        <v>5.364105</v>
      </c>
      <c r="FD40" s="29">
        <v>5.218938</v>
      </c>
      <c r="FE40" s="29">
        <v>5.080121</v>
      </c>
      <c r="FF40" s="29">
        <v>4.946267</v>
      </c>
      <c r="FG40" s="29">
        <v>4.810525</v>
      </c>
      <c r="FH40" s="29">
        <v>4.669372</v>
      </c>
      <c r="FI40" s="29">
        <v>4.521631</v>
      </c>
      <c r="FJ40" s="29">
        <v>4.37755</v>
      </c>
      <c r="FK40" s="29">
        <v>4.23628</v>
      </c>
    </row>
    <row r="41" spans="2:167">
      <c r="B41" s="62" t="s">
        <v>385</v>
      </c>
      <c r="C41" s="29">
        <v>18.83542</v>
      </c>
      <c r="D41" s="29">
        <v>18.394767</v>
      </c>
      <c r="E41" s="29">
        <v>17.94571</v>
      </c>
      <c r="F41" s="29">
        <v>17.45275</v>
      </c>
      <c r="G41" s="29">
        <v>16.961633</v>
      </c>
      <c r="H41" s="29">
        <v>16.519956</v>
      </c>
      <c r="I41" s="29">
        <v>16.100318</v>
      </c>
      <c r="J41" s="29">
        <v>15.688369</v>
      </c>
      <c r="K41" s="29">
        <v>15.278672</v>
      </c>
      <c r="L41" s="29">
        <v>14.898504</v>
      </c>
      <c r="M41" s="29">
        <v>14.526126</v>
      </c>
      <c r="N41" s="29">
        <v>14.164943</v>
      </c>
      <c r="O41" s="29">
        <v>13.814687</v>
      </c>
      <c r="P41" s="29">
        <v>13.468575</v>
      </c>
      <c r="Q41" s="29">
        <v>13.170372</v>
      </c>
      <c r="R41" s="29">
        <v>12.898689</v>
      </c>
      <c r="S41" s="29">
        <v>12.621414</v>
      </c>
      <c r="T41" s="29">
        <v>12.362656</v>
      </c>
      <c r="U41" s="29">
        <v>12.092877</v>
      </c>
      <c r="V41" s="29">
        <v>11.831731</v>
      </c>
      <c r="W41" s="29">
        <v>11.567794</v>
      </c>
      <c r="Z41" s="16" t="s">
        <v>385</v>
      </c>
      <c r="AA41" s="30">
        <v>23.118998</v>
      </c>
      <c r="AB41" s="30">
        <v>22.799775</v>
      </c>
      <c r="AC41" s="30">
        <v>22.415181</v>
      </c>
      <c r="AD41" s="30">
        <v>21.980772</v>
      </c>
      <c r="AE41" s="30">
        <v>21.509322</v>
      </c>
      <c r="AF41" s="30">
        <v>21.059458</v>
      </c>
      <c r="AG41" s="30">
        <v>20.625643</v>
      </c>
      <c r="AH41" s="30">
        <v>20.207775</v>
      </c>
      <c r="AI41" s="30">
        <v>19.812435</v>
      </c>
      <c r="AJ41" s="30">
        <v>19.452451</v>
      </c>
      <c r="AK41" s="30">
        <v>19.095583</v>
      </c>
      <c r="AL41" s="30">
        <v>18.757033</v>
      </c>
      <c r="AM41" s="30">
        <v>18.424225</v>
      </c>
      <c r="AN41" s="30">
        <v>18.124358</v>
      </c>
      <c r="AO41" s="30">
        <v>17.834303</v>
      </c>
      <c r="AP41" s="30">
        <v>17.578043</v>
      </c>
      <c r="AQ41" s="30">
        <v>17.309179</v>
      </c>
      <c r="AR41" s="30">
        <v>17.035904</v>
      </c>
      <c r="AS41" s="30">
        <v>16.759476</v>
      </c>
      <c r="AT41" s="30">
        <v>16.483291</v>
      </c>
      <c r="AU41" s="30">
        <v>16.203222</v>
      </c>
      <c r="AX41" s="16" t="s">
        <v>385</v>
      </c>
      <c r="AY41" s="30">
        <v>24.294907</v>
      </c>
      <c r="AZ41" s="30">
        <v>23.853425</v>
      </c>
      <c r="BA41" s="30">
        <v>23.363275</v>
      </c>
      <c r="BB41" s="30">
        <v>22.915726</v>
      </c>
      <c r="BC41" s="30">
        <v>22.450312</v>
      </c>
      <c r="BD41" s="30">
        <v>22.01288</v>
      </c>
      <c r="BE41" s="30">
        <v>21.616779</v>
      </c>
      <c r="BF41" s="30">
        <v>21.276655</v>
      </c>
      <c r="BG41" s="30">
        <v>20.930838</v>
      </c>
      <c r="BH41" s="30">
        <v>20.644074</v>
      </c>
      <c r="BI41" s="30">
        <v>20.338007</v>
      </c>
      <c r="BJ41" s="30">
        <v>20.043639</v>
      </c>
      <c r="BK41" s="30">
        <v>19.764618</v>
      </c>
      <c r="BL41" s="30">
        <v>19.490359</v>
      </c>
      <c r="BM41" s="30">
        <v>19.230219</v>
      </c>
      <c r="BN41" s="30">
        <v>18.919061</v>
      </c>
      <c r="BO41" s="30">
        <v>18.622331</v>
      </c>
      <c r="BP41" s="30">
        <v>18.338531</v>
      </c>
      <c r="BQ41" s="30">
        <v>17.985138</v>
      </c>
      <c r="BR41" s="30">
        <v>17.666222</v>
      </c>
      <c r="BS41" s="30">
        <v>17.355916</v>
      </c>
      <c r="BV41" s="16" t="s">
        <v>385</v>
      </c>
      <c r="BW41" s="30">
        <v>22.731428</v>
      </c>
      <c r="BX41" s="30">
        <v>22.37036</v>
      </c>
      <c r="BY41" s="30">
        <v>22.010941</v>
      </c>
      <c r="BZ41" s="30">
        <v>21.637942</v>
      </c>
      <c r="CA41" s="30">
        <v>21.225908</v>
      </c>
      <c r="CB41" s="30">
        <v>20.824163</v>
      </c>
      <c r="CC41" s="30">
        <v>20.429703</v>
      </c>
      <c r="CD41" s="30">
        <v>20.024409</v>
      </c>
      <c r="CE41" s="30">
        <v>19.601766</v>
      </c>
      <c r="CF41" s="30">
        <v>19.198513</v>
      </c>
      <c r="CG41" s="30">
        <v>18.828556</v>
      </c>
      <c r="CH41" s="30">
        <v>18.437761</v>
      </c>
      <c r="CI41" s="30">
        <v>18.076309</v>
      </c>
      <c r="CJ41" s="30">
        <v>17.678887</v>
      </c>
      <c r="CK41" s="30">
        <v>17.322996</v>
      </c>
      <c r="CL41" s="30">
        <v>16.978526</v>
      </c>
      <c r="CM41" s="30">
        <v>16.633431</v>
      </c>
      <c r="CN41" s="30">
        <v>16.301866</v>
      </c>
      <c r="CO41" s="30">
        <v>15.954594</v>
      </c>
      <c r="CP41" s="30">
        <v>15.629209</v>
      </c>
      <c r="CQ41" s="30">
        <v>15.30546</v>
      </c>
      <c r="CT41" s="16" t="s">
        <v>385</v>
      </c>
      <c r="CU41" s="30">
        <v>23.106774</v>
      </c>
      <c r="CV41" s="30">
        <v>22.624722</v>
      </c>
      <c r="CW41" s="30">
        <v>22.139261</v>
      </c>
      <c r="CX41" s="30">
        <v>21.622563</v>
      </c>
      <c r="CY41" s="30">
        <v>21.132317</v>
      </c>
      <c r="CZ41" s="30">
        <v>20.634519</v>
      </c>
      <c r="DA41" s="30">
        <v>20.169457</v>
      </c>
      <c r="DB41" s="30">
        <v>19.641747</v>
      </c>
      <c r="DC41" s="30">
        <v>19.057296</v>
      </c>
      <c r="DD41" s="30">
        <v>18.544998</v>
      </c>
      <c r="DE41" s="30">
        <v>18.045963</v>
      </c>
      <c r="DF41" s="30">
        <v>17.515913</v>
      </c>
      <c r="DG41" s="30">
        <v>16.959386</v>
      </c>
      <c r="DH41" s="30">
        <v>16.402456</v>
      </c>
      <c r="DI41" s="30">
        <v>15.839438</v>
      </c>
      <c r="DJ41" s="30">
        <v>15.360658</v>
      </c>
      <c r="DK41" s="30">
        <v>14.925914</v>
      </c>
      <c r="DL41" s="30">
        <v>14.528069</v>
      </c>
      <c r="DM41" s="30">
        <v>14.166249</v>
      </c>
      <c r="DN41" s="30">
        <v>13.850318</v>
      </c>
      <c r="DO41" s="30">
        <v>13.559576</v>
      </c>
      <c r="DR41" s="16" t="s">
        <v>385</v>
      </c>
      <c r="DS41" s="30">
        <v>28.005881</v>
      </c>
      <c r="DT41" s="30">
        <v>27.264683</v>
      </c>
      <c r="DU41" s="30">
        <v>26.468072</v>
      </c>
      <c r="DV41" s="30">
        <v>25.638757</v>
      </c>
      <c r="DW41" s="30">
        <v>24.863722</v>
      </c>
      <c r="DX41" s="30">
        <v>24.101993</v>
      </c>
      <c r="DY41" s="30">
        <v>23.349274</v>
      </c>
      <c r="DZ41" s="30">
        <v>22.59465</v>
      </c>
      <c r="EA41" s="30">
        <v>21.918882</v>
      </c>
      <c r="EB41" s="30">
        <v>21.439961</v>
      </c>
      <c r="EC41" s="30">
        <v>20.954486</v>
      </c>
      <c r="ED41" s="30">
        <v>20.561834</v>
      </c>
      <c r="EE41" s="30">
        <v>20.154712</v>
      </c>
      <c r="EF41" s="30">
        <v>19.678625</v>
      </c>
      <c r="EG41" s="30">
        <v>19.19398</v>
      </c>
      <c r="EH41" s="30">
        <v>18.673549</v>
      </c>
      <c r="EI41" s="30">
        <v>18.237891</v>
      </c>
      <c r="EJ41" s="30">
        <v>17.899822</v>
      </c>
      <c r="EK41" s="30">
        <v>17.588539</v>
      </c>
      <c r="EL41" s="30">
        <v>17.270023</v>
      </c>
      <c r="EM41" s="30">
        <v>16.968266</v>
      </c>
      <c r="EP41" s="62" t="s">
        <v>385</v>
      </c>
      <c r="EQ41" s="29">
        <v>22.958274</v>
      </c>
      <c r="ER41" s="29">
        <v>22.544047</v>
      </c>
      <c r="ES41" s="29">
        <v>22.063506</v>
      </c>
      <c r="ET41" s="29">
        <v>21.568601</v>
      </c>
      <c r="EU41" s="29">
        <v>21.001592</v>
      </c>
      <c r="EV41" s="29">
        <v>20.41726</v>
      </c>
      <c r="EW41" s="29">
        <v>19.837965</v>
      </c>
      <c r="EX41" s="29">
        <v>19.256299</v>
      </c>
      <c r="EY41" s="29">
        <v>18.71517</v>
      </c>
      <c r="EZ41" s="29">
        <v>18.222232</v>
      </c>
      <c r="FA41" s="29">
        <v>17.791916</v>
      </c>
      <c r="FB41" s="29">
        <v>17.402498</v>
      </c>
      <c r="FC41" s="29">
        <v>17.00884</v>
      </c>
      <c r="FD41" s="29">
        <v>16.618665</v>
      </c>
      <c r="FE41" s="29">
        <v>16.245902</v>
      </c>
      <c r="FF41" s="29">
        <v>15.886357</v>
      </c>
      <c r="FG41" s="29">
        <v>15.517711</v>
      </c>
      <c r="FH41" s="29">
        <v>15.127457</v>
      </c>
      <c r="FI41" s="29">
        <v>14.712031</v>
      </c>
      <c r="FJ41" s="29">
        <v>14.304107</v>
      </c>
      <c r="FK41" s="29">
        <v>13.901511</v>
      </c>
    </row>
    <row r="42" spans="2:167">
      <c r="B42" s="62" t="s">
        <v>386</v>
      </c>
      <c r="C42" s="29">
        <v>12.744929</v>
      </c>
      <c r="D42" s="29">
        <v>12.478367</v>
      </c>
      <c r="E42" s="29">
        <v>12.20401</v>
      </c>
      <c r="F42" s="29">
        <v>11.898073</v>
      </c>
      <c r="G42" s="29">
        <v>11.591504</v>
      </c>
      <c r="H42" s="29">
        <v>11.317243</v>
      </c>
      <c r="I42" s="29">
        <v>11.056689</v>
      </c>
      <c r="J42" s="29">
        <v>10.799974</v>
      </c>
      <c r="K42" s="29">
        <v>10.543722</v>
      </c>
      <c r="L42" s="29">
        <v>10.306394</v>
      </c>
      <c r="M42" s="29">
        <v>10.073138</v>
      </c>
      <c r="N42" s="29">
        <v>9.846396</v>
      </c>
      <c r="O42" s="29">
        <v>9.626059</v>
      </c>
      <c r="P42" s="29">
        <v>9.407514</v>
      </c>
      <c r="Q42" s="29">
        <v>9.221296</v>
      </c>
      <c r="R42" s="29">
        <v>9.052627</v>
      </c>
      <c r="S42" s="29">
        <v>8.879171</v>
      </c>
      <c r="T42" s="29">
        <v>8.71786</v>
      </c>
      <c r="U42" s="29">
        <v>8.547933</v>
      </c>
      <c r="V42" s="29">
        <v>8.382963</v>
      </c>
      <c r="W42" s="29">
        <v>8.215201</v>
      </c>
      <c r="Z42" s="16" t="s">
        <v>386</v>
      </c>
      <c r="AA42" s="30">
        <v>11.408417</v>
      </c>
      <c r="AB42" s="30">
        <v>11.264653</v>
      </c>
      <c r="AC42" s="30">
        <v>11.088114</v>
      </c>
      <c r="AD42" s="30">
        <v>10.886435</v>
      </c>
      <c r="AE42" s="30">
        <v>10.665816</v>
      </c>
      <c r="AF42" s="30">
        <v>10.456005</v>
      </c>
      <c r="AG42" s="30">
        <v>10.253666</v>
      </c>
      <c r="AH42" s="30">
        <v>10.058565</v>
      </c>
      <c r="AI42" s="30">
        <v>9.874063</v>
      </c>
      <c r="AJ42" s="30">
        <v>9.706902</v>
      </c>
      <c r="AK42" s="30">
        <v>9.540444</v>
      </c>
      <c r="AL42" s="30">
        <v>9.382756</v>
      </c>
      <c r="AM42" s="30">
        <v>9.227531</v>
      </c>
      <c r="AN42" s="30">
        <v>9.088402</v>
      </c>
      <c r="AO42" s="30">
        <v>8.953854</v>
      </c>
      <c r="AP42" s="30">
        <v>8.835979</v>
      </c>
      <c r="AQ42" s="30">
        <v>8.711491</v>
      </c>
      <c r="AR42" s="30">
        <v>8.584519</v>
      </c>
      <c r="AS42" s="30">
        <v>8.455597</v>
      </c>
      <c r="AT42" s="30">
        <v>8.326585</v>
      </c>
      <c r="AU42" s="30">
        <v>8.195208</v>
      </c>
      <c r="AX42" s="16" t="s">
        <v>386</v>
      </c>
      <c r="AY42" s="30">
        <v>11.81703</v>
      </c>
      <c r="AZ42" s="30">
        <v>11.61062</v>
      </c>
      <c r="BA42" s="30">
        <v>11.380086</v>
      </c>
      <c r="BB42" s="30">
        <v>11.169931</v>
      </c>
      <c r="BC42" s="30">
        <v>10.950549</v>
      </c>
      <c r="BD42" s="30">
        <v>10.744354</v>
      </c>
      <c r="BE42" s="30">
        <v>10.558373</v>
      </c>
      <c r="BF42" s="30">
        <v>10.399475</v>
      </c>
      <c r="BG42" s="30">
        <v>10.237575</v>
      </c>
      <c r="BH42" s="30">
        <v>10.104322</v>
      </c>
      <c r="BI42" s="30">
        <v>9.961442</v>
      </c>
      <c r="BJ42" s="30">
        <v>9.824086</v>
      </c>
      <c r="BK42" s="30">
        <v>9.694064</v>
      </c>
      <c r="BL42" s="30">
        <v>9.566205</v>
      </c>
      <c r="BM42" s="30">
        <v>9.445088</v>
      </c>
      <c r="BN42" s="30">
        <v>9.298769</v>
      </c>
      <c r="BO42" s="30">
        <v>9.159228</v>
      </c>
      <c r="BP42" s="30">
        <v>9.025956</v>
      </c>
      <c r="BQ42" s="30">
        <v>8.857961</v>
      </c>
      <c r="BR42" s="30">
        <v>8.706668</v>
      </c>
      <c r="BS42" s="30">
        <v>8.559513</v>
      </c>
      <c r="BV42" s="16" t="s">
        <v>386</v>
      </c>
      <c r="BW42" s="30">
        <v>14.001582</v>
      </c>
      <c r="BX42" s="30">
        <v>13.805391</v>
      </c>
      <c r="BY42" s="30">
        <v>13.609538</v>
      </c>
      <c r="BZ42" s="30">
        <v>13.40445</v>
      </c>
      <c r="CA42" s="30">
        <v>13.174122</v>
      </c>
      <c r="CB42" s="30">
        <v>12.949401</v>
      </c>
      <c r="CC42" s="30">
        <v>12.728612</v>
      </c>
      <c r="CD42" s="30">
        <v>12.499647</v>
      </c>
      <c r="CE42" s="30">
        <v>12.259502</v>
      </c>
      <c r="CF42" s="30">
        <v>12.029407</v>
      </c>
      <c r="CG42" s="30">
        <v>11.820617</v>
      </c>
      <c r="CH42" s="30">
        <v>11.597961</v>
      </c>
      <c r="CI42" s="30">
        <v>11.39285</v>
      </c>
      <c r="CJ42" s="30">
        <v>11.164256</v>
      </c>
      <c r="CK42" s="30">
        <v>10.961038</v>
      </c>
      <c r="CL42" s="30">
        <v>10.764174</v>
      </c>
      <c r="CM42" s="30">
        <v>10.566234</v>
      </c>
      <c r="CN42" s="30">
        <v>10.376108</v>
      </c>
      <c r="CO42" s="30">
        <v>10.175175</v>
      </c>
      <c r="CP42" s="30">
        <v>9.987444</v>
      </c>
      <c r="CQ42" s="30">
        <v>9.800018</v>
      </c>
      <c r="CT42" s="16" t="s">
        <v>386</v>
      </c>
      <c r="CU42" s="30">
        <v>17.600875</v>
      </c>
      <c r="CV42" s="30">
        <v>17.288824</v>
      </c>
      <c r="CW42" s="30">
        <v>16.971864</v>
      </c>
      <c r="CX42" s="30">
        <v>16.628769</v>
      </c>
      <c r="CY42" s="30">
        <v>16.30407</v>
      </c>
      <c r="CZ42" s="30">
        <v>15.971462</v>
      </c>
      <c r="DA42" s="30">
        <v>15.662232</v>
      </c>
      <c r="DB42" s="30">
        <v>15.302082</v>
      </c>
      <c r="DC42" s="30">
        <v>14.895086</v>
      </c>
      <c r="DD42" s="30">
        <v>14.541924</v>
      </c>
      <c r="DE42" s="30">
        <v>14.196962</v>
      </c>
      <c r="DF42" s="30">
        <v>13.825352</v>
      </c>
      <c r="DG42" s="30">
        <v>13.430386</v>
      </c>
      <c r="DH42" s="30">
        <v>13.032574</v>
      </c>
      <c r="DI42" s="30">
        <v>12.627048</v>
      </c>
      <c r="DJ42" s="30">
        <v>12.286053</v>
      </c>
      <c r="DK42" s="30">
        <v>11.978096</v>
      </c>
      <c r="DL42" s="30">
        <v>11.697739</v>
      </c>
      <c r="DM42" s="30">
        <v>11.444479</v>
      </c>
      <c r="DN42" s="30">
        <v>11.226662</v>
      </c>
      <c r="DO42" s="30">
        <v>11.027648</v>
      </c>
      <c r="DR42" s="16" t="s">
        <v>386</v>
      </c>
      <c r="DS42" s="30">
        <v>23.733031</v>
      </c>
      <c r="DT42" s="30">
        <v>23.121647</v>
      </c>
      <c r="DU42" s="30">
        <v>22.462371</v>
      </c>
      <c r="DV42" s="30">
        <v>21.774434</v>
      </c>
      <c r="DW42" s="30">
        <v>21.131669</v>
      </c>
      <c r="DX42" s="30">
        <v>20.499295</v>
      </c>
      <c r="DY42" s="30">
        <v>19.873725</v>
      </c>
      <c r="DZ42" s="30">
        <v>19.245598</v>
      </c>
      <c r="EA42" s="30">
        <v>18.683685</v>
      </c>
      <c r="EB42" s="30">
        <v>18.288788</v>
      </c>
      <c r="EC42" s="30">
        <v>17.8878</v>
      </c>
      <c r="ED42" s="30">
        <v>17.565544</v>
      </c>
      <c r="EE42" s="30">
        <v>17.230479</v>
      </c>
      <c r="EF42" s="30">
        <v>16.835917</v>
      </c>
      <c r="EG42" s="30">
        <v>16.433477</v>
      </c>
      <c r="EH42" s="30">
        <v>15.999683</v>
      </c>
      <c r="EI42" s="30">
        <v>15.637935</v>
      </c>
      <c r="EJ42" s="30">
        <v>15.359461</v>
      </c>
      <c r="EK42" s="30">
        <v>15.103525</v>
      </c>
      <c r="EL42" s="30">
        <v>14.840949</v>
      </c>
      <c r="EM42" s="30">
        <v>14.592368</v>
      </c>
      <c r="EP42" s="62" t="s">
        <v>386</v>
      </c>
      <c r="EQ42" s="29">
        <v>17.873319</v>
      </c>
      <c r="ER42" s="29">
        <v>17.588134</v>
      </c>
      <c r="ES42" s="29">
        <v>17.250537</v>
      </c>
      <c r="ET42" s="29">
        <v>16.900385</v>
      </c>
      <c r="EU42" s="29">
        <v>16.491625</v>
      </c>
      <c r="EV42" s="29">
        <v>16.067095</v>
      </c>
      <c r="EW42" s="29">
        <v>15.64526</v>
      </c>
      <c r="EX42" s="29">
        <v>15.218875</v>
      </c>
      <c r="EY42" s="29">
        <v>14.823529</v>
      </c>
      <c r="EZ42" s="29">
        <v>14.464286</v>
      </c>
      <c r="FA42" s="29">
        <v>14.153799</v>
      </c>
      <c r="FB42" s="29">
        <v>13.873932</v>
      </c>
      <c r="FC42" s="29">
        <v>13.590057</v>
      </c>
      <c r="FD42" s="29">
        <v>13.307301</v>
      </c>
      <c r="FE42" s="29">
        <v>13.037603</v>
      </c>
      <c r="FF42" s="29">
        <v>12.777772</v>
      </c>
      <c r="FG42" s="29">
        <v>12.509559</v>
      </c>
      <c r="FH42" s="29">
        <v>12.222169</v>
      </c>
      <c r="FI42" s="29">
        <v>11.912931</v>
      </c>
      <c r="FJ42" s="29">
        <v>11.607888</v>
      </c>
      <c r="FK42" s="29">
        <v>11.305794</v>
      </c>
    </row>
    <row r="43" spans="2:167">
      <c r="B43" s="62" t="s">
        <v>387</v>
      </c>
      <c r="C43" s="29">
        <v>29.639908</v>
      </c>
      <c r="D43" s="29">
        <v>29.150826</v>
      </c>
      <c r="E43" s="29">
        <v>28.638137</v>
      </c>
      <c r="F43" s="29">
        <v>28.045852</v>
      </c>
      <c r="G43" s="29">
        <v>27.446145</v>
      </c>
      <c r="H43" s="29">
        <v>26.917371</v>
      </c>
      <c r="I43" s="29">
        <v>26.416</v>
      </c>
      <c r="J43" s="29">
        <v>25.919061</v>
      </c>
      <c r="K43" s="29">
        <v>25.418577</v>
      </c>
      <c r="L43" s="29">
        <v>24.958887</v>
      </c>
      <c r="M43" s="29">
        <v>24.504465</v>
      </c>
      <c r="N43" s="29">
        <v>24.061299</v>
      </c>
      <c r="O43" s="29">
        <v>23.629424</v>
      </c>
      <c r="P43" s="29">
        <v>23.197308</v>
      </c>
      <c r="Q43" s="29">
        <v>22.841056</v>
      </c>
      <c r="R43" s="29">
        <v>22.524736</v>
      </c>
      <c r="S43" s="29">
        <v>22.193325</v>
      </c>
      <c r="T43" s="29">
        <v>21.888838</v>
      </c>
      <c r="U43" s="29">
        <v>21.558966</v>
      </c>
      <c r="V43" s="29">
        <v>21.237914</v>
      </c>
      <c r="W43" s="29">
        <v>20.906487</v>
      </c>
      <c r="Z43" s="16" t="s">
        <v>387</v>
      </c>
      <c r="AA43" s="30">
        <v>26.387822</v>
      </c>
      <c r="AB43" s="30">
        <v>26.104733</v>
      </c>
      <c r="AC43" s="30">
        <v>25.743806</v>
      </c>
      <c r="AD43" s="30">
        <v>25.322708</v>
      </c>
      <c r="AE43" s="30">
        <v>24.855646</v>
      </c>
      <c r="AF43" s="30">
        <v>24.410843</v>
      </c>
      <c r="AG43" s="30">
        <v>23.981702</v>
      </c>
      <c r="AH43" s="30">
        <v>23.568114</v>
      </c>
      <c r="AI43" s="30">
        <v>23.178238</v>
      </c>
      <c r="AJ43" s="30">
        <v>22.827529</v>
      </c>
      <c r="AK43" s="30">
        <v>22.477737</v>
      </c>
      <c r="AL43" s="30">
        <v>22.147333</v>
      </c>
      <c r="AM43" s="30">
        <v>21.821512</v>
      </c>
      <c r="AN43" s="30">
        <v>21.532552</v>
      </c>
      <c r="AO43" s="30">
        <v>21.253334</v>
      </c>
      <c r="AP43" s="30">
        <v>21.012732</v>
      </c>
      <c r="AQ43" s="30">
        <v>20.755437</v>
      </c>
      <c r="AR43" s="30">
        <v>20.491282</v>
      </c>
      <c r="AS43" s="30">
        <v>20.221385</v>
      </c>
      <c r="AT43" s="30">
        <v>19.950415</v>
      </c>
      <c r="AU43" s="30">
        <v>19.672563</v>
      </c>
      <c r="AX43" s="16" t="s">
        <v>387</v>
      </c>
      <c r="AY43" s="30">
        <v>27.138417</v>
      </c>
      <c r="AZ43" s="30">
        <v>26.69289</v>
      </c>
      <c r="BA43" s="30">
        <v>26.190604</v>
      </c>
      <c r="BB43" s="30">
        <v>25.734075</v>
      </c>
      <c r="BC43" s="30">
        <v>25.255097</v>
      </c>
      <c r="BD43" s="30">
        <v>24.805378</v>
      </c>
      <c r="BE43" s="30">
        <v>24.401642</v>
      </c>
      <c r="BF43" s="30">
        <v>24.059678</v>
      </c>
      <c r="BG43" s="30">
        <v>23.710015</v>
      </c>
      <c r="BH43" s="30">
        <v>23.425953</v>
      </c>
      <c r="BI43" s="30">
        <v>23.118974</v>
      </c>
      <c r="BJ43" s="30">
        <v>22.824153</v>
      </c>
      <c r="BK43" s="30">
        <v>22.545744</v>
      </c>
      <c r="BL43" s="30">
        <v>22.271867</v>
      </c>
      <c r="BM43" s="30">
        <v>22.013088</v>
      </c>
      <c r="BN43" s="30">
        <v>21.69505</v>
      </c>
      <c r="BO43" s="30">
        <v>21.391504</v>
      </c>
      <c r="BP43" s="30">
        <v>21.102698</v>
      </c>
      <c r="BQ43" s="30">
        <v>20.730048</v>
      </c>
      <c r="BR43" s="30">
        <v>20.395155</v>
      </c>
      <c r="BS43" s="30">
        <v>20.07005</v>
      </c>
      <c r="BV43" s="16" t="s">
        <v>387</v>
      </c>
      <c r="BW43" s="30">
        <v>25.929654</v>
      </c>
      <c r="BX43" s="30">
        <v>25.639311</v>
      </c>
      <c r="BY43" s="30">
        <v>25.348094</v>
      </c>
      <c r="BZ43" s="30">
        <v>25.037733</v>
      </c>
      <c r="CA43" s="30">
        <v>24.677809</v>
      </c>
      <c r="CB43" s="30">
        <v>24.326415</v>
      </c>
      <c r="CC43" s="30">
        <v>23.980988</v>
      </c>
      <c r="CD43" s="30">
        <v>23.616827</v>
      </c>
      <c r="CE43" s="30">
        <v>23.230365</v>
      </c>
      <c r="CF43" s="30">
        <v>22.858524</v>
      </c>
      <c r="CG43" s="30">
        <v>22.527452</v>
      </c>
      <c r="CH43" s="30">
        <v>22.168001</v>
      </c>
      <c r="CI43" s="30">
        <v>21.839913</v>
      </c>
      <c r="CJ43" s="30">
        <v>21.46473</v>
      </c>
      <c r="CK43" s="30">
        <v>21.136249</v>
      </c>
      <c r="CL43" s="30">
        <v>20.818277</v>
      </c>
      <c r="CM43" s="30">
        <v>20.496097</v>
      </c>
      <c r="CN43" s="30">
        <v>20.187163</v>
      </c>
      <c r="CO43" s="30">
        <v>19.85517</v>
      </c>
      <c r="CP43" s="30">
        <v>19.547069</v>
      </c>
      <c r="CQ43" s="30">
        <v>19.2376</v>
      </c>
      <c r="CT43" s="16" t="s">
        <v>387</v>
      </c>
      <c r="CU43" s="30">
        <v>22.417624</v>
      </c>
      <c r="CV43" s="30">
        <v>22.125495</v>
      </c>
      <c r="CW43" s="30">
        <v>21.823894</v>
      </c>
      <c r="CX43" s="30">
        <v>21.485823</v>
      </c>
      <c r="CY43" s="30">
        <v>21.168231</v>
      </c>
      <c r="CZ43" s="30">
        <v>20.836951</v>
      </c>
      <c r="DA43" s="30">
        <v>20.532909</v>
      </c>
      <c r="DB43" s="30">
        <v>20.158914</v>
      </c>
      <c r="DC43" s="30">
        <v>19.719404</v>
      </c>
      <c r="DD43" s="30">
        <v>19.346016</v>
      </c>
      <c r="DE43" s="30">
        <v>18.980152</v>
      </c>
      <c r="DF43" s="30">
        <v>18.574705</v>
      </c>
      <c r="DG43" s="30">
        <v>18.133323</v>
      </c>
      <c r="DH43" s="30">
        <v>17.683708</v>
      </c>
      <c r="DI43" s="30">
        <v>17.21888</v>
      </c>
      <c r="DJ43" s="30">
        <v>16.837409</v>
      </c>
      <c r="DK43" s="30">
        <v>16.497436</v>
      </c>
      <c r="DL43" s="30">
        <v>16.19204</v>
      </c>
      <c r="DM43" s="30">
        <v>15.920846</v>
      </c>
      <c r="DN43" s="30">
        <v>15.696258</v>
      </c>
      <c r="DO43" s="30">
        <v>15.495497</v>
      </c>
      <c r="DR43" s="16" t="s">
        <v>387</v>
      </c>
      <c r="DS43" s="30">
        <v>19.901755</v>
      </c>
      <c r="DT43" s="30">
        <v>19.410098</v>
      </c>
      <c r="DU43" s="30">
        <v>18.877161</v>
      </c>
      <c r="DV43" s="30">
        <v>18.319015</v>
      </c>
      <c r="DW43" s="30">
        <v>17.797686</v>
      </c>
      <c r="DX43" s="30">
        <v>17.283951</v>
      </c>
      <c r="DY43" s="30">
        <v>16.774893</v>
      </c>
      <c r="DZ43" s="30">
        <v>16.262509</v>
      </c>
      <c r="EA43" s="30">
        <v>15.804947</v>
      </c>
      <c r="EB43" s="30">
        <v>15.487778</v>
      </c>
      <c r="EC43" s="30">
        <v>15.164773</v>
      </c>
      <c r="ED43" s="30">
        <v>14.907907</v>
      </c>
      <c r="EE43" s="30">
        <v>14.639606</v>
      </c>
      <c r="EF43" s="30">
        <v>14.320084</v>
      </c>
      <c r="EG43" s="30">
        <v>13.993212</v>
      </c>
      <c r="EH43" s="30">
        <v>13.638825</v>
      </c>
      <c r="EI43" s="30">
        <v>13.345107</v>
      </c>
      <c r="EJ43" s="30">
        <v>13.121931</v>
      </c>
      <c r="EK43" s="30">
        <v>12.917504</v>
      </c>
      <c r="EL43" s="30">
        <v>12.706927</v>
      </c>
      <c r="EM43" s="30">
        <v>12.507839</v>
      </c>
      <c r="EP43" s="62" t="s">
        <v>387</v>
      </c>
      <c r="EQ43" s="29">
        <v>31.9223</v>
      </c>
      <c r="ER43" s="29">
        <v>31.513224</v>
      </c>
      <c r="ES43" s="29">
        <v>31.007752</v>
      </c>
      <c r="ET43" s="29">
        <v>30.475971</v>
      </c>
      <c r="EU43" s="29">
        <v>29.832371</v>
      </c>
      <c r="EV43" s="29">
        <v>29.155843</v>
      </c>
      <c r="EW43" s="29">
        <v>28.482359</v>
      </c>
      <c r="EX43" s="29">
        <v>27.794363</v>
      </c>
      <c r="EY43" s="29">
        <v>27.16011</v>
      </c>
      <c r="EZ43" s="29">
        <v>26.585914</v>
      </c>
      <c r="FA43" s="29">
        <v>26.100276</v>
      </c>
      <c r="FB43" s="29">
        <v>25.667816</v>
      </c>
      <c r="FC43" s="29">
        <v>25.225293</v>
      </c>
      <c r="FD43" s="29">
        <v>24.780992</v>
      </c>
      <c r="FE43" s="29">
        <v>24.35875</v>
      </c>
      <c r="FF43" s="29">
        <v>23.952768</v>
      </c>
      <c r="FG43" s="29">
        <v>23.528494</v>
      </c>
      <c r="FH43" s="29">
        <v>23.064308</v>
      </c>
      <c r="FI43" s="29">
        <v>22.555307</v>
      </c>
      <c r="FJ43" s="29">
        <v>22.049954</v>
      </c>
      <c r="FK43" s="29">
        <v>21.546541</v>
      </c>
    </row>
    <row r="44" spans="2:167">
      <c r="B44" s="16" t="s">
        <v>388</v>
      </c>
      <c r="C44" s="29">
        <v>10.012687</v>
      </c>
      <c r="D44" s="29">
        <v>9.893624</v>
      </c>
      <c r="E44" s="29">
        <v>9.764853</v>
      </c>
      <c r="F44" s="29">
        <v>9.607393</v>
      </c>
      <c r="G44" s="29">
        <v>9.445609</v>
      </c>
      <c r="H44" s="29">
        <v>9.306663</v>
      </c>
      <c r="I44" s="29">
        <v>9.17579</v>
      </c>
      <c r="J44" s="29">
        <v>9.045207</v>
      </c>
      <c r="K44" s="29">
        <v>8.912085</v>
      </c>
      <c r="L44" s="29">
        <v>8.791883</v>
      </c>
      <c r="M44" s="29">
        <v>8.672422</v>
      </c>
      <c r="N44" s="29">
        <v>8.555673</v>
      </c>
      <c r="O44" s="29">
        <v>8.441722</v>
      </c>
      <c r="P44" s="29">
        <v>8.326436</v>
      </c>
      <c r="Q44" s="29">
        <v>8.23731</v>
      </c>
      <c r="R44" s="29">
        <v>8.161621</v>
      </c>
      <c r="S44" s="29">
        <v>8.079678</v>
      </c>
      <c r="T44" s="29">
        <v>8.006664</v>
      </c>
      <c r="U44" s="29">
        <v>7.923396</v>
      </c>
      <c r="V44" s="29">
        <v>7.842179</v>
      </c>
      <c r="W44" s="29">
        <v>7.756351</v>
      </c>
      <c r="Z44" s="16" t="s">
        <v>388</v>
      </c>
      <c r="AA44" s="30">
        <v>7.585219</v>
      </c>
      <c r="AB44" s="30">
        <v>7.517784</v>
      </c>
      <c r="AC44" s="30">
        <v>7.427543</v>
      </c>
      <c r="AD44" s="30">
        <v>7.319534</v>
      </c>
      <c r="AE44" s="30">
        <v>7.197773</v>
      </c>
      <c r="AF44" s="30">
        <v>7.081766</v>
      </c>
      <c r="AG44" s="30">
        <v>6.969859</v>
      </c>
      <c r="AH44" s="30">
        <v>6.862101</v>
      </c>
      <c r="AI44" s="30">
        <v>6.760947</v>
      </c>
      <c r="AJ44" s="30">
        <v>6.670837</v>
      </c>
      <c r="AK44" s="30">
        <v>6.580773</v>
      </c>
      <c r="AL44" s="30">
        <v>6.49606</v>
      </c>
      <c r="AM44" s="30">
        <v>6.412371</v>
      </c>
      <c r="AN44" s="30">
        <v>6.339201</v>
      </c>
      <c r="AO44" s="30">
        <v>6.268617</v>
      </c>
      <c r="AP44" s="30">
        <v>6.209184</v>
      </c>
      <c r="AQ44" s="30">
        <v>6.144579</v>
      </c>
      <c r="AR44" s="30">
        <v>6.077713</v>
      </c>
      <c r="AS44" s="30">
        <v>6.00886</v>
      </c>
      <c r="AT44" s="30">
        <v>5.939483</v>
      </c>
      <c r="AU44" s="30">
        <v>5.867734</v>
      </c>
      <c r="AX44" s="16" t="s">
        <v>388</v>
      </c>
      <c r="AY44" s="30">
        <v>7.311165</v>
      </c>
      <c r="AZ44" s="30">
        <v>7.198724</v>
      </c>
      <c r="BA44" s="30">
        <v>7.070675</v>
      </c>
      <c r="BB44" s="30">
        <v>6.954706</v>
      </c>
      <c r="BC44" s="30">
        <v>6.832356</v>
      </c>
      <c r="BD44" s="30">
        <v>6.717617</v>
      </c>
      <c r="BE44" s="30">
        <v>6.6152</v>
      </c>
      <c r="BF44" s="30">
        <v>6.529325</v>
      </c>
      <c r="BG44" s="30">
        <v>6.441176</v>
      </c>
      <c r="BH44" s="30">
        <v>6.370663</v>
      </c>
      <c r="BI44" s="30">
        <v>6.293771</v>
      </c>
      <c r="BJ44" s="30">
        <v>6.220025</v>
      </c>
      <c r="BK44" s="30">
        <v>6.150596</v>
      </c>
      <c r="BL44" s="30">
        <v>6.082279</v>
      </c>
      <c r="BM44" s="30">
        <v>6.017935</v>
      </c>
      <c r="BN44" s="30">
        <v>5.937262</v>
      </c>
      <c r="BO44" s="30">
        <v>5.860229</v>
      </c>
      <c r="BP44" s="30">
        <v>5.787248</v>
      </c>
      <c r="BQ44" s="30">
        <v>5.690632</v>
      </c>
      <c r="BR44" s="30">
        <v>5.604053</v>
      </c>
      <c r="BS44" s="30">
        <v>5.520166</v>
      </c>
      <c r="BV44" s="16" t="s">
        <v>388</v>
      </c>
      <c r="BW44" s="30">
        <v>8.465811</v>
      </c>
      <c r="BX44" s="30">
        <v>8.394886</v>
      </c>
      <c r="BY44" s="30">
        <v>8.323322</v>
      </c>
      <c r="BZ44" s="30">
        <v>8.24496</v>
      </c>
      <c r="CA44" s="30">
        <v>8.149627</v>
      </c>
      <c r="CB44" s="30">
        <v>8.056609</v>
      </c>
      <c r="CC44" s="30">
        <v>7.965192</v>
      </c>
      <c r="CD44" s="30">
        <v>7.866608</v>
      </c>
      <c r="CE44" s="30">
        <v>7.760337</v>
      </c>
      <c r="CF44" s="30">
        <v>7.657586</v>
      </c>
      <c r="CG44" s="30">
        <v>7.568739</v>
      </c>
      <c r="CH44" s="30">
        <v>7.469834</v>
      </c>
      <c r="CI44" s="30">
        <v>7.380877</v>
      </c>
      <c r="CJ44" s="30">
        <v>7.275438</v>
      </c>
      <c r="CK44" s="30">
        <v>7.185241</v>
      </c>
      <c r="CL44" s="30">
        <v>7.098079</v>
      </c>
      <c r="CM44" s="30">
        <v>7.008949</v>
      </c>
      <c r="CN44" s="30">
        <v>6.923813</v>
      </c>
      <c r="CO44" s="30">
        <v>6.830183</v>
      </c>
      <c r="CP44" s="30">
        <v>6.744247</v>
      </c>
      <c r="CQ44" s="30">
        <v>6.657289</v>
      </c>
      <c r="CT44" s="16" t="s">
        <v>388</v>
      </c>
      <c r="CU44" s="30">
        <v>7.891643</v>
      </c>
      <c r="CV44" s="30">
        <v>7.825969</v>
      </c>
      <c r="CW44" s="30">
        <v>7.756202</v>
      </c>
      <c r="CX44" s="30">
        <v>7.672781</v>
      </c>
      <c r="CY44" s="30">
        <v>7.595919</v>
      </c>
      <c r="CZ44" s="30">
        <v>7.513231</v>
      </c>
      <c r="DA44" s="30">
        <v>7.439565</v>
      </c>
      <c r="DB44" s="30">
        <v>7.339709</v>
      </c>
      <c r="DC44" s="30">
        <v>7.215004</v>
      </c>
      <c r="DD44" s="30">
        <v>7.112966</v>
      </c>
      <c r="DE44" s="30">
        <v>7.012788</v>
      </c>
      <c r="DF44" s="30">
        <v>6.896835</v>
      </c>
      <c r="DG44" s="30">
        <v>6.766218</v>
      </c>
      <c r="DH44" s="30">
        <v>6.631218</v>
      </c>
      <c r="DI44" s="30">
        <v>6.489045</v>
      </c>
      <c r="DJ44" s="30">
        <v>6.376864</v>
      </c>
      <c r="DK44" s="30">
        <v>6.27929</v>
      </c>
      <c r="DL44" s="30">
        <v>6.193879</v>
      </c>
      <c r="DM44" s="30">
        <v>6.1206</v>
      </c>
      <c r="DN44" s="30">
        <v>6.064505</v>
      </c>
      <c r="DO44" s="30">
        <v>6.016959</v>
      </c>
      <c r="DR44" s="16" t="s">
        <v>388</v>
      </c>
      <c r="DS44" s="30">
        <v>11.45187</v>
      </c>
      <c r="DT44" s="30">
        <v>11.181089</v>
      </c>
      <c r="DU44" s="30">
        <v>10.885922</v>
      </c>
      <c r="DV44" s="30">
        <v>10.575589</v>
      </c>
      <c r="DW44" s="30">
        <v>10.285874</v>
      </c>
      <c r="DX44" s="30">
        <v>9.99993</v>
      </c>
      <c r="DY44" s="30">
        <v>9.716107</v>
      </c>
      <c r="DZ44" s="30">
        <v>9.429706</v>
      </c>
      <c r="EA44" s="30">
        <v>9.17445</v>
      </c>
      <c r="EB44" s="30">
        <v>9.000162</v>
      </c>
      <c r="EC44" s="30">
        <v>8.822145</v>
      </c>
      <c r="ED44" s="30">
        <v>8.682269</v>
      </c>
      <c r="EE44" s="30">
        <v>8.535438</v>
      </c>
      <c r="EF44" s="30">
        <v>8.358378</v>
      </c>
      <c r="EG44" s="30">
        <v>8.176654</v>
      </c>
      <c r="EH44" s="30">
        <v>7.978371</v>
      </c>
      <c r="EI44" s="30">
        <v>7.815167</v>
      </c>
      <c r="EJ44" s="30">
        <v>7.693004</v>
      </c>
      <c r="EK44" s="30">
        <v>7.581536</v>
      </c>
      <c r="EL44" s="30">
        <v>7.466178</v>
      </c>
      <c r="EM44" s="30">
        <v>7.357301</v>
      </c>
      <c r="EP44" s="16" t="s">
        <v>388</v>
      </c>
      <c r="EQ44" s="29">
        <v>12.585095</v>
      </c>
      <c r="ER44" s="29">
        <v>12.463202</v>
      </c>
      <c r="ES44" s="29">
        <v>12.302507</v>
      </c>
      <c r="ET44" s="29">
        <v>12.130047</v>
      </c>
      <c r="EU44" s="29">
        <v>11.909822</v>
      </c>
      <c r="EV44" s="29">
        <v>11.675153</v>
      </c>
      <c r="EW44" s="29">
        <v>11.4423</v>
      </c>
      <c r="EX44" s="29">
        <v>11.200562</v>
      </c>
      <c r="EY44" s="29">
        <v>10.980319</v>
      </c>
      <c r="EZ44" s="29">
        <v>10.781941</v>
      </c>
      <c r="FA44" s="29">
        <v>10.619431</v>
      </c>
      <c r="FB44" s="29">
        <v>10.477053</v>
      </c>
      <c r="FC44" s="29">
        <v>10.329993</v>
      </c>
      <c r="FD44" s="29">
        <v>10.180915</v>
      </c>
      <c r="FE44" s="29">
        <v>10.040151</v>
      </c>
      <c r="FF44" s="29">
        <v>9.905406</v>
      </c>
      <c r="FG44" s="29">
        <v>9.762269</v>
      </c>
      <c r="FH44" s="29">
        <v>9.601313</v>
      </c>
      <c r="FI44" s="29">
        <v>9.420465</v>
      </c>
      <c r="FJ44" s="29">
        <v>9.23965</v>
      </c>
      <c r="FK44" s="29">
        <v>9.058213</v>
      </c>
    </row>
    <row r="45" spans="2:167">
      <c r="B45" s="16" t="s">
        <v>389</v>
      </c>
      <c r="C45" s="29">
        <v>0</v>
      </c>
      <c r="D45" s="29">
        <v>2.003134</v>
      </c>
      <c r="E45" s="29">
        <v>4.066841</v>
      </c>
      <c r="F45" s="29">
        <v>6.380183</v>
      </c>
      <c r="G45" s="29">
        <v>8.700952</v>
      </c>
      <c r="H45" s="29">
        <v>10.77042</v>
      </c>
      <c r="I45" s="29">
        <v>10.644874</v>
      </c>
      <c r="J45" s="29">
        <v>10.519107</v>
      </c>
      <c r="K45" s="29">
        <v>10.389803</v>
      </c>
      <c r="L45" s="29">
        <v>10.274931</v>
      </c>
      <c r="M45" s="29">
        <v>10.160411</v>
      </c>
      <c r="N45" s="29">
        <v>10.04849</v>
      </c>
      <c r="O45" s="29">
        <v>9.939308</v>
      </c>
      <c r="P45" s="29">
        <v>9.827942</v>
      </c>
      <c r="Q45" s="29">
        <v>9.747002</v>
      </c>
      <c r="R45" s="29">
        <v>9.681556</v>
      </c>
      <c r="S45" s="29">
        <v>9.608383</v>
      </c>
      <c r="T45" s="29">
        <v>9.545463</v>
      </c>
      <c r="U45" s="29">
        <v>9.469871</v>
      </c>
      <c r="V45" s="29">
        <v>9.396146</v>
      </c>
      <c r="W45" s="29">
        <v>9.316563</v>
      </c>
      <c r="Z45" s="16" t="s">
        <v>389</v>
      </c>
      <c r="AA45" s="30">
        <v>0</v>
      </c>
      <c r="AB45" s="30">
        <v>1.286537</v>
      </c>
      <c r="AC45" s="30">
        <v>2.859381</v>
      </c>
      <c r="AD45" s="30">
        <v>4.651365</v>
      </c>
      <c r="AE45" s="30">
        <v>6.607715</v>
      </c>
      <c r="AF45" s="30">
        <v>8.472556</v>
      </c>
      <c r="AG45" s="30">
        <v>8.346134</v>
      </c>
      <c r="AH45" s="30">
        <v>8.224502</v>
      </c>
      <c r="AI45" s="30">
        <v>8.110652</v>
      </c>
      <c r="AJ45" s="30">
        <v>8.009825</v>
      </c>
      <c r="AK45" s="30">
        <v>7.908996</v>
      </c>
      <c r="AL45" s="30">
        <v>7.814422</v>
      </c>
      <c r="AM45" s="30">
        <v>7.720911</v>
      </c>
      <c r="AN45" s="30">
        <v>7.639897</v>
      </c>
      <c r="AO45" s="30">
        <v>7.561849</v>
      </c>
      <c r="AP45" s="30">
        <v>7.497128</v>
      </c>
      <c r="AQ45" s="30">
        <v>7.426037</v>
      </c>
      <c r="AR45" s="30">
        <v>7.35209</v>
      </c>
      <c r="AS45" s="30">
        <v>7.275588</v>
      </c>
      <c r="AT45" s="30">
        <v>7.198343</v>
      </c>
      <c r="AU45" s="30">
        <v>7.11805</v>
      </c>
      <c r="AX45" s="16" t="s">
        <v>389</v>
      </c>
      <c r="AY45" s="30">
        <v>0</v>
      </c>
      <c r="AZ45" s="30">
        <v>1.876872</v>
      </c>
      <c r="BA45" s="30">
        <v>3.951336</v>
      </c>
      <c r="BB45" s="30">
        <v>5.847907</v>
      </c>
      <c r="BC45" s="30">
        <v>7.814874</v>
      </c>
      <c r="BD45" s="30">
        <v>9.66395</v>
      </c>
      <c r="BE45" s="30">
        <v>9.521599</v>
      </c>
      <c r="BF45" s="30">
        <v>9.402918</v>
      </c>
      <c r="BG45" s="30">
        <v>9.280835</v>
      </c>
      <c r="BH45" s="30">
        <v>9.184037</v>
      </c>
      <c r="BI45" s="30">
        <v>9.077946</v>
      </c>
      <c r="BJ45" s="30">
        <v>8.976281</v>
      </c>
      <c r="BK45" s="30">
        <v>8.88074</v>
      </c>
      <c r="BL45" s="30">
        <v>8.786724</v>
      </c>
      <c r="BM45" s="30">
        <v>8.698349</v>
      </c>
      <c r="BN45" s="30">
        <v>8.58628</v>
      </c>
      <c r="BO45" s="30">
        <v>8.479248</v>
      </c>
      <c r="BP45" s="30">
        <v>8.378099</v>
      </c>
      <c r="BQ45" s="30">
        <v>8.242265</v>
      </c>
      <c r="BR45" s="30">
        <v>8.120733</v>
      </c>
      <c r="BS45" s="30">
        <v>8.003114</v>
      </c>
      <c r="BV45" s="16" t="s">
        <v>389</v>
      </c>
      <c r="BW45" s="30">
        <v>0</v>
      </c>
      <c r="BX45" s="30">
        <v>1.644253</v>
      </c>
      <c r="BY45" s="30">
        <v>3.27353</v>
      </c>
      <c r="BZ45" s="30">
        <v>4.954687</v>
      </c>
      <c r="CA45" s="30">
        <v>6.800137</v>
      </c>
      <c r="CB45" s="30">
        <v>8.593531</v>
      </c>
      <c r="CC45" s="30">
        <v>8.508299</v>
      </c>
      <c r="CD45" s="30">
        <v>8.414986</v>
      </c>
      <c r="CE45" s="30">
        <v>8.313342</v>
      </c>
      <c r="CF45" s="30">
        <v>8.214843</v>
      </c>
      <c r="CG45" s="30">
        <v>8.131385</v>
      </c>
      <c r="CH45" s="30">
        <v>8.036893</v>
      </c>
      <c r="CI45" s="30">
        <v>7.952822</v>
      </c>
      <c r="CJ45" s="30">
        <v>7.850739</v>
      </c>
      <c r="CK45" s="30">
        <v>7.764838</v>
      </c>
      <c r="CL45" s="30">
        <v>7.681979</v>
      </c>
      <c r="CM45" s="30">
        <v>7.596749</v>
      </c>
      <c r="CN45" s="30">
        <v>7.515609</v>
      </c>
      <c r="CO45" s="30">
        <v>7.424981</v>
      </c>
      <c r="CP45" s="30">
        <v>7.342481</v>
      </c>
      <c r="CQ45" s="30">
        <v>7.258618</v>
      </c>
      <c r="CT45" s="16" t="s">
        <v>389</v>
      </c>
      <c r="CU45" s="30">
        <v>0</v>
      </c>
      <c r="CV45" s="30">
        <v>1.794172</v>
      </c>
      <c r="CW45" s="30">
        <v>3.612307</v>
      </c>
      <c r="CX45" s="30">
        <v>5.574945</v>
      </c>
      <c r="CY45" s="30">
        <v>7.430591</v>
      </c>
      <c r="CZ45" s="30">
        <v>9.328525</v>
      </c>
      <c r="DA45" s="30">
        <v>9.259429</v>
      </c>
      <c r="DB45" s="30">
        <v>9.157377</v>
      </c>
      <c r="DC45" s="30">
        <v>9.023871</v>
      </c>
      <c r="DD45" s="30">
        <v>8.91792</v>
      </c>
      <c r="DE45" s="30">
        <v>8.813893</v>
      </c>
      <c r="DF45" s="30">
        <v>8.689476</v>
      </c>
      <c r="DG45" s="30">
        <v>8.545906</v>
      </c>
      <c r="DH45" s="30">
        <v>8.396133</v>
      </c>
      <c r="DI45" s="30">
        <v>8.236504</v>
      </c>
      <c r="DJ45" s="30">
        <v>8.114195</v>
      </c>
      <c r="DK45" s="30">
        <v>8.009919</v>
      </c>
      <c r="DL45" s="30">
        <v>7.920671</v>
      </c>
      <c r="DM45" s="30">
        <v>7.84648</v>
      </c>
      <c r="DN45" s="30">
        <v>7.793993</v>
      </c>
      <c r="DO45" s="30">
        <v>7.752221</v>
      </c>
      <c r="DR45" s="16" t="s">
        <v>389</v>
      </c>
      <c r="DS45" s="30">
        <v>0</v>
      </c>
      <c r="DT45" s="30">
        <v>2.685194</v>
      </c>
      <c r="DU45" s="30">
        <v>5.564521</v>
      </c>
      <c r="DV45" s="30">
        <v>8.557019</v>
      </c>
      <c r="DW45" s="30">
        <v>11.352564</v>
      </c>
      <c r="DX45" s="30">
        <v>14.09751</v>
      </c>
      <c r="DY45" s="30">
        <v>13.704942</v>
      </c>
      <c r="DZ45" s="30">
        <v>13.308286</v>
      </c>
      <c r="EA45" s="30">
        <v>12.955149</v>
      </c>
      <c r="EB45" s="30">
        <v>12.715977</v>
      </c>
      <c r="EC45" s="30">
        <v>12.471314</v>
      </c>
      <c r="ED45" s="30">
        <v>12.280343</v>
      </c>
      <c r="EE45" s="30">
        <v>12.079343</v>
      </c>
      <c r="EF45" s="30">
        <v>11.835311</v>
      </c>
      <c r="EG45" s="30">
        <v>11.584419</v>
      </c>
      <c r="EH45" s="30">
        <v>11.309735</v>
      </c>
      <c r="EI45" s="30">
        <v>11.084499</v>
      </c>
      <c r="EJ45" s="30">
        <v>10.917291</v>
      </c>
      <c r="EK45" s="30">
        <v>10.765058</v>
      </c>
      <c r="EL45" s="30">
        <v>10.60711</v>
      </c>
      <c r="EM45" s="30">
        <v>10.458188</v>
      </c>
      <c r="EP45" s="16" t="s">
        <v>389</v>
      </c>
      <c r="EQ45" s="29">
        <v>0</v>
      </c>
      <c r="ER45" s="29">
        <v>1.600982</v>
      </c>
      <c r="ES45" s="29">
        <v>3.493956</v>
      </c>
      <c r="ET45" s="29">
        <v>5.45536</v>
      </c>
      <c r="EU45" s="29">
        <v>7.743407</v>
      </c>
      <c r="EV45" s="29">
        <v>10.116748</v>
      </c>
      <c r="EW45" s="29">
        <v>9.931055</v>
      </c>
      <c r="EX45" s="29">
        <v>9.736135</v>
      </c>
      <c r="EY45" s="29">
        <v>9.560169</v>
      </c>
      <c r="EZ45" s="29">
        <v>9.402278</v>
      </c>
      <c r="FA45" s="29">
        <v>9.275684</v>
      </c>
      <c r="FB45" s="29">
        <v>9.165882</v>
      </c>
      <c r="FC45" s="29">
        <v>9.051964</v>
      </c>
      <c r="FD45" s="29">
        <v>8.935782</v>
      </c>
      <c r="FE45" s="29">
        <v>8.826633</v>
      </c>
      <c r="FF45" s="29">
        <v>8.722579</v>
      </c>
      <c r="FG45" s="29">
        <v>8.610833</v>
      </c>
      <c r="FH45" s="29">
        <v>8.482925</v>
      </c>
      <c r="FI45" s="29">
        <v>8.336962</v>
      </c>
      <c r="FJ45" s="29">
        <v>8.190419</v>
      </c>
      <c r="FK45" s="29">
        <v>8.042725</v>
      </c>
    </row>
    <row r="46" spans="2:167">
      <c r="B46" s="16" t="s">
        <v>390</v>
      </c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29">
        <v>0</v>
      </c>
      <c r="I46" s="29">
        <v>2.089874</v>
      </c>
      <c r="J46" s="29">
        <v>4.151653</v>
      </c>
      <c r="K46" s="29">
        <v>6.216487</v>
      </c>
      <c r="L46" s="29">
        <v>8.119489</v>
      </c>
      <c r="M46" s="29">
        <v>9.992</v>
      </c>
      <c r="N46" s="29">
        <v>9.88851</v>
      </c>
      <c r="O46" s="29">
        <v>9.787592</v>
      </c>
      <c r="P46" s="29">
        <v>9.684388</v>
      </c>
      <c r="Q46" s="29">
        <v>9.611065</v>
      </c>
      <c r="R46" s="29">
        <v>9.552932</v>
      </c>
      <c r="S46" s="29">
        <v>9.487118</v>
      </c>
      <c r="T46" s="29">
        <v>9.431355</v>
      </c>
      <c r="U46" s="29">
        <v>9.362977</v>
      </c>
      <c r="V46" s="29">
        <v>9.2963</v>
      </c>
      <c r="W46" s="29">
        <v>9.22377</v>
      </c>
      <c r="Z46" s="16" t="s">
        <v>390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30">
        <v>0</v>
      </c>
      <c r="AG46" s="30">
        <v>1.924758</v>
      </c>
      <c r="AH46" s="30">
        <v>3.778882</v>
      </c>
      <c r="AI46" s="30">
        <v>5.530158</v>
      </c>
      <c r="AJ46" s="30">
        <v>7.116563</v>
      </c>
      <c r="AK46" s="30">
        <v>8.692901</v>
      </c>
      <c r="AL46" s="30">
        <v>8.591073</v>
      </c>
      <c r="AM46" s="30">
        <v>8.490366</v>
      </c>
      <c r="AN46" s="30">
        <v>8.403355</v>
      </c>
      <c r="AO46" s="30">
        <v>8.319564</v>
      </c>
      <c r="AP46" s="30">
        <v>8.250403</v>
      </c>
      <c r="AQ46" s="30">
        <v>8.174196</v>
      </c>
      <c r="AR46" s="30">
        <v>8.094814</v>
      </c>
      <c r="AS46" s="30">
        <v>8.012575</v>
      </c>
      <c r="AT46" s="30">
        <v>7.929491</v>
      </c>
      <c r="AU46" s="30">
        <v>7.842999</v>
      </c>
      <c r="AX46" s="16" t="s">
        <v>390</v>
      </c>
      <c r="AY46" s="30">
        <v>0</v>
      </c>
      <c r="AZ46" s="30">
        <v>0</v>
      </c>
      <c r="BA46" s="30">
        <v>0</v>
      </c>
      <c r="BB46" s="30">
        <v>0</v>
      </c>
      <c r="BC46" s="30">
        <v>0</v>
      </c>
      <c r="BD46" s="30">
        <v>0</v>
      </c>
      <c r="BE46" s="30">
        <v>1.819717</v>
      </c>
      <c r="BF46" s="30">
        <v>3.383815</v>
      </c>
      <c r="BG46" s="30">
        <v>4.972436</v>
      </c>
      <c r="BH46" s="30">
        <v>6.291678</v>
      </c>
      <c r="BI46" s="30">
        <v>7.697367</v>
      </c>
      <c r="BJ46" s="30">
        <v>7.612227</v>
      </c>
      <c r="BK46" s="30">
        <v>7.532257</v>
      </c>
      <c r="BL46" s="30">
        <v>7.453563</v>
      </c>
      <c r="BM46" s="30">
        <v>7.379632</v>
      </c>
      <c r="BN46" s="30">
        <v>7.285581</v>
      </c>
      <c r="BO46" s="30">
        <v>7.195752</v>
      </c>
      <c r="BP46" s="30">
        <v>7.11092</v>
      </c>
      <c r="BQ46" s="30">
        <v>6.996545</v>
      </c>
      <c r="BR46" s="30">
        <v>6.894256</v>
      </c>
      <c r="BS46" s="30">
        <v>6.795293</v>
      </c>
      <c r="BV46" s="16" t="s">
        <v>390</v>
      </c>
      <c r="BW46" s="30">
        <v>0</v>
      </c>
      <c r="BX46" s="30">
        <v>0</v>
      </c>
      <c r="BY46" s="30">
        <v>0</v>
      </c>
      <c r="BZ46" s="30">
        <v>0</v>
      </c>
      <c r="CA46" s="30">
        <v>0</v>
      </c>
      <c r="CB46" s="30">
        <v>0</v>
      </c>
      <c r="CC46" s="30">
        <v>1.839745</v>
      </c>
      <c r="CD46" s="30">
        <v>3.729291</v>
      </c>
      <c r="CE46" s="30">
        <v>5.697073</v>
      </c>
      <c r="CF46" s="30">
        <v>7.572193</v>
      </c>
      <c r="CG46" s="30">
        <v>9.280013</v>
      </c>
      <c r="CH46" s="30">
        <v>9.175758</v>
      </c>
      <c r="CI46" s="30">
        <v>9.08332</v>
      </c>
      <c r="CJ46" s="30">
        <v>8.970238</v>
      </c>
      <c r="CK46" s="30">
        <v>8.875572</v>
      </c>
      <c r="CL46" s="30">
        <v>8.784315</v>
      </c>
      <c r="CM46" s="30">
        <v>8.690282</v>
      </c>
      <c r="CN46" s="30">
        <v>8.600861</v>
      </c>
      <c r="CO46" s="30">
        <v>8.500507</v>
      </c>
      <c r="CP46" s="30">
        <v>8.409391</v>
      </c>
      <c r="CQ46" s="30">
        <v>8.316645</v>
      </c>
      <c r="CT46" s="16" t="s">
        <v>390</v>
      </c>
      <c r="CU46" s="30">
        <v>0</v>
      </c>
      <c r="CV46" s="30">
        <v>0</v>
      </c>
      <c r="CW46" s="30">
        <v>0</v>
      </c>
      <c r="CX46" s="30">
        <v>0</v>
      </c>
      <c r="CY46" s="30">
        <v>0</v>
      </c>
      <c r="CZ46" s="30">
        <v>0</v>
      </c>
      <c r="DA46" s="30">
        <v>1.831887</v>
      </c>
      <c r="DB46" s="30">
        <v>3.982442</v>
      </c>
      <c r="DC46" s="30">
        <v>6.426849</v>
      </c>
      <c r="DD46" s="30">
        <v>8.537008</v>
      </c>
      <c r="DE46" s="30">
        <v>10.596112</v>
      </c>
      <c r="DF46" s="30">
        <v>10.453376</v>
      </c>
      <c r="DG46" s="30">
        <v>10.287409</v>
      </c>
      <c r="DH46" s="30">
        <v>10.113779</v>
      </c>
      <c r="DI46" s="30">
        <v>9.928049</v>
      </c>
      <c r="DJ46" s="30">
        <v>9.787085</v>
      </c>
      <c r="DK46" s="30">
        <v>9.667714</v>
      </c>
      <c r="DL46" s="30">
        <v>9.566343</v>
      </c>
      <c r="DM46" s="30">
        <v>9.483032</v>
      </c>
      <c r="DN46" s="30">
        <v>9.425866</v>
      </c>
      <c r="DO46" s="30">
        <v>9.38159</v>
      </c>
      <c r="DR46" s="16" t="s">
        <v>390</v>
      </c>
      <c r="DS46" s="30">
        <v>0</v>
      </c>
      <c r="DT46" s="30">
        <v>0</v>
      </c>
      <c r="DU46" s="30">
        <v>0</v>
      </c>
      <c r="DV46" s="30">
        <v>0</v>
      </c>
      <c r="DW46" s="30">
        <v>0</v>
      </c>
      <c r="DX46" s="30">
        <v>0</v>
      </c>
      <c r="DY46" s="30">
        <v>3.102448</v>
      </c>
      <c r="DZ46" s="30">
        <v>6.212785</v>
      </c>
      <c r="EA46" s="30">
        <v>8.995897</v>
      </c>
      <c r="EB46" s="30">
        <v>10.961659</v>
      </c>
      <c r="EC46" s="30">
        <v>12.95436</v>
      </c>
      <c r="ED46" s="30">
        <v>12.757863</v>
      </c>
      <c r="EE46" s="30">
        <v>12.550892</v>
      </c>
      <c r="EF46" s="30">
        <v>12.299142</v>
      </c>
      <c r="EG46" s="30">
        <v>12.040195</v>
      </c>
      <c r="EH46" s="30">
        <v>11.756431</v>
      </c>
      <c r="EI46" s="30">
        <v>11.523991</v>
      </c>
      <c r="EJ46" s="30">
        <v>11.351829</v>
      </c>
      <c r="EK46" s="30">
        <v>11.195186</v>
      </c>
      <c r="EL46" s="30">
        <v>11.032549</v>
      </c>
      <c r="EM46" s="30">
        <v>10.87925</v>
      </c>
      <c r="EP46" s="16" t="s">
        <v>390</v>
      </c>
      <c r="EQ46" s="29">
        <v>0</v>
      </c>
      <c r="ER46" s="29">
        <v>0</v>
      </c>
      <c r="ES46" s="29">
        <v>0</v>
      </c>
      <c r="ET46" s="29">
        <v>0</v>
      </c>
      <c r="EU46" s="29">
        <v>0</v>
      </c>
      <c r="EV46" s="29">
        <v>0</v>
      </c>
      <c r="EW46" s="29">
        <v>2.540794</v>
      </c>
      <c r="EX46" s="29">
        <v>5.114145</v>
      </c>
      <c r="EY46" s="29">
        <v>7.493721</v>
      </c>
      <c r="EZ46" s="29">
        <v>9.652591</v>
      </c>
      <c r="FA46" s="29">
        <v>11.504794</v>
      </c>
      <c r="FB46" s="29">
        <v>11.373465</v>
      </c>
      <c r="FC46" s="29">
        <v>11.237004</v>
      </c>
      <c r="FD46" s="29">
        <v>11.097576</v>
      </c>
      <c r="FE46" s="29">
        <v>10.966807</v>
      </c>
      <c r="FF46" s="29">
        <v>10.842309</v>
      </c>
      <c r="FG46" s="29">
        <v>10.708162</v>
      </c>
      <c r="FH46" s="29">
        <v>10.553774</v>
      </c>
      <c r="FI46" s="29">
        <v>10.37677</v>
      </c>
      <c r="FJ46" s="29">
        <v>10.198853</v>
      </c>
      <c r="FK46" s="29">
        <v>10.019318</v>
      </c>
    </row>
    <row r="47" spans="2:167">
      <c r="B47" s="16" t="s">
        <v>391</v>
      </c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1.924204</v>
      </c>
      <c r="O47" s="29">
        <v>3.794799</v>
      </c>
      <c r="P47" s="29">
        <v>5.658806</v>
      </c>
      <c r="Q47" s="29">
        <v>7.207256</v>
      </c>
      <c r="R47" s="29">
        <v>8.587209</v>
      </c>
      <c r="S47" s="29">
        <v>8.529458</v>
      </c>
      <c r="T47" s="29">
        <v>8.480728</v>
      </c>
      <c r="U47" s="29">
        <v>8.420638</v>
      </c>
      <c r="V47" s="29">
        <v>8.362046</v>
      </c>
      <c r="W47" s="29">
        <v>8.298178</v>
      </c>
      <c r="Z47" s="16" t="s">
        <v>391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1.594301</v>
      </c>
      <c r="AM47" s="30">
        <v>3.163772</v>
      </c>
      <c r="AN47" s="30">
        <v>4.565313</v>
      </c>
      <c r="AO47" s="30">
        <v>5.919801</v>
      </c>
      <c r="AP47" s="30">
        <v>7.099957</v>
      </c>
      <c r="AQ47" s="30">
        <v>7.034812</v>
      </c>
      <c r="AR47" s="30">
        <v>6.966927</v>
      </c>
      <c r="AS47" s="30">
        <v>6.896575</v>
      </c>
      <c r="AT47" s="30">
        <v>6.825489</v>
      </c>
      <c r="AU47" s="30">
        <v>6.751459</v>
      </c>
      <c r="AX47" s="16" t="s">
        <v>391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1.436556</v>
      </c>
      <c r="BK47" s="30">
        <v>2.797155</v>
      </c>
      <c r="BL47" s="30">
        <v>4.13385</v>
      </c>
      <c r="BM47" s="30">
        <v>5.40065</v>
      </c>
      <c r="BN47" s="30">
        <v>6.917896</v>
      </c>
      <c r="BO47" s="30">
        <v>6.832835</v>
      </c>
      <c r="BP47" s="30">
        <v>6.752521</v>
      </c>
      <c r="BQ47" s="30">
        <v>6.644129</v>
      </c>
      <c r="BR47" s="30">
        <v>6.547204</v>
      </c>
      <c r="BS47" s="30">
        <v>6.453436</v>
      </c>
      <c r="BV47" s="16" t="s">
        <v>391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  <c r="CC47" s="30">
        <v>0</v>
      </c>
      <c r="CD47" s="30">
        <v>0</v>
      </c>
      <c r="CE47" s="30">
        <v>0</v>
      </c>
      <c r="CF47" s="30">
        <v>0</v>
      </c>
      <c r="CG47" s="30">
        <v>0</v>
      </c>
      <c r="CH47" s="30">
        <v>1.909598</v>
      </c>
      <c r="CI47" s="30">
        <v>3.663661</v>
      </c>
      <c r="CJ47" s="30">
        <v>5.609948</v>
      </c>
      <c r="CK47" s="30">
        <v>7.335495</v>
      </c>
      <c r="CL47" s="30">
        <v>9.000743</v>
      </c>
      <c r="CM47" s="30">
        <v>8.905271</v>
      </c>
      <c r="CN47" s="30">
        <v>8.814507</v>
      </c>
      <c r="CO47" s="30">
        <v>8.712521</v>
      </c>
      <c r="CP47" s="30">
        <v>8.619987</v>
      </c>
      <c r="CQ47" s="30">
        <v>8.525764</v>
      </c>
      <c r="CT47" s="16" t="s">
        <v>391</v>
      </c>
      <c r="CU47" s="30">
        <v>0</v>
      </c>
      <c r="CV47" s="30">
        <v>0</v>
      </c>
      <c r="CW47" s="30">
        <v>0</v>
      </c>
      <c r="CX47" s="30">
        <v>0</v>
      </c>
      <c r="CY47" s="30">
        <v>0</v>
      </c>
      <c r="CZ47" s="30">
        <v>0</v>
      </c>
      <c r="DA47" s="30">
        <v>0</v>
      </c>
      <c r="DB47" s="30">
        <v>0</v>
      </c>
      <c r="DC47" s="30">
        <v>0</v>
      </c>
      <c r="DD47" s="30">
        <v>0</v>
      </c>
      <c r="DE47" s="30">
        <v>0</v>
      </c>
      <c r="DF47" s="30">
        <v>2.371746</v>
      </c>
      <c r="DG47" s="30">
        <v>4.917078</v>
      </c>
      <c r="DH47" s="30">
        <v>7.490712</v>
      </c>
      <c r="DI47" s="30">
        <v>10.128025</v>
      </c>
      <c r="DJ47" s="30">
        <v>12.315392</v>
      </c>
      <c r="DK47" s="30">
        <v>12.167199</v>
      </c>
      <c r="DL47" s="30">
        <v>12.041618</v>
      </c>
      <c r="DM47" s="30">
        <v>11.938731</v>
      </c>
      <c r="DN47" s="30">
        <v>11.868736</v>
      </c>
      <c r="DO47" s="30">
        <v>11.81495</v>
      </c>
      <c r="DR47" s="16" t="s">
        <v>391</v>
      </c>
      <c r="DS47" s="30">
        <v>0</v>
      </c>
      <c r="DT47" s="30">
        <v>0</v>
      </c>
      <c r="DU47" s="30">
        <v>0</v>
      </c>
      <c r="DV47" s="30">
        <v>0</v>
      </c>
      <c r="DW47" s="30">
        <v>0</v>
      </c>
      <c r="DX47" s="30">
        <v>0</v>
      </c>
      <c r="DY47" s="30">
        <v>0</v>
      </c>
      <c r="DZ47" s="30">
        <v>0</v>
      </c>
      <c r="EA47" s="30">
        <v>0</v>
      </c>
      <c r="EB47" s="30">
        <v>0</v>
      </c>
      <c r="EC47" s="30">
        <v>0</v>
      </c>
      <c r="ED47" s="30">
        <v>1.803328</v>
      </c>
      <c r="EE47" s="30">
        <v>3.676969</v>
      </c>
      <c r="EF47" s="30">
        <v>5.881999</v>
      </c>
      <c r="EG47" s="30">
        <v>8.129833</v>
      </c>
      <c r="EH47" s="30">
        <v>10.551736</v>
      </c>
      <c r="EI47" s="30">
        <v>10.343494</v>
      </c>
      <c r="EJ47" s="30">
        <v>10.189344</v>
      </c>
      <c r="EK47" s="30">
        <v>10.049111</v>
      </c>
      <c r="EL47" s="30">
        <v>9.903487</v>
      </c>
      <c r="EM47" s="30">
        <v>9.766235</v>
      </c>
      <c r="EP47" s="16" t="s">
        <v>391</v>
      </c>
      <c r="EQ47" s="29">
        <v>0</v>
      </c>
      <c r="ER47" s="29">
        <v>0</v>
      </c>
      <c r="ES47" s="29">
        <v>0</v>
      </c>
      <c r="ET47" s="29">
        <v>0</v>
      </c>
      <c r="EU47" s="29">
        <v>0</v>
      </c>
      <c r="EV47" s="29">
        <v>0</v>
      </c>
      <c r="EW47" s="29">
        <v>0</v>
      </c>
      <c r="EX47" s="29">
        <v>0</v>
      </c>
      <c r="EY47" s="29">
        <v>0</v>
      </c>
      <c r="EZ47" s="29">
        <v>0</v>
      </c>
      <c r="FA47" s="29">
        <v>0</v>
      </c>
      <c r="FB47" s="29">
        <v>1.792722</v>
      </c>
      <c r="FC47" s="29">
        <v>3.616922</v>
      </c>
      <c r="FD47" s="29">
        <v>5.438793</v>
      </c>
      <c r="FE47" s="29">
        <v>7.170826</v>
      </c>
      <c r="FF47" s="29">
        <v>8.835506</v>
      </c>
      <c r="FG47" s="29">
        <v>8.727151</v>
      </c>
      <c r="FH47" s="29">
        <v>8.602271</v>
      </c>
      <c r="FI47" s="29">
        <v>8.458928</v>
      </c>
      <c r="FJ47" s="29">
        <v>8.314805</v>
      </c>
      <c r="FK47" s="29">
        <v>8.169324</v>
      </c>
    </row>
    <row r="48" spans="2:167">
      <c r="B48" s="16" t="s">
        <v>392</v>
      </c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29">
        <v>0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1.493055</v>
      </c>
      <c r="T48" s="29">
        <v>2.861961</v>
      </c>
      <c r="U48" s="29">
        <v>4.339074</v>
      </c>
      <c r="V48" s="29">
        <v>5.773972</v>
      </c>
      <c r="W48" s="29">
        <v>7.250069</v>
      </c>
      <c r="Z48" s="16" t="s">
        <v>392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1.315803</v>
      </c>
      <c r="AR48" s="30">
        <v>2.661458</v>
      </c>
      <c r="AS48" s="30">
        <v>4.031062</v>
      </c>
      <c r="AT48" s="30">
        <v>5.403363</v>
      </c>
      <c r="AU48" s="30">
        <v>6.804685</v>
      </c>
      <c r="AX48" s="16" t="s">
        <v>392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1.531203</v>
      </c>
      <c r="BP48" s="30">
        <v>2.9935</v>
      </c>
      <c r="BQ48" s="30">
        <v>4.826758</v>
      </c>
      <c r="BR48" s="30">
        <v>6.478899</v>
      </c>
      <c r="BS48" s="30">
        <v>8.085132</v>
      </c>
      <c r="BV48" s="16" t="s">
        <v>392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  <c r="CD48" s="30">
        <v>0</v>
      </c>
      <c r="CE48" s="30">
        <v>0</v>
      </c>
      <c r="CF48" s="30">
        <v>0</v>
      </c>
      <c r="CG48" s="30">
        <v>0</v>
      </c>
      <c r="CH48" s="30">
        <v>0</v>
      </c>
      <c r="CI48" s="30">
        <v>0</v>
      </c>
      <c r="CJ48" s="30">
        <v>0</v>
      </c>
      <c r="CK48" s="30">
        <v>0</v>
      </c>
      <c r="CL48" s="30">
        <v>0</v>
      </c>
      <c r="CM48" s="30">
        <v>1.765277</v>
      </c>
      <c r="CN48" s="30">
        <v>3.454649</v>
      </c>
      <c r="CO48" s="30">
        <v>5.241863</v>
      </c>
      <c r="CP48" s="30">
        <v>6.90351</v>
      </c>
      <c r="CQ48" s="30">
        <v>8.560328</v>
      </c>
      <c r="CT48" s="16" t="s">
        <v>392</v>
      </c>
      <c r="CU48" s="30">
        <v>0</v>
      </c>
      <c r="CV48" s="30">
        <v>0</v>
      </c>
      <c r="CW48" s="30">
        <v>0</v>
      </c>
      <c r="CX48" s="30">
        <v>0</v>
      </c>
      <c r="CY48" s="30">
        <v>0</v>
      </c>
      <c r="CZ48" s="30">
        <v>0</v>
      </c>
      <c r="DA48" s="30">
        <v>0</v>
      </c>
      <c r="DB48" s="30">
        <v>0</v>
      </c>
      <c r="DC48" s="30">
        <v>0</v>
      </c>
      <c r="DD48" s="30">
        <v>0</v>
      </c>
      <c r="DE48" s="30">
        <v>0</v>
      </c>
      <c r="DF48" s="30">
        <v>0</v>
      </c>
      <c r="DG48" s="30">
        <v>0</v>
      </c>
      <c r="DH48" s="30">
        <v>0</v>
      </c>
      <c r="DI48" s="30">
        <v>0</v>
      </c>
      <c r="DJ48" s="30">
        <v>0</v>
      </c>
      <c r="DK48" s="30">
        <v>2.106912</v>
      </c>
      <c r="DL48" s="30">
        <v>4.000074</v>
      </c>
      <c r="DM48" s="30">
        <v>5.682295</v>
      </c>
      <c r="DN48" s="30">
        <v>7.081082</v>
      </c>
      <c r="DO48" s="30">
        <v>8.331645</v>
      </c>
      <c r="DR48" s="16" t="s">
        <v>392</v>
      </c>
      <c r="DS48" s="30">
        <v>0</v>
      </c>
      <c r="DT48" s="30">
        <v>0</v>
      </c>
      <c r="DU48" s="30">
        <v>0</v>
      </c>
      <c r="DV48" s="30">
        <v>0</v>
      </c>
      <c r="DW48" s="30">
        <v>0</v>
      </c>
      <c r="DX48" s="30">
        <v>0</v>
      </c>
      <c r="DY48" s="30">
        <v>0</v>
      </c>
      <c r="DZ48" s="30">
        <v>0</v>
      </c>
      <c r="EA48" s="30">
        <v>0</v>
      </c>
      <c r="EB48" s="30">
        <v>0</v>
      </c>
      <c r="EC48" s="30">
        <v>0</v>
      </c>
      <c r="ED48" s="30">
        <v>0</v>
      </c>
      <c r="EE48" s="30">
        <v>0</v>
      </c>
      <c r="EF48" s="30">
        <v>0</v>
      </c>
      <c r="EG48" s="30">
        <v>0</v>
      </c>
      <c r="EH48" s="30">
        <v>0</v>
      </c>
      <c r="EI48" s="30">
        <v>2.22646</v>
      </c>
      <c r="EJ48" s="30">
        <v>3.932389</v>
      </c>
      <c r="EK48" s="30">
        <v>5.497427</v>
      </c>
      <c r="EL48" s="30">
        <v>7.104051</v>
      </c>
      <c r="EM48" s="30">
        <v>8.62329</v>
      </c>
      <c r="EP48" s="16" t="s">
        <v>392</v>
      </c>
      <c r="EQ48" s="29">
        <v>0</v>
      </c>
      <c r="ER48" s="29">
        <v>0</v>
      </c>
      <c r="ES48" s="29">
        <v>0</v>
      </c>
      <c r="ET48" s="29">
        <v>0</v>
      </c>
      <c r="EU48" s="29">
        <v>0</v>
      </c>
      <c r="EV48" s="29">
        <v>0</v>
      </c>
      <c r="EW48" s="29">
        <v>0</v>
      </c>
      <c r="EX48" s="29">
        <v>0</v>
      </c>
      <c r="EY48" s="29">
        <v>0</v>
      </c>
      <c r="EZ48" s="29">
        <v>0</v>
      </c>
      <c r="FA48" s="29">
        <v>0</v>
      </c>
      <c r="FB48" s="29">
        <v>0</v>
      </c>
      <c r="FC48" s="29">
        <v>0</v>
      </c>
      <c r="FD48" s="29">
        <v>0</v>
      </c>
      <c r="FE48" s="29">
        <v>0</v>
      </c>
      <c r="FF48" s="29">
        <v>0</v>
      </c>
      <c r="FG48" s="29">
        <v>1.836355</v>
      </c>
      <c r="FH48" s="29">
        <v>3.831947</v>
      </c>
      <c r="FI48" s="29">
        <v>6.00849</v>
      </c>
      <c r="FJ48" s="29">
        <v>8.163135</v>
      </c>
      <c r="FK48" s="29">
        <v>10.30537</v>
      </c>
    </row>
    <row r="49" spans="3:159"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Q49" s="29"/>
      <c r="ER49" s="29"/>
      <c r="ES49" s="29"/>
      <c r="ET49" s="29"/>
      <c r="EU49" s="29"/>
      <c r="EV49" s="29"/>
      <c r="EW49" s="29"/>
      <c r="EX49" s="29"/>
      <c r="EY49" s="29"/>
      <c r="EZ49" s="29"/>
      <c r="FA49" s="29"/>
      <c r="FB49" s="29"/>
      <c r="FC49" s="29"/>
    </row>
    <row r="50" spans="3:159"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Q50" s="29"/>
      <c r="ER50" s="29"/>
      <c r="ES50" s="29"/>
      <c r="ET50" s="29"/>
      <c r="EU50" s="29"/>
      <c r="EV50" s="29"/>
      <c r="EW50" s="29"/>
      <c r="EX50" s="29"/>
      <c r="EY50" s="29"/>
      <c r="EZ50" s="29"/>
      <c r="FA50" s="29"/>
      <c r="FB50" s="29"/>
      <c r="FC50" s="29"/>
    </row>
    <row r="51" spans="3:159"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Q51" s="29"/>
      <c r="ER51" s="29"/>
      <c r="ES51" s="29"/>
      <c r="ET51" s="29"/>
      <c r="EU51" s="29"/>
      <c r="EV51" s="29"/>
      <c r="EW51" s="29"/>
      <c r="EX51" s="29"/>
      <c r="EY51" s="29"/>
      <c r="EZ51" s="29"/>
      <c r="FA51" s="29"/>
      <c r="FB51" s="29"/>
      <c r="FC51" s="29"/>
    </row>
    <row r="52" spans="3:159"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Q52" s="29"/>
      <c r="ER52" s="29"/>
      <c r="ES52" s="29"/>
      <c r="ET52" s="29"/>
      <c r="EU52" s="29"/>
      <c r="EV52" s="29"/>
      <c r="EW52" s="29"/>
      <c r="EX52" s="29"/>
      <c r="EY52" s="29"/>
      <c r="EZ52" s="29"/>
      <c r="FA52" s="29"/>
      <c r="FB52" s="29"/>
      <c r="FC52" s="29"/>
    </row>
    <row r="53" spans="3:159"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Q53" s="29"/>
      <c r="ER53" s="29"/>
      <c r="ES53" s="29"/>
      <c r="ET53" s="29"/>
      <c r="EU53" s="29"/>
      <c r="EV53" s="29"/>
      <c r="EW53" s="29"/>
      <c r="EX53" s="29"/>
      <c r="EY53" s="29"/>
      <c r="EZ53" s="29"/>
      <c r="FA53" s="29"/>
      <c r="FB53" s="29"/>
      <c r="FC53" s="29"/>
    </row>
    <row r="54" spans="3:159"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Q54" s="29"/>
      <c r="ER54" s="29"/>
      <c r="ES54" s="29"/>
      <c r="ET54" s="29"/>
      <c r="EU54" s="29"/>
      <c r="EV54" s="29"/>
      <c r="EW54" s="29"/>
      <c r="EX54" s="29"/>
      <c r="EY54" s="29"/>
      <c r="EZ54" s="29"/>
      <c r="FA54" s="29"/>
      <c r="FB54" s="29"/>
      <c r="FC54" s="29"/>
    </row>
    <row r="55" spans="3:159"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Q55" s="29"/>
      <c r="ER55" s="29"/>
      <c r="ES55" s="29"/>
      <c r="ET55" s="29"/>
      <c r="EU55" s="29"/>
      <c r="EV55" s="29"/>
      <c r="EW55" s="29"/>
      <c r="EX55" s="29"/>
      <c r="EY55" s="29"/>
      <c r="EZ55" s="29"/>
      <c r="FA55" s="29"/>
      <c r="FB55" s="29"/>
      <c r="FC55" s="29"/>
    </row>
    <row r="56" spans="3:159"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Q56" s="29"/>
      <c r="ER56" s="29"/>
      <c r="ES56" s="29"/>
      <c r="ET56" s="29"/>
      <c r="EU56" s="29"/>
      <c r="EV56" s="29"/>
      <c r="EW56" s="29"/>
      <c r="EX56" s="29"/>
      <c r="EY56" s="29"/>
      <c r="EZ56" s="29"/>
      <c r="FA56" s="29"/>
      <c r="FB56" s="29"/>
      <c r="FC56" s="29"/>
    </row>
    <row r="57" spans="3:159"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Q57" s="29"/>
      <c r="ER57" s="29"/>
      <c r="ES57" s="29"/>
      <c r="ET57" s="29"/>
      <c r="EU57" s="29"/>
      <c r="EV57" s="29"/>
      <c r="EW57" s="29"/>
      <c r="EX57" s="29"/>
      <c r="EY57" s="29"/>
      <c r="EZ57" s="29"/>
      <c r="FA57" s="29"/>
      <c r="FB57" s="29"/>
      <c r="FC57" s="29"/>
    </row>
    <row r="58" spans="3:159"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Q58" s="29"/>
      <c r="ER58" s="29"/>
      <c r="ES58" s="29"/>
      <c r="ET58" s="29"/>
      <c r="EU58" s="29"/>
      <c r="EV58" s="29"/>
      <c r="EW58" s="29"/>
      <c r="EX58" s="29"/>
      <c r="EY58" s="29"/>
      <c r="EZ58" s="29"/>
      <c r="FA58" s="29"/>
      <c r="FB58" s="29"/>
      <c r="FC58" s="29"/>
    </row>
    <row r="59" spans="3:159"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Q59" s="29"/>
      <c r="ER59" s="29"/>
      <c r="ES59" s="29"/>
      <c r="ET59" s="29"/>
      <c r="EU59" s="29"/>
      <c r="EV59" s="29"/>
      <c r="EW59" s="29"/>
      <c r="EX59" s="29"/>
      <c r="EY59" s="29"/>
      <c r="EZ59" s="29"/>
      <c r="FA59" s="29"/>
      <c r="FB59" s="29"/>
      <c r="FC59" s="29"/>
    </row>
    <row r="60" spans="3:159"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Q60" s="29"/>
      <c r="ER60" s="29"/>
      <c r="ES60" s="29"/>
      <c r="ET60" s="29"/>
      <c r="EU60" s="29"/>
      <c r="EV60" s="29"/>
      <c r="EW60" s="29"/>
      <c r="EX60" s="29"/>
      <c r="EY60" s="29"/>
      <c r="EZ60" s="29"/>
      <c r="FA60" s="29"/>
      <c r="FB60" s="29"/>
      <c r="FC60" s="29"/>
    </row>
    <row r="61" spans="3:159"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Q61" s="29"/>
      <c r="ER61" s="29"/>
      <c r="ES61" s="29"/>
      <c r="ET61" s="29"/>
      <c r="EU61" s="29"/>
      <c r="EV61" s="29"/>
      <c r="EW61" s="29"/>
      <c r="EX61" s="29"/>
      <c r="EY61" s="29"/>
      <c r="EZ61" s="29"/>
      <c r="FA61" s="29"/>
      <c r="FB61" s="29"/>
      <c r="FC61" s="29"/>
    </row>
    <row r="62" spans="3:159"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Q62" s="29"/>
      <c r="ER62" s="29"/>
      <c r="ES62" s="29"/>
      <c r="ET62" s="29"/>
      <c r="EU62" s="29"/>
      <c r="EV62" s="29"/>
      <c r="EW62" s="29"/>
      <c r="EX62" s="29"/>
      <c r="EY62" s="29"/>
      <c r="EZ62" s="29"/>
      <c r="FA62" s="29"/>
      <c r="FB62" s="29"/>
      <c r="FC62" s="29"/>
    </row>
    <row r="63" spans="3:159"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Q63" s="29"/>
      <c r="ER63" s="29"/>
      <c r="ES63" s="29"/>
      <c r="ET63" s="29"/>
      <c r="EU63" s="29"/>
      <c r="EV63" s="29"/>
      <c r="EW63" s="29"/>
      <c r="EX63" s="29"/>
      <c r="EY63" s="29"/>
      <c r="EZ63" s="29"/>
      <c r="FA63" s="29"/>
      <c r="FB63" s="29"/>
      <c r="FC63" s="29"/>
    </row>
    <row r="64" spans="3:159"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Q64" s="29"/>
      <c r="ER64" s="29"/>
      <c r="ES64" s="29"/>
      <c r="ET64" s="29"/>
      <c r="EU64" s="29"/>
      <c r="EV64" s="29"/>
      <c r="EW64" s="29"/>
      <c r="EX64" s="29"/>
      <c r="EY64" s="29"/>
      <c r="EZ64" s="29"/>
      <c r="FA64" s="29"/>
      <c r="FB64" s="29"/>
      <c r="FC64" s="29"/>
    </row>
    <row r="65" spans="3:159"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Q65" s="29"/>
      <c r="ER65" s="29"/>
      <c r="ES65" s="29"/>
      <c r="ET65" s="29"/>
      <c r="EU65" s="29"/>
      <c r="EV65" s="29"/>
      <c r="EW65" s="29"/>
      <c r="EX65" s="29"/>
      <c r="EY65" s="29"/>
      <c r="EZ65" s="29"/>
      <c r="FA65" s="29"/>
      <c r="FB65" s="29"/>
      <c r="FC65" s="29"/>
    </row>
    <row r="66" spans="3:159"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Q66" s="29"/>
      <c r="ER66" s="29"/>
      <c r="ES66" s="29"/>
      <c r="ET66" s="29"/>
      <c r="EU66" s="29"/>
      <c r="EV66" s="29"/>
      <c r="EW66" s="29"/>
      <c r="EX66" s="29"/>
      <c r="EY66" s="29"/>
      <c r="EZ66" s="29"/>
      <c r="FA66" s="29"/>
      <c r="FB66" s="29"/>
      <c r="FC66" s="29"/>
    </row>
    <row r="67" spans="3:159"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Q67" s="29"/>
      <c r="ER67" s="29"/>
      <c r="ES67" s="29"/>
      <c r="ET67" s="29"/>
      <c r="EU67" s="29"/>
      <c r="EV67" s="29"/>
      <c r="EW67" s="29"/>
      <c r="EX67" s="29"/>
      <c r="EY67" s="29"/>
      <c r="EZ67" s="29"/>
      <c r="FA67" s="29"/>
      <c r="FB67" s="29"/>
      <c r="FC67" s="29"/>
    </row>
    <row r="68" spans="3:159"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Q68" s="29"/>
      <c r="ER68" s="29"/>
      <c r="ES68" s="29"/>
      <c r="ET68" s="29"/>
      <c r="EU68" s="29"/>
      <c r="EV68" s="29"/>
      <c r="EW68" s="29"/>
      <c r="EX68" s="29"/>
      <c r="EY68" s="29"/>
      <c r="EZ68" s="29"/>
      <c r="FA68" s="29"/>
      <c r="FB68" s="29"/>
      <c r="FC68" s="29"/>
    </row>
    <row r="69" spans="3:159"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Q69" s="29"/>
      <c r="ER69" s="29"/>
      <c r="ES69" s="29"/>
      <c r="ET69" s="29"/>
      <c r="EU69" s="29"/>
      <c r="EV69" s="29"/>
      <c r="EW69" s="29"/>
      <c r="EX69" s="29"/>
      <c r="EY69" s="29"/>
      <c r="EZ69" s="29"/>
      <c r="FA69" s="29"/>
      <c r="FB69" s="29"/>
      <c r="FC69" s="29"/>
    </row>
    <row r="70" spans="3:159"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Q70" s="29"/>
      <c r="ER70" s="29"/>
      <c r="ES70" s="29"/>
      <c r="ET70" s="29"/>
      <c r="EU70" s="29"/>
      <c r="EV70" s="29"/>
      <c r="EW70" s="29"/>
      <c r="EX70" s="29"/>
      <c r="EY70" s="29"/>
      <c r="EZ70" s="29"/>
      <c r="FA70" s="29"/>
      <c r="FB70" s="29"/>
      <c r="FC70" s="29"/>
    </row>
    <row r="71" spans="3:159"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Q71" s="29"/>
      <c r="ER71" s="29"/>
      <c r="ES71" s="29"/>
      <c r="ET71" s="29"/>
      <c r="EU71" s="29"/>
      <c r="EV71" s="29"/>
      <c r="EW71" s="29"/>
      <c r="EX71" s="29"/>
      <c r="EY71" s="29"/>
      <c r="EZ71" s="29"/>
      <c r="FA71" s="29"/>
      <c r="FB71" s="29"/>
      <c r="FC71" s="29"/>
    </row>
    <row r="72" spans="3:159"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Q72" s="29"/>
      <c r="ER72" s="29"/>
      <c r="ES72" s="29"/>
      <c r="ET72" s="29"/>
      <c r="EU72" s="29"/>
      <c r="EV72" s="29"/>
      <c r="EW72" s="29"/>
      <c r="EX72" s="29"/>
      <c r="EY72" s="29"/>
      <c r="EZ72" s="29"/>
      <c r="FA72" s="29"/>
      <c r="FB72" s="29"/>
      <c r="FC72" s="29"/>
    </row>
    <row r="73" spans="3:159"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Q73" s="29"/>
      <c r="ER73" s="29"/>
      <c r="ES73" s="29"/>
      <c r="ET73" s="29"/>
      <c r="EU73" s="29"/>
      <c r="EV73" s="29"/>
      <c r="EW73" s="29"/>
      <c r="EX73" s="29"/>
      <c r="EY73" s="29"/>
      <c r="EZ73" s="29"/>
      <c r="FA73" s="29"/>
      <c r="FB73" s="29"/>
      <c r="FC73" s="29"/>
    </row>
    <row r="74" spans="3:159"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Q74" s="29"/>
      <c r="ER74" s="29"/>
      <c r="ES74" s="29"/>
      <c r="ET74" s="29"/>
      <c r="EU74" s="29"/>
      <c r="EV74" s="29"/>
      <c r="EW74" s="29"/>
      <c r="EX74" s="29"/>
      <c r="EY74" s="29"/>
      <c r="EZ74" s="29"/>
      <c r="FA74" s="29"/>
      <c r="FB74" s="29"/>
      <c r="FC74" s="29"/>
    </row>
    <row r="75" spans="3:159"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Q75" s="29"/>
      <c r="ER75" s="29"/>
      <c r="ES75" s="29"/>
      <c r="ET75" s="29"/>
      <c r="EU75" s="29"/>
      <c r="EV75" s="29"/>
      <c r="EW75" s="29"/>
      <c r="EX75" s="29"/>
      <c r="EY75" s="29"/>
      <c r="EZ75" s="29"/>
      <c r="FA75" s="29"/>
      <c r="FB75" s="29"/>
      <c r="FC75" s="29"/>
    </row>
    <row r="76" spans="3:159"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Q76" s="29"/>
      <c r="ER76" s="29"/>
      <c r="ES76" s="29"/>
      <c r="ET76" s="29"/>
      <c r="EU76" s="29"/>
      <c r="EV76" s="29"/>
      <c r="EW76" s="29"/>
      <c r="EX76" s="29"/>
      <c r="EY76" s="29"/>
      <c r="EZ76" s="29"/>
      <c r="FA76" s="29"/>
      <c r="FB76" s="29"/>
      <c r="FC76" s="29"/>
    </row>
    <row r="77" spans="3:159"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EQ77" s="29"/>
      <c r="ER77" s="29"/>
      <c r="ES77" s="29"/>
      <c r="ET77" s="29"/>
      <c r="EU77" s="29"/>
      <c r="EV77" s="29"/>
      <c r="EW77" s="29"/>
      <c r="EX77" s="29"/>
      <c r="EY77" s="29"/>
      <c r="EZ77" s="29"/>
      <c r="FA77" s="29"/>
      <c r="FB77" s="29"/>
      <c r="FC77" s="29"/>
    </row>
    <row r="78" spans="3:159"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EQ78" s="29"/>
      <c r="ER78" s="29"/>
      <c r="ES78" s="29"/>
      <c r="ET78" s="29"/>
      <c r="EU78" s="29"/>
      <c r="EV78" s="29"/>
      <c r="EW78" s="29"/>
      <c r="EX78" s="29"/>
      <c r="EY78" s="29"/>
      <c r="EZ78" s="29"/>
      <c r="FA78" s="29"/>
      <c r="FB78" s="29"/>
      <c r="FC78" s="29"/>
    </row>
    <row r="79" spans="3:159"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EQ79" s="29"/>
      <c r="ER79" s="29"/>
      <c r="ES79" s="29"/>
      <c r="ET79" s="29"/>
      <c r="EU79" s="29"/>
      <c r="EV79" s="29"/>
      <c r="EW79" s="29"/>
      <c r="EX79" s="29"/>
      <c r="EY79" s="29"/>
      <c r="EZ79" s="29"/>
      <c r="FA79" s="29"/>
      <c r="FB79" s="29"/>
      <c r="FC79" s="29"/>
    </row>
    <row r="80" spans="3:159"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EQ80" s="29"/>
      <c r="ER80" s="29"/>
      <c r="ES80" s="29"/>
      <c r="ET80" s="29"/>
      <c r="EU80" s="29"/>
      <c r="EV80" s="29"/>
      <c r="EW80" s="29"/>
      <c r="EX80" s="29"/>
      <c r="EY80" s="29"/>
      <c r="EZ80" s="29"/>
      <c r="FA80" s="29"/>
      <c r="FB80" s="29"/>
      <c r="FC80" s="29"/>
    </row>
    <row r="81" spans="3:159"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EQ81" s="29"/>
      <c r="ER81" s="29"/>
      <c r="ES81" s="29"/>
      <c r="ET81" s="29"/>
      <c r="EU81" s="29"/>
      <c r="EV81" s="29"/>
      <c r="EW81" s="29"/>
      <c r="EX81" s="29"/>
      <c r="EY81" s="29"/>
      <c r="EZ81" s="29"/>
      <c r="FA81" s="29"/>
      <c r="FB81" s="29"/>
      <c r="FC81" s="29"/>
    </row>
    <row r="82" spans="3:159"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EQ82" s="29"/>
      <c r="ER82" s="29"/>
      <c r="ES82" s="29"/>
      <c r="ET82" s="29"/>
      <c r="EU82" s="29"/>
      <c r="EV82" s="29"/>
      <c r="EW82" s="29"/>
      <c r="EX82" s="29"/>
      <c r="EY82" s="29"/>
      <c r="EZ82" s="29"/>
      <c r="FA82" s="29"/>
      <c r="FB82" s="29"/>
      <c r="FC82" s="29"/>
    </row>
    <row r="83" spans="3:159"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EQ83" s="29"/>
      <c r="ER83" s="29"/>
      <c r="ES83" s="29"/>
      <c r="ET83" s="29"/>
      <c r="EU83" s="29"/>
      <c r="EV83" s="29"/>
      <c r="EW83" s="29"/>
      <c r="EX83" s="29"/>
      <c r="EY83" s="29"/>
      <c r="EZ83" s="29"/>
      <c r="FA83" s="29"/>
      <c r="FB83" s="29"/>
      <c r="FC83" s="29"/>
    </row>
    <row r="84" spans="3:159"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EQ84" s="29"/>
      <c r="ER84" s="29"/>
      <c r="ES84" s="29"/>
      <c r="ET84" s="29"/>
      <c r="EU84" s="29"/>
      <c r="EV84" s="29"/>
      <c r="EW84" s="29"/>
      <c r="EX84" s="29"/>
      <c r="EY84" s="29"/>
      <c r="EZ84" s="29"/>
      <c r="FA84" s="29"/>
      <c r="FB84" s="29"/>
      <c r="FC84" s="29"/>
    </row>
    <row r="85" spans="3:159"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EQ85" s="29"/>
      <c r="ER85" s="29"/>
      <c r="ES85" s="29"/>
      <c r="ET85" s="29"/>
      <c r="EU85" s="29"/>
      <c r="EV85" s="29"/>
      <c r="EW85" s="29"/>
      <c r="EX85" s="29"/>
      <c r="EY85" s="29"/>
      <c r="EZ85" s="29"/>
      <c r="FA85" s="29"/>
      <c r="FB85" s="29"/>
      <c r="FC85" s="29"/>
    </row>
    <row r="86" spans="3:159"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EQ86" s="29"/>
      <c r="ER86" s="29"/>
      <c r="ES86" s="29"/>
      <c r="ET86" s="29"/>
      <c r="EU86" s="29"/>
      <c r="EV86" s="29"/>
      <c r="EW86" s="29"/>
      <c r="EX86" s="29"/>
      <c r="EY86" s="29"/>
      <c r="EZ86" s="29"/>
      <c r="FA86" s="29"/>
      <c r="FB86" s="29"/>
      <c r="FC86" s="29"/>
    </row>
    <row r="87" spans="3:159"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EQ87" s="29"/>
      <c r="ER87" s="29"/>
      <c r="ES87" s="29"/>
      <c r="ET87" s="29"/>
      <c r="EU87" s="29"/>
      <c r="EV87" s="29"/>
      <c r="EW87" s="29"/>
      <c r="EX87" s="29"/>
      <c r="EY87" s="29"/>
      <c r="EZ87" s="29"/>
      <c r="FA87" s="29"/>
      <c r="FB87" s="29"/>
      <c r="FC87" s="29"/>
    </row>
    <row r="88" spans="3:159"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EQ88" s="29"/>
      <c r="ER88" s="29"/>
      <c r="ES88" s="29"/>
      <c r="ET88" s="29"/>
      <c r="EU88" s="29"/>
      <c r="EV88" s="29"/>
      <c r="EW88" s="29"/>
      <c r="EX88" s="29"/>
      <c r="EY88" s="29"/>
      <c r="EZ88" s="29"/>
      <c r="FA88" s="29"/>
      <c r="FB88" s="29"/>
      <c r="FC88" s="29"/>
    </row>
    <row r="89" spans="3:159"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EQ89" s="29"/>
      <c r="ER89" s="29"/>
      <c r="ES89" s="29"/>
      <c r="ET89" s="29"/>
      <c r="EU89" s="29"/>
      <c r="EV89" s="29"/>
      <c r="EW89" s="29"/>
      <c r="EX89" s="29"/>
      <c r="EY89" s="29"/>
      <c r="EZ89" s="29"/>
      <c r="FA89" s="29"/>
      <c r="FB89" s="29"/>
      <c r="FC89" s="29"/>
    </row>
    <row r="90" spans="3:159"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EQ90" s="29"/>
      <c r="ER90" s="29"/>
      <c r="ES90" s="29"/>
      <c r="ET90" s="29"/>
      <c r="EU90" s="29"/>
      <c r="EV90" s="29"/>
      <c r="EW90" s="29"/>
      <c r="EX90" s="29"/>
      <c r="EY90" s="29"/>
      <c r="EZ90" s="29"/>
      <c r="FA90" s="29"/>
      <c r="FB90" s="29"/>
      <c r="FC90" s="29"/>
    </row>
    <row r="91" spans="3:159"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EQ91" s="29"/>
      <c r="ER91" s="29"/>
      <c r="ES91" s="29"/>
      <c r="ET91" s="29"/>
      <c r="EU91" s="29"/>
      <c r="EV91" s="29"/>
      <c r="EW91" s="29"/>
      <c r="EX91" s="29"/>
      <c r="EY91" s="29"/>
      <c r="EZ91" s="29"/>
      <c r="FA91" s="29"/>
      <c r="FB91" s="29"/>
      <c r="FC91" s="29"/>
    </row>
    <row r="92" spans="3:159"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EQ92" s="29"/>
      <c r="ER92" s="29"/>
      <c r="ES92" s="29"/>
      <c r="ET92" s="29"/>
      <c r="EU92" s="29"/>
      <c r="EV92" s="29"/>
      <c r="EW92" s="29"/>
      <c r="EX92" s="29"/>
      <c r="EY92" s="29"/>
      <c r="EZ92" s="29"/>
      <c r="FA92" s="29"/>
      <c r="FB92" s="29"/>
      <c r="FC92" s="29"/>
    </row>
    <row r="93" spans="3:159"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EQ93" s="29"/>
      <c r="ER93" s="29"/>
      <c r="ES93" s="29"/>
      <c r="ET93" s="29"/>
      <c r="EU93" s="29"/>
      <c r="EV93" s="29"/>
      <c r="EW93" s="29"/>
      <c r="EX93" s="29"/>
      <c r="EY93" s="29"/>
      <c r="EZ93" s="29"/>
      <c r="FA93" s="29"/>
      <c r="FB93" s="29"/>
      <c r="FC93" s="29"/>
    </row>
    <row r="94" spans="3:159"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EQ94" s="29"/>
      <c r="ER94" s="29"/>
      <c r="ES94" s="29"/>
      <c r="ET94" s="29"/>
      <c r="EU94" s="29"/>
      <c r="EV94" s="29"/>
      <c r="EW94" s="29"/>
      <c r="EX94" s="29"/>
      <c r="EY94" s="29"/>
      <c r="EZ94" s="29"/>
      <c r="FA94" s="29"/>
      <c r="FB94" s="29"/>
      <c r="FC94" s="29"/>
    </row>
    <row r="95" spans="3:159"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EQ95" s="29"/>
      <c r="ER95" s="29"/>
      <c r="ES95" s="29"/>
      <c r="ET95" s="29"/>
      <c r="EU95" s="29"/>
      <c r="EV95" s="29"/>
      <c r="EW95" s="29"/>
      <c r="EX95" s="29"/>
      <c r="EY95" s="29"/>
      <c r="EZ95" s="29"/>
      <c r="FA95" s="29"/>
      <c r="FB95" s="29"/>
      <c r="FC95" s="29"/>
    </row>
    <row r="96" spans="3:159"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EQ96" s="29"/>
      <c r="ER96" s="29"/>
      <c r="ES96" s="29"/>
      <c r="ET96" s="29"/>
      <c r="EU96" s="29"/>
      <c r="EV96" s="29"/>
      <c r="EW96" s="29"/>
      <c r="EX96" s="29"/>
      <c r="EY96" s="29"/>
      <c r="EZ96" s="29"/>
      <c r="FA96" s="29"/>
      <c r="FB96" s="29"/>
      <c r="FC96" s="29"/>
    </row>
    <row r="97" spans="3:159"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EQ97" s="29"/>
      <c r="ER97" s="29"/>
      <c r="ES97" s="29"/>
      <c r="ET97" s="29"/>
      <c r="EU97" s="29"/>
      <c r="EV97" s="29"/>
      <c r="EW97" s="29"/>
      <c r="EX97" s="29"/>
      <c r="EY97" s="29"/>
      <c r="EZ97" s="29"/>
      <c r="FA97" s="29"/>
      <c r="FB97" s="29"/>
      <c r="FC97" s="29"/>
    </row>
    <row r="98" spans="3:159"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EQ98" s="29"/>
      <c r="ER98" s="29"/>
      <c r="ES98" s="29"/>
      <c r="ET98" s="29"/>
      <c r="EU98" s="29"/>
      <c r="EV98" s="29"/>
      <c r="EW98" s="29"/>
      <c r="EX98" s="29"/>
      <c r="EY98" s="29"/>
      <c r="EZ98" s="29"/>
      <c r="FA98" s="29"/>
      <c r="FB98" s="29"/>
      <c r="FC98" s="29"/>
    </row>
    <row r="99" spans="3:159"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EQ99" s="29"/>
      <c r="ER99" s="29"/>
      <c r="ES99" s="29"/>
      <c r="ET99" s="29"/>
      <c r="EU99" s="29"/>
      <c r="EV99" s="29"/>
      <c r="EW99" s="29"/>
      <c r="EX99" s="29"/>
      <c r="EY99" s="29"/>
      <c r="EZ99" s="29"/>
      <c r="FA99" s="29"/>
      <c r="FB99" s="29"/>
      <c r="FC99" s="29"/>
    </row>
    <row r="100" spans="3:159"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EQ100" s="29"/>
      <c r="ER100" s="29"/>
      <c r="ES100" s="29"/>
      <c r="ET100" s="29"/>
      <c r="EU100" s="29"/>
      <c r="EV100" s="29"/>
      <c r="EW100" s="29"/>
      <c r="EX100" s="29"/>
      <c r="EY100" s="29"/>
      <c r="EZ100" s="29"/>
      <c r="FA100" s="29"/>
      <c r="FB100" s="29"/>
      <c r="FC100" s="29"/>
    </row>
    <row r="101" spans="3:159"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EQ101" s="29"/>
      <c r="ER101" s="29"/>
      <c r="ES101" s="29"/>
      <c r="ET101" s="29"/>
      <c r="EU101" s="29"/>
      <c r="EV101" s="29"/>
      <c r="EW101" s="29"/>
      <c r="EX101" s="29"/>
      <c r="EY101" s="29"/>
      <c r="EZ101" s="29"/>
      <c r="FA101" s="29"/>
      <c r="FB101" s="29"/>
      <c r="FC101" s="29"/>
    </row>
    <row r="102" spans="3:159"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EQ102" s="29"/>
      <c r="ER102" s="29"/>
      <c r="ES102" s="29"/>
      <c r="ET102" s="29"/>
      <c r="EU102" s="29"/>
      <c r="EV102" s="29"/>
      <c r="EW102" s="29"/>
      <c r="EX102" s="29"/>
      <c r="EY102" s="29"/>
      <c r="EZ102" s="29"/>
      <c r="FA102" s="29"/>
      <c r="FB102" s="29"/>
      <c r="FC102" s="29"/>
    </row>
    <row r="103" spans="3:159"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EQ103" s="29"/>
      <c r="ER103" s="29"/>
      <c r="ES103" s="29"/>
      <c r="ET103" s="29"/>
      <c r="EU103" s="29"/>
      <c r="EV103" s="29"/>
      <c r="EW103" s="29"/>
      <c r="EX103" s="29"/>
      <c r="EY103" s="29"/>
      <c r="EZ103" s="29"/>
      <c r="FA103" s="29"/>
      <c r="FB103" s="29"/>
      <c r="FC103" s="29"/>
    </row>
    <row r="104" spans="3:159"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EQ104" s="29"/>
      <c r="ER104" s="29"/>
      <c r="ES104" s="29"/>
      <c r="ET104" s="29"/>
      <c r="EU104" s="29"/>
      <c r="EV104" s="29"/>
      <c r="EW104" s="29"/>
      <c r="EX104" s="29"/>
      <c r="EY104" s="29"/>
      <c r="EZ104" s="29"/>
      <c r="FA104" s="29"/>
      <c r="FB104" s="29"/>
      <c r="FC104" s="29"/>
    </row>
    <row r="105" spans="3:159"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EQ105" s="29"/>
      <c r="ER105" s="29"/>
      <c r="ES105" s="29"/>
      <c r="ET105" s="29"/>
      <c r="EU105" s="29"/>
      <c r="EV105" s="29"/>
      <c r="EW105" s="29"/>
      <c r="EX105" s="29"/>
      <c r="EY105" s="29"/>
      <c r="EZ105" s="29"/>
      <c r="FA105" s="29"/>
      <c r="FB105" s="29"/>
      <c r="FC105" s="29"/>
    </row>
    <row r="106" spans="3:159"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EQ106" s="29"/>
      <c r="ER106" s="29"/>
      <c r="ES106" s="29"/>
      <c r="ET106" s="29"/>
      <c r="EU106" s="29"/>
      <c r="EV106" s="29"/>
      <c r="EW106" s="29"/>
      <c r="EX106" s="29"/>
      <c r="EY106" s="29"/>
      <c r="EZ106" s="29"/>
      <c r="FA106" s="29"/>
      <c r="FB106" s="29"/>
      <c r="FC106" s="29"/>
    </row>
    <row r="107" spans="3:15"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</row>
    <row r="108" spans="3:15"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</row>
    <row r="109" spans="3:15"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</row>
    <row r="110" spans="3:15"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</row>
    <row r="111" spans="3:15"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</row>
    <row r="112" spans="3:15"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</row>
    <row r="113" spans="3:15"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</row>
    <row r="114" spans="3:15"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</row>
    <row r="115" spans="3:15"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</row>
    <row r="116" spans="3:15"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</row>
    <row r="117" spans="3:15"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</row>
    <row r="118" spans="3:15"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</row>
    <row r="119" spans="3:15"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</row>
    <row r="120" spans="3:15"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</row>
    <row r="121" spans="3:15"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</row>
    <row r="122" spans="3:15"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</row>
    <row r="123" spans="3:15"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</row>
    <row r="124" spans="3:15"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</row>
    <row r="125" spans="3:15"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</row>
    <row r="126" spans="3:15"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</row>
    <row r="127" spans="3:15"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</row>
    <row r="128" spans="3:15"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</row>
    <row r="129" spans="3:15"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</row>
    <row r="130" spans="3:15"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</row>
    <row r="131" spans="3:15"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</row>
    <row r="132" spans="3:15"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</row>
    <row r="133" spans="3:15"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</row>
    <row r="134" spans="3:15"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</row>
    <row r="135" spans="3:15"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</row>
    <row r="136" spans="3:15"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</row>
    <row r="137" spans="3:15"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</row>
    <row r="138" spans="3:15"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</row>
    <row r="139" spans="3:15"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</row>
    <row r="140" spans="3:15"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</row>
    <row r="141" spans="3:15"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</row>
    <row r="142" spans="3:15"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</row>
    <row r="143" spans="3:15"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</row>
    <row r="144" spans="3:15"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</row>
    <row r="145" spans="3:15"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</row>
    <row r="146" spans="3:15"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</row>
    <row r="147" spans="3:15"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</row>
    <row r="148" spans="3:15"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</row>
    <row r="149" spans="3:15"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</row>
    <row r="150" spans="3:15"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</row>
    <row r="151" spans="3:15"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</row>
    <row r="152" spans="3:15"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</row>
    <row r="153" spans="3:15"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</row>
    <row r="154" spans="3:15"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</row>
    <row r="155" spans="3:15"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</row>
    <row r="156" spans="3:15"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</row>
    <row r="157" spans="3:15"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</row>
    <row r="158" spans="3:15"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</row>
    <row r="159" spans="3:15"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</row>
    <row r="160" spans="3:15"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</row>
    <row r="161" spans="3:15"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</row>
    <row r="162" spans="3:15"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</row>
    <row r="163" spans="3:15"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</row>
    <row r="164" spans="3:15"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</row>
  </sheetData>
  <hyperlinks>
    <hyperlink ref="B2" location="Menu!A1"/>
    <hyperlink ref="A2:B2" location="Menu!B31" display="Back to main menu"/>
    <hyperlink ref="Y2:Z2" location="Menu!B31" display="Back to Main Menu"/>
    <hyperlink ref="AW2:AX2" location="Menu!B31" display="Back to Main Menu"/>
    <hyperlink ref="BU2:BV2" location="Menu!B31" display="Back to Main Menu"/>
    <hyperlink ref="CS2:CT2" location="Menu!B31" display="Back to Main Menu"/>
    <hyperlink ref="DQ2:DR2" location="Menu!B31" display="Back to Main Menu"/>
    <hyperlink ref="EP2" location="Menu!A1"/>
    <hyperlink ref="EO2:EP2" location="Menu!B31" display="Back to main menu"/>
  </hyperlinks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K34"/>
  <sheetViews>
    <sheetView topLeftCell="DO1" workbookViewId="0">
      <selection activeCell="W18" sqref="W18"/>
    </sheetView>
  </sheetViews>
  <sheetFormatPr defaultColWidth="9" defaultRowHeight="12.5"/>
  <cols>
    <col min="1" max="1" width="3" customWidth="1"/>
    <col min="2" max="2" width="52" style="15" customWidth="1"/>
    <col min="3" max="3" width="10.4545454545455" customWidth="1"/>
    <col min="4" max="15" width="10.4545454545455" hidden="1" customWidth="1"/>
    <col min="16" max="22" width="9" hidden="1" customWidth="1"/>
    <col min="23" max="23" width="8.72727272727273"/>
    <col min="25" max="25" width="3" customWidth="1"/>
    <col min="26" max="26" width="48.1818181818182" style="15" customWidth="1"/>
    <col min="27" max="27" width="10.4545454545455" customWidth="1"/>
    <col min="28" max="39" width="10.4545454545455" hidden="1" customWidth="1"/>
    <col min="40" max="41" width="9" hidden="1" customWidth="1"/>
    <col min="42" max="43" width="9.54545454545454" hidden="1" customWidth="1"/>
    <col min="44" max="46" width="9" hidden="1" customWidth="1"/>
    <col min="47" max="47" width="8.72727272727273"/>
    <col min="49" max="49" width="3" customWidth="1"/>
    <col min="50" max="50" width="48.1818181818182" style="15" customWidth="1"/>
    <col min="51" max="51" width="10.4545454545455" customWidth="1"/>
    <col min="52" max="63" width="10.4545454545455" hidden="1" customWidth="1"/>
    <col min="64" max="64" width="9.72727272727273" hidden="1" customWidth="1"/>
    <col min="65" max="65" width="10.2727272727273" hidden="1" customWidth="1"/>
    <col min="66" max="67" width="9.54545454545454" hidden="1" customWidth="1"/>
    <col min="68" max="68" width="11" hidden="1" customWidth="1"/>
    <col min="69" max="70" width="10.8181818181818" hidden="1" customWidth="1"/>
    <col min="71" max="71" width="10.8181818181818" customWidth="1"/>
    <col min="73" max="73" width="3" customWidth="1"/>
    <col min="74" max="74" width="48.1818181818182" style="15" customWidth="1"/>
    <col min="75" max="75" width="10.4545454545455" customWidth="1"/>
    <col min="76" max="87" width="10.4545454545455" hidden="1" customWidth="1"/>
    <col min="88" max="89" width="9" hidden="1" customWidth="1"/>
    <col min="90" max="91" width="9.54545454545454" hidden="1" customWidth="1"/>
    <col min="92" max="94" width="9" hidden="1" customWidth="1"/>
    <col min="95" max="95" width="8.72727272727273"/>
    <col min="97" max="97" width="3" customWidth="1"/>
    <col min="98" max="98" width="48.1818181818182" style="15" customWidth="1"/>
    <col min="99" max="99" width="10.4545454545455" customWidth="1"/>
    <col min="100" max="111" width="10.4545454545455" hidden="1" customWidth="1"/>
    <col min="112" max="113" width="9" hidden="1" customWidth="1"/>
    <col min="114" max="115" width="9.54545454545454" hidden="1" customWidth="1"/>
    <col min="116" max="118" width="9" hidden="1" customWidth="1"/>
    <col min="119" max="119" width="8.72727272727273"/>
    <col min="121" max="121" width="3" customWidth="1"/>
    <col min="122" max="122" width="30" style="15" customWidth="1"/>
    <col min="123" max="123" width="10.4545454545455" customWidth="1"/>
    <col min="124" max="135" width="10.4545454545455" hidden="1" customWidth="1"/>
    <col min="136" max="137" width="9" hidden="1" customWidth="1"/>
    <col min="138" max="139" width="9.54545454545454" hidden="1" customWidth="1"/>
    <col min="140" max="142" width="9" hidden="1" customWidth="1"/>
    <col min="143" max="143" width="8.72727272727273"/>
    <col min="145" max="145" width="3" customWidth="1"/>
    <col min="146" max="146" width="52" style="15" customWidth="1"/>
    <col min="147" max="147" width="10.4545454545455" customWidth="1"/>
    <col min="148" max="159" width="10.4545454545455" hidden="1" customWidth="1"/>
    <col min="160" max="166" width="9" hidden="1" customWidth="1"/>
    <col min="167" max="167" width="8.72727272727273"/>
  </cols>
  <sheetData>
    <row r="2" ht="18" spans="1:146">
      <c r="A2" s="21" t="s">
        <v>285</v>
      </c>
      <c r="B2" s="22"/>
      <c r="Y2" s="21" t="s">
        <v>286</v>
      </c>
      <c r="Z2" s="22"/>
      <c r="AW2" s="21" t="s">
        <v>286</v>
      </c>
      <c r="AX2" s="22"/>
      <c r="BU2" s="21" t="s">
        <v>286</v>
      </c>
      <c r="BV2" s="22"/>
      <c r="CS2" s="21" t="s">
        <v>286</v>
      </c>
      <c r="CT2" s="22"/>
      <c r="DQ2" s="21" t="s">
        <v>286</v>
      </c>
      <c r="DR2" s="22"/>
      <c r="EO2" s="21" t="s">
        <v>285</v>
      </c>
      <c r="EP2" s="22"/>
    </row>
    <row r="5" ht="18" spans="1:159">
      <c r="A5" s="2" t="s">
        <v>251</v>
      </c>
      <c r="F5" s="23"/>
      <c r="G5" s="23"/>
      <c r="H5" s="23"/>
      <c r="I5" s="23"/>
      <c r="J5" s="23"/>
      <c r="K5" s="23"/>
      <c r="L5" s="23"/>
      <c r="M5" s="23"/>
      <c r="N5" s="23"/>
      <c r="O5" s="23"/>
      <c r="Y5" s="2" t="s">
        <v>251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W5" s="2" t="s">
        <v>251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U5" s="2" t="s">
        <v>251</v>
      </c>
      <c r="BZ5" s="23"/>
      <c r="CA5" s="23"/>
      <c r="CB5" s="23"/>
      <c r="CC5" s="23"/>
      <c r="CD5" s="23"/>
      <c r="CE5" s="23"/>
      <c r="CF5" s="23"/>
      <c r="CG5" s="23"/>
      <c r="CH5" s="23"/>
      <c r="CI5" s="23"/>
      <c r="CS5" s="2" t="s">
        <v>251</v>
      </c>
      <c r="CX5" s="23"/>
      <c r="CY5" s="23"/>
      <c r="CZ5" s="23"/>
      <c r="DA5" s="23"/>
      <c r="DB5" s="23"/>
      <c r="DC5" s="23"/>
      <c r="DD5" s="23"/>
      <c r="DE5" s="23"/>
      <c r="DF5" s="23"/>
      <c r="DG5" s="23"/>
      <c r="DQ5" s="2" t="s">
        <v>251</v>
      </c>
      <c r="DV5" s="23"/>
      <c r="DW5" s="23"/>
      <c r="DX5" s="23"/>
      <c r="DY5" s="23"/>
      <c r="DZ5" s="23"/>
      <c r="EA5" s="23"/>
      <c r="EB5" s="23"/>
      <c r="EC5" s="23"/>
      <c r="ED5" s="23"/>
      <c r="EE5" s="23"/>
      <c r="EO5" s="2" t="s">
        <v>251</v>
      </c>
      <c r="ET5" s="23"/>
      <c r="EU5" s="23"/>
      <c r="EV5" s="23"/>
      <c r="EW5" s="23"/>
      <c r="EX5" s="23"/>
      <c r="EY5" s="23"/>
      <c r="EZ5" s="23"/>
      <c r="FA5" s="23"/>
      <c r="FB5" s="23"/>
      <c r="FC5" s="23"/>
    </row>
    <row r="6" ht="18" spans="25:135">
      <c r="Y6" s="2"/>
      <c r="AD6" s="23"/>
      <c r="AE6" s="23"/>
      <c r="AF6" s="23"/>
      <c r="AG6" s="23"/>
      <c r="AH6" s="23"/>
      <c r="AI6" s="23"/>
      <c r="AJ6" s="23"/>
      <c r="AK6" s="23"/>
      <c r="AL6" s="23"/>
      <c r="AM6" s="23"/>
      <c r="AW6" s="2"/>
      <c r="BB6" s="23"/>
      <c r="BC6" s="23"/>
      <c r="BD6" s="23"/>
      <c r="BE6" s="23"/>
      <c r="BF6" s="23"/>
      <c r="BG6" s="23"/>
      <c r="BH6" s="23"/>
      <c r="BI6" s="23"/>
      <c r="BJ6" s="23"/>
      <c r="BK6" s="23"/>
      <c r="BU6" s="2"/>
      <c r="BZ6" s="23"/>
      <c r="CA6" s="23"/>
      <c r="CB6" s="23"/>
      <c r="CC6" s="23"/>
      <c r="CD6" s="23"/>
      <c r="CE6" s="23"/>
      <c r="CF6" s="23"/>
      <c r="CG6" s="23"/>
      <c r="CH6" s="23"/>
      <c r="CI6" s="23"/>
      <c r="CS6" s="2"/>
      <c r="CX6" s="23"/>
      <c r="CY6" s="23"/>
      <c r="CZ6" s="23"/>
      <c r="DA6" s="23"/>
      <c r="DB6" s="23"/>
      <c r="DC6" s="23"/>
      <c r="DD6" s="23"/>
      <c r="DE6" s="23"/>
      <c r="DF6" s="23"/>
      <c r="DG6" s="23"/>
      <c r="DQ6" s="2"/>
      <c r="DV6" s="23"/>
      <c r="DW6" s="23"/>
      <c r="DX6" s="23"/>
      <c r="DY6" s="23"/>
      <c r="DZ6" s="23"/>
      <c r="EA6" s="23"/>
      <c r="EB6" s="23"/>
      <c r="EC6" s="23"/>
      <c r="ED6" s="23"/>
      <c r="EE6" s="23"/>
    </row>
    <row r="7" ht="20.5" spans="1:149">
      <c r="A7" s="4" t="s">
        <v>287</v>
      </c>
      <c r="C7" s="23"/>
      <c r="D7" s="23"/>
      <c r="E7" s="23"/>
      <c r="Y7" s="4" t="s">
        <v>306</v>
      </c>
      <c r="AA7" s="23"/>
      <c r="AB7" s="23"/>
      <c r="AC7" s="23"/>
      <c r="AW7" s="4" t="s">
        <v>307</v>
      </c>
      <c r="AY7" s="23"/>
      <c r="AZ7" s="23"/>
      <c r="BA7" s="23"/>
      <c r="BU7" s="4" t="s">
        <v>288</v>
      </c>
      <c r="BW7" s="23"/>
      <c r="BX7" s="23"/>
      <c r="BY7" s="23"/>
      <c r="CS7" s="4" t="s">
        <v>289</v>
      </c>
      <c r="CU7" s="23"/>
      <c r="CV7" s="23"/>
      <c r="CW7" s="23"/>
      <c r="DQ7" s="73" t="s">
        <v>393</v>
      </c>
      <c r="DS7" s="23"/>
      <c r="DT7" s="23"/>
      <c r="DU7" s="23"/>
      <c r="EO7" s="4" t="s">
        <v>258</v>
      </c>
      <c r="EQ7" s="23"/>
      <c r="ER7" s="23"/>
      <c r="ES7" s="23"/>
    </row>
    <row r="8" ht="15.5" spans="1:167">
      <c r="A8" s="4" t="s">
        <v>394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Y8" s="4" t="s">
        <v>394</v>
      </c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W8" s="4" t="s">
        <v>394</v>
      </c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4" t="s">
        <v>394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S8" s="4" t="s">
        <v>394</v>
      </c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Q8" s="4" t="s">
        <v>394</v>
      </c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O8" s="4" t="s">
        <v>394</v>
      </c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</row>
    <row r="9" ht="15.5" spans="27:123">
      <c r="AA9" s="17"/>
      <c r="AY9" s="17"/>
      <c r="BW9" s="17"/>
      <c r="CU9" s="17"/>
      <c r="DS9" s="17"/>
    </row>
    <row r="11" ht="13.75" spans="3:167">
      <c r="C11" s="6">
        <v>2000</v>
      </c>
      <c r="D11" s="6">
        <v>2001</v>
      </c>
      <c r="E11" s="6">
        <v>2002</v>
      </c>
      <c r="F11" s="6">
        <v>2003</v>
      </c>
      <c r="G11" s="6">
        <v>2004</v>
      </c>
      <c r="H11" s="6">
        <v>2005</v>
      </c>
      <c r="I11" s="6">
        <v>2006</v>
      </c>
      <c r="J11" s="6">
        <v>2007</v>
      </c>
      <c r="K11" s="6">
        <v>2008</v>
      </c>
      <c r="L11" s="6">
        <v>2009</v>
      </c>
      <c r="M11" s="6">
        <v>2010</v>
      </c>
      <c r="N11" s="6">
        <v>2011</v>
      </c>
      <c r="O11" s="6">
        <v>2012</v>
      </c>
      <c r="P11" s="6">
        <v>2013</v>
      </c>
      <c r="Q11" s="6">
        <v>2014</v>
      </c>
      <c r="R11" s="6">
        <v>2015</v>
      </c>
      <c r="S11" s="6">
        <v>2016</v>
      </c>
      <c r="T11" s="6">
        <v>2017</v>
      </c>
      <c r="U11" s="6">
        <v>2018</v>
      </c>
      <c r="V11" s="6">
        <v>2019</v>
      </c>
      <c r="W11" s="6">
        <v>2020</v>
      </c>
      <c r="AA11" s="6">
        <v>2000</v>
      </c>
      <c r="AB11" s="6">
        <v>2001</v>
      </c>
      <c r="AC11" s="6">
        <v>2002</v>
      </c>
      <c r="AD11" s="6">
        <v>2003</v>
      </c>
      <c r="AE11" s="6">
        <v>2004</v>
      </c>
      <c r="AF11" s="6">
        <v>2005</v>
      </c>
      <c r="AG11" s="6">
        <v>2006</v>
      </c>
      <c r="AH11" s="6">
        <v>2007</v>
      </c>
      <c r="AI11" s="6">
        <v>2008</v>
      </c>
      <c r="AJ11" s="6">
        <v>2009</v>
      </c>
      <c r="AK11" s="6">
        <v>2010</v>
      </c>
      <c r="AL11" s="6">
        <v>2011</v>
      </c>
      <c r="AM11" s="6">
        <v>2012</v>
      </c>
      <c r="AN11" s="6">
        <v>2013</v>
      </c>
      <c r="AO11" s="6">
        <v>2014</v>
      </c>
      <c r="AP11" s="6">
        <v>2015</v>
      </c>
      <c r="AQ11" s="6">
        <v>2016</v>
      </c>
      <c r="AR11" s="6">
        <v>2017</v>
      </c>
      <c r="AS11" s="6">
        <v>2018</v>
      </c>
      <c r="AT11" s="6">
        <v>2019</v>
      </c>
      <c r="AU11" s="6">
        <v>2020</v>
      </c>
      <c r="AY11" s="6">
        <v>2000</v>
      </c>
      <c r="AZ11" s="6">
        <v>2001</v>
      </c>
      <c r="BA11" s="6">
        <v>2002</v>
      </c>
      <c r="BB11" s="6">
        <v>2003</v>
      </c>
      <c r="BC11" s="6">
        <v>2004</v>
      </c>
      <c r="BD11" s="6">
        <v>2005</v>
      </c>
      <c r="BE11" s="6">
        <v>2006</v>
      </c>
      <c r="BF11" s="6">
        <v>2007</v>
      </c>
      <c r="BG11" s="6">
        <v>2008</v>
      </c>
      <c r="BH11" s="6">
        <v>2009</v>
      </c>
      <c r="BI11" s="6">
        <v>2010</v>
      </c>
      <c r="BJ11" s="6">
        <v>2011</v>
      </c>
      <c r="BK11" s="6">
        <v>2012</v>
      </c>
      <c r="BL11" s="6">
        <v>2013</v>
      </c>
      <c r="BM11" s="6">
        <v>2014</v>
      </c>
      <c r="BN11" s="6">
        <v>2015</v>
      </c>
      <c r="BO11" s="6">
        <v>2016</v>
      </c>
      <c r="BP11" s="6">
        <v>2017</v>
      </c>
      <c r="BQ11" s="6">
        <v>2018</v>
      </c>
      <c r="BR11" s="6">
        <v>2019</v>
      </c>
      <c r="BS11" s="6">
        <v>2020</v>
      </c>
      <c r="BW11" s="6">
        <v>2000</v>
      </c>
      <c r="BX11" s="6">
        <v>2001</v>
      </c>
      <c r="BY11" s="6">
        <v>2002</v>
      </c>
      <c r="BZ11" s="6">
        <v>2003</v>
      </c>
      <c r="CA11" s="6">
        <v>2004</v>
      </c>
      <c r="CB11" s="6">
        <v>2005</v>
      </c>
      <c r="CC11" s="6">
        <v>2006</v>
      </c>
      <c r="CD11" s="6">
        <v>2007</v>
      </c>
      <c r="CE11" s="6">
        <v>2008</v>
      </c>
      <c r="CF11" s="6">
        <v>2009</v>
      </c>
      <c r="CG11" s="6">
        <v>2010</v>
      </c>
      <c r="CH11" s="6">
        <v>2011</v>
      </c>
      <c r="CI11" s="6">
        <v>2012</v>
      </c>
      <c r="CJ11" s="6">
        <v>2013</v>
      </c>
      <c r="CK11" s="6">
        <v>2014</v>
      </c>
      <c r="CL11" s="6">
        <v>2015</v>
      </c>
      <c r="CM11" s="6">
        <v>2016</v>
      </c>
      <c r="CN11" s="6">
        <v>2017</v>
      </c>
      <c r="CO11" s="6">
        <v>2018</v>
      </c>
      <c r="CP11" s="6">
        <v>2019</v>
      </c>
      <c r="CQ11" s="6">
        <v>2020</v>
      </c>
      <c r="CU11" s="6">
        <v>2000</v>
      </c>
      <c r="CV11" s="6">
        <v>2001</v>
      </c>
      <c r="CW11" s="6">
        <v>2002</v>
      </c>
      <c r="CX11" s="6">
        <v>2003</v>
      </c>
      <c r="CY11" s="6">
        <v>2004</v>
      </c>
      <c r="CZ11" s="6">
        <v>2005</v>
      </c>
      <c r="DA11" s="6">
        <v>2006</v>
      </c>
      <c r="DB11" s="6">
        <v>2007</v>
      </c>
      <c r="DC11" s="6">
        <v>2008</v>
      </c>
      <c r="DD11" s="6">
        <v>2009</v>
      </c>
      <c r="DE11" s="6">
        <v>2010</v>
      </c>
      <c r="DF11" s="6">
        <v>2011</v>
      </c>
      <c r="DG11" s="6">
        <v>2012</v>
      </c>
      <c r="DH11" s="6">
        <v>2013</v>
      </c>
      <c r="DI11" s="6">
        <v>2014</v>
      </c>
      <c r="DJ11" s="6">
        <v>2015</v>
      </c>
      <c r="DK11" s="6">
        <v>2016</v>
      </c>
      <c r="DL11" s="6">
        <v>2017</v>
      </c>
      <c r="DM11" s="6">
        <v>2018</v>
      </c>
      <c r="DN11" s="6">
        <v>2019</v>
      </c>
      <c r="DO11" s="6">
        <v>2020</v>
      </c>
      <c r="DS11" s="6">
        <v>2000</v>
      </c>
      <c r="DT11" s="6">
        <v>2001</v>
      </c>
      <c r="DU11" s="6">
        <v>2002</v>
      </c>
      <c r="DV11" s="6">
        <v>2003</v>
      </c>
      <c r="DW11" s="6">
        <v>2004</v>
      </c>
      <c r="DX11" s="6">
        <v>2005</v>
      </c>
      <c r="DY11" s="6">
        <v>2006</v>
      </c>
      <c r="DZ11" s="6">
        <v>2007</v>
      </c>
      <c r="EA11" s="6">
        <v>2008</v>
      </c>
      <c r="EB11" s="6">
        <v>2009</v>
      </c>
      <c r="EC11" s="6">
        <v>2010</v>
      </c>
      <c r="ED11" s="6">
        <v>2011</v>
      </c>
      <c r="EE11" s="6">
        <v>2012</v>
      </c>
      <c r="EF11" s="6">
        <v>2013</v>
      </c>
      <c r="EG11" s="6">
        <v>2014</v>
      </c>
      <c r="EH11" s="6">
        <v>2015</v>
      </c>
      <c r="EI11" s="6">
        <v>2016</v>
      </c>
      <c r="EJ11" s="6">
        <v>2017</v>
      </c>
      <c r="EK11" s="6">
        <v>2018</v>
      </c>
      <c r="EL11" s="6">
        <v>2019</v>
      </c>
      <c r="EM11" s="6">
        <v>2020</v>
      </c>
      <c r="EQ11" s="6">
        <v>2000</v>
      </c>
      <c r="ER11" s="6">
        <v>2001</v>
      </c>
      <c r="ES11" s="6">
        <v>2002</v>
      </c>
      <c r="ET11" s="6">
        <v>2003</v>
      </c>
      <c r="EU11" s="6">
        <v>2004</v>
      </c>
      <c r="EV11" s="6">
        <v>2005</v>
      </c>
      <c r="EW11" s="6">
        <v>2006</v>
      </c>
      <c r="EX11" s="6">
        <v>2007</v>
      </c>
      <c r="EY11" s="6">
        <v>2008</v>
      </c>
      <c r="EZ11" s="6">
        <v>2009</v>
      </c>
      <c r="FA11" s="6">
        <v>2010</v>
      </c>
      <c r="FB11" s="6">
        <v>2011</v>
      </c>
      <c r="FC11" s="6">
        <v>2012</v>
      </c>
      <c r="FD11" s="6">
        <v>2013</v>
      </c>
      <c r="FE11" s="6">
        <v>2014</v>
      </c>
      <c r="FF11" s="6">
        <v>2015</v>
      </c>
      <c r="FG11" s="6">
        <v>2016</v>
      </c>
      <c r="FH11" s="6">
        <v>2017</v>
      </c>
      <c r="FI11" s="6">
        <v>2018</v>
      </c>
      <c r="FJ11" s="6">
        <v>2019</v>
      </c>
      <c r="FK11" s="6">
        <v>2020</v>
      </c>
    </row>
    <row r="13" ht="14.5" spans="1:167">
      <c r="A13" s="7"/>
      <c r="B13" s="8" t="s">
        <v>395</v>
      </c>
      <c r="C13" s="26">
        <v>0.063179</v>
      </c>
      <c r="D13" s="26">
        <v>0.098213</v>
      </c>
      <c r="E13" s="26">
        <v>0.091192</v>
      </c>
      <c r="F13" s="26">
        <v>0.113447</v>
      </c>
      <c r="G13" s="26">
        <v>0.085493</v>
      </c>
      <c r="H13" s="26">
        <v>0.155687</v>
      </c>
      <c r="I13" s="26">
        <v>0.159084</v>
      </c>
      <c r="J13" s="26">
        <v>0.147999</v>
      </c>
      <c r="K13" s="26">
        <v>0.194507</v>
      </c>
      <c r="L13" s="26">
        <v>0.197573</v>
      </c>
      <c r="M13" s="26">
        <v>0.284433</v>
      </c>
      <c r="N13" s="26">
        <v>0.161421</v>
      </c>
      <c r="O13" s="26">
        <v>0.295621</v>
      </c>
      <c r="P13" s="26">
        <v>0.280322</v>
      </c>
      <c r="Q13" s="26">
        <v>0.248424</v>
      </c>
      <c r="R13" s="26">
        <v>0.293495</v>
      </c>
      <c r="S13" s="26">
        <v>0.287982</v>
      </c>
      <c r="T13" s="26">
        <v>0.300004</v>
      </c>
      <c r="U13" s="26">
        <v>0.407134</v>
      </c>
      <c r="V13" s="26">
        <v>0.247729</v>
      </c>
      <c r="W13" s="26">
        <v>0.469914</v>
      </c>
      <c r="Y13" s="7"/>
      <c r="Z13" s="8" t="s">
        <v>395</v>
      </c>
      <c r="AA13" s="26">
        <v>1.199616</v>
      </c>
      <c r="AB13" s="26">
        <v>2.66951</v>
      </c>
      <c r="AC13" s="26">
        <v>2.986481</v>
      </c>
      <c r="AD13" s="26">
        <v>2.852957</v>
      </c>
      <c r="AE13" s="26">
        <v>2.210181</v>
      </c>
      <c r="AF13" s="26">
        <v>4.590681</v>
      </c>
      <c r="AG13" s="26">
        <v>3.869955</v>
      </c>
      <c r="AH13" s="26">
        <v>3.563815</v>
      </c>
      <c r="AI13" s="26">
        <v>3.219715</v>
      </c>
      <c r="AJ13" s="26">
        <v>2.979485</v>
      </c>
      <c r="AK13" s="26">
        <v>4.952272</v>
      </c>
      <c r="AL13" s="26">
        <v>5.049197</v>
      </c>
      <c r="AM13" s="26">
        <v>5.813929</v>
      </c>
      <c r="AN13" s="26">
        <v>4.195687</v>
      </c>
      <c r="AO13" s="26">
        <v>4.130598</v>
      </c>
      <c r="AP13" s="26">
        <v>4.346404</v>
      </c>
      <c r="AQ13" s="26">
        <v>5.135399</v>
      </c>
      <c r="AR13" s="26">
        <v>4.212212</v>
      </c>
      <c r="AS13" s="26">
        <v>6.10543</v>
      </c>
      <c r="AT13" s="26">
        <v>3.988149</v>
      </c>
      <c r="AU13" s="26">
        <v>5.87918</v>
      </c>
      <c r="AW13" s="7"/>
      <c r="AX13" s="8" t="s">
        <v>395</v>
      </c>
      <c r="AY13" s="26">
        <v>10.715195</v>
      </c>
      <c r="AZ13" s="26">
        <v>17.188184</v>
      </c>
      <c r="BA13" s="26">
        <v>21.175903</v>
      </c>
      <c r="BB13" s="26">
        <v>14.813044</v>
      </c>
      <c r="BC13" s="26">
        <v>11.753877</v>
      </c>
      <c r="BD13" s="26">
        <v>24.917605</v>
      </c>
      <c r="BE13" s="26">
        <v>18.142692</v>
      </c>
      <c r="BF13" s="26">
        <v>19.30382</v>
      </c>
      <c r="BG13" s="26">
        <v>13.236321</v>
      </c>
      <c r="BH13" s="26">
        <v>10.268825</v>
      </c>
      <c r="BI13" s="26">
        <v>23.031361</v>
      </c>
      <c r="BJ13" s="26">
        <v>22.482008</v>
      </c>
      <c r="BK13" s="26">
        <v>25.63819</v>
      </c>
      <c r="BL13" s="26">
        <v>17.216043</v>
      </c>
      <c r="BM13" s="26">
        <v>14.203881</v>
      </c>
      <c r="BN13" s="26">
        <v>18.976295</v>
      </c>
      <c r="BO13" s="26">
        <v>26.898253</v>
      </c>
      <c r="BP13" s="26">
        <v>17.705492</v>
      </c>
      <c r="BQ13" s="26">
        <v>24.881263</v>
      </c>
      <c r="BR13" s="26">
        <v>16.635278</v>
      </c>
      <c r="BS13" s="26">
        <v>25.180611</v>
      </c>
      <c r="BU13" s="7"/>
      <c r="BV13" s="8" t="s">
        <v>395</v>
      </c>
      <c r="BW13" s="26">
        <v>0.70066</v>
      </c>
      <c r="BX13" s="26">
        <v>1.130195</v>
      </c>
      <c r="BY13" s="26">
        <v>1.18243</v>
      </c>
      <c r="BZ13" s="26">
        <v>1.46908</v>
      </c>
      <c r="CA13" s="26">
        <v>0.452419</v>
      </c>
      <c r="CB13" s="26">
        <v>1.274847</v>
      </c>
      <c r="CC13" s="26">
        <v>1.468892</v>
      </c>
      <c r="CD13" s="26">
        <v>1.511187</v>
      </c>
      <c r="CE13" s="26">
        <v>1.107133</v>
      </c>
      <c r="CF13" s="26">
        <v>0.963163</v>
      </c>
      <c r="CG13" s="26">
        <v>1.429078</v>
      </c>
      <c r="CH13" s="26">
        <v>2.130454</v>
      </c>
      <c r="CI13" s="26">
        <v>1.34666</v>
      </c>
      <c r="CJ13" s="26">
        <v>0.994944</v>
      </c>
      <c r="CK13" s="26">
        <v>1.677324</v>
      </c>
      <c r="CL13" s="26">
        <v>1.935512</v>
      </c>
      <c r="CM13" s="26">
        <v>1.538891</v>
      </c>
      <c r="CN13" s="26">
        <v>1.971244</v>
      </c>
      <c r="CO13" s="26">
        <v>2.437859</v>
      </c>
      <c r="CP13" s="26">
        <v>1.851509</v>
      </c>
      <c r="CQ13" s="26">
        <v>2.584678</v>
      </c>
      <c r="CS13" s="7"/>
      <c r="CT13" s="8" t="s">
        <v>395</v>
      </c>
      <c r="CU13" s="26">
        <v>0.21071</v>
      </c>
      <c r="CV13" s="26">
        <v>0.366454</v>
      </c>
      <c r="CW13" s="26">
        <v>0.419922</v>
      </c>
      <c r="CX13" s="26">
        <v>0.488416</v>
      </c>
      <c r="CY13" s="26">
        <v>0.164399</v>
      </c>
      <c r="CZ13" s="26">
        <v>0.257693</v>
      </c>
      <c r="DA13" s="26">
        <v>0.468341</v>
      </c>
      <c r="DB13" s="26">
        <v>0.514839</v>
      </c>
      <c r="DC13" s="26">
        <v>0.451886</v>
      </c>
      <c r="DD13" s="26">
        <v>0.295048</v>
      </c>
      <c r="DE13" s="26">
        <v>0.325423</v>
      </c>
      <c r="DF13" s="26">
        <v>0.534883</v>
      </c>
      <c r="DG13" s="26">
        <v>0.546419</v>
      </c>
      <c r="DH13" s="26">
        <v>0.586907</v>
      </c>
      <c r="DI13" s="26">
        <v>0.494098</v>
      </c>
      <c r="DJ13" s="26">
        <v>0.720369</v>
      </c>
      <c r="DK13" s="26">
        <v>0.504154</v>
      </c>
      <c r="DL13" s="26">
        <v>0.744418</v>
      </c>
      <c r="DM13" s="26">
        <v>0.787929</v>
      </c>
      <c r="DN13" s="26">
        <v>0.45315</v>
      </c>
      <c r="DO13" s="26">
        <v>0.683497</v>
      </c>
      <c r="DQ13" s="7"/>
      <c r="DR13" s="8" t="s">
        <v>395</v>
      </c>
      <c r="DS13" s="26">
        <v>0.060638</v>
      </c>
      <c r="DT13" s="26">
        <v>0.113968</v>
      </c>
      <c r="DU13" s="26">
        <v>0.215474</v>
      </c>
      <c r="DV13" s="26">
        <v>0.173602</v>
      </c>
      <c r="DW13" s="26">
        <v>0.12209</v>
      </c>
      <c r="DX13" s="26">
        <v>0.067027</v>
      </c>
      <c r="DY13" s="26">
        <v>0.362967</v>
      </c>
      <c r="DZ13" s="26">
        <v>0.351595</v>
      </c>
      <c r="EA13" s="26">
        <v>0.402053</v>
      </c>
      <c r="EB13" s="26">
        <v>0.320535</v>
      </c>
      <c r="EC13" s="26">
        <v>0.166225</v>
      </c>
      <c r="ED13" s="26">
        <v>0.186493</v>
      </c>
      <c r="EE13" s="26">
        <v>0.176589</v>
      </c>
      <c r="EF13" s="26">
        <v>0.154301</v>
      </c>
      <c r="EG13" s="26">
        <v>0.256742</v>
      </c>
      <c r="EH13" s="26">
        <v>0.329819</v>
      </c>
      <c r="EI13" s="26">
        <v>0.121994</v>
      </c>
      <c r="EJ13" s="26">
        <v>0.344014</v>
      </c>
      <c r="EK13" s="26">
        <v>0.315323</v>
      </c>
      <c r="EL13" s="26">
        <v>0.112199</v>
      </c>
      <c r="EM13" s="26">
        <v>0.294765</v>
      </c>
      <c r="EO13" s="7"/>
      <c r="EP13" s="8" t="s">
        <v>395</v>
      </c>
      <c r="EQ13" s="26">
        <v>0.153307</v>
      </c>
      <c r="ER13" s="26">
        <v>0.127936</v>
      </c>
      <c r="ES13" s="26">
        <v>0.328864</v>
      </c>
      <c r="ET13" s="26">
        <v>0.553418</v>
      </c>
      <c r="EU13" s="26">
        <v>1.150344</v>
      </c>
      <c r="EV13" s="26">
        <v>0.659124</v>
      </c>
      <c r="EW13" s="26">
        <v>0.674098</v>
      </c>
      <c r="EX13" s="26">
        <v>0.520605</v>
      </c>
      <c r="EY13" s="26">
        <v>0.732079</v>
      </c>
      <c r="EZ13" s="26">
        <v>1.225216</v>
      </c>
      <c r="FA13" s="26">
        <v>0.777214</v>
      </c>
      <c r="FB13" s="26">
        <v>0.402517</v>
      </c>
      <c r="FC13" s="26">
        <v>0.747341</v>
      </c>
      <c r="FD13" s="26">
        <v>0.61283</v>
      </c>
      <c r="FE13" s="26">
        <v>1.092052</v>
      </c>
      <c r="FF13" s="26">
        <v>1.323458</v>
      </c>
      <c r="FG13" s="26">
        <v>0.719895</v>
      </c>
      <c r="FH13" s="26">
        <v>1.455875</v>
      </c>
      <c r="FI13" s="26">
        <v>1.175404</v>
      </c>
      <c r="FJ13" s="26">
        <v>0.898368</v>
      </c>
      <c r="FK13" s="26">
        <v>0.772362</v>
      </c>
    </row>
    <row r="14" ht="13" spans="2:167">
      <c r="B14" s="9" t="s">
        <v>396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Z14" s="9" t="s">
        <v>396</v>
      </c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X14" s="9" t="s">
        <v>396</v>
      </c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V14" s="9" t="s">
        <v>396</v>
      </c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T14" s="9" t="s">
        <v>396</v>
      </c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R14" s="9" t="s">
        <v>396</v>
      </c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P14" s="9" t="s">
        <v>396</v>
      </c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</row>
    <row r="15" spans="2:167">
      <c r="B15" s="62" t="s">
        <v>370</v>
      </c>
      <c r="C15" s="30">
        <v>0.033214</v>
      </c>
      <c r="D15" s="30">
        <v>0.050709</v>
      </c>
      <c r="E15" s="30">
        <v>0.051241</v>
      </c>
      <c r="F15" s="30">
        <v>0.0659</v>
      </c>
      <c r="G15" s="30">
        <v>0.048692</v>
      </c>
      <c r="H15" s="30">
        <v>0.094598</v>
      </c>
      <c r="I15" s="30">
        <v>0.091057</v>
      </c>
      <c r="J15" s="30">
        <v>0.087106</v>
      </c>
      <c r="K15" s="30">
        <v>0.117133</v>
      </c>
      <c r="L15" s="30">
        <v>0.112259</v>
      </c>
      <c r="M15" s="30">
        <v>0.164161</v>
      </c>
      <c r="N15" s="30">
        <v>0.087882</v>
      </c>
      <c r="O15" s="30">
        <v>0.156551</v>
      </c>
      <c r="P15" s="30">
        <v>0.147909</v>
      </c>
      <c r="Q15" s="30">
        <v>0.127878</v>
      </c>
      <c r="R15" s="30">
        <v>0.152774</v>
      </c>
      <c r="S15" s="30">
        <v>0.147934</v>
      </c>
      <c r="T15" s="30">
        <v>0.152818</v>
      </c>
      <c r="U15" s="30">
        <v>0.207812</v>
      </c>
      <c r="V15" s="30">
        <v>0.127337</v>
      </c>
      <c r="W15" s="30">
        <v>0.235788</v>
      </c>
      <c r="Z15" s="62" t="s">
        <v>370</v>
      </c>
      <c r="AA15" s="30">
        <v>0.469606</v>
      </c>
      <c r="AB15" s="30">
        <v>1.019436</v>
      </c>
      <c r="AC15" s="30">
        <v>1.131614</v>
      </c>
      <c r="AD15" s="30">
        <v>1.29254</v>
      </c>
      <c r="AE15" s="30">
        <v>0.880857</v>
      </c>
      <c r="AF15" s="30">
        <v>1.855339</v>
      </c>
      <c r="AG15" s="30">
        <v>1.422698</v>
      </c>
      <c r="AH15" s="30">
        <v>1.559854</v>
      </c>
      <c r="AI15" s="30">
        <v>1.22037</v>
      </c>
      <c r="AJ15" s="30">
        <v>1.21916</v>
      </c>
      <c r="AK15" s="30">
        <v>2.038897</v>
      </c>
      <c r="AL15" s="30">
        <v>1.953111</v>
      </c>
      <c r="AM15" s="30">
        <v>2.348088</v>
      </c>
      <c r="AN15" s="30">
        <v>1.675754</v>
      </c>
      <c r="AO15" s="30">
        <v>1.657335</v>
      </c>
      <c r="AP15" s="30">
        <v>1.774528</v>
      </c>
      <c r="AQ15" s="30">
        <v>2.095059</v>
      </c>
      <c r="AR15" s="30">
        <v>1.740715</v>
      </c>
      <c r="AS15" s="30">
        <v>2.547422</v>
      </c>
      <c r="AT15" s="30">
        <v>1.67513</v>
      </c>
      <c r="AU15" s="30">
        <v>2.4943</v>
      </c>
      <c r="AX15" s="62" t="s">
        <v>370</v>
      </c>
      <c r="AY15" s="30">
        <v>1.496307</v>
      </c>
      <c r="AZ15" s="30">
        <v>2.368355</v>
      </c>
      <c r="BA15" s="30">
        <v>3.03747</v>
      </c>
      <c r="BB15" s="30">
        <v>1.876292</v>
      </c>
      <c r="BC15" s="30">
        <v>1.351419</v>
      </c>
      <c r="BD15" s="30">
        <v>2.815074</v>
      </c>
      <c r="BE15" s="30">
        <v>2.255909</v>
      </c>
      <c r="BF15" s="30">
        <v>2.299932</v>
      </c>
      <c r="BG15" s="30">
        <v>1.461934</v>
      </c>
      <c r="BH15" s="30">
        <v>1.047558</v>
      </c>
      <c r="BI15" s="30">
        <v>2.215425</v>
      </c>
      <c r="BJ15" s="30">
        <v>1.953541</v>
      </c>
      <c r="BK15" s="30">
        <v>2.075349</v>
      </c>
      <c r="BL15" s="30">
        <v>1.303156</v>
      </c>
      <c r="BM15" s="30">
        <v>0.992591</v>
      </c>
      <c r="BN15" s="30">
        <v>1.236244</v>
      </c>
      <c r="BO15" s="30">
        <v>1.625778</v>
      </c>
      <c r="BP15" s="30">
        <v>0.988604</v>
      </c>
      <c r="BQ15" s="30">
        <v>1.284455</v>
      </c>
      <c r="BR15" s="30">
        <v>0.787916</v>
      </c>
      <c r="BS15" s="30">
        <v>1.089028</v>
      </c>
      <c r="BV15" s="62" t="s">
        <v>370</v>
      </c>
      <c r="BW15" s="30">
        <v>0.114187</v>
      </c>
      <c r="BX15" s="30">
        <v>0.170346</v>
      </c>
      <c r="BY15" s="30">
        <v>0.192812</v>
      </c>
      <c r="BZ15" s="30">
        <v>0.250697</v>
      </c>
      <c r="CA15" s="30">
        <v>0.066612</v>
      </c>
      <c r="CB15" s="30">
        <v>0.200467</v>
      </c>
      <c r="CC15" s="30">
        <v>0.230191</v>
      </c>
      <c r="CD15" s="30">
        <v>0.25427</v>
      </c>
      <c r="CE15" s="30">
        <v>0.181275</v>
      </c>
      <c r="CF15" s="30">
        <v>0.134312</v>
      </c>
      <c r="CG15" s="30">
        <v>0.20161</v>
      </c>
      <c r="CH15" s="30">
        <v>0.235154</v>
      </c>
      <c r="CI15" s="30">
        <v>0.138594</v>
      </c>
      <c r="CJ15" s="30">
        <v>0.099038</v>
      </c>
      <c r="CK15" s="30">
        <v>0.15402</v>
      </c>
      <c r="CL15" s="30">
        <v>0.169806</v>
      </c>
      <c r="CM15" s="30">
        <v>0.128359</v>
      </c>
      <c r="CN15" s="30">
        <v>0.155113</v>
      </c>
      <c r="CO15" s="30">
        <v>0.18353</v>
      </c>
      <c r="CP15" s="30">
        <v>0.132162</v>
      </c>
      <c r="CQ15" s="30">
        <v>0.175055</v>
      </c>
      <c r="CT15" s="62" t="s">
        <v>370</v>
      </c>
      <c r="CU15" s="30">
        <v>0.037489</v>
      </c>
      <c r="CV15" s="30">
        <v>0.074759</v>
      </c>
      <c r="CW15" s="30">
        <v>0.075849</v>
      </c>
      <c r="CX15" s="30">
        <v>0.092747</v>
      </c>
      <c r="CY15" s="30">
        <v>0.024852</v>
      </c>
      <c r="CZ15" s="30">
        <v>0.034928</v>
      </c>
      <c r="DA15" s="30">
        <v>0.069226</v>
      </c>
      <c r="DB15" s="30">
        <v>0.071605</v>
      </c>
      <c r="DC15" s="30">
        <v>0.071141</v>
      </c>
      <c r="DD15" s="30">
        <v>0.040019</v>
      </c>
      <c r="DE15" s="30">
        <v>0.046142</v>
      </c>
      <c r="DF15" s="30">
        <v>0.07547</v>
      </c>
      <c r="DG15" s="30">
        <v>0.074243</v>
      </c>
      <c r="DH15" s="30">
        <v>0.081273</v>
      </c>
      <c r="DI15" s="30">
        <v>0.067213</v>
      </c>
      <c r="DJ15" s="30">
        <v>0.097726</v>
      </c>
      <c r="DK15" s="30">
        <v>0.068804</v>
      </c>
      <c r="DL15" s="30">
        <v>0.101045</v>
      </c>
      <c r="DM15" s="30">
        <v>0.107432</v>
      </c>
      <c r="DN15" s="30">
        <v>0.0619</v>
      </c>
      <c r="DO15" s="30">
        <v>0.093234</v>
      </c>
      <c r="DR15" s="62" t="s">
        <v>370</v>
      </c>
      <c r="DS15" s="30">
        <v>0.012622</v>
      </c>
      <c r="DT15" s="30">
        <v>0.015819</v>
      </c>
      <c r="DU15" s="30">
        <v>0.037417</v>
      </c>
      <c r="DV15" s="30">
        <v>0.021577</v>
      </c>
      <c r="DW15" s="30">
        <v>0.016999</v>
      </c>
      <c r="DX15" s="30">
        <v>0.011659</v>
      </c>
      <c r="DY15" s="30">
        <v>0.064019</v>
      </c>
      <c r="DZ15" s="30">
        <v>0.053812</v>
      </c>
      <c r="EA15" s="30">
        <v>0.073834</v>
      </c>
      <c r="EB15" s="30">
        <v>0.055342</v>
      </c>
      <c r="EC15" s="30">
        <v>0.029067</v>
      </c>
      <c r="ED15" s="30">
        <v>0.032451</v>
      </c>
      <c r="EE15" s="30">
        <v>0.030105</v>
      </c>
      <c r="EF15" s="30">
        <v>0.02694</v>
      </c>
      <c r="EG15" s="30">
        <v>0.045168</v>
      </c>
      <c r="EH15" s="30">
        <v>0.058305</v>
      </c>
      <c r="EI15" s="30">
        <v>0.021944</v>
      </c>
      <c r="EJ15" s="30">
        <v>0.062392</v>
      </c>
      <c r="EK15" s="30">
        <v>0.057854</v>
      </c>
      <c r="EL15" s="30">
        <v>0.02083</v>
      </c>
      <c r="EM15" s="30">
        <v>0.055154</v>
      </c>
      <c r="EP15" s="62" t="s">
        <v>370</v>
      </c>
      <c r="EQ15" s="30">
        <v>0.042738</v>
      </c>
      <c r="ER15" s="30">
        <v>0.041944</v>
      </c>
      <c r="ES15" s="30">
        <v>0.096065</v>
      </c>
      <c r="ET15" s="30">
        <v>0.150555</v>
      </c>
      <c r="EU15" s="30">
        <v>0.231628</v>
      </c>
      <c r="EV15" s="30">
        <v>0.123396</v>
      </c>
      <c r="EW15" s="30">
        <v>0.161683</v>
      </c>
      <c r="EX15" s="30">
        <v>0.144198</v>
      </c>
      <c r="EY15" s="30">
        <v>0.179446</v>
      </c>
      <c r="EZ15" s="30">
        <v>0.357021</v>
      </c>
      <c r="FA15" s="30">
        <v>0.224397</v>
      </c>
      <c r="FB15" s="30">
        <v>0.108128</v>
      </c>
      <c r="FC15" s="30">
        <v>0.214519</v>
      </c>
      <c r="FD15" s="30">
        <v>0.176496</v>
      </c>
      <c r="FE15" s="30">
        <v>0.325405</v>
      </c>
      <c r="FF15" s="30">
        <v>0.406398</v>
      </c>
      <c r="FG15" s="30">
        <v>0.22504</v>
      </c>
      <c r="FH15" s="30">
        <v>0.46853</v>
      </c>
      <c r="FI15" s="30">
        <v>0.386468</v>
      </c>
      <c r="FJ15" s="30">
        <v>0.301344</v>
      </c>
      <c r="FK15" s="30">
        <v>0.26429</v>
      </c>
    </row>
    <row r="16" spans="2:167">
      <c r="B16" s="62" t="s">
        <v>371</v>
      </c>
      <c r="C16" s="30">
        <v>0.029966</v>
      </c>
      <c r="D16" s="30">
        <v>0.047504</v>
      </c>
      <c r="E16" s="30">
        <v>0.039952</v>
      </c>
      <c r="F16" s="30">
        <v>0.047546</v>
      </c>
      <c r="G16" s="30">
        <v>0.036801</v>
      </c>
      <c r="H16" s="30">
        <v>0.061089</v>
      </c>
      <c r="I16" s="30">
        <v>0.068027</v>
      </c>
      <c r="J16" s="30">
        <v>0.060892</v>
      </c>
      <c r="K16" s="30">
        <v>0.077374</v>
      </c>
      <c r="L16" s="30">
        <v>0.085315</v>
      </c>
      <c r="M16" s="30">
        <v>0.120272</v>
      </c>
      <c r="N16" s="30">
        <v>0.073539</v>
      </c>
      <c r="O16" s="30">
        <v>0.13907</v>
      </c>
      <c r="P16" s="30">
        <v>0.132413</v>
      </c>
      <c r="Q16" s="30">
        <v>0.120545</v>
      </c>
      <c r="R16" s="30">
        <v>0.140721</v>
      </c>
      <c r="S16" s="30">
        <v>0.140048</v>
      </c>
      <c r="T16" s="30">
        <v>0.147186</v>
      </c>
      <c r="U16" s="30">
        <v>0.199322</v>
      </c>
      <c r="V16" s="30">
        <v>0.120392</v>
      </c>
      <c r="W16" s="30">
        <v>0.234127</v>
      </c>
      <c r="Z16" s="62" t="s">
        <v>371</v>
      </c>
      <c r="AA16" s="30">
        <v>0.73001</v>
      </c>
      <c r="AB16" s="30">
        <v>1.650074</v>
      </c>
      <c r="AC16" s="30">
        <v>1.854867</v>
      </c>
      <c r="AD16" s="30">
        <v>1.560417</v>
      </c>
      <c r="AE16" s="30">
        <v>1.329325</v>
      </c>
      <c r="AF16" s="30">
        <v>2.735342</v>
      </c>
      <c r="AG16" s="30">
        <v>2.447257</v>
      </c>
      <c r="AH16" s="30">
        <v>2.00396</v>
      </c>
      <c r="AI16" s="30">
        <v>1.999345</v>
      </c>
      <c r="AJ16" s="30">
        <v>1.760325</v>
      </c>
      <c r="AK16" s="30">
        <v>2.913375</v>
      </c>
      <c r="AL16" s="30">
        <v>3.096086</v>
      </c>
      <c r="AM16" s="30">
        <v>3.465841</v>
      </c>
      <c r="AN16" s="30">
        <v>2.519933</v>
      </c>
      <c r="AO16" s="30">
        <v>2.473263</v>
      </c>
      <c r="AP16" s="30">
        <v>2.571876</v>
      </c>
      <c r="AQ16" s="30">
        <v>3.04034</v>
      </c>
      <c r="AR16" s="30">
        <v>2.471498</v>
      </c>
      <c r="AS16" s="30">
        <v>3.558009</v>
      </c>
      <c r="AT16" s="30">
        <v>2.313019</v>
      </c>
      <c r="AU16" s="30">
        <v>3.38488</v>
      </c>
      <c r="AX16" s="62" t="s">
        <v>371</v>
      </c>
      <c r="AY16" s="30">
        <v>9.218887</v>
      </c>
      <c r="AZ16" s="30">
        <v>14.819829</v>
      </c>
      <c r="BA16" s="30">
        <v>18.138433</v>
      </c>
      <c r="BB16" s="30">
        <v>12.936753</v>
      </c>
      <c r="BC16" s="30">
        <v>10.402458</v>
      </c>
      <c r="BD16" s="30">
        <v>22.102532</v>
      </c>
      <c r="BE16" s="30">
        <v>15.886783</v>
      </c>
      <c r="BF16" s="30">
        <v>17.003888</v>
      </c>
      <c r="BG16" s="30">
        <v>11.774387</v>
      </c>
      <c r="BH16" s="30">
        <v>9.221267</v>
      </c>
      <c r="BI16" s="30">
        <v>20.815937</v>
      </c>
      <c r="BJ16" s="30">
        <v>20.528467</v>
      </c>
      <c r="BK16" s="30">
        <v>23.562841</v>
      </c>
      <c r="BL16" s="30">
        <v>15.912887</v>
      </c>
      <c r="BM16" s="30">
        <v>13.21129</v>
      </c>
      <c r="BN16" s="30">
        <v>17.740051</v>
      </c>
      <c r="BO16" s="30">
        <v>25.272475</v>
      </c>
      <c r="BP16" s="30">
        <v>16.716888</v>
      </c>
      <c r="BQ16" s="30">
        <v>23.596808</v>
      </c>
      <c r="BR16" s="30">
        <v>15.847363</v>
      </c>
      <c r="BS16" s="30">
        <v>24.091583</v>
      </c>
      <c r="BV16" s="62" t="s">
        <v>371</v>
      </c>
      <c r="BW16" s="30">
        <v>0.586473</v>
      </c>
      <c r="BX16" s="30">
        <v>0.959849</v>
      </c>
      <c r="BY16" s="30">
        <v>0.989618</v>
      </c>
      <c r="BZ16" s="30">
        <v>1.218383</v>
      </c>
      <c r="CA16" s="30">
        <v>0.385807</v>
      </c>
      <c r="CB16" s="30">
        <v>1.07438</v>
      </c>
      <c r="CC16" s="30">
        <v>1.238701</v>
      </c>
      <c r="CD16" s="30">
        <v>1.256917</v>
      </c>
      <c r="CE16" s="30">
        <v>0.925859</v>
      </c>
      <c r="CF16" s="30">
        <v>0.828851</v>
      </c>
      <c r="CG16" s="30">
        <v>1.227469</v>
      </c>
      <c r="CH16" s="30">
        <v>1.895299</v>
      </c>
      <c r="CI16" s="30">
        <v>1.208066</v>
      </c>
      <c r="CJ16" s="30">
        <v>0.895907</v>
      </c>
      <c r="CK16" s="30">
        <v>1.523304</v>
      </c>
      <c r="CL16" s="30">
        <v>1.765706</v>
      </c>
      <c r="CM16" s="30">
        <v>1.410532</v>
      </c>
      <c r="CN16" s="30">
        <v>1.816131</v>
      </c>
      <c r="CO16" s="30">
        <v>2.254329</v>
      </c>
      <c r="CP16" s="30">
        <v>1.719347</v>
      </c>
      <c r="CQ16" s="30">
        <v>2.409624</v>
      </c>
      <c r="CT16" s="62" t="s">
        <v>371</v>
      </c>
      <c r="CU16" s="30">
        <v>0.173221</v>
      </c>
      <c r="CV16" s="30">
        <v>0.291695</v>
      </c>
      <c r="CW16" s="30">
        <v>0.344073</v>
      </c>
      <c r="CX16" s="30">
        <v>0.395669</v>
      </c>
      <c r="CY16" s="30">
        <v>0.139548</v>
      </c>
      <c r="CZ16" s="30">
        <v>0.222765</v>
      </c>
      <c r="DA16" s="30">
        <v>0.399115</v>
      </c>
      <c r="DB16" s="30">
        <v>0.443234</v>
      </c>
      <c r="DC16" s="30">
        <v>0.380745</v>
      </c>
      <c r="DD16" s="30">
        <v>0.255029</v>
      </c>
      <c r="DE16" s="30">
        <v>0.279281</v>
      </c>
      <c r="DF16" s="30">
        <v>0.459413</v>
      </c>
      <c r="DG16" s="30">
        <v>0.472176</v>
      </c>
      <c r="DH16" s="30">
        <v>0.505634</v>
      </c>
      <c r="DI16" s="30">
        <v>0.426886</v>
      </c>
      <c r="DJ16" s="30">
        <v>0.622643</v>
      </c>
      <c r="DK16" s="30">
        <v>0.43535</v>
      </c>
      <c r="DL16" s="30">
        <v>0.643373</v>
      </c>
      <c r="DM16" s="30">
        <v>0.680497</v>
      </c>
      <c r="DN16" s="30">
        <v>0.39125</v>
      </c>
      <c r="DO16" s="30">
        <v>0.590263</v>
      </c>
      <c r="DR16" s="62" t="s">
        <v>371</v>
      </c>
      <c r="DS16" s="30">
        <v>0.048016</v>
      </c>
      <c r="DT16" s="30">
        <v>0.098149</v>
      </c>
      <c r="DU16" s="30">
        <v>0.178057</v>
      </c>
      <c r="DV16" s="30">
        <v>0.152026</v>
      </c>
      <c r="DW16" s="30">
        <v>0.105091</v>
      </c>
      <c r="DX16" s="30">
        <v>0.055368</v>
      </c>
      <c r="DY16" s="30">
        <v>0.298948</v>
      </c>
      <c r="DZ16" s="30">
        <v>0.297783</v>
      </c>
      <c r="EA16" s="30">
        <v>0.328219</v>
      </c>
      <c r="EB16" s="30">
        <v>0.265193</v>
      </c>
      <c r="EC16" s="30">
        <v>0.137158</v>
      </c>
      <c r="ED16" s="30">
        <v>0.154042</v>
      </c>
      <c r="EE16" s="30">
        <v>0.146484</v>
      </c>
      <c r="EF16" s="30">
        <v>0.127361</v>
      </c>
      <c r="EG16" s="30">
        <v>0.211575</v>
      </c>
      <c r="EH16" s="30">
        <v>0.271514</v>
      </c>
      <c r="EI16" s="30">
        <v>0.10005</v>
      </c>
      <c r="EJ16" s="30">
        <v>0.281621</v>
      </c>
      <c r="EK16" s="30">
        <v>0.257469</v>
      </c>
      <c r="EL16" s="30">
        <v>0.091368</v>
      </c>
      <c r="EM16" s="30">
        <v>0.239611</v>
      </c>
      <c r="EP16" s="62" t="s">
        <v>371</v>
      </c>
      <c r="EQ16" s="30">
        <v>0.11057</v>
      </c>
      <c r="ER16" s="30">
        <v>0.085992</v>
      </c>
      <c r="ES16" s="30">
        <v>0.232799</v>
      </c>
      <c r="ET16" s="30">
        <v>0.402863</v>
      </c>
      <c r="EU16" s="30">
        <v>0.918716</v>
      </c>
      <c r="EV16" s="30">
        <v>0.535728</v>
      </c>
      <c r="EW16" s="30">
        <v>0.512416</v>
      </c>
      <c r="EX16" s="30">
        <v>0.376407</v>
      </c>
      <c r="EY16" s="30">
        <v>0.552632</v>
      </c>
      <c r="EZ16" s="30">
        <v>0.868195</v>
      </c>
      <c r="FA16" s="30">
        <v>0.552817</v>
      </c>
      <c r="FB16" s="30">
        <v>0.294389</v>
      </c>
      <c r="FC16" s="30">
        <v>0.532822</v>
      </c>
      <c r="FD16" s="30">
        <v>0.436334</v>
      </c>
      <c r="FE16" s="30">
        <v>0.766647</v>
      </c>
      <c r="FF16" s="30">
        <v>0.91706</v>
      </c>
      <c r="FG16" s="30">
        <v>0.494855</v>
      </c>
      <c r="FH16" s="30">
        <v>0.987345</v>
      </c>
      <c r="FI16" s="30">
        <v>0.788936</v>
      </c>
      <c r="FJ16" s="30">
        <v>0.597024</v>
      </c>
      <c r="FK16" s="30">
        <v>0.508072</v>
      </c>
    </row>
    <row r="17" spans="2:167">
      <c r="B17" s="24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Z17" s="24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X17" s="24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V17" s="24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T17" s="24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R17" s="24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P17" s="24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</row>
    <row r="18" ht="13" spans="2:167">
      <c r="B18" s="9" t="s">
        <v>397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Z18" s="9" t="s">
        <v>397</v>
      </c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X18" s="9" t="s">
        <v>397</v>
      </c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V18" s="9" t="s">
        <v>397</v>
      </c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T18" s="9" t="s">
        <v>397</v>
      </c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R18" s="9" t="s">
        <v>397</v>
      </c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P18" s="9" t="s">
        <v>397</v>
      </c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</row>
    <row r="19" spans="2:167">
      <c r="B19" s="62" t="s">
        <v>370</v>
      </c>
      <c r="C19" s="30">
        <v>52.570539</v>
      </c>
      <c r="D19" s="30">
        <v>51.631662</v>
      </c>
      <c r="E19" s="30">
        <v>56.18956</v>
      </c>
      <c r="F19" s="30">
        <v>58.089153</v>
      </c>
      <c r="G19" s="30">
        <v>56.954377</v>
      </c>
      <c r="H19" s="30">
        <v>60.761727</v>
      </c>
      <c r="I19" s="30">
        <v>57.2383</v>
      </c>
      <c r="J19" s="30">
        <v>58.856255</v>
      </c>
      <c r="K19" s="30">
        <v>60.220499</v>
      </c>
      <c r="L19" s="30">
        <v>56.818632</v>
      </c>
      <c r="M19" s="30">
        <v>57.71507</v>
      </c>
      <c r="N19" s="30">
        <v>54.442706</v>
      </c>
      <c r="O19" s="30">
        <v>52.956617</v>
      </c>
      <c r="P19" s="30">
        <v>52.763895</v>
      </c>
      <c r="Q19" s="30">
        <v>51.475834</v>
      </c>
      <c r="R19" s="30">
        <v>52.053359</v>
      </c>
      <c r="S19" s="30">
        <v>51.369146</v>
      </c>
      <c r="T19" s="30">
        <v>50.938532</v>
      </c>
      <c r="U19" s="30">
        <v>51.042594</v>
      </c>
      <c r="V19" s="30">
        <v>51.401745</v>
      </c>
      <c r="W19" s="30">
        <v>50.176759</v>
      </c>
      <c r="Z19" s="62" t="s">
        <v>370</v>
      </c>
      <c r="AA19" s="30">
        <v>39.146332</v>
      </c>
      <c r="AB19" s="30">
        <v>38.188141</v>
      </c>
      <c r="AC19" s="30">
        <v>37.891217</v>
      </c>
      <c r="AD19" s="30">
        <v>45.305274</v>
      </c>
      <c r="AE19" s="30">
        <v>39.8545</v>
      </c>
      <c r="AF19" s="30">
        <v>40.415329</v>
      </c>
      <c r="AG19" s="30">
        <v>36.76265</v>
      </c>
      <c r="AH19" s="30">
        <v>43.769235</v>
      </c>
      <c r="AI19" s="30">
        <v>37.903048</v>
      </c>
      <c r="AJ19" s="30">
        <v>40.918483</v>
      </c>
      <c r="AK19" s="30">
        <v>41.170944</v>
      </c>
      <c r="AL19" s="30">
        <v>38.681615</v>
      </c>
      <c r="AM19" s="30">
        <v>40.387279</v>
      </c>
      <c r="AN19" s="30">
        <v>39.939926</v>
      </c>
      <c r="AO19" s="30">
        <v>40.123364</v>
      </c>
      <c r="AP19" s="30">
        <v>40.827507</v>
      </c>
      <c r="AQ19" s="30">
        <v>40.796419</v>
      </c>
      <c r="AR19" s="30">
        <v>41.325427</v>
      </c>
      <c r="AS19" s="30">
        <v>41.72387</v>
      </c>
      <c r="AT19" s="30">
        <v>42.002693</v>
      </c>
      <c r="AU19" s="30">
        <v>42.425989</v>
      </c>
      <c r="AX19" s="62" t="s">
        <v>370</v>
      </c>
      <c r="AY19" s="30">
        <v>13.964349</v>
      </c>
      <c r="AZ19" s="30">
        <v>13.778971</v>
      </c>
      <c r="BA19" s="30">
        <v>14.343995</v>
      </c>
      <c r="BB19" s="30">
        <v>12.666483</v>
      </c>
      <c r="BC19" s="30">
        <v>11.497646</v>
      </c>
      <c r="BD19" s="30">
        <v>11.297528</v>
      </c>
      <c r="BE19" s="30">
        <v>12.434258</v>
      </c>
      <c r="BF19" s="30">
        <v>11.914387</v>
      </c>
      <c r="BG19" s="30">
        <v>11.044863</v>
      </c>
      <c r="BH19" s="30">
        <v>10.201347</v>
      </c>
      <c r="BI19" s="30">
        <v>9.619165</v>
      </c>
      <c r="BJ19" s="30">
        <v>8.689352</v>
      </c>
      <c r="BK19" s="30">
        <v>8.094755</v>
      </c>
      <c r="BL19" s="30">
        <v>7.569429</v>
      </c>
      <c r="BM19" s="30">
        <v>6.988168</v>
      </c>
      <c r="BN19" s="30">
        <v>6.514675</v>
      </c>
      <c r="BO19" s="30">
        <v>6.044177</v>
      </c>
      <c r="BP19" s="30">
        <v>5.583601</v>
      </c>
      <c r="BQ19" s="30">
        <v>5.162337</v>
      </c>
      <c r="BR19" s="30">
        <v>4.736415</v>
      </c>
      <c r="BS19" s="30">
        <v>4.324868</v>
      </c>
      <c r="BV19" s="62" t="s">
        <v>370</v>
      </c>
      <c r="BW19" s="30">
        <v>16.297044</v>
      </c>
      <c r="BX19" s="30">
        <v>15.072263</v>
      </c>
      <c r="BY19" s="30">
        <v>16.306443</v>
      </c>
      <c r="BZ19" s="30">
        <v>17.064909</v>
      </c>
      <c r="CA19" s="30">
        <v>14.72351</v>
      </c>
      <c r="CB19" s="30">
        <v>15.724774</v>
      </c>
      <c r="CC19" s="30">
        <v>15.67108</v>
      </c>
      <c r="CD19" s="30">
        <v>16.825861</v>
      </c>
      <c r="CE19" s="30">
        <v>16.373327</v>
      </c>
      <c r="CF19" s="30">
        <v>13.944859</v>
      </c>
      <c r="CG19" s="30">
        <v>14.10766</v>
      </c>
      <c r="CH19" s="30">
        <v>11.037752</v>
      </c>
      <c r="CI19" s="30">
        <v>10.291695</v>
      </c>
      <c r="CJ19" s="30">
        <v>9.954098</v>
      </c>
      <c r="CK19" s="30">
        <v>9.182495</v>
      </c>
      <c r="CL19" s="30">
        <v>8.773202</v>
      </c>
      <c r="CM19" s="30">
        <v>8.340987</v>
      </c>
      <c r="CN19" s="30">
        <v>7.868782</v>
      </c>
      <c r="CO19" s="30">
        <v>7.528325</v>
      </c>
      <c r="CP19" s="30">
        <v>7.138051</v>
      </c>
      <c r="CQ19" s="30">
        <v>6.772779</v>
      </c>
      <c r="CT19" s="62" t="s">
        <v>370</v>
      </c>
      <c r="CU19" s="30">
        <v>17.791964</v>
      </c>
      <c r="CV19" s="30">
        <v>20.400643</v>
      </c>
      <c r="CW19" s="30">
        <v>18.062624</v>
      </c>
      <c r="CX19" s="30">
        <v>18.98937</v>
      </c>
      <c r="CY19" s="30">
        <v>15.116602</v>
      </c>
      <c r="CZ19" s="30">
        <v>13.554047</v>
      </c>
      <c r="DA19" s="30">
        <v>14.781032</v>
      </c>
      <c r="DB19" s="30">
        <v>13.908242</v>
      </c>
      <c r="DC19" s="30">
        <v>15.743211</v>
      </c>
      <c r="DD19" s="30">
        <v>13.56351</v>
      </c>
      <c r="DE19" s="30">
        <v>14.178974</v>
      </c>
      <c r="DF19" s="30">
        <v>14.109708</v>
      </c>
      <c r="DG19" s="30">
        <v>13.587192</v>
      </c>
      <c r="DH19" s="30">
        <v>13.847734</v>
      </c>
      <c r="DI19" s="30">
        <v>13.603088</v>
      </c>
      <c r="DJ19" s="30">
        <v>13.566085</v>
      </c>
      <c r="DK19" s="30">
        <v>13.647421</v>
      </c>
      <c r="DL19" s="30">
        <v>13.573703</v>
      </c>
      <c r="DM19" s="30">
        <v>13.634708</v>
      </c>
      <c r="DN19" s="30">
        <v>13.659946</v>
      </c>
      <c r="DO19" s="30">
        <v>13.640697</v>
      </c>
      <c r="DR19" s="62" t="s">
        <v>370</v>
      </c>
      <c r="DS19" s="30">
        <v>20.815624</v>
      </c>
      <c r="DT19" s="30">
        <v>13.880017</v>
      </c>
      <c r="DU19" s="30">
        <v>17.364993</v>
      </c>
      <c r="DV19" s="30">
        <v>12.42871</v>
      </c>
      <c r="DW19" s="30">
        <v>13.923015</v>
      </c>
      <c r="DX19" s="30">
        <v>17.394473</v>
      </c>
      <c r="DY19" s="30">
        <v>17.637681</v>
      </c>
      <c r="DZ19" s="30">
        <v>15.305027</v>
      </c>
      <c r="EA19" s="30">
        <v>18.364282</v>
      </c>
      <c r="EB19" s="30">
        <v>17.265476</v>
      </c>
      <c r="EC19" s="30">
        <v>17.486569</v>
      </c>
      <c r="ED19" s="30">
        <v>17.400764</v>
      </c>
      <c r="EE19" s="30">
        <v>17.047984</v>
      </c>
      <c r="EF19" s="30">
        <v>17.459374</v>
      </c>
      <c r="EG19" s="30">
        <v>17.592559</v>
      </c>
      <c r="EH19" s="30">
        <v>17.677858</v>
      </c>
      <c r="EI19" s="30">
        <v>17.987854</v>
      </c>
      <c r="EJ19" s="30">
        <v>18.136574</v>
      </c>
      <c r="EK19" s="30">
        <v>18.347599</v>
      </c>
      <c r="EL19" s="30">
        <v>18.565685</v>
      </c>
      <c r="EM19" s="30">
        <v>18.711217</v>
      </c>
      <c r="EP19" s="62" t="s">
        <v>370</v>
      </c>
      <c r="EQ19" s="30">
        <v>27.877068</v>
      </c>
      <c r="ER19" s="30">
        <v>32.784866</v>
      </c>
      <c r="ES19" s="30">
        <v>29.21126</v>
      </c>
      <c r="ET19" s="30">
        <v>27.204578</v>
      </c>
      <c r="EU19" s="30">
        <v>20.135528</v>
      </c>
      <c r="EV19" s="30">
        <v>18.721263</v>
      </c>
      <c r="EW19" s="30">
        <v>23.985048</v>
      </c>
      <c r="EX19" s="30">
        <v>27.698111</v>
      </c>
      <c r="EY19" s="30">
        <v>24.511913</v>
      </c>
      <c r="EZ19" s="30">
        <v>29.139449</v>
      </c>
      <c r="FA19" s="30">
        <v>28.871977</v>
      </c>
      <c r="FB19" s="30">
        <v>26.862888</v>
      </c>
      <c r="FC19" s="30">
        <v>28.704332</v>
      </c>
      <c r="FD19" s="30">
        <v>28.800078</v>
      </c>
      <c r="FE19" s="30">
        <v>29.797599</v>
      </c>
      <c r="FF19" s="30">
        <v>30.707266</v>
      </c>
      <c r="FG19" s="30">
        <v>31.260095</v>
      </c>
      <c r="FH19" s="30">
        <v>32.182016</v>
      </c>
      <c r="FI19" s="30">
        <v>32.879598</v>
      </c>
      <c r="FJ19" s="30">
        <v>33.543475</v>
      </c>
      <c r="FK19" s="30">
        <v>34.218405</v>
      </c>
    </row>
    <row r="20" spans="2:167">
      <c r="B20" s="62" t="s">
        <v>371</v>
      </c>
      <c r="C20" s="30">
        <v>47.429461</v>
      </c>
      <c r="D20" s="30">
        <v>48.368338</v>
      </c>
      <c r="E20" s="30">
        <v>43.81044</v>
      </c>
      <c r="F20" s="30">
        <v>41.910847</v>
      </c>
      <c r="G20" s="30">
        <v>43.045623</v>
      </c>
      <c r="H20" s="30">
        <v>39.238273</v>
      </c>
      <c r="I20" s="30">
        <v>42.7617</v>
      </c>
      <c r="J20" s="30">
        <v>41.143745</v>
      </c>
      <c r="K20" s="30">
        <v>39.779501</v>
      </c>
      <c r="L20" s="30">
        <v>43.181368</v>
      </c>
      <c r="M20" s="30">
        <v>42.28493</v>
      </c>
      <c r="N20" s="30">
        <v>45.557294</v>
      </c>
      <c r="O20" s="30">
        <v>47.043383</v>
      </c>
      <c r="P20" s="30">
        <v>47.236105</v>
      </c>
      <c r="Q20" s="30">
        <v>48.524166</v>
      </c>
      <c r="R20" s="30">
        <v>47.946641</v>
      </c>
      <c r="S20" s="30">
        <v>48.630854</v>
      </c>
      <c r="T20" s="30">
        <v>49.061468</v>
      </c>
      <c r="U20" s="30">
        <v>48.957406</v>
      </c>
      <c r="V20" s="30">
        <v>48.598255</v>
      </c>
      <c r="W20" s="30">
        <v>49.823241</v>
      </c>
      <c r="Z20" s="62" t="s">
        <v>371</v>
      </c>
      <c r="AA20" s="30">
        <v>60.853668</v>
      </c>
      <c r="AB20" s="30">
        <v>61.811859</v>
      </c>
      <c r="AC20" s="30">
        <v>62.108783</v>
      </c>
      <c r="AD20" s="30">
        <v>54.694726</v>
      </c>
      <c r="AE20" s="30">
        <v>60.1455</v>
      </c>
      <c r="AF20" s="30">
        <v>59.584671</v>
      </c>
      <c r="AG20" s="30">
        <v>63.23735</v>
      </c>
      <c r="AH20" s="30">
        <v>56.230765</v>
      </c>
      <c r="AI20" s="30">
        <v>62.096952</v>
      </c>
      <c r="AJ20" s="30">
        <v>59.081517</v>
      </c>
      <c r="AK20" s="30">
        <v>58.829056</v>
      </c>
      <c r="AL20" s="30">
        <v>61.318385</v>
      </c>
      <c r="AM20" s="30">
        <v>59.612721</v>
      </c>
      <c r="AN20" s="30">
        <v>60.060074</v>
      </c>
      <c r="AO20" s="30">
        <v>59.876636</v>
      </c>
      <c r="AP20" s="30">
        <v>59.172493</v>
      </c>
      <c r="AQ20" s="30">
        <v>59.203581</v>
      </c>
      <c r="AR20" s="30">
        <v>58.674573</v>
      </c>
      <c r="AS20" s="30">
        <v>58.27613</v>
      </c>
      <c r="AT20" s="30">
        <v>57.997307</v>
      </c>
      <c r="AU20" s="30">
        <v>57.574011</v>
      </c>
      <c r="AX20" s="62" t="s">
        <v>371</v>
      </c>
      <c r="AY20" s="30">
        <v>86.035651</v>
      </c>
      <c r="AZ20" s="30">
        <v>86.221029</v>
      </c>
      <c r="BA20" s="30">
        <v>85.656005</v>
      </c>
      <c r="BB20" s="30">
        <v>87.333517</v>
      </c>
      <c r="BC20" s="30">
        <v>88.502354</v>
      </c>
      <c r="BD20" s="30">
        <v>88.702472</v>
      </c>
      <c r="BE20" s="30">
        <v>87.565742</v>
      </c>
      <c r="BF20" s="30">
        <v>88.085613</v>
      </c>
      <c r="BG20" s="30">
        <v>88.955137</v>
      </c>
      <c r="BH20" s="30">
        <v>89.798653</v>
      </c>
      <c r="BI20" s="30">
        <v>90.380835</v>
      </c>
      <c r="BJ20" s="30">
        <v>91.310648</v>
      </c>
      <c r="BK20" s="30">
        <v>91.905245</v>
      </c>
      <c r="BL20" s="30">
        <v>92.430571</v>
      </c>
      <c r="BM20" s="30">
        <v>93.011832</v>
      </c>
      <c r="BN20" s="30">
        <v>93.485325</v>
      </c>
      <c r="BO20" s="30">
        <v>93.955823</v>
      </c>
      <c r="BP20" s="30">
        <v>94.416399</v>
      </c>
      <c r="BQ20" s="30">
        <v>94.837663</v>
      </c>
      <c r="BR20" s="30">
        <v>95.263585</v>
      </c>
      <c r="BS20" s="30">
        <v>95.675132</v>
      </c>
      <c r="BV20" s="62" t="s">
        <v>371</v>
      </c>
      <c r="BW20" s="30">
        <v>83.702956</v>
      </c>
      <c r="BX20" s="30">
        <v>84.927737</v>
      </c>
      <c r="BY20" s="30">
        <v>83.693557</v>
      </c>
      <c r="BZ20" s="30">
        <v>82.935091</v>
      </c>
      <c r="CA20" s="30">
        <v>85.27649</v>
      </c>
      <c r="CB20" s="30">
        <v>84.275226</v>
      </c>
      <c r="CC20" s="30">
        <v>84.32892</v>
      </c>
      <c r="CD20" s="30">
        <v>83.174139</v>
      </c>
      <c r="CE20" s="30">
        <v>83.626673</v>
      </c>
      <c r="CF20" s="30">
        <v>86.055141</v>
      </c>
      <c r="CG20" s="30">
        <v>85.89234</v>
      </c>
      <c r="CH20" s="30">
        <v>88.962248</v>
      </c>
      <c r="CI20" s="30">
        <v>89.708305</v>
      </c>
      <c r="CJ20" s="30">
        <v>90.045902</v>
      </c>
      <c r="CK20" s="30">
        <v>90.817505</v>
      </c>
      <c r="CL20" s="30">
        <v>91.226798</v>
      </c>
      <c r="CM20" s="30">
        <v>91.659013</v>
      </c>
      <c r="CN20" s="30">
        <v>92.131218</v>
      </c>
      <c r="CO20" s="30">
        <v>92.471675</v>
      </c>
      <c r="CP20" s="30">
        <v>92.861949</v>
      </c>
      <c r="CQ20" s="30">
        <v>93.227221</v>
      </c>
      <c r="CT20" s="62" t="s">
        <v>371</v>
      </c>
      <c r="CU20" s="30">
        <v>82.208036</v>
      </c>
      <c r="CV20" s="30">
        <v>79.599357</v>
      </c>
      <c r="CW20" s="30">
        <v>81.937376</v>
      </c>
      <c r="CX20" s="30">
        <v>81.01063</v>
      </c>
      <c r="CY20" s="30">
        <v>84.883398</v>
      </c>
      <c r="CZ20" s="30">
        <v>86.445953</v>
      </c>
      <c r="DA20" s="30">
        <v>85.218968</v>
      </c>
      <c r="DB20" s="30">
        <v>86.091758</v>
      </c>
      <c r="DC20" s="30">
        <v>84.256789</v>
      </c>
      <c r="DD20" s="30">
        <v>86.43649</v>
      </c>
      <c r="DE20" s="30">
        <v>85.821026</v>
      </c>
      <c r="DF20" s="30">
        <v>85.890292</v>
      </c>
      <c r="DG20" s="30">
        <v>86.412808</v>
      </c>
      <c r="DH20" s="30">
        <v>86.152266</v>
      </c>
      <c r="DI20" s="30">
        <v>86.396912</v>
      </c>
      <c r="DJ20" s="30">
        <v>86.433915</v>
      </c>
      <c r="DK20" s="30">
        <v>86.352579</v>
      </c>
      <c r="DL20" s="30">
        <v>86.426297</v>
      </c>
      <c r="DM20" s="30">
        <v>86.365292</v>
      </c>
      <c r="DN20" s="30">
        <v>86.340054</v>
      </c>
      <c r="DO20" s="30">
        <v>86.359303</v>
      </c>
      <c r="DR20" s="62" t="s">
        <v>371</v>
      </c>
      <c r="DS20" s="30">
        <v>79.184376</v>
      </c>
      <c r="DT20" s="30">
        <v>86.119983</v>
      </c>
      <c r="DU20" s="30">
        <v>82.635007</v>
      </c>
      <c r="DV20" s="30">
        <v>87.57129</v>
      </c>
      <c r="DW20" s="30">
        <v>86.076985</v>
      </c>
      <c r="DX20" s="30">
        <v>82.605527</v>
      </c>
      <c r="DY20" s="30">
        <v>82.362319</v>
      </c>
      <c r="DZ20" s="30">
        <v>84.694973</v>
      </c>
      <c r="EA20" s="30">
        <v>81.635718</v>
      </c>
      <c r="EB20" s="30">
        <v>82.734524</v>
      </c>
      <c r="EC20" s="30">
        <v>82.513431</v>
      </c>
      <c r="ED20" s="30">
        <v>82.599236</v>
      </c>
      <c r="EE20" s="30">
        <v>82.952016</v>
      </c>
      <c r="EF20" s="30">
        <v>82.540626</v>
      </c>
      <c r="EG20" s="30">
        <v>82.407441</v>
      </c>
      <c r="EH20" s="30">
        <v>82.322142</v>
      </c>
      <c r="EI20" s="30">
        <v>82.012146</v>
      </c>
      <c r="EJ20" s="30">
        <v>81.863426</v>
      </c>
      <c r="EK20" s="30">
        <v>81.652401</v>
      </c>
      <c r="EL20" s="30">
        <v>81.434315</v>
      </c>
      <c r="EM20" s="30">
        <v>81.288783</v>
      </c>
      <c r="EP20" s="62" t="s">
        <v>371</v>
      </c>
      <c r="EQ20" s="30">
        <v>72.122932</v>
      </c>
      <c r="ER20" s="30">
        <v>67.215134</v>
      </c>
      <c r="ES20" s="30">
        <v>70.78874</v>
      </c>
      <c r="ET20" s="30">
        <v>72.795422</v>
      </c>
      <c r="EU20" s="30">
        <v>79.864472</v>
      </c>
      <c r="EV20" s="30">
        <v>81.278737</v>
      </c>
      <c r="EW20" s="30">
        <v>76.014952</v>
      </c>
      <c r="EX20" s="30">
        <v>72.301889</v>
      </c>
      <c r="EY20" s="30">
        <v>75.488087</v>
      </c>
      <c r="EZ20" s="30">
        <v>70.860551</v>
      </c>
      <c r="FA20" s="30">
        <v>71.128023</v>
      </c>
      <c r="FB20" s="30">
        <v>73.137112</v>
      </c>
      <c r="FC20" s="30">
        <v>71.295668</v>
      </c>
      <c r="FD20" s="30">
        <v>71.199922</v>
      </c>
      <c r="FE20" s="30">
        <v>70.202401</v>
      </c>
      <c r="FF20" s="30">
        <v>69.292734</v>
      </c>
      <c r="FG20" s="30">
        <v>68.739905</v>
      </c>
      <c r="FH20" s="30">
        <v>67.817984</v>
      </c>
      <c r="FI20" s="30">
        <v>67.120402</v>
      </c>
      <c r="FJ20" s="30">
        <v>66.456525</v>
      </c>
      <c r="FK20" s="30">
        <v>65.781595</v>
      </c>
    </row>
    <row r="21" spans="2:167">
      <c r="B21" s="24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Z21" s="24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X21" s="24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V21" s="24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T21" s="24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R21" s="24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P21" s="24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</row>
    <row r="22" ht="13" spans="2:167">
      <c r="B22" s="27" t="s">
        <v>295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Z22" s="27" t="s">
        <v>295</v>
      </c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X22" s="27" t="s">
        <v>295</v>
      </c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V22" s="27" t="s">
        <v>295</v>
      </c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T22" s="27" t="s">
        <v>295</v>
      </c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R22" s="27" t="s">
        <v>295</v>
      </c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P22" s="27" t="s">
        <v>295</v>
      </c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</row>
    <row r="23" ht="14" spans="2:167">
      <c r="B23" s="28" t="s">
        <v>398</v>
      </c>
      <c r="C23" s="29">
        <v>8.054</v>
      </c>
      <c r="D23" s="29">
        <v>6.598</v>
      </c>
      <c r="E23" s="29">
        <v>7.623</v>
      </c>
      <c r="F23" s="29">
        <v>10.122</v>
      </c>
      <c r="G23" s="29">
        <v>10.324</v>
      </c>
      <c r="H23" s="29">
        <v>10.988</v>
      </c>
      <c r="I23" s="29">
        <v>11.744</v>
      </c>
      <c r="J23" s="29">
        <v>13.703</v>
      </c>
      <c r="K23" s="29">
        <v>14.563</v>
      </c>
      <c r="L23" s="29">
        <v>14.784</v>
      </c>
      <c r="M23" s="29">
        <v>17.035</v>
      </c>
      <c r="N23" s="29">
        <v>16.334</v>
      </c>
      <c r="O23" s="29">
        <v>17.662</v>
      </c>
      <c r="P23" s="29">
        <v>18.994</v>
      </c>
      <c r="Q23" s="29">
        <v>20.113</v>
      </c>
      <c r="R23" s="29">
        <v>16.706</v>
      </c>
      <c r="S23" s="29">
        <v>22.772</v>
      </c>
      <c r="T23" s="29">
        <v>23.964</v>
      </c>
      <c r="U23" s="29">
        <v>25.242</v>
      </c>
      <c r="V23" s="29">
        <v>26.439</v>
      </c>
      <c r="W23" s="29">
        <v>27.734</v>
      </c>
      <c r="Z23" s="28" t="s">
        <v>398</v>
      </c>
      <c r="AA23" s="30">
        <v>54.413</v>
      </c>
      <c r="AB23" s="30">
        <v>69.473</v>
      </c>
      <c r="AC23" s="30">
        <v>77.196</v>
      </c>
      <c r="AD23" s="30">
        <v>92.546</v>
      </c>
      <c r="AE23" s="30">
        <v>97.541</v>
      </c>
      <c r="AF23" s="30">
        <v>113.353</v>
      </c>
      <c r="AG23" s="30">
        <v>128.168</v>
      </c>
      <c r="AH23" s="30">
        <v>131.751</v>
      </c>
      <c r="AI23" s="30">
        <v>133.274</v>
      </c>
      <c r="AJ23" s="30">
        <v>131.462</v>
      </c>
      <c r="AK23" s="30">
        <v>137.211</v>
      </c>
      <c r="AL23" s="30">
        <v>126.197</v>
      </c>
      <c r="AM23" s="30">
        <v>127.802</v>
      </c>
      <c r="AN23" s="30">
        <v>129.714</v>
      </c>
      <c r="AO23" s="30">
        <v>130.251</v>
      </c>
      <c r="AP23" s="30">
        <v>131.982</v>
      </c>
      <c r="AQ23" s="30">
        <v>133.162</v>
      </c>
      <c r="AR23" s="30">
        <v>134.932</v>
      </c>
      <c r="AS23" s="30">
        <v>136.281</v>
      </c>
      <c r="AT23" s="30">
        <v>137.289</v>
      </c>
      <c r="AU23" s="30">
        <v>138.583</v>
      </c>
      <c r="AX23" s="28" t="s">
        <v>398</v>
      </c>
      <c r="AY23" s="30">
        <v>360.48</v>
      </c>
      <c r="AZ23" s="30">
        <v>376.348</v>
      </c>
      <c r="BA23" s="30">
        <v>395.814</v>
      </c>
      <c r="BB23" s="30">
        <v>414.754</v>
      </c>
      <c r="BC23" s="30">
        <v>430.489</v>
      </c>
      <c r="BD23" s="30">
        <v>439.55</v>
      </c>
      <c r="BE23" s="30">
        <v>461.517</v>
      </c>
      <c r="BF23" s="30">
        <v>448.583</v>
      </c>
      <c r="BG23" s="30">
        <v>473.762</v>
      </c>
      <c r="BH23" s="30">
        <v>477.524</v>
      </c>
      <c r="BI23" s="30">
        <v>492.252</v>
      </c>
      <c r="BJ23" s="30">
        <v>548.42</v>
      </c>
      <c r="BK23" s="30">
        <v>558.68</v>
      </c>
      <c r="BL23" s="30">
        <v>574.758</v>
      </c>
      <c r="BM23" s="30">
        <v>588.027</v>
      </c>
      <c r="BN23" s="30">
        <v>601.227</v>
      </c>
      <c r="BO23" s="30">
        <v>615.891</v>
      </c>
      <c r="BP23" s="30">
        <v>629.374</v>
      </c>
      <c r="BQ23" s="30">
        <v>644.14</v>
      </c>
      <c r="BR23" s="30">
        <v>659.056</v>
      </c>
      <c r="BS23" s="30">
        <v>673.294</v>
      </c>
      <c r="BV23" s="28" t="s">
        <v>398</v>
      </c>
      <c r="BW23" s="30">
        <v>28.382</v>
      </c>
      <c r="BX23" s="30">
        <v>29.188</v>
      </c>
      <c r="BY23" s="30">
        <v>32.114</v>
      </c>
      <c r="BZ23" s="30">
        <v>32.631</v>
      </c>
      <c r="CA23" s="30">
        <v>32.13</v>
      </c>
      <c r="CB23" s="30">
        <v>31.513</v>
      </c>
      <c r="CC23" s="30">
        <v>30.31</v>
      </c>
      <c r="CD23" s="30">
        <v>30.818</v>
      </c>
      <c r="CE23" s="30">
        <v>31.157</v>
      </c>
      <c r="CF23" s="30">
        <v>32.99</v>
      </c>
      <c r="CG23" s="30">
        <v>34.917</v>
      </c>
      <c r="CH23" s="30">
        <v>41.654</v>
      </c>
      <c r="CI23" s="30">
        <v>43.54</v>
      </c>
      <c r="CJ23" s="30">
        <v>45.004</v>
      </c>
      <c r="CK23" s="30">
        <v>46.657</v>
      </c>
      <c r="CL23" s="30">
        <v>48.314</v>
      </c>
      <c r="CM23" s="30">
        <v>49.945</v>
      </c>
      <c r="CN23" s="30">
        <v>51.817</v>
      </c>
      <c r="CO23" s="30">
        <v>53.616</v>
      </c>
      <c r="CP23" s="30">
        <v>55.372</v>
      </c>
      <c r="CQ23" s="30">
        <v>57.209</v>
      </c>
      <c r="CT23" s="28" t="s">
        <v>398</v>
      </c>
      <c r="CU23" s="30">
        <v>16.347</v>
      </c>
      <c r="CV23" s="30">
        <v>17.022</v>
      </c>
      <c r="CW23" s="30">
        <v>18.493</v>
      </c>
      <c r="CX23" s="30">
        <v>21.423</v>
      </c>
      <c r="CY23" s="30">
        <v>21.489</v>
      </c>
      <c r="CZ23" s="30">
        <v>21.534</v>
      </c>
      <c r="DA23" s="30">
        <v>22.146</v>
      </c>
      <c r="DB23" s="30">
        <v>23.847</v>
      </c>
      <c r="DC23" s="30">
        <v>26.177</v>
      </c>
      <c r="DD23" s="30">
        <v>29.19</v>
      </c>
      <c r="DE23" s="30">
        <v>31.511</v>
      </c>
      <c r="DF23" s="30">
        <v>32.855</v>
      </c>
      <c r="DG23" s="30">
        <v>35.599</v>
      </c>
      <c r="DH23" s="30">
        <v>38.243</v>
      </c>
      <c r="DI23" s="30">
        <v>41.092</v>
      </c>
      <c r="DJ23" s="30">
        <v>43.833</v>
      </c>
      <c r="DK23" s="30">
        <v>46.556</v>
      </c>
      <c r="DL23" s="30">
        <v>49.362</v>
      </c>
      <c r="DM23" s="30">
        <v>52.089</v>
      </c>
      <c r="DN23" s="30">
        <v>54.826</v>
      </c>
      <c r="DO23" s="30">
        <v>57.552</v>
      </c>
      <c r="DR23" s="28" t="s">
        <v>398</v>
      </c>
      <c r="DS23" s="30">
        <v>11.275</v>
      </c>
      <c r="DT23" s="30">
        <v>13.331</v>
      </c>
      <c r="DU23" s="30">
        <v>14.192</v>
      </c>
      <c r="DV23" s="30">
        <v>14.093</v>
      </c>
      <c r="DW23" s="30">
        <v>17.24</v>
      </c>
      <c r="DX23" s="30">
        <v>17.807</v>
      </c>
      <c r="DY23" s="30">
        <v>29.839</v>
      </c>
      <c r="DZ23" s="30">
        <v>28.536</v>
      </c>
      <c r="EA23" s="30">
        <v>34.296</v>
      </c>
      <c r="EB23" s="30">
        <v>35.214</v>
      </c>
      <c r="EC23" s="30">
        <v>37.767</v>
      </c>
      <c r="ED23" s="30">
        <v>38.217</v>
      </c>
      <c r="EE23" s="30">
        <v>40.401</v>
      </c>
      <c r="EF23" s="30">
        <v>43.742</v>
      </c>
      <c r="EG23" s="30">
        <v>46.812</v>
      </c>
      <c r="EH23" s="30">
        <v>49.733</v>
      </c>
      <c r="EI23" s="30">
        <v>52.717</v>
      </c>
      <c r="EJ23" s="30">
        <v>55.424</v>
      </c>
      <c r="EK23" s="30">
        <v>58.114</v>
      </c>
      <c r="EL23" s="30">
        <v>60.86</v>
      </c>
      <c r="EM23" s="30">
        <v>63.514</v>
      </c>
      <c r="EP23" s="28" t="s">
        <v>398</v>
      </c>
      <c r="EQ23" s="29">
        <v>20.593</v>
      </c>
      <c r="ER23" s="29">
        <v>21.632</v>
      </c>
      <c r="ES23" s="29">
        <v>22.705</v>
      </c>
      <c r="ET23" s="29">
        <v>24.888</v>
      </c>
      <c r="EU23" s="29">
        <v>31.176</v>
      </c>
      <c r="EV23" s="29">
        <v>39.902</v>
      </c>
      <c r="EW23" s="29">
        <v>43.691</v>
      </c>
      <c r="EX23" s="29">
        <v>43.315</v>
      </c>
      <c r="EY23" s="29">
        <v>50.854</v>
      </c>
      <c r="EZ23" s="29">
        <v>52.624</v>
      </c>
      <c r="FA23" s="29">
        <v>56.358</v>
      </c>
      <c r="FB23" s="29">
        <v>49.74</v>
      </c>
      <c r="FC23" s="29">
        <v>52.119</v>
      </c>
      <c r="FD23" s="29">
        <v>56.298</v>
      </c>
      <c r="FE23" s="29">
        <v>59.922</v>
      </c>
      <c r="FF23" s="29">
        <v>63.175</v>
      </c>
      <c r="FG23" s="29">
        <v>66.919</v>
      </c>
      <c r="FH23" s="29">
        <v>70.117</v>
      </c>
      <c r="FI23" s="29">
        <v>73.646</v>
      </c>
      <c r="FJ23" s="29">
        <v>77.256</v>
      </c>
      <c r="FK23" s="29">
        <v>80.809</v>
      </c>
    </row>
    <row r="24" spans="2:167">
      <c r="B24" s="71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Z24" s="71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X24" s="71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V24" s="71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T24" s="71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R24" s="71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P24" s="71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</row>
    <row r="25" ht="14.5" spans="1:167">
      <c r="A25" s="7"/>
      <c r="B25" s="27" t="s">
        <v>399</v>
      </c>
      <c r="C25" s="26">
        <v>7.844145</v>
      </c>
      <c r="D25" s="26">
        <v>14.885437</v>
      </c>
      <c r="E25" s="26">
        <v>11.962644</v>
      </c>
      <c r="F25" s="26">
        <v>11.207494</v>
      </c>
      <c r="G25" s="26">
        <v>8.281261</v>
      </c>
      <c r="H25" s="26">
        <v>14.168865</v>
      </c>
      <c r="I25" s="26">
        <v>13.545852</v>
      </c>
      <c r="J25" s="26">
        <v>10.800685</v>
      </c>
      <c r="K25" s="26">
        <v>13.356022</v>
      </c>
      <c r="L25" s="26">
        <v>13.363889</v>
      </c>
      <c r="M25" s="26">
        <v>16.696761</v>
      </c>
      <c r="N25" s="26">
        <v>9.882274</v>
      </c>
      <c r="O25" s="26">
        <v>16.737912</v>
      </c>
      <c r="P25" s="26">
        <v>14.758483</v>
      </c>
      <c r="Q25" s="26">
        <v>12.351543</v>
      </c>
      <c r="R25" s="26">
        <v>17.568679</v>
      </c>
      <c r="S25" s="26">
        <v>12.646217</v>
      </c>
      <c r="T25" s="26">
        <v>12.519148</v>
      </c>
      <c r="U25" s="26">
        <v>16.128945</v>
      </c>
      <c r="V25" s="26">
        <v>9.36982</v>
      </c>
      <c r="W25" s="26">
        <v>16.943737</v>
      </c>
      <c r="Y25" s="7"/>
      <c r="Z25" s="27" t="s">
        <v>399</v>
      </c>
      <c r="AA25" s="26">
        <v>22.046478</v>
      </c>
      <c r="AB25" s="26">
        <v>38.425154</v>
      </c>
      <c r="AC25" s="26">
        <v>38.6871</v>
      </c>
      <c r="AD25" s="26">
        <v>30.827476</v>
      </c>
      <c r="AE25" s="26">
        <v>22.659076</v>
      </c>
      <c r="AF25" s="26">
        <v>40.498962</v>
      </c>
      <c r="AG25" s="26">
        <v>30.19436</v>
      </c>
      <c r="AH25" s="26">
        <v>27.04969</v>
      </c>
      <c r="AI25" s="26">
        <v>24.158629</v>
      </c>
      <c r="AJ25" s="26">
        <v>22.664274</v>
      </c>
      <c r="AK25" s="26">
        <v>36.092281</v>
      </c>
      <c r="AL25" s="26">
        <v>40.010368</v>
      </c>
      <c r="AM25" s="26">
        <v>45.491699</v>
      </c>
      <c r="AN25" s="26">
        <v>32.345687</v>
      </c>
      <c r="AO25" s="26">
        <v>31.712533</v>
      </c>
      <c r="AP25" s="26">
        <v>32.93174</v>
      </c>
      <c r="AQ25" s="26">
        <v>38.565134</v>
      </c>
      <c r="AR25" s="26">
        <v>31.217374</v>
      </c>
      <c r="AS25" s="26">
        <v>44.800141</v>
      </c>
      <c r="AT25" s="26">
        <v>29.049281</v>
      </c>
      <c r="AU25" s="26">
        <v>42.423606</v>
      </c>
      <c r="AW25" s="7"/>
      <c r="AX25" s="27" t="s">
        <v>399</v>
      </c>
      <c r="AY25" s="26">
        <v>29.724781</v>
      </c>
      <c r="AZ25" s="26">
        <v>45.670999</v>
      </c>
      <c r="BA25" s="26">
        <v>53.499599</v>
      </c>
      <c r="BB25" s="26">
        <v>35.715224</v>
      </c>
      <c r="BC25" s="26">
        <v>27.303556</v>
      </c>
      <c r="BD25" s="26">
        <v>56.68886</v>
      </c>
      <c r="BE25" s="26">
        <v>39.310994</v>
      </c>
      <c r="BF25" s="26">
        <v>43.032905</v>
      </c>
      <c r="BG25" s="26">
        <v>27.938765</v>
      </c>
      <c r="BH25" s="26">
        <v>21.504333</v>
      </c>
      <c r="BI25" s="26">
        <v>46.787698</v>
      </c>
      <c r="BJ25" s="26">
        <v>40.994144</v>
      </c>
      <c r="BK25" s="26">
        <v>45.890677</v>
      </c>
      <c r="BL25" s="26">
        <v>29.95353</v>
      </c>
      <c r="BM25" s="26">
        <v>24.155147</v>
      </c>
      <c r="BN25" s="26">
        <v>31.562628</v>
      </c>
      <c r="BO25" s="26">
        <v>43.673713</v>
      </c>
      <c r="BP25" s="26">
        <v>28.131905</v>
      </c>
      <c r="BQ25" s="26">
        <v>38.627078</v>
      </c>
      <c r="BR25" s="26">
        <v>25.241054</v>
      </c>
      <c r="BS25" s="26">
        <v>37.399136</v>
      </c>
      <c r="BU25" s="7"/>
      <c r="BV25" s="27" t="s">
        <v>399</v>
      </c>
      <c r="BW25" s="26">
        <v>24.686743</v>
      </c>
      <c r="BX25" s="26">
        <v>38.720717</v>
      </c>
      <c r="BY25" s="26">
        <v>36.820106</v>
      </c>
      <c r="BZ25" s="26">
        <v>45.021352</v>
      </c>
      <c r="CA25" s="26">
        <v>14.080948</v>
      </c>
      <c r="CB25" s="26">
        <v>40.4544</v>
      </c>
      <c r="CC25" s="26">
        <v>48.462003</v>
      </c>
      <c r="CD25" s="26">
        <v>49.036132</v>
      </c>
      <c r="CE25" s="26">
        <v>35.533838</v>
      </c>
      <c r="CF25" s="26">
        <v>29.19591</v>
      </c>
      <c r="CG25" s="26">
        <v>40.928232</v>
      </c>
      <c r="CH25" s="26">
        <v>51.145881</v>
      </c>
      <c r="CI25" s="26">
        <v>30.929425</v>
      </c>
      <c r="CJ25" s="26">
        <v>22.107823</v>
      </c>
      <c r="CK25" s="26">
        <v>35.950422</v>
      </c>
      <c r="CL25" s="26">
        <v>40.060974</v>
      </c>
      <c r="CM25" s="26">
        <v>30.811426</v>
      </c>
      <c r="CN25" s="26">
        <v>38.042439</v>
      </c>
      <c r="CO25" s="26">
        <v>45.469242</v>
      </c>
      <c r="CP25" s="26">
        <v>33.437424</v>
      </c>
      <c r="CQ25" s="26">
        <v>45.179369</v>
      </c>
      <c r="CS25" s="7"/>
      <c r="CT25" s="27" t="s">
        <v>399</v>
      </c>
      <c r="CU25" s="26">
        <v>12.889703</v>
      </c>
      <c r="CV25" s="26">
        <v>21.528249</v>
      </c>
      <c r="CW25" s="26">
        <v>22.707177</v>
      </c>
      <c r="CX25" s="26">
        <v>22.7982</v>
      </c>
      <c r="CY25" s="26">
        <v>7.650425</v>
      </c>
      <c r="CZ25" s="26">
        <v>11.966705</v>
      </c>
      <c r="DA25" s="26">
        <v>21.148025</v>
      </c>
      <c r="DB25" s="26">
        <v>21.589373</v>
      </c>
      <c r="DC25" s="26">
        <v>17.262593</v>
      </c>
      <c r="DD25" s="26">
        <v>10.107864</v>
      </c>
      <c r="DE25" s="26">
        <v>10.32714</v>
      </c>
      <c r="DF25" s="26">
        <v>16.280193</v>
      </c>
      <c r="DG25" s="26">
        <v>15.349401</v>
      </c>
      <c r="DH25" s="26">
        <v>15.346881</v>
      </c>
      <c r="DI25" s="26">
        <v>12.024101</v>
      </c>
      <c r="DJ25" s="26">
        <v>16.43453</v>
      </c>
      <c r="DK25" s="26">
        <v>10.828878</v>
      </c>
      <c r="DL25" s="26">
        <v>15.080744</v>
      </c>
      <c r="DM25" s="26">
        <v>15.126505</v>
      </c>
      <c r="DN25" s="26">
        <v>8.265312</v>
      </c>
      <c r="DO25" s="26">
        <v>11.876121</v>
      </c>
      <c r="DQ25" s="7"/>
      <c r="DR25" s="27" t="s">
        <v>399</v>
      </c>
      <c r="DS25" s="26">
        <v>5.378011</v>
      </c>
      <c r="DT25" s="26">
        <v>8.549086</v>
      </c>
      <c r="DU25" s="26">
        <v>15.182492</v>
      </c>
      <c r="DV25" s="26">
        <v>12.318172</v>
      </c>
      <c r="DW25" s="26">
        <v>7.081617</v>
      </c>
      <c r="DX25" s="26">
        <v>3.764088</v>
      </c>
      <c r="DY25" s="26">
        <v>12.164203</v>
      </c>
      <c r="DZ25" s="26">
        <v>12.32094</v>
      </c>
      <c r="EA25" s="26">
        <v>11.723071</v>
      </c>
      <c r="EB25" s="26">
        <v>9.102534</v>
      </c>
      <c r="EC25" s="26">
        <v>4.401298</v>
      </c>
      <c r="ED25" s="26">
        <v>4.879813</v>
      </c>
      <c r="EE25" s="26">
        <v>4.370902</v>
      </c>
      <c r="EF25" s="26">
        <v>3.527553</v>
      </c>
      <c r="EG25" s="26">
        <v>5.484587</v>
      </c>
      <c r="EH25" s="26">
        <v>6.631789</v>
      </c>
      <c r="EI25" s="26">
        <v>2.314128</v>
      </c>
      <c r="EJ25" s="26">
        <v>6.206987</v>
      </c>
      <c r="EK25" s="26">
        <v>5.425919</v>
      </c>
      <c r="EL25" s="26">
        <v>1.84354</v>
      </c>
      <c r="EM25" s="26">
        <v>4.640969</v>
      </c>
      <c r="EO25" s="7"/>
      <c r="EP25" s="27" t="s">
        <v>399</v>
      </c>
      <c r="EQ25" s="26">
        <v>7.444455</v>
      </c>
      <c r="ER25" s="26">
        <v>5.914259</v>
      </c>
      <c r="ES25" s="26">
        <v>14.484184</v>
      </c>
      <c r="ET25" s="26">
        <v>22.236446</v>
      </c>
      <c r="EU25" s="26">
        <v>36.897966</v>
      </c>
      <c r="EV25" s="26">
        <v>16.51856</v>
      </c>
      <c r="EW25" s="26">
        <v>15.428926</v>
      </c>
      <c r="EX25" s="26">
        <v>12.019138</v>
      </c>
      <c r="EY25" s="26">
        <v>14.395714</v>
      </c>
      <c r="EZ25" s="26">
        <v>23.282372</v>
      </c>
      <c r="FA25" s="26">
        <v>13.790633</v>
      </c>
      <c r="FB25" s="26">
        <v>8.092367</v>
      </c>
      <c r="FC25" s="26">
        <v>14.339237</v>
      </c>
      <c r="FD25" s="26">
        <v>10.885443</v>
      </c>
      <c r="FE25" s="26">
        <v>18.22465</v>
      </c>
      <c r="FF25" s="26">
        <v>20.948916</v>
      </c>
      <c r="FG25" s="26">
        <v>10.757773</v>
      </c>
      <c r="FH25" s="26">
        <v>20.763466</v>
      </c>
      <c r="FI25" s="26">
        <v>15.960213</v>
      </c>
      <c r="FJ25" s="26">
        <v>11.628525</v>
      </c>
      <c r="FK25" s="26">
        <v>9.557877</v>
      </c>
    </row>
    <row r="26" spans="2:167">
      <c r="B26" s="24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Z26" s="24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X26" s="24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V26" s="24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T26" s="24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R26" s="24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P26" s="24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</row>
    <row r="27" spans="2:167">
      <c r="B27" s="24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Z27" s="24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X27" s="24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V27" s="24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T27" s="24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R27" s="24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P27" s="24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</row>
    <row r="28" ht="44" spans="1:167">
      <c r="A28" s="7"/>
      <c r="B28" s="13" t="s">
        <v>400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Y28" s="7"/>
      <c r="Z28" s="13" t="s">
        <v>400</v>
      </c>
      <c r="AA28" s="31" t="s">
        <v>300</v>
      </c>
      <c r="AB28" s="31" t="s">
        <v>300</v>
      </c>
      <c r="AC28" s="31" t="s">
        <v>300</v>
      </c>
      <c r="AD28" s="31" t="s">
        <v>300</v>
      </c>
      <c r="AE28" s="31" t="s">
        <v>300</v>
      </c>
      <c r="AF28" s="31" t="s">
        <v>300</v>
      </c>
      <c r="AG28" s="31" t="s">
        <v>300</v>
      </c>
      <c r="AH28" s="31" t="s">
        <v>300</v>
      </c>
      <c r="AI28" s="31" t="s">
        <v>300</v>
      </c>
      <c r="AJ28" s="31" t="s">
        <v>300</v>
      </c>
      <c r="AK28" s="31" t="s">
        <v>300</v>
      </c>
      <c r="AL28" s="31" t="s">
        <v>300</v>
      </c>
      <c r="AM28" s="31" t="s">
        <v>300</v>
      </c>
      <c r="AN28" s="31" t="s">
        <v>300</v>
      </c>
      <c r="AO28" s="31" t="s">
        <v>300</v>
      </c>
      <c r="AP28" s="31" t="s">
        <v>300</v>
      </c>
      <c r="AQ28" s="31" t="s">
        <v>300</v>
      </c>
      <c r="AR28" s="31" t="s">
        <v>300</v>
      </c>
      <c r="AS28" s="31" t="s">
        <v>300</v>
      </c>
      <c r="AT28" s="31" t="s">
        <v>300</v>
      </c>
      <c r="AU28" s="31" t="s">
        <v>300</v>
      </c>
      <c r="AW28" s="7"/>
      <c r="AX28" s="13" t="s">
        <v>400</v>
      </c>
      <c r="AY28" s="31" t="s">
        <v>300</v>
      </c>
      <c r="AZ28" s="31" t="s">
        <v>300</v>
      </c>
      <c r="BA28" s="31" t="s">
        <v>300</v>
      </c>
      <c r="BB28" s="31" t="s">
        <v>300</v>
      </c>
      <c r="BC28" s="31" t="s">
        <v>300</v>
      </c>
      <c r="BD28" s="31" t="s">
        <v>300</v>
      </c>
      <c r="BE28" s="31" t="s">
        <v>300</v>
      </c>
      <c r="BF28" s="31" t="s">
        <v>300</v>
      </c>
      <c r="BG28" s="31" t="s">
        <v>300</v>
      </c>
      <c r="BH28" s="31" t="s">
        <v>300</v>
      </c>
      <c r="BI28" s="31" t="s">
        <v>300</v>
      </c>
      <c r="BJ28" s="31" t="s">
        <v>300</v>
      </c>
      <c r="BK28" s="31" t="s">
        <v>300</v>
      </c>
      <c r="BL28" s="31" t="s">
        <v>300</v>
      </c>
      <c r="BM28" s="31" t="s">
        <v>300</v>
      </c>
      <c r="BN28" s="31" t="s">
        <v>300</v>
      </c>
      <c r="BO28" s="31" t="s">
        <v>300</v>
      </c>
      <c r="BP28" s="31" t="s">
        <v>300</v>
      </c>
      <c r="BQ28" s="31" t="s">
        <v>300</v>
      </c>
      <c r="BR28" s="31" t="s">
        <v>300</v>
      </c>
      <c r="BS28" s="31" t="s">
        <v>300</v>
      </c>
      <c r="BU28" s="7"/>
      <c r="BV28" s="13" t="s">
        <v>400</v>
      </c>
      <c r="BW28" s="31" t="s">
        <v>300</v>
      </c>
      <c r="BX28" s="31" t="s">
        <v>300</v>
      </c>
      <c r="BY28" s="31" t="s">
        <v>300</v>
      </c>
      <c r="BZ28" s="31" t="s">
        <v>300</v>
      </c>
      <c r="CA28" s="31" t="s">
        <v>300</v>
      </c>
      <c r="CB28" s="31" t="s">
        <v>300</v>
      </c>
      <c r="CC28" s="31" t="s">
        <v>300</v>
      </c>
      <c r="CD28" s="31" t="s">
        <v>300</v>
      </c>
      <c r="CE28" s="31" t="s">
        <v>300</v>
      </c>
      <c r="CF28" s="31" t="s">
        <v>300</v>
      </c>
      <c r="CG28" s="31" t="s">
        <v>300</v>
      </c>
      <c r="CH28" s="31" t="s">
        <v>300</v>
      </c>
      <c r="CI28" s="31" t="s">
        <v>300</v>
      </c>
      <c r="CJ28" s="31" t="s">
        <v>300</v>
      </c>
      <c r="CK28" s="31" t="s">
        <v>300</v>
      </c>
      <c r="CL28" s="31" t="s">
        <v>300</v>
      </c>
      <c r="CM28" s="31" t="s">
        <v>300</v>
      </c>
      <c r="CN28" s="31" t="s">
        <v>300</v>
      </c>
      <c r="CO28" s="31" t="s">
        <v>300</v>
      </c>
      <c r="CP28" s="31" t="s">
        <v>300</v>
      </c>
      <c r="CQ28" s="31" t="s">
        <v>300</v>
      </c>
      <c r="CS28" s="7"/>
      <c r="CT28" s="13" t="s">
        <v>400</v>
      </c>
      <c r="CU28" s="31" t="s">
        <v>300</v>
      </c>
      <c r="CV28" s="31" t="s">
        <v>300</v>
      </c>
      <c r="CW28" s="31" t="s">
        <v>300</v>
      </c>
      <c r="CX28" s="31" t="s">
        <v>300</v>
      </c>
      <c r="CY28" s="31" t="s">
        <v>300</v>
      </c>
      <c r="CZ28" s="31" t="s">
        <v>300</v>
      </c>
      <c r="DA28" s="31" t="s">
        <v>300</v>
      </c>
      <c r="DB28" s="31" t="s">
        <v>300</v>
      </c>
      <c r="DC28" s="31" t="s">
        <v>300</v>
      </c>
      <c r="DD28" s="31" t="s">
        <v>300</v>
      </c>
      <c r="DE28" s="31" t="s">
        <v>300</v>
      </c>
      <c r="DF28" s="31" t="s">
        <v>300</v>
      </c>
      <c r="DG28" s="31" t="s">
        <v>300</v>
      </c>
      <c r="DH28" s="31" t="s">
        <v>300</v>
      </c>
      <c r="DI28" s="31" t="s">
        <v>300</v>
      </c>
      <c r="DJ28" s="31" t="s">
        <v>300</v>
      </c>
      <c r="DK28" s="31" t="s">
        <v>300</v>
      </c>
      <c r="DL28" s="31" t="s">
        <v>300</v>
      </c>
      <c r="DM28" s="31" t="s">
        <v>300</v>
      </c>
      <c r="DN28" s="31" t="s">
        <v>300</v>
      </c>
      <c r="DO28" s="31" t="s">
        <v>300</v>
      </c>
      <c r="DQ28" s="7"/>
      <c r="DR28" s="13" t="s">
        <v>400</v>
      </c>
      <c r="DS28" s="31" t="s">
        <v>300</v>
      </c>
      <c r="DT28" s="31" t="s">
        <v>300</v>
      </c>
      <c r="DU28" s="31" t="s">
        <v>300</v>
      </c>
      <c r="DV28" s="31" t="s">
        <v>300</v>
      </c>
      <c r="DW28" s="31" t="s">
        <v>300</v>
      </c>
      <c r="DX28" s="31" t="s">
        <v>300</v>
      </c>
      <c r="DY28" s="31" t="s">
        <v>300</v>
      </c>
      <c r="DZ28" s="31" t="s">
        <v>300</v>
      </c>
      <c r="EA28" s="31" t="s">
        <v>300</v>
      </c>
      <c r="EB28" s="31" t="s">
        <v>300</v>
      </c>
      <c r="EC28" s="31" t="s">
        <v>300</v>
      </c>
      <c r="ED28" s="31" t="s">
        <v>300</v>
      </c>
      <c r="EE28" s="31" t="s">
        <v>300</v>
      </c>
      <c r="EF28" s="31" t="s">
        <v>300</v>
      </c>
      <c r="EG28" s="31" t="s">
        <v>300</v>
      </c>
      <c r="EH28" s="31" t="s">
        <v>300</v>
      </c>
      <c r="EI28" s="31" t="s">
        <v>300</v>
      </c>
      <c r="EJ28" s="31" t="s">
        <v>300</v>
      </c>
      <c r="EK28" s="31" t="s">
        <v>300</v>
      </c>
      <c r="EL28" s="31" t="s">
        <v>300</v>
      </c>
      <c r="EM28" s="31" t="s">
        <v>300</v>
      </c>
      <c r="EO28" s="7"/>
      <c r="EP28" s="13" t="s">
        <v>400</v>
      </c>
      <c r="EQ28" s="31" t="s">
        <v>300</v>
      </c>
      <c r="ER28" s="31" t="s">
        <v>300</v>
      </c>
      <c r="ES28" s="31" t="s">
        <v>300</v>
      </c>
      <c r="ET28" s="31" t="s">
        <v>300</v>
      </c>
      <c r="EU28" s="31" t="s">
        <v>300</v>
      </c>
      <c r="EV28" s="31" t="s">
        <v>300</v>
      </c>
      <c r="EW28" s="31" t="s">
        <v>300</v>
      </c>
      <c r="EX28" s="31" t="s">
        <v>300</v>
      </c>
      <c r="EY28" s="31" t="s">
        <v>300</v>
      </c>
      <c r="EZ28" s="31" t="s">
        <v>300</v>
      </c>
      <c r="FA28" s="31" t="s">
        <v>300</v>
      </c>
      <c r="FB28" s="31" t="s">
        <v>300</v>
      </c>
      <c r="FC28" s="31" t="s">
        <v>300</v>
      </c>
      <c r="FD28" s="31" t="s">
        <v>300</v>
      </c>
      <c r="FE28" s="31" t="s">
        <v>300</v>
      </c>
      <c r="FF28" s="31" t="s">
        <v>300</v>
      </c>
      <c r="FG28" s="31" t="s">
        <v>300</v>
      </c>
      <c r="FH28" s="31" t="s">
        <v>300</v>
      </c>
      <c r="FI28" s="31" t="s">
        <v>300</v>
      </c>
      <c r="FJ28" s="31" t="s">
        <v>300</v>
      </c>
      <c r="FK28" s="31" t="s">
        <v>300</v>
      </c>
    </row>
    <row r="29" ht="13" spans="2:167">
      <c r="B29" s="8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Z29" s="8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X29" s="8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V29" s="8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T29" s="8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R29" s="8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P29" s="8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</row>
    <row r="30" spans="2:167">
      <c r="B30" s="24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Z30" s="24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X30" s="24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V30" s="24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T30" s="24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R30" s="24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P30" s="24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</row>
    <row r="31" ht="13" spans="1:167">
      <c r="A31" s="7"/>
      <c r="B31" s="8" t="s">
        <v>401</v>
      </c>
      <c r="C31" s="72">
        <v>0.994983</v>
      </c>
      <c r="D31" s="72">
        <v>1.630092</v>
      </c>
      <c r="E31" s="72">
        <v>1.339809</v>
      </c>
      <c r="F31" s="72">
        <v>1.587459</v>
      </c>
      <c r="G31" s="72">
        <v>1.174679</v>
      </c>
      <c r="H31" s="72">
        <v>1.703245</v>
      </c>
      <c r="I31" s="72">
        <v>1.393609</v>
      </c>
      <c r="J31" s="72">
        <v>1.101545</v>
      </c>
      <c r="K31" s="72">
        <v>1.664655</v>
      </c>
      <c r="L31" s="72">
        <v>1.604571</v>
      </c>
      <c r="M31" s="72">
        <v>2.199212</v>
      </c>
      <c r="N31" s="72">
        <v>1.224106</v>
      </c>
      <c r="O31" s="72">
        <v>2.235133</v>
      </c>
      <c r="P31" s="72">
        <v>2.025227</v>
      </c>
      <c r="Q31" s="72">
        <v>1.918559</v>
      </c>
      <c r="R31" s="72">
        <v>1.984983</v>
      </c>
      <c r="S31" s="72">
        <v>2.028653</v>
      </c>
      <c r="T31" s="72">
        <v>1.990842</v>
      </c>
      <c r="U31" s="72">
        <v>2.775015</v>
      </c>
      <c r="V31" s="72">
        <v>1.68265</v>
      </c>
      <c r="W31" s="72">
        <v>2.734462</v>
      </c>
      <c r="Y31" s="7"/>
      <c r="Z31" s="8" t="s">
        <v>401</v>
      </c>
      <c r="AA31" s="72">
        <v>0.778458</v>
      </c>
      <c r="AB31" s="72">
        <v>1.410028</v>
      </c>
      <c r="AC31" s="72">
        <v>1.461022</v>
      </c>
      <c r="AD31" s="72">
        <v>1.252045</v>
      </c>
      <c r="AE31" s="72">
        <v>0.876477</v>
      </c>
      <c r="AF31" s="72">
        <v>1.62842</v>
      </c>
      <c r="AG31" s="72">
        <v>1.172619</v>
      </c>
      <c r="AH31" s="72">
        <v>1.134604</v>
      </c>
      <c r="AI31" s="72">
        <v>0.975832</v>
      </c>
      <c r="AJ31" s="72">
        <v>0.938186</v>
      </c>
      <c r="AK31" s="72">
        <v>1.526068</v>
      </c>
      <c r="AL31" s="72">
        <v>1.43113</v>
      </c>
      <c r="AM31" s="72">
        <v>1.685147</v>
      </c>
      <c r="AN31" s="72">
        <v>1.20805</v>
      </c>
      <c r="AO31" s="72">
        <v>1.175753</v>
      </c>
      <c r="AP31" s="72">
        <v>1.309687</v>
      </c>
      <c r="AQ31" s="72">
        <v>1.579809</v>
      </c>
      <c r="AR31" s="72">
        <v>1.30988</v>
      </c>
      <c r="AS31" s="72">
        <v>1.857396</v>
      </c>
      <c r="AT31" s="72">
        <v>1.225375</v>
      </c>
      <c r="AU31" s="72">
        <v>1.707849</v>
      </c>
      <c r="AW31" s="7"/>
      <c r="AX31" s="8" t="s">
        <v>401</v>
      </c>
      <c r="AY31" s="72">
        <v>1.002527</v>
      </c>
      <c r="AZ31" s="72">
        <v>1.514334</v>
      </c>
      <c r="BA31" s="72">
        <v>1.928358</v>
      </c>
      <c r="BB31" s="72">
        <v>1.25202</v>
      </c>
      <c r="BC31" s="72">
        <v>0.904104</v>
      </c>
      <c r="BD31" s="72">
        <v>2.042585</v>
      </c>
      <c r="BE31" s="72">
        <v>1.451506</v>
      </c>
      <c r="BF31" s="72">
        <v>1.62762</v>
      </c>
      <c r="BG31" s="72">
        <v>1.063691</v>
      </c>
      <c r="BH31" s="72">
        <v>0.798296</v>
      </c>
      <c r="BI31" s="72">
        <v>1.717894</v>
      </c>
      <c r="BJ31" s="72">
        <v>1.653662</v>
      </c>
      <c r="BK31" s="72">
        <v>1.8474</v>
      </c>
      <c r="BL31" s="72">
        <v>1.226289</v>
      </c>
      <c r="BM31" s="72">
        <v>1.028755</v>
      </c>
      <c r="BN31" s="72">
        <v>1.355501</v>
      </c>
      <c r="BO31" s="72">
        <v>2.091494</v>
      </c>
      <c r="BP31" s="72">
        <v>1.355046</v>
      </c>
      <c r="BQ31" s="72">
        <v>1.977208</v>
      </c>
      <c r="BR31" s="72">
        <v>1.287805</v>
      </c>
      <c r="BS31" s="72">
        <v>1.888786</v>
      </c>
      <c r="BU31" s="7"/>
      <c r="BV31" s="8" t="s">
        <v>401</v>
      </c>
      <c r="BW31" s="72">
        <v>0.768498</v>
      </c>
      <c r="BX31" s="72">
        <v>1.183296</v>
      </c>
      <c r="BY31" s="72">
        <v>1.160874</v>
      </c>
      <c r="BZ31" s="72">
        <v>1.427691</v>
      </c>
      <c r="CA31" s="72">
        <v>0.402466</v>
      </c>
      <c r="CB31" s="72">
        <v>1.107623</v>
      </c>
      <c r="CC31" s="72">
        <v>1.420404</v>
      </c>
      <c r="CD31" s="72">
        <v>1.130045</v>
      </c>
      <c r="CE31" s="72">
        <v>0.831839</v>
      </c>
      <c r="CF31" s="72">
        <v>0.664798</v>
      </c>
      <c r="CG31" s="72">
        <v>0.971413</v>
      </c>
      <c r="CH31" s="72">
        <v>1.399103</v>
      </c>
      <c r="CI31" s="72">
        <v>0.797646</v>
      </c>
      <c r="CJ31" s="72">
        <v>0.599776</v>
      </c>
      <c r="CK31" s="72">
        <v>0.980942</v>
      </c>
      <c r="CL31" s="72">
        <v>1.121637</v>
      </c>
      <c r="CM31" s="72">
        <v>0.915359</v>
      </c>
      <c r="CN31" s="72">
        <v>1.121637</v>
      </c>
      <c r="CO31" s="72">
        <v>1.352579</v>
      </c>
      <c r="CP31" s="72">
        <v>1.022982</v>
      </c>
      <c r="CQ31" s="72">
        <v>1.361547</v>
      </c>
      <c r="CS31" s="7"/>
      <c r="CT31" s="8" t="s">
        <v>401</v>
      </c>
      <c r="CU31" s="72">
        <v>0.781087</v>
      </c>
      <c r="CV31" s="72">
        <v>1.318022</v>
      </c>
      <c r="CW31" s="72">
        <v>1.362559</v>
      </c>
      <c r="CX31" s="72">
        <v>1.360013</v>
      </c>
      <c r="CY31" s="72">
        <v>0.427165</v>
      </c>
      <c r="CZ31" s="72">
        <v>0.64668</v>
      </c>
      <c r="DA31" s="72">
        <v>1.179445</v>
      </c>
      <c r="DB31" s="72">
        <v>1.194192</v>
      </c>
      <c r="DC31" s="72">
        <v>0.99529</v>
      </c>
      <c r="DD31" s="72">
        <v>0.565026</v>
      </c>
      <c r="DE31" s="72">
        <v>0.599913</v>
      </c>
      <c r="DF31" s="72">
        <v>0.953328</v>
      </c>
      <c r="DG31" s="72">
        <v>0.972889</v>
      </c>
      <c r="DH31" s="72">
        <v>0.951002</v>
      </c>
      <c r="DI31" s="72">
        <v>0.762427</v>
      </c>
      <c r="DJ31" s="72">
        <v>1.102111</v>
      </c>
      <c r="DK31" s="72">
        <v>0.764458</v>
      </c>
      <c r="DL31" s="72">
        <v>1.102538</v>
      </c>
      <c r="DM31" s="72">
        <v>1.159664</v>
      </c>
      <c r="DN31" s="72">
        <v>0.664898</v>
      </c>
      <c r="DO31" s="72">
        <v>0.945777</v>
      </c>
      <c r="DQ31" s="7"/>
      <c r="DR31" s="8" t="s">
        <v>401</v>
      </c>
      <c r="DS31" s="72">
        <v>0.851577</v>
      </c>
      <c r="DT31" s="72">
        <v>1.191104</v>
      </c>
      <c r="DU31" s="72">
        <v>2.206249</v>
      </c>
      <c r="DV31" s="72">
        <v>1.84224</v>
      </c>
      <c r="DW31" s="72">
        <v>1.061999</v>
      </c>
      <c r="DX31" s="72">
        <v>0.573082</v>
      </c>
      <c r="DY31" s="72">
        <v>1.949771</v>
      </c>
      <c r="DZ31" s="72">
        <v>1.929328</v>
      </c>
      <c r="EA31" s="72">
        <v>1.964857</v>
      </c>
      <c r="EB31" s="72">
        <v>1.557148</v>
      </c>
      <c r="EC31" s="72">
        <v>0.804892</v>
      </c>
      <c r="ED31" s="72">
        <v>0.834983</v>
      </c>
      <c r="EE31" s="72">
        <v>0.774643</v>
      </c>
      <c r="EF31" s="72">
        <v>0.65939</v>
      </c>
      <c r="EG31" s="72">
        <v>1.054688</v>
      </c>
      <c r="EH31" s="72">
        <v>1.315615</v>
      </c>
      <c r="EI31" s="72">
        <v>0.473432</v>
      </c>
      <c r="EJ31" s="72">
        <v>1.312498</v>
      </c>
      <c r="EK31" s="72">
        <v>1.215127</v>
      </c>
      <c r="EL31" s="72">
        <v>0.401522</v>
      </c>
      <c r="EM31" s="72">
        <v>0.97643</v>
      </c>
      <c r="EO31" s="7"/>
      <c r="EP31" s="8" t="s">
        <v>401</v>
      </c>
      <c r="EQ31" s="72">
        <v>0.77942</v>
      </c>
      <c r="ER31" s="72">
        <v>0.661036</v>
      </c>
      <c r="ES31" s="72">
        <v>1.550852</v>
      </c>
      <c r="ET31" s="72">
        <v>2.36167</v>
      </c>
      <c r="EU31" s="72">
        <v>3.482095</v>
      </c>
      <c r="EV31" s="72">
        <v>1.579912</v>
      </c>
      <c r="EW31" s="72">
        <v>1.620064</v>
      </c>
      <c r="EX31" s="72">
        <v>1.368806</v>
      </c>
      <c r="EY31" s="72">
        <v>1.566637</v>
      </c>
      <c r="EZ31" s="72">
        <v>2.814046</v>
      </c>
      <c r="FA31" s="72">
        <v>1.708446</v>
      </c>
      <c r="FB31" s="72">
        <v>0.851196</v>
      </c>
      <c r="FC31" s="72">
        <v>1.589211</v>
      </c>
      <c r="FD31" s="72">
        <v>1.232885</v>
      </c>
      <c r="FE31" s="72">
        <v>2.100842</v>
      </c>
      <c r="FF31" s="72">
        <v>2.694215</v>
      </c>
      <c r="FG31" s="72">
        <v>1.422887</v>
      </c>
      <c r="FH31" s="72">
        <v>2.693452</v>
      </c>
      <c r="FI31" s="72">
        <v>2.296934</v>
      </c>
      <c r="FJ31" s="72">
        <v>1.740162</v>
      </c>
      <c r="FK31" s="72">
        <v>1.401422</v>
      </c>
    </row>
    <row r="33" spans="1:146">
      <c r="A33" s="15" t="s">
        <v>304</v>
      </c>
      <c r="B33"/>
      <c r="Y33" s="15" t="s">
        <v>304</v>
      </c>
      <c r="Z33"/>
      <c r="AW33" s="15" t="s">
        <v>304</v>
      </c>
      <c r="AX33"/>
      <c r="BU33" s="15" t="s">
        <v>304</v>
      </c>
      <c r="BV33"/>
      <c r="CS33" s="15" t="s">
        <v>304</v>
      </c>
      <c r="CT33"/>
      <c r="DQ33" s="15" t="s">
        <v>304</v>
      </c>
      <c r="DR33"/>
      <c r="EO33" s="15" t="s">
        <v>304</v>
      </c>
      <c r="EP33"/>
    </row>
    <row r="34" spans="1:146">
      <c r="A34" s="15" t="s">
        <v>402</v>
      </c>
      <c r="B34"/>
      <c r="Y34" s="15" t="s">
        <v>402</v>
      </c>
      <c r="AW34" s="15" t="s">
        <v>402</v>
      </c>
      <c r="BU34" s="15" t="s">
        <v>402</v>
      </c>
      <c r="CS34" s="15" t="s">
        <v>402</v>
      </c>
      <c r="DQ34" s="15" t="s">
        <v>402</v>
      </c>
      <c r="EO34" s="15" t="s">
        <v>402</v>
      </c>
      <c r="EP34"/>
    </row>
  </sheetData>
  <hyperlinks>
    <hyperlink ref="B2" location="Menu!A1"/>
    <hyperlink ref="A2:B2" location="Menu!B14" display="Back to main menu"/>
    <hyperlink ref="Y2:Z2" location="Menu!B14" display="Back to Main Menu"/>
    <hyperlink ref="AW2:AX2" location="Menu!B14" display="Back to Main Menu"/>
    <hyperlink ref="BU2:BV2" location="Menu!B14" display="Back to Main Menu"/>
    <hyperlink ref="CS2:CT2" location="Menu!B14" display="Back to Main Menu"/>
    <hyperlink ref="DQ2:DR2" location="Menu!B14" display="Back to Main Menu"/>
    <hyperlink ref="EP2" location="Menu!A1"/>
    <hyperlink ref="EO2:EP2" location="Menu!B14" display="Back to main menu"/>
  </hyperlinks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2"/>
  <sheetViews>
    <sheetView workbookViewId="0">
      <selection activeCell="B16" sqref="B16"/>
    </sheetView>
  </sheetViews>
  <sheetFormatPr defaultColWidth="9" defaultRowHeight="12.5" outlineLevelRow="1" outlineLevelCol="1"/>
  <cols>
    <col min="2" max="2" width="64.2727272727273" customWidth="1"/>
  </cols>
  <sheetData>
    <row r="1" ht="13" spans="2:2">
      <c r="B1" s="35" t="s">
        <v>403</v>
      </c>
    </row>
    <row r="2" ht="13" spans="2:2">
      <c r="B2" s="35" t="s">
        <v>404</v>
      </c>
    </row>
  </sheetData>
  <pageMargins left="0.7" right="0.7" top="0.75" bottom="0.75" header="0.3" footer="0.3"/>
  <pageSetup paperSize="1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3"/>
  <sheetViews>
    <sheetView zoomScale="95" zoomScaleNormal="95" topLeftCell="C1" workbookViewId="0">
      <selection activeCell="E37" sqref="E37"/>
    </sheetView>
  </sheetViews>
  <sheetFormatPr defaultColWidth="9" defaultRowHeight="12.5"/>
  <cols>
    <col min="1" max="1" width="20.5454545454545" customWidth="1"/>
    <col min="2" max="2" width="8.72727272727273"/>
    <col min="3" max="3" width="21.1818181818182" customWidth="1"/>
    <col min="4" max="4" width="17.4545454545455" customWidth="1"/>
    <col min="5" max="5" width="66.8181818181818" customWidth="1"/>
    <col min="6" max="6" width="27.2727272727273" customWidth="1"/>
    <col min="7" max="7" width="17" customWidth="1"/>
    <col min="8" max="13" width="8.72727272727273"/>
    <col min="18" max="18" width="66.8181818181818" customWidth="1"/>
  </cols>
  <sheetData>
    <row r="1" ht="14.5" spans="3:12">
      <c r="C1" s="32"/>
      <c r="D1" s="32"/>
      <c r="E1" s="33" t="s">
        <v>233</v>
      </c>
      <c r="F1" s="32"/>
      <c r="G1" s="32"/>
      <c r="H1" s="32"/>
      <c r="I1" s="32"/>
      <c r="J1" s="32"/>
      <c r="K1" s="32"/>
      <c r="L1" s="32"/>
    </row>
    <row r="2" ht="15.25" spans="3:12">
      <c r="C2" s="34" t="s">
        <v>11</v>
      </c>
      <c r="D2" s="34" t="s">
        <v>185</v>
      </c>
      <c r="E2" s="34" t="s">
        <v>186</v>
      </c>
      <c r="F2" t="s">
        <v>187</v>
      </c>
      <c r="G2" t="s">
        <v>188</v>
      </c>
      <c r="H2" t="s">
        <v>189</v>
      </c>
      <c r="I2" t="s">
        <v>190</v>
      </c>
      <c r="J2" t="s">
        <v>191</v>
      </c>
      <c r="K2" t="s">
        <v>192</v>
      </c>
      <c r="L2" t="s">
        <v>193</v>
      </c>
    </row>
    <row r="3" spans="3:12">
      <c r="C3" s="35" t="s">
        <v>143</v>
      </c>
      <c r="D3" s="35" t="s">
        <v>72</v>
      </c>
      <c r="E3" s="35" t="s">
        <v>39</v>
      </c>
      <c r="F3">
        <f>attached_DetachedAttachWatStock!W15*2/1000</f>
        <v>1.2806</v>
      </c>
      <c r="G3" s="36">
        <f>attached_DetachedAttachWatStock!AU15*2/1000</f>
        <v>3.3062</v>
      </c>
      <c r="H3">
        <f>attached_DetachedAttachWatStock!BS15*2/1000</f>
        <v>1.6052</v>
      </c>
      <c r="I3">
        <f>attached_DetachedAttachWatStock!CQ15*2/1000</f>
        <v>0.414</v>
      </c>
      <c r="J3">
        <f>attached_DetachedAttachWatStock!DO15*2/1000</f>
        <v>0.115</v>
      </c>
      <c r="K3">
        <f>attached_DetachedAttachWatStock!EM15*2/1000</f>
        <v>0.2332</v>
      </c>
      <c r="L3">
        <f>attached_DetachedAttachWatStock!FK15*2/1000</f>
        <v>0.8848</v>
      </c>
    </row>
    <row r="4" spans="3:12">
      <c r="C4" s="35" t="s">
        <v>144</v>
      </c>
      <c r="D4" s="35" t="s">
        <v>76</v>
      </c>
      <c r="E4" s="35" t="s">
        <v>39</v>
      </c>
      <c r="F4">
        <f>attached_DetachedAttachWatStock!W16*2/1000</f>
        <v>0.0108</v>
      </c>
      <c r="G4" s="36">
        <f>attached_DetachedAttachWatStock!AU16*2/1000</f>
        <v>0.1262</v>
      </c>
      <c r="H4">
        <f>attached_DetachedAttachWatStock!BS16*2/1000</f>
        <v>4.5768</v>
      </c>
      <c r="I4">
        <f>attached_DetachedAttachWatStock!CQ16*2/1000</f>
        <v>0.3014</v>
      </c>
      <c r="J4">
        <f>attached_DetachedAttachWatStock!DO16*2/1000</f>
        <v>0.564</v>
      </c>
      <c r="K4">
        <f>attached_DetachedAttachWatStock!EM16*2/1000</f>
        <v>1.8548</v>
      </c>
      <c r="L4">
        <f>attached_DetachedAttachWatStock!FK16*2/1000</f>
        <v>1.1332</v>
      </c>
    </row>
    <row r="5" spans="3:12">
      <c r="C5" s="35" t="s">
        <v>145</v>
      </c>
      <c r="D5" s="35" t="s">
        <v>79</v>
      </c>
      <c r="E5" s="35" t="s">
        <v>39</v>
      </c>
      <c r="F5">
        <f>attached_DetachedAttachWatStock!W17*2/1000</f>
        <v>0.2412</v>
      </c>
      <c r="G5" s="36">
        <f>attached_DetachedAttachWatStock!AU17*2/1000</f>
        <v>0.024</v>
      </c>
      <c r="H5">
        <f>attached_DetachedAttachWatStock!BS17*2/1000</f>
        <v>0.0534</v>
      </c>
      <c r="I5">
        <f>attached_DetachedAttachWatStock!CQ17*2/1000</f>
        <v>0.0004</v>
      </c>
      <c r="J5">
        <f>attached_DetachedAttachWatStock!DO17*2/1000</f>
        <v>0.0028</v>
      </c>
      <c r="K5">
        <f>attached_DetachedAttachWatStock!EM17*2/1000</f>
        <v>0.0134</v>
      </c>
      <c r="L5">
        <f>attached_DetachedAttachWatStock!FK17*2/1000</f>
        <v>0.027</v>
      </c>
    </row>
    <row r="6" spans="3:12">
      <c r="C6" s="35" t="s">
        <v>146</v>
      </c>
      <c r="D6" s="35" t="s">
        <v>82</v>
      </c>
      <c r="E6" s="35" t="s">
        <v>39</v>
      </c>
      <c r="F6">
        <f>attached_DetachedAttachWatStock!W18*2/1000</f>
        <v>0</v>
      </c>
      <c r="G6" s="36">
        <f>attached_DetachedAttachWatStock!AU18*2/1000</f>
        <v>0</v>
      </c>
      <c r="H6">
        <f>attached_DetachedAttachWatStock!BS18*2/1000</f>
        <v>0</v>
      </c>
      <c r="I6">
        <f>attached_DetachedAttachWatStock!CQ18*2/1000</f>
        <v>0</v>
      </c>
      <c r="J6">
        <f>attached_DetachedAttachWatStock!DO18*2/1000</f>
        <v>0</v>
      </c>
      <c r="K6">
        <f>attached_DetachedAttachWatStock!EM18*2/1000</f>
        <v>0</v>
      </c>
      <c r="L6">
        <f>attached_DetachedAttachWatStock!FK18*2/1000</f>
        <v>0</v>
      </c>
    </row>
    <row r="7" spans="3:12">
      <c r="C7" s="35" t="s">
        <v>147</v>
      </c>
      <c r="D7" s="35" t="s">
        <v>67</v>
      </c>
      <c r="E7" s="35" t="s">
        <v>39</v>
      </c>
      <c r="F7">
        <f>attached_DetachedAttachWatStock!W19*2/1000</f>
        <v>0.0078</v>
      </c>
      <c r="G7" s="36">
        <f>attached_DetachedAttachWatStock!AU19*2/1000</f>
        <v>0.0032</v>
      </c>
      <c r="H7">
        <f>attached_DetachedAttachWatStock!BS19*2/1000</f>
        <v>0.1096</v>
      </c>
      <c r="I7">
        <f>attached_DetachedAttachWatStock!CQ19*2/1000</f>
        <v>0.0002</v>
      </c>
      <c r="J7">
        <f>attached_DetachedAttachWatStock!DO19*2/1000</f>
        <v>0.0074</v>
      </c>
      <c r="K7">
        <f>attached_DetachedAttachWatStock!EM19*2/1000</f>
        <v>0.0064</v>
      </c>
      <c r="L7">
        <f>attached_DetachedAttachWatStock!FK19*2/1000</f>
        <v>0.015</v>
      </c>
    </row>
    <row r="8" spans="3:12">
      <c r="C8" s="35" t="s">
        <v>148</v>
      </c>
      <c r="D8" s="35" t="s">
        <v>70</v>
      </c>
      <c r="E8" s="35" t="s">
        <v>39</v>
      </c>
      <c r="F8">
        <f>attached_DetachedAttachWatStock!W20*2/1000</f>
        <v>0.012</v>
      </c>
      <c r="G8" s="36">
        <f>attached_DetachedAttachWatStock!AU20*2/1000</f>
        <v>0.0064</v>
      </c>
      <c r="H8">
        <f>attached_DetachedAttachWatStock!BS20*2/1000</f>
        <v>0.0068</v>
      </c>
      <c r="I8">
        <f>attached_DetachedAttachWatStock!CQ20*2/1000</f>
        <v>0.001</v>
      </c>
      <c r="J8">
        <f>attached_DetachedAttachWatStock!DO20*2/1000</f>
        <v>0.0006</v>
      </c>
      <c r="K8">
        <f>attached_DetachedAttachWatStock!EM20*2/1000</f>
        <v>0.0036</v>
      </c>
      <c r="L8">
        <f>attached_DetachedAttachWatStock!FK20*2/1000</f>
        <v>0.0072</v>
      </c>
    </row>
    <row r="11" ht="14.5" spans="3:5">
      <c r="C11" s="37"/>
      <c r="D11" s="37"/>
      <c r="E11" s="38" t="s">
        <v>246</v>
      </c>
    </row>
    <row r="12" ht="15.25" spans="3:5">
      <c r="C12" s="39" t="s">
        <v>11</v>
      </c>
      <c r="D12" s="39" t="s">
        <v>185</v>
      </c>
      <c r="E12" s="39" t="s">
        <v>186</v>
      </c>
    </row>
    <row r="13" spans="3:5">
      <c r="C13" s="40" t="s">
        <v>143</v>
      </c>
      <c r="D13" s="40" t="s">
        <v>72</v>
      </c>
      <c r="E13" s="40" t="s">
        <v>39</v>
      </c>
    </row>
    <row r="14" spans="3:5">
      <c r="C14" s="40" t="s">
        <v>144</v>
      </c>
      <c r="D14" s="40" t="s">
        <v>76</v>
      </c>
      <c r="E14" s="40" t="s">
        <v>39</v>
      </c>
    </row>
    <row r="15" spans="3:5">
      <c r="C15" s="40" t="s">
        <v>145</v>
      </c>
      <c r="D15" s="40" t="s">
        <v>79</v>
      </c>
      <c r="E15" s="40" t="s">
        <v>39</v>
      </c>
    </row>
    <row r="16" spans="3:5">
      <c r="C16" s="40" t="s">
        <v>146</v>
      </c>
      <c r="D16" s="40" t="s">
        <v>82</v>
      </c>
      <c r="E16" s="40" t="s">
        <v>39</v>
      </c>
    </row>
    <row r="17" spans="3:5">
      <c r="C17" s="40" t="s">
        <v>147</v>
      </c>
      <c r="D17" s="40" t="s">
        <v>67</v>
      </c>
      <c r="E17" s="40" t="s">
        <v>39</v>
      </c>
    </row>
    <row r="18" spans="3:5">
      <c r="C18" s="40" t="s">
        <v>148</v>
      </c>
      <c r="D18" s="40" t="s">
        <v>70</v>
      </c>
      <c r="E18" s="40" t="s">
        <v>39</v>
      </c>
    </row>
    <row r="21" ht="14.5" spans="3:12">
      <c r="C21" s="41"/>
      <c r="D21" s="41"/>
      <c r="E21" s="42" t="s">
        <v>209</v>
      </c>
      <c r="F21" s="43"/>
      <c r="G21" s="43"/>
      <c r="H21" s="43"/>
      <c r="I21" s="43"/>
      <c r="J21" s="43"/>
      <c r="K21" s="43"/>
      <c r="L21" s="43"/>
    </row>
    <row r="22" ht="15.25" spans="3:12">
      <c r="C22" s="44" t="s">
        <v>11</v>
      </c>
      <c r="D22" s="44" t="s">
        <v>185</v>
      </c>
      <c r="E22" s="44" t="s">
        <v>186</v>
      </c>
      <c r="F22" s="45" t="s">
        <v>187</v>
      </c>
      <c r="G22" s="45" t="s">
        <v>188</v>
      </c>
      <c r="H22" s="45" t="s">
        <v>189</v>
      </c>
      <c r="I22" s="45" t="s">
        <v>190</v>
      </c>
      <c r="J22" s="45" t="s">
        <v>191</v>
      </c>
      <c r="K22" s="45" t="s">
        <v>192</v>
      </c>
      <c r="L22" s="45" t="s">
        <v>193</v>
      </c>
    </row>
    <row r="23" spans="3:13">
      <c r="C23" s="46" t="s">
        <v>143</v>
      </c>
      <c r="D23" s="46" t="s">
        <v>72</v>
      </c>
      <c r="E23" s="46" t="s">
        <v>39</v>
      </c>
      <c r="F23" s="47">
        <v>0.65</v>
      </c>
      <c r="G23" s="47">
        <v>0.65</v>
      </c>
      <c r="H23" s="47">
        <v>0.65</v>
      </c>
      <c r="I23" s="47">
        <v>0.65</v>
      </c>
      <c r="J23" s="47">
        <v>0.65</v>
      </c>
      <c r="K23" s="47">
        <v>0.65</v>
      </c>
      <c r="L23" s="47">
        <v>0.65</v>
      </c>
      <c r="M23" s="49"/>
    </row>
    <row r="24" spans="3:13">
      <c r="C24" s="46" t="s">
        <v>144</v>
      </c>
      <c r="D24" s="46" t="s">
        <v>76</v>
      </c>
      <c r="E24" s="46" t="s">
        <v>39</v>
      </c>
      <c r="F24" s="47">
        <v>0.65</v>
      </c>
      <c r="G24" s="47">
        <v>0.65</v>
      </c>
      <c r="H24" s="47">
        <v>0.65</v>
      </c>
      <c r="I24" s="47">
        <v>0.65</v>
      </c>
      <c r="J24" s="47">
        <v>0.65</v>
      </c>
      <c r="K24" s="47">
        <v>0.65</v>
      </c>
      <c r="L24" s="47">
        <v>0.65</v>
      </c>
      <c r="M24" s="49"/>
    </row>
    <row r="25" spans="3:13">
      <c r="C25" s="46" t="s">
        <v>145</v>
      </c>
      <c r="D25" s="46" t="s">
        <v>79</v>
      </c>
      <c r="E25" s="46" t="s">
        <v>39</v>
      </c>
      <c r="F25" s="47">
        <v>0.65</v>
      </c>
      <c r="G25" s="47">
        <v>0.65</v>
      </c>
      <c r="H25" s="47">
        <v>0.65</v>
      </c>
      <c r="I25" s="47">
        <v>0.65</v>
      </c>
      <c r="J25" s="47">
        <v>0.65</v>
      </c>
      <c r="K25" s="47">
        <v>0.65</v>
      </c>
      <c r="L25" s="47">
        <v>0.65</v>
      </c>
      <c r="M25" s="49"/>
    </row>
    <row r="26" spans="3:13">
      <c r="C26" s="46" t="s">
        <v>146</v>
      </c>
      <c r="D26" s="46" t="s">
        <v>82</v>
      </c>
      <c r="E26" s="46" t="s">
        <v>39</v>
      </c>
      <c r="F26" s="47">
        <v>0.65</v>
      </c>
      <c r="G26" s="47">
        <v>0.65</v>
      </c>
      <c r="H26" s="47">
        <v>0.65</v>
      </c>
      <c r="I26" s="47">
        <v>0.65</v>
      </c>
      <c r="J26" s="47">
        <v>0.65</v>
      </c>
      <c r="K26" s="47">
        <v>0.65</v>
      </c>
      <c r="L26" s="47">
        <v>0.65</v>
      </c>
      <c r="M26" s="49"/>
    </row>
    <row r="27" spans="3:13">
      <c r="C27" s="46" t="s">
        <v>147</v>
      </c>
      <c r="D27" s="46" t="s">
        <v>67</v>
      </c>
      <c r="E27" s="46" t="s">
        <v>39</v>
      </c>
      <c r="F27" s="47">
        <v>0.65</v>
      </c>
      <c r="G27" s="47">
        <v>0.65</v>
      </c>
      <c r="H27" s="47">
        <v>0.65</v>
      </c>
      <c r="I27" s="47">
        <v>0.65</v>
      </c>
      <c r="J27" s="47">
        <v>0.65</v>
      </c>
      <c r="K27" s="47">
        <v>0.65</v>
      </c>
      <c r="L27" s="47">
        <v>0.65</v>
      </c>
      <c r="M27" s="49"/>
    </row>
    <row r="28" spans="3:13">
      <c r="C28" s="46" t="s">
        <v>148</v>
      </c>
      <c r="D28" s="46" t="s">
        <v>70</v>
      </c>
      <c r="E28" s="46" t="s">
        <v>39</v>
      </c>
      <c r="F28" s="47">
        <v>0.65</v>
      </c>
      <c r="G28" s="47">
        <v>0.65</v>
      </c>
      <c r="H28" s="47">
        <v>0.65</v>
      </c>
      <c r="I28" s="47">
        <v>0.65</v>
      </c>
      <c r="J28" s="47">
        <v>0.65</v>
      </c>
      <c r="K28" s="47">
        <v>0.65</v>
      </c>
      <c r="L28" s="47">
        <v>0.65</v>
      </c>
      <c r="M28" s="49"/>
    </row>
    <row r="29" spans="6:13">
      <c r="F29" s="48"/>
      <c r="G29" s="49"/>
      <c r="H29" s="49"/>
      <c r="I29" s="49"/>
      <c r="J29" s="49"/>
      <c r="K29" s="49"/>
      <c r="L29" s="49"/>
      <c r="M29" s="49"/>
    </row>
    <row r="30" spans="6:13">
      <c r="F30" s="48"/>
      <c r="G30" s="49"/>
      <c r="H30" s="49"/>
      <c r="I30" s="49"/>
      <c r="J30" s="49"/>
      <c r="K30" s="49"/>
      <c r="L30" s="49"/>
      <c r="M30" s="49"/>
    </row>
    <row r="31" ht="14.5" spans="1:11">
      <c r="A31" s="32"/>
      <c r="B31" s="32"/>
      <c r="C31" s="32"/>
      <c r="D31" s="32"/>
      <c r="E31" s="32"/>
      <c r="F31" s="50"/>
      <c r="G31" s="50"/>
      <c r="H31" s="50"/>
      <c r="I31" s="50"/>
      <c r="J31" s="50"/>
      <c r="K31" s="50"/>
    </row>
    <row r="32" ht="14.5" spans="1:11">
      <c r="A32" s="32"/>
      <c r="B32" s="32"/>
      <c r="C32" s="32"/>
      <c r="D32" s="32"/>
      <c r="E32" s="32"/>
      <c r="F32" s="50"/>
      <c r="G32" s="50"/>
      <c r="H32" s="50"/>
      <c r="I32" s="50"/>
      <c r="J32" s="50"/>
      <c r="K32" s="50"/>
    </row>
    <row r="33" ht="14.5" spans="1:11">
      <c r="A33" s="32"/>
      <c r="B33" s="32"/>
      <c r="C33" s="32"/>
      <c r="D33" s="32"/>
      <c r="E33" s="32"/>
      <c r="F33" s="50"/>
      <c r="G33" s="50"/>
      <c r="H33" s="50"/>
      <c r="I33" s="50"/>
      <c r="J33" s="50"/>
      <c r="K33" s="50"/>
    </row>
    <row r="34" ht="14.5" spans="1:11">
      <c r="A34" s="32"/>
      <c r="B34" s="32"/>
      <c r="C34" s="32"/>
      <c r="D34" s="32"/>
      <c r="E34" s="32"/>
      <c r="F34" s="50"/>
      <c r="G34" s="50"/>
      <c r="H34" s="50"/>
      <c r="I34" s="50"/>
      <c r="J34" s="50"/>
      <c r="K34" s="50"/>
    </row>
    <row r="35" ht="14.5" spans="1:11">
      <c r="A35" s="32"/>
      <c r="B35" s="32"/>
      <c r="C35" s="32"/>
      <c r="D35" s="32"/>
      <c r="E35" s="32"/>
      <c r="F35" s="50"/>
      <c r="G35" s="50"/>
      <c r="H35" s="50"/>
      <c r="I35" s="50"/>
      <c r="J35" s="50"/>
      <c r="K35" s="50"/>
    </row>
    <row r="39" ht="14.5" spans="1:24">
      <c r="A39" s="32"/>
      <c r="B39" s="32"/>
      <c r="C39" s="32"/>
      <c r="D39" s="32"/>
      <c r="E39" s="33" t="s">
        <v>405</v>
      </c>
      <c r="F39" s="32"/>
      <c r="G39" s="32"/>
      <c r="H39" s="32"/>
      <c r="I39" s="32"/>
      <c r="J39" s="32"/>
      <c r="K39" s="32"/>
      <c r="P39" s="32"/>
      <c r="Q39" s="32"/>
      <c r="R39" s="33" t="s">
        <v>406</v>
      </c>
      <c r="S39" s="32"/>
      <c r="T39" s="32"/>
      <c r="U39" s="32"/>
      <c r="V39" s="32"/>
      <c r="W39" s="32"/>
      <c r="X39" s="32"/>
    </row>
    <row r="40" ht="15.25" spans="1:25">
      <c r="A40" s="32"/>
      <c r="B40" s="32"/>
      <c r="C40" s="34" t="s">
        <v>11</v>
      </c>
      <c r="D40" s="34" t="s">
        <v>185</v>
      </c>
      <c r="E40" s="34" t="s">
        <v>186</v>
      </c>
      <c r="F40" t="s">
        <v>187</v>
      </c>
      <c r="G40" t="s">
        <v>188</v>
      </c>
      <c r="H40" t="s">
        <v>189</v>
      </c>
      <c r="I40" t="s">
        <v>190</v>
      </c>
      <c r="J40" t="s">
        <v>191</v>
      </c>
      <c r="K40" t="s">
        <v>192</v>
      </c>
      <c r="L40" t="s">
        <v>193</v>
      </c>
      <c r="P40" s="34" t="s">
        <v>11</v>
      </c>
      <c r="Q40" s="34" t="s">
        <v>6</v>
      </c>
      <c r="R40" s="34" t="s">
        <v>3</v>
      </c>
      <c r="S40" t="s">
        <v>187</v>
      </c>
      <c r="T40" t="s">
        <v>188</v>
      </c>
      <c r="U40" t="s">
        <v>189</v>
      </c>
      <c r="V40" t="s">
        <v>190</v>
      </c>
      <c r="W40" t="s">
        <v>191</v>
      </c>
      <c r="X40" t="s">
        <v>192</v>
      </c>
      <c r="Y40" t="s">
        <v>193</v>
      </c>
    </row>
    <row r="41" ht="14.5" spans="1:25">
      <c r="A41" s="32"/>
      <c r="B41" s="32"/>
      <c r="C41" s="35" t="s">
        <v>143</v>
      </c>
      <c r="D41" s="35" t="s">
        <v>72</v>
      </c>
      <c r="E41" s="35" t="s">
        <v>39</v>
      </c>
      <c r="F41" s="51">
        <f>attached_WatHeaEnergyUse!W15/'TechWatHea-SingleDetached-RES'!F3/31.54</f>
        <v>0.200696660401439</v>
      </c>
      <c r="G41" s="51">
        <f>attached_WatHeaEnergyUse!AU15/'TechWatHea-SingleDetached-RES'!G3/31.54</f>
        <v>0.395485104808947</v>
      </c>
      <c r="H41" s="50">
        <f>attached_WatHeaEnergyUse!BS15/'TechWatHea-SingleDetached-RES'!H3/31.54</f>
        <v>0.214234125111144</v>
      </c>
      <c r="I41" s="50">
        <f>attached_WatHeaEnergyUse!CQ15/'TechWatHea-SingleDetached-RES'!I3/31.54</f>
        <v>0.308963313207062</v>
      </c>
      <c r="J41" s="50">
        <f>attached_WatHeaEnergyUse!DO15/'TechWatHea-SingleDetached-RES'!J3/31.54</f>
        <v>0.194544401863748</v>
      </c>
      <c r="K41" s="50">
        <f>attached_WatHeaEnergyUse!EM15/'TechWatHea-SingleDetached-RES'!K3/31.54</f>
        <v>0.217184255664891</v>
      </c>
      <c r="L41">
        <f>attached_WatHeaEnergyUse!FK15/'TechWatHea-SingleDetached-RES'!L3/31.54</f>
        <v>0.318681657724455</v>
      </c>
      <c r="P41" s="35" t="s">
        <v>143</v>
      </c>
      <c r="Q41" s="35" t="s">
        <v>72</v>
      </c>
      <c r="R41" s="35" t="s">
        <v>407</v>
      </c>
      <c r="S41" s="51">
        <f>attached_WatHeaSecEneUse!W21/100</f>
        <v>0.7386661</v>
      </c>
      <c r="T41" s="51">
        <f>attached_WatHeaSecEneUse!AU21/100</f>
        <v>0.53711037</v>
      </c>
      <c r="U41" s="50">
        <f>attached_WatHeaSecEneUse!BS21/100</f>
        <v>0.61663592</v>
      </c>
      <c r="V41" s="50">
        <f>attached_WatHeaSecEneUse!CQ21/100</f>
        <v>0.76032696</v>
      </c>
      <c r="W41" s="50">
        <f>attached_WatHeaSecEneUse!DO21/100</f>
        <v>0.7857598</v>
      </c>
      <c r="X41" s="50">
        <f>attached_WatHeaSecEneUse!EM21/100</f>
        <v>0.69320932</v>
      </c>
      <c r="Y41">
        <f>attached_WatHeaSecEneUse!FK21/100</f>
        <v>0.53743461</v>
      </c>
    </row>
    <row r="42" ht="14.5" spans="1:25">
      <c r="A42" s="52"/>
      <c r="B42" s="32"/>
      <c r="C42" s="35" t="s">
        <v>144</v>
      </c>
      <c r="D42" s="35" t="s">
        <v>76</v>
      </c>
      <c r="E42" s="35" t="s">
        <v>39</v>
      </c>
      <c r="F42" s="51">
        <f>attached_WatHeaEnergyUse!W16/'TechWatHea-SingleDetached-RES'!F4/31.54</f>
        <v>0.300614739660396</v>
      </c>
      <c r="G42" s="51">
        <f>attached_WatHeaEnergyUse!AU16/'TechWatHea-SingleDetached-RES'!G4/31.54</f>
        <v>1.17284443470772</v>
      </c>
      <c r="H42" s="50">
        <f>attached_WatHeaEnergyUse!BS16/'TechWatHea-SingleDetached-RES'!H4/31.54</f>
        <v>0.543308296526154</v>
      </c>
      <c r="I42" s="50">
        <f>attached_WatHeaEnergyUse!CQ16/'TechWatHea-SingleDetached-RES'!I4/31.54</f>
        <v>0.560191837794372</v>
      </c>
      <c r="J42" s="50">
        <f>attached_WatHeaEnergyUse!DO16/'TechWatHea-SingleDetached-RES'!J4/31.54</f>
        <v>0.553066577620673</v>
      </c>
      <c r="K42" s="50">
        <f>attached_WatHeaEnergyUse!EM16/'TechWatHea-SingleDetached-RES'!K4/31.54</f>
        <v>0.743651444250151</v>
      </c>
      <c r="L42">
        <f>attached_WatHeaEnergyUse!FK16/'TechWatHea-SingleDetached-RES'!L4/31.54</f>
        <v>0.918825981093826</v>
      </c>
      <c r="P42" s="35" t="s">
        <v>144</v>
      </c>
      <c r="Q42" s="35" t="s">
        <v>76</v>
      </c>
      <c r="R42" s="35" t="s">
        <v>407</v>
      </c>
      <c r="S42" s="51">
        <f>S41</f>
        <v>0.7386661</v>
      </c>
      <c r="T42" s="51">
        <f t="shared" ref="T42:Y42" si="0">T41</f>
        <v>0.53711037</v>
      </c>
      <c r="U42" s="51">
        <f t="shared" si="0"/>
        <v>0.61663592</v>
      </c>
      <c r="V42" s="51">
        <f t="shared" si="0"/>
        <v>0.76032696</v>
      </c>
      <c r="W42" s="51">
        <f t="shared" si="0"/>
        <v>0.7857598</v>
      </c>
      <c r="X42" s="51">
        <f t="shared" si="0"/>
        <v>0.69320932</v>
      </c>
      <c r="Y42" s="51">
        <f t="shared" si="0"/>
        <v>0.53743461</v>
      </c>
    </row>
    <row r="43" ht="14.5" spans="1:25">
      <c r="A43" s="52"/>
      <c r="B43" s="32"/>
      <c r="C43" s="35" t="s">
        <v>145</v>
      </c>
      <c r="D43" s="35" t="s">
        <v>79</v>
      </c>
      <c r="E43" s="35" t="s">
        <v>39</v>
      </c>
      <c r="F43" s="51">
        <f>attached_WatHeaEnergyUse!W17/'TechWatHea-SingleDetached-RES'!F5/31.54</f>
        <v>0.637707940954707</v>
      </c>
      <c r="G43" s="51">
        <f>attached_WatHeaEnergyUse!AU17/'TechWatHea-SingleDetached-RES'!G5/31.54</f>
        <v>0.33339013950539</v>
      </c>
      <c r="H43" s="50">
        <f>attached_WatHeaEnergyUse!BS17/'TechWatHea-SingleDetached-RES'!H5/31.54</f>
        <v>0.262937023077526</v>
      </c>
      <c r="I43" s="50">
        <f>attached_WatHeaEnergyUse!CQ17/'TechWatHea-SingleDetached-RES'!I5/31.54</f>
        <v>0.135462904248573</v>
      </c>
      <c r="J43" s="50">
        <f>attached_WatHeaEnergyUse!DO17/'TechWatHea-SingleDetached-RES'!J5/31.54</f>
        <v>0.0860358728145665</v>
      </c>
      <c r="K43" s="50">
        <f>attached_WatHeaEnergyUse!EM17/'TechWatHea-SingleDetached-RES'!K5/31.54</f>
        <v>0.00943601586234964</v>
      </c>
      <c r="L43">
        <f>attached_WatHeaEnergyUse!FK17/'TechWatHea-SingleDetached-RES'!L5/31.54</f>
        <v>0.0680159233424928</v>
      </c>
      <c r="P43" s="35" t="s">
        <v>145</v>
      </c>
      <c r="Q43" s="35" t="s">
        <v>79</v>
      </c>
      <c r="R43" s="35" t="s">
        <v>407</v>
      </c>
      <c r="S43" s="51">
        <f t="shared" ref="S43:S46" si="1">S42</f>
        <v>0.7386661</v>
      </c>
      <c r="T43" s="51">
        <f t="shared" ref="T43:T46" si="2">T42</f>
        <v>0.53711037</v>
      </c>
      <c r="U43" s="51">
        <f t="shared" ref="U43:U46" si="3">U42</f>
        <v>0.61663592</v>
      </c>
      <c r="V43" s="51">
        <f t="shared" ref="V43:V46" si="4">V42</f>
        <v>0.76032696</v>
      </c>
      <c r="W43" s="51">
        <f t="shared" ref="W43:W46" si="5">W42</f>
        <v>0.7857598</v>
      </c>
      <c r="X43" s="51">
        <f t="shared" ref="X43:X46" si="6">X42</f>
        <v>0.69320932</v>
      </c>
      <c r="Y43" s="51">
        <f t="shared" ref="Y43:Y46" si="7">Y42</f>
        <v>0.53743461</v>
      </c>
    </row>
    <row r="44" ht="14.5" spans="1:25">
      <c r="A44" s="32"/>
      <c r="B44" s="32"/>
      <c r="C44" s="35" t="s">
        <v>146</v>
      </c>
      <c r="D44" s="35" t="s">
        <v>82</v>
      </c>
      <c r="E44" s="35" t="s">
        <v>39</v>
      </c>
      <c r="F44" s="53">
        <f>AVERAGE(F41:F43,F45:F46)</f>
        <v>0.531336216218852</v>
      </c>
      <c r="G44" s="53">
        <f>AVERAGE(G41:G43,G45:G46)</f>
        <v>0.633708710693441</v>
      </c>
      <c r="H44" s="53">
        <f t="shared" ref="H44:L44" si="8">AVERAGE(H41:H43,H45:H46)</f>
        <v>0.212081461660265</v>
      </c>
      <c r="I44" s="53">
        <f t="shared" si="8"/>
        <v>0.906694061271942</v>
      </c>
      <c r="J44" s="53">
        <f t="shared" si="8"/>
        <v>0.185176987385537</v>
      </c>
      <c r="K44" s="53">
        <f t="shared" si="8"/>
        <v>0.491479240111724</v>
      </c>
      <c r="L44" s="53">
        <f t="shared" si="8"/>
        <v>0.312224560244456</v>
      </c>
      <c r="P44" s="35" t="s">
        <v>146</v>
      </c>
      <c r="Q44" s="35" t="s">
        <v>82</v>
      </c>
      <c r="R44" s="35" t="s">
        <v>407</v>
      </c>
      <c r="S44" s="51">
        <f t="shared" si="1"/>
        <v>0.7386661</v>
      </c>
      <c r="T44" s="51">
        <f t="shared" si="2"/>
        <v>0.53711037</v>
      </c>
      <c r="U44" s="51">
        <f t="shared" si="3"/>
        <v>0.61663592</v>
      </c>
      <c r="V44" s="51">
        <f t="shared" si="4"/>
        <v>0.76032696</v>
      </c>
      <c r="W44" s="51">
        <f t="shared" si="5"/>
        <v>0.7857598</v>
      </c>
      <c r="X44" s="51">
        <f t="shared" si="6"/>
        <v>0.69320932</v>
      </c>
      <c r="Y44" s="51">
        <f t="shared" si="7"/>
        <v>0.53743461</v>
      </c>
    </row>
    <row r="45" ht="14.5" spans="1:25">
      <c r="A45" s="32"/>
      <c r="B45" s="32"/>
      <c r="C45" s="35" t="s">
        <v>147</v>
      </c>
      <c r="D45" s="35" t="s">
        <v>67</v>
      </c>
      <c r="E45" s="35" t="s">
        <v>39</v>
      </c>
      <c r="F45" s="51">
        <f>attached_WatHeaEnergyUse!W19/'TechWatHea-SingleDetached-RES'!F7/31.54</f>
        <v>1.51766174007772</v>
      </c>
      <c r="G45" s="51">
        <f>attached_WatHeaEnergyUse!AU19/'TechWatHea-SingleDetached-RES'!G7/31.54</f>
        <v>1.26682387444515</v>
      </c>
      <c r="H45" s="50">
        <f>attached_WatHeaEnergyUse!BS19/'TechWatHea-SingleDetached-RES'!H7/31.54</f>
        <v>0.0399278635865012</v>
      </c>
      <c r="I45" s="50">
        <f>attached_WatHeaEnergyUse!CQ19/'TechWatHea-SingleDetached-RES'!I7/31.54</f>
        <v>3.5288522511097</v>
      </c>
      <c r="J45" s="50">
        <f>attached_WatHeaEnergyUse!DO19/'TechWatHea-SingleDetached-RES'!J7/31.54</f>
        <v>0.0922380846286997</v>
      </c>
      <c r="K45" s="50">
        <f>attached_WatHeaEnergyUse!EM19/'TechWatHea-SingleDetached-RES'!K7/31.54</f>
        <v>1.48712448478123</v>
      </c>
      <c r="L45">
        <f>attached_WatHeaEnergyUse!FK19/'TechWatHea-SingleDetached-RES'!L7/31.54</f>
        <v>0.255599239061509</v>
      </c>
      <c r="P45" s="35" t="s">
        <v>147</v>
      </c>
      <c r="Q45" s="35" t="s">
        <v>67</v>
      </c>
      <c r="R45" s="35" t="s">
        <v>407</v>
      </c>
      <c r="S45" s="51">
        <f t="shared" si="1"/>
        <v>0.7386661</v>
      </c>
      <c r="T45" s="51">
        <f t="shared" si="2"/>
        <v>0.53711037</v>
      </c>
      <c r="U45" s="51">
        <f t="shared" si="3"/>
        <v>0.61663592</v>
      </c>
      <c r="V45" s="51">
        <f t="shared" si="4"/>
        <v>0.76032696</v>
      </c>
      <c r="W45" s="51">
        <f t="shared" si="5"/>
        <v>0.7857598</v>
      </c>
      <c r="X45" s="51">
        <f t="shared" si="6"/>
        <v>0.69320932</v>
      </c>
      <c r="Y45" s="51">
        <f t="shared" si="7"/>
        <v>0.53743461</v>
      </c>
    </row>
    <row r="46" ht="14.5" spans="1:25">
      <c r="A46" s="32"/>
      <c r="B46" s="32"/>
      <c r="C46" s="35" t="s">
        <v>148</v>
      </c>
      <c r="D46" s="35" t="s">
        <v>70</v>
      </c>
      <c r="E46" s="35" t="s">
        <v>39</v>
      </c>
      <c r="F46" s="51">
        <f>attached_WatHeaEnergyUse!W20/'TechWatHea-SingleDetached-RES'!F8/31.54</f>
        <v>0</v>
      </c>
      <c r="G46" s="51">
        <f>attached_WatHeaEnergyUse!AU20/'TechWatHea-SingleDetached-RES'!G8/31.54</f>
        <v>0</v>
      </c>
      <c r="H46" s="50">
        <f>attached_WatHeaEnergyUse!BS20/'TechWatHea-SingleDetached-RES'!H8/31.54</f>
        <v>0</v>
      </c>
      <c r="I46" s="50">
        <f>attached_WatHeaEnergyUse!CQ20/'TechWatHea-SingleDetached-RES'!I8/31.54</f>
        <v>0</v>
      </c>
      <c r="J46" s="50">
        <f>attached_WatHeaEnergyUse!DO20/'TechWatHea-SingleDetached-RES'!J8/31.54</f>
        <v>0</v>
      </c>
      <c r="K46" s="50">
        <f>attached_WatHeaEnergyUse!EM20/'TechWatHea-SingleDetached-RES'!K8/31.54</f>
        <v>0</v>
      </c>
      <c r="L46">
        <f>attached_WatHeaEnergyUse!FK20/'TechWatHea-SingleDetached-RES'!L8/31.54</f>
        <v>0</v>
      </c>
      <c r="P46" s="35" t="s">
        <v>148</v>
      </c>
      <c r="Q46" s="35" t="s">
        <v>70</v>
      </c>
      <c r="R46" s="35" t="s">
        <v>407</v>
      </c>
      <c r="S46" s="51">
        <f t="shared" si="1"/>
        <v>0.7386661</v>
      </c>
      <c r="T46" s="51">
        <f t="shared" si="2"/>
        <v>0.53711037</v>
      </c>
      <c r="U46" s="51">
        <f t="shared" si="3"/>
        <v>0.61663592</v>
      </c>
      <c r="V46" s="51">
        <f t="shared" si="4"/>
        <v>0.76032696</v>
      </c>
      <c r="W46" s="51">
        <f t="shared" si="5"/>
        <v>0.7857598</v>
      </c>
      <c r="X46" s="51">
        <f t="shared" si="6"/>
        <v>0.69320932</v>
      </c>
      <c r="Y46" s="51">
        <f t="shared" si="7"/>
        <v>0.53743461</v>
      </c>
    </row>
    <row r="47" ht="14.5" spans="1:11">
      <c r="A47" s="32"/>
      <c r="B47" s="32"/>
      <c r="C47" s="32"/>
      <c r="D47" s="32"/>
      <c r="E47" s="32"/>
      <c r="F47" s="51"/>
      <c r="G47" s="50"/>
      <c r="H47" s="50"/>
      <c r="I47" s="50"/>
      <c r="J47" s="50"/>
      <c r="K47" s="50"/>
    </row>
    <row r="48" ht="14.5" spans="1:11">
      <c r="A48" s="32"/>
      <c r="B48" s="32"/>
      <c r="C48" s="32"/>
      <c r="D48" s="32"/>
      <c r="E48" s="32"/>
      <c r="F48" s="51"/>
      <c r="G48" s="50"/>
      <c r="H48" s="50"/>
      <c r="I48" s="50"/>
      <c r="J48" s="50"/>
      <c r="K48" s="50"/>
    </row>
    <row r="49" ht="14.5" spans="1:11">
      <c r="A49" s="32"/>
      <c r="B49" s="32"/>
      <c r="C49" s="32"/>
      <c r="D49" s="32"/>
      <c r="E49" s="32"/>
      <c r="F49" s="51"/>
      <c r="G49" s="50"/>
      <c r="H49" s="50"/>
      <c r="I49" s="50"/>
      <c r="J49" s="50"/>
      <c r="K49" s="50"/>
    </row>
    <row r="52" ht="14.5" spans="3:12">
      <c r="C52" s="56"/>
      <c r="D52" s="56"/>
      <c r="E52" s="33" t="s">
        <v>208</v>
      </c>
      <c r="F52" s="57"/>
      <c r="G52" s="57"/>
      <c r="H52" s="57"/>
      <c r="I52" s="57"/>
      <c r="J52" s="57"/>
      <c r="K52" s="57"/>
      <c r="L52" s="57"/>
    </row>
    <row r="53" ht="15.25" spans="3:12">
      <c r="C53" s="34" t="s">
        <v>11</v>
      </c>
      <c r="D53" s="34" t="s">
        <v>185</v>
      </c>
      <c r="E53" s="34" t="s">
        <v>186</v>
      </c>
      <c r="F53" t="s">
        <v>187</v>
      </c>
      <c r="G53" t="s">
        <v>188</v>
      </c>
      <c r="H53" t="s">
        <v>189</v>
      </c>
      <c r="I53" t="s">
        <v>190</v>
      </c>
      <c r="J53" t="s">
        <v>191</v>
      </c>
      <c r="K53" t="s">
        <v>192</v>
      </c>
      <c r="L53" t="s">
        <v>193</v>
      </c>
    </row>
    <row r="54" spans="3:14">
      <c r="C54" s="35" t="s">
        <v>143</v>
      </c>
      <c r="D54" s="35" t="s">
        <v>72</v>
      </c>
      <c r="E54" s="35" t="s">
        <v>39</v>
      </c>
      <c r="F54" s="48">
        <f>F41*S41</f>
        <v>0.148247819421755</v>
      </c>
      <c r="G54" s="48">
        <f t="shared" ref="G54:L54" si="9">G41*T41</f>
        <v>0.212419150973422</v>
      </c>
      <c r="H54" s="48">
        <f t="shared" si="9"/>
        <v>0.132104456833305</v>
      </c>
      <c r="I54" s="48">
        <f t="shared" si="9"/>
        <v>0.234913136682253</v>
      </c>
      <c r="J54" s="48">
        <f t="shared" si="9"/>
        <v>0.152865170299578</v>
      </c>
      <c r="K54" s="48">
        <f t="shared" si="9"/>
        <v>0.150554150184165</v>
      </c>
      <c r="L54" s="48">
        <f t="shared" si="9"/>
        <v>0.171270552433296</v>
      </c>
      <c r="N54" s="69">
        <f>AVERAGE(F54:L54)</f>
        <v>0.171767776689682</v>
      </c>
    </row>
    <row r="55" spans="3:14">
      <c r="C55" s="35" t="s">
        <v>144</v>
      </c>
      <c r="D55" s="35" t="s">
        <v>76</v>
      </c>
      <c r="E55" s="35" t="s">
        <v>39</v>
      </c>
      <c r="F55" s="48">
        <f t="shared" ref="F55:F58" si="10">F42*S42</f>
        <v>0.22205391734746</v>
      </c>
      <c r="G55" s="48">
        <f t="shared" ref="G55:G58" si="11">G42*T42</f>
        <v>0.629946908278304</v>
      </c>
      <c r="H55" s="48">
        <f t="shared" ref="H55:H58" si="12">H42*U42</f>
        <v>0.335023411272038</v>
      </c>
      <c r="I55" s="48">
        <f t="shared" ref="I55:I58" si="13">I42*V42</f>
        <v>0.425928957047008</v>
      </c>
      <c r="J55" s="48">
        <f t="shared" ref="J55:J58" si="14">J42*W42</f>
        <v>0.434577483417905</v>
      </c>
      <c r="K55" s="48">
        <f t="shared" ref="K55:K58" si="15">K42*X42</f>
        <v>0.515506111985665</v>
      </c>
      <c r="L55" s="48">
        <f t="shared" ref="L55:L58" si="16">L42*Y42</f>
        <v>0.493808882807028</v>
      </c>
      <c r="N55" s="69">
        <f t="shared" ref="N55:N59" si="17">AVERAGE(F55:L55)</f>
        <v>0.436692238879344</v>
      </c>
    </row>
    <row r="56" spans="3:14">
      <c r="C56" s="35" t="s">
        <v>145</v>
      </c>
      <c r="D56" s="35" t="s">
        <v>79</v>
      </c>
      <c r="E56" s="35" t="s">
        <v>39</v>
      </c>
      <c r="F56" s="48">
        <f t="shared" si="10"/>
        <v>0.471053237684043</v>
      </c>
      <c r="G56" s="48">
        <f t="shared" si="11"/>
        <v>0.179067301184092</v>
      </c>
      <c r="H56" s="48">
        <f t="shared" si="12"/>
        <v>0.162136413127471</v>
      </c>
      <c r="I56" s="48">
        <f t="shared" si="13"/>
        <v>0.102996098180089</v>
      </c>
      <c r="J56" s="48">
        <f t="shared" si="14"/>
        <v>0.0676035302155992</v>
      </c>
      <c r="K56" s="48">
        <f t="shared" si="15"/>
        <v>0.0065411341394486</v>
      </c>
      <c r="L56" s="48">
        <f t="shared" si="16"/>
        <v>0.0365541112353625</v>
      </c>
      <c r="N56" s="69">
        <f t="shared" si="17"/>
        <v>0.146564546538015</v>
      </c>
    </row>
    <row r="57" spans="3:14">
      <c r="C57" s="35" t="s">
        <v>146</v>
      </c>
      <c r="D57" s="35" t="s">
        <v>82</v>
      </c>
      <c r="E57" s="35" t="s">
        <v>39</v>
      </c>
      <c r="F57" s="48">
        <f t="shared" si="10"/>
        <v>0.392480050623136</v>
      </c>
      <c r="G57" s="48">
        <f t="shared" si="11"/>
        <v>0.340371520072777</v>
      </c>
      <c r="H57" s="48">
        <f t="shared" si="12"/>
        <v>0.130777047225822</v>
      </c>
      <c r="I57" s="48">
        <f t="shared" si="13"/>
        <v>0.689383939256949</v>
      </c>
      <c r="J57" s="48">
        <f t="shared" si="14"/>
        <v>0.145504632572662</v>
      </c>
      <c r="K57" s="48">
        <f t="shared" si="15"/>
        <v>0.340697989831965</v>
      </c>
      <c r="L57" s="48">
        <f t="shared" si="16"/>
        <v>0.167800284767401</v>
      </c>
      <c r="N57" s="69">
        <f t="shared" si="17"/>
        <v>0.315287923478673</v>
      </c>
    </row>
    <row r="58" spans="3:14">
      <c r="C58" s="35" t="s">
        <v>147</v>
      </c>
      <c r="D58" s="35" t="s">
        <v>67</v>
      </c>
      <c r="E58" s="35" t="s">
        <v>39</v>
      </c>
      <c r="F58" s="48">
        <f t="shared" si="10"/>
        <v>1.12104527866242</v>
      </c>
      <c r="G58" s="48">
        <f t="shared" si="11"/>
        <v>0.680424239928067</v>
      </c>
      <c r="H58" s="48">
        <f t="shared" si="12"/>
        <v>0.0246209548962967</v>
      </c>
      <c r="I58" s="48">
        <f t="shared" si="13"/>
        <v>2.6830815043754</v>
      </c>
      <c r="J58" s="48">
        <f t="shared" si="14"/>
        <v>0.0724769789302302</v>
      </c>
      <c r="K58" s="48">
        <f t="shared" si="15"/>
        <v>1.03088855285055</v>
      </c>
      <c r="L58" s="48">
        <f t="shared" si="16"/>
        <v>0.137367877361319</v>
      </c>
      <c r="N58" s="69">
        <f t="shared" si="17"/>
        <v>0.821415055286326</v>
      </c>
    </row>
    <row r="59" spans="3:14">
      <c r="C59" s="35" t="s">
        <v>148</v>
      </c>
      <c r="D59" s="35" t="s">
        <v>70</v>
      </c>
      <c r="E59" s="35" t="s">
        <v>39</v>
      </c>
      <c r="F59" s="48">
        <f>IF(F46*S46=0,0.1,F46*S46)</f>
        <v>0.1</v>
      </c>
      <c r="G59" s="48">
        <f t="shared" ref="G59:L59" si="18">IF(G46*T46=0,0.1,G46*T46)</f>
        <v>0.1</v>
      </c>
      <c r="H59" s="48">
        <f t="shared" si="18"/>
        <v>0.1</v>
      </c>
      <c r="I59" s="48">
        <f t="shared" si="18"/>
        <v>0.1</v>
      </c>
      <c r="J59" s="48">
        <f t="shared" si="18"/>
        <v>0.1</v>
      </c>
      <c r="K59" s="48">
        <f t="shared" si="18"/>
        <v>0.1</v>
      </c>
      <c r="L59" s="48">
        <f t="shared" si="18"/>
        <v>0.1</v>
      </c>
      <c r="N59" s="69">
        <f t="shared" si="17"/>
        <v>0.1</v>
      </c>
    </row>
    <row r="64" ht="14.5" spans="3:12">
      <c r="C64" s="56"/>
      <c r="D64" s="56"/>
      <c r="E64" s="33" t="s">
        <v>206</v>
      </c>
      <c r="F64" s="57"/>
      <c r="G64" s="57"/>
      <c r="H64" s="57"/>
      <c r="I64" s="57"/>
      <c r="J64" s="57"/>
      <c r="K64" s="57"/>
      <c r="L64" s="57"/>
    </row>
    <row r="65" ht="15.25" spans="3:12">
      <c r="C65" s="34" t="s">
        <v>11</v>
      </c>
      <c r="D65" s="34" t="s">
        <v>185</v>
      </c>
      <c r="E65" s="34" t="s">
        <v>186</v>
      </c>
      <c r="F65" t="s">
        <v>187</v>
      </c>
      <c r="G65" t="s">
        <v>188</v>
      </c>
      <c r="H65" t="s">
        <v>189</v>
      </c>
      <c r="I65" t="s">
        <v>190</v>
      </c>
      <c r="J65" t="s">
        <v>191</v>
      </c>
      <c r="K65" t="s">
        <v>192</v>
      </c>
      <c r="L65" t="s">
        <v>193</v>
      </c>
    </row>
    <row r="66" spans="3:12">
      <c r="C66" s="35" t="s">
        <v>143</v>
      </c>
      <c r="D66" s="35" t="s">
        <v>72</v>
      </c>
      <c r="E66" s="35" t="s">
        <v>39</v>
      </c>
      <c r="F66" s="48">
        <v>31.54</v>
      </c>
      <c r="G66" s="48">
        <v>31.54</v>
      </c>
      <c r="H66" s="48">
        <v>31.54</v>
      </c>
      <c r="I66" s="48">
        <v>31.54</v>
      </c>
      <c r="J66" s="48">
        <v>31.54</v>
      </c>
      <c r="K66" s="48">
        <v>31.54</v>
      </c>
      <c r="L66" s="48">
        <v>31.54</v>
      </c>
    </row>
    <row r="67" spans="3:12">
      <c r="C67" s="35" t="s">
        <v>144</v>
      </c>
      <c r="D67" s="35" t="s">
        <v>76</v>
      </c>
      <c r="E67" s="35" t="s">
        <v>39</v>
      </c>
      <c r="F67" s="48">
        <v>31.54</v>
      </c>
      <c r="G67" s="48">
        <v>31.54</v>
      </c>
      <c r="H67" s="48">
        <v>31.54</v>
      </c>
      <c r="I67" s="48">
        <v>31.54</v>
      </c>
      <c r="J67" s="48">
        <v>31.54</v>
      </c>
      <c r="K67" s="48">
        <v>31.54</v>
      </c>
      <c r="L67" s="48">
        <v>31.54</v>
      </c>
    </row>
    <row r="68" spans="3:12">
      <c r="C68" s="35" t="s">
        <v>145</v>
      </c>
      <c r="D68" s="35" t="s">
        <v>79</v>
      </c>
      <c r="E68" s="35" t="s">
        <v>39</v>
      </c>
      <c r="F68" s="48">
        <v>31.54</v>
      </c>
      <c r="G68" s="48">
        <v>31.54</v>
      </c>
      <c r="H68" s="48">
        <v>31.54</v>
      </c>
      <c r="I68" s="48">
        <v>31.54</v>
      </c>
      <c r="J68" s="48">
        <v>31.54</v>
      </c>
      <c r="K68" s="48">
        <v>31.54</v>
      </c>
      <c r="L68" s="48">
        <v>31.54</v>
      </c>
    </row>
    <row r="69" spans="3:12">
      <c r="C69" s="35" t="s">
        <v>146</v>
      </c>
      <c r="D69" s="35" t="s">
        <v>82</v>
      </c>
      <c r="E69" s="35" t="s">
        <v>39</v>
      </c>
      <c r="F69" s="48">
        <v>31.54</v>
      </c>
      <c r="G69" s="48">
        <v>31.54</v>
      </c>
      <c r="H69" s="48">
        <v>31.54</v>
      </c>
      <c r="I69" s="48">
        <v>31.54</v>
      </c>
      <c r="J69" s="48">
        <v>31.54</v>
      </c>
      <c r="K69" s="48">
        <v>31.54</v>
      </c>
      <c r="L69" s="48">
        <v>31.54</v>
      </c>
    </row>
    <row r="70" spans="3:12">
      <c r="C70" s="35" t="s">
        <v>147</v>
      </c>
      <c r="D70" s="35" t="s">
        <v>67</v>
      </c>
      <c r="E70" s="35" t="s">
        <v>39</v>
      </c>
      <c r="F70" s="48">
        <v>31.54</v>
      </c>
      <c r="G70" s="48">
        <v>31.54</v>
      </c>
      <c r="H70" s="48">
        <v>31.54</v>
      </c>
      <c r="I70" s="48">
        <v>31.54</v>
      </c>
      <c r="J70" s="48">
        <v>31.54</v>
      </c>
      <c r="K70" s="48">
        <v>31.54</v>
      </c>
      <c r="L70" s="48">
        <v>31.54</v>
      </c>
    </row>
    <row r="71" spans="3:12">
      <c r="C71" s="35" t="s">
        <v>148</v>
      </c>
      <c r="D71" s="35" t="s">
        <v>70</v>
      </c>
      <c r="E71" s="35" t="s">
        <v>39</v>
      </c>
      <c r="F71" s="48">
        <v>31.54</v>
      </c>
      <c r="G71" s="48">
        <v>31.54</v>
      </c>
      <c r="H71" s="48">
        <v>31.54</v>
      </c>
      <c r="I71" s="48">
        <v>31.54</v>
      </c>
      <c r="J71" s="48">
        <v>31.54</v>
      </c>
      <c r="K71" s="48">
        <v>31.54</v>
      </c>
      <c r="L71" s="48">
        <v>31.54</v>
      </c>
    </row>
    <row r="76" ht="14.5" spans="5:5">
      <c r="E76" s="33" t="s">
        <v>183</v>
      </c>
    </row>
    <row r="77" ht="15.25" spans="3:12">
      <c r="C77" s="34" t="s">
        <v>11</v>
      </c>
      <c r="D77" s="34" t="s">
        <v>185</v>
      </c>
      <c r="E77" s="34" t="s">
        <v>186</v>
      </c>
      <c r="F77" t="s">
        <v>187</v>
      </c>
      <c r="G77" t="s">
        <v>188</v>
      </c>
      <c r="H77" t="s">
        <v>189</v>
      </c>
      <c r="I77" t="s">
        <v>190</v>
      </c>
      <c r="J77" t="s">
        <v>191</v>
      </c>
      <c r="K77" t="s">
        <v>192</v>
      </c>
      <c r="L77" t="s">
        <v>193</v>
      </c>
    </row>
    <row r="78" ht="14.5" spans="3:12">
      <c r="C78" s="35" t="s">
        <v>143</v>
      </c>
      <c r="D78" s="35" t="s">
        <v>72</v>
      </c>
      <c r="E78" s="35" t="s">
        <v>39</v>
      </c>
      <c r="F78" s="59">
        <v>1</v>
      </c>
      <c r="G78" s="59">
        <v>1</v>
      </c>
      <c r="H78" s="59">
        <v>1</v>
      </c>
      <c r="I78" s="59">
        <v>1</v>
      </c>
      <c r="J78" s="59">
        <v>1</v>
      </c>
      <c r="K78" s="59">
        <v>1</v>
      </c>
      <c r="L78" s="59">
        <v>1</v>
      </c>
    </row>
    <row r="79" ht="14.5" spans="3:12">
      <c r="C79" s="35" t="s">
        <v>144</v>
      </c>
      <c r="D79" s="35" t="s">
        <v>76</v>
      </c>
      <c r="E79" s="35" t="s">
        <v>39</v>
      </c>
      <c r="F79" s="59">
        <v>1</v>
      </c>
      <c r="G79" s="59">
        <v>1</v>
      </c>
      <c r="H79" s="59">
        <v>1</v>
      </c>
      <c r="I79" s="59">
        <v>1</v>
      </c>
      <c r="J79" s="59">
        <v>1</v>
      </c>
      <c r="K79" s="59">
        <v>1</v>
      </c>
      <c r="L79" s="59">
        <v>1</v>
      </c>
    </row>
    <row r="80" ht="14.5" spans="3:12">
      <c r="C80" s="35" t="s">
        <v>145</v>
      </c>
      <c r="D80" s="35" t="s">
        <v>79</v>
      </c>
      <c r="E80" s="35" t="s">
        <v>39</v>
      </c>
      <c r="F80" s="59">
        <v>1</v>
      </c>
      <c r="G80" s="59">
        <v>1</v>
      </c>
      <c r="H80" s="59">
        <v>1</v>
      </c>
      <c r="I80" s="59">
        <v>1</v>
      </c>
      <c r="J80" s="59">
        <v>1</v>
      </c>
      <c r="K80" s="59">
        <v>1</v>
      </c>
      <c r="L80" s="59">
        <v>1</v>
      </c>
    </row>
    <row r="81" ht="14.5" spans="3:12">
      <c r="C81" s="35" t="s">
        <v>146</v>
      </c>
      <c r="D81" s="35" t="s">
        <v>82</v>
      </c>
      <c r="E81" s="35" t="s">
        <v>39</v>
      </c>
      <c r="F81" s="59">
        <v>1</v>
      </c>
      <c r="G81" s="59">
        <v>1</v>
      </c>
      <c r="H81" s="59">
        <v>1</v>
      </c>
      <c r="I81" s="59">
        <v>1</v>
      </c>
      <c r="J81" s="59">
        <v>1</v>
      </c>
      <c r="K81" s="59">
        <v>1</v>
      </c>
      <c r="L81" s="59">
        <v>1</v>
      </c>
    </row>
    <row r="82" ht="14.5" spans="3:12">
      <c r="C82" s="35" t="s">
        <v>147</v>
      </c>
      <c r="D82" s="35" t="s">
        <v>67</v>
      </c>
      <c r="E82" s="35" t="s">
        <v>39</v>
      </c>
      <c r="F82" s="59">
        <v>1</v>
      </c>
      <c r="G82" s="59">
        <v>1</v>
      </c>
      <c r="H82" s="59">
        <v>1</v>
      </c>
      <c r="I82" s="59">
        <v>1</v>
      </c>
      <c r="J82" s="59">
        <v>1</v>
      </c>
      <c r="K82" s="59">
        <v>1</v>
      </c>
      <c r="L82" s="59">
        <v>1</v>
      </c>
    </row>
    <row r="83" ht="14.5" spans="3:12">
      <c r="C83" s="35" t="s">
        <v>148</v>
      </c>
      <c r="D83" s="35" t="s">
        <v>70</v>
      </c>
      <c r="E83" s="35" t="s">
        <v>39</v>
      </c>
      <c r="F83" s="59">
        <v>1</v>
      </c>
      <c r="G83" s="59">
        <v>1</v>
      </c>
      <c r="H83" s="59">
        <v>1</v>
      </c>
      <c r="I83" s="59">
        <v>1</v>
      </c>
      <c r="J83" s="59">
        <v>1</v>
      </c>
      <c r="K83" s="59">
        <v>1</v>
      </c>
      <c r="L83" s="59">
        <v>1</v>
      </c>
    </row>
  </sheetData>
  <pageMargins left="0.7" right="0.7" top="0.75" bottom="0.75" header="0.3" footer="0.3"/>
  <pageSetup paperSize="1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8"/>
  <sheetViews>
    <sheetView zoomScale="51" zoomScaleNormal="51" topLeftCell="B1" workbookViewId="0">
      <selection activeCell="F3" sqref="F3"/>
    </sheetView>
  </sheetViews>
  <sheetFormatPr defaultColWidth="8.72727272727273" defaultRowHeight="12.5"/>
  <cols>
    <col min="1" max="1" width="20.5454545454545" customWidth="1"/>
    <col min="3" max="3" width="16.4545454545455" customWidth="1"/>
    <col min="4" max="4" width="17.4545454545455" customWidth="1"/>
    <col min="5" max="5" width="66.8181818181818" customWidth="1"/>
    <col min="6" max="6" width="27.2727272727273" customWidth="1"/>
    <col min="7" max="7" width="17" customWidth="1"/>
    <col min="18" max="18" width="66.8181818181818" customWidth="1"/>
  </cols>
  <sheetData>
    <row r="1" ht="14.5" spans="3:12">
      <c r="C1" s="32"/>
      <c r="D1" s="32"/>
      <c r="E1" s="33" t="s">
        <v>233</v>
      </c>
      <c r="F1" s="32"/>
      <c r="G1" s="32"/>
      <c r="H1" s="32"/>
      <c r="I1" s="32"/>
      <c r="J1" s="32"/>
      <c r="K1" s="32"/>
      <c r="L1" s="32"/>
    </row>
    <row r="2" ht="15.25" spans="3:12">
      <c r="C2" s="34" t="s">
        <v>11</v>
      </c>
      <c r="D2" s="34" t="s">
        <v>185</v>
      </c>
      <c r="E2" s="34" t="s">
        <v>186</v>
      </c>
      <c r="F2" t="s">
        <v>187</v>
      </c>
      <c r="G2" t="s">
        <v>188</v>
      </c>
      <c r="H2" t="s">
        <v>189</v>
      </c>
      <c r="I2" t="s">
        <v>190</v>
      </c>
      <c r="J2" t="s">
        <v>191</v>
      </c>
      <c r="K2" t="s">
        <v>192</v>
      </c>
      <c r="L2" t="s">
        <v>193</v>
      </c>
    </row>
    <row r="3" spans="3:12">
      <c r="C3" s="35" t="s">
        <v>149</v>
      </c>
      <c r="D3" s="35" t="s">
        <v>72</v>
      </c>
      <c r="E3" s="35" t="s">
        <v>41</v>
      </c>
      <c r="F3">
        <f>attached_DetachedAttachWatStock!W33*2/1000</f>
        <v>0.1444</v>
      </c>
      <c r="G3" s="36">
        <f>attached_DetachedAttachWatStock!AU33*2/1000</f>
        <v>0.6342</v>
      </c>
      <c r="H3">
        <f>attached_DetachedAttachWatStock!BS33*2/1000</f>
        <v>0.463</v>
      </c>
      <c r="I3">
        <f>attached_DetachedAttachWatStock!CQ33*2/1000</f>
        <v>0.0476</v>
      </c>
      <c r="J3">
        <f>attached_DetachedAttachWatStock!DO33*2/1000</f>
        <v>0.0126</v>
      </c>
      <c r="K3">
        <f>attached_DetachedAttachWatStock!EM33*2/1000</f>
        <v>0.0566</v>
      </c>
      <c r="L3">
        <f>attached_DetachedAttachWatStock!FK33*2/1000</f>
        <v>0.2346</v>
      </c>
    </row>
    <row r="4" spans="3:12">
      <c r="C4" s="35" t="s">
        <v>150</v>
      </c>
      <c r="D4" s="35" t="s">
        <v>76</v>
      </c>
      <c r="E4" s="35" t="s">
        <v>41</v>
      </c>
      <c r="F4">
        <f>attached_DetachedAttachWatStock!W34*2/1000</f>
        <v>0.0012</v>
      </c>
      <c r="G4" s="36">
        <f>attached_DetachedAttachWatStock!AU34*2/1000</f>
        <v>0.0242</v>
      </c>
      <c r="H4">
        <f>attached_DetachedAttachWatStock!BS34*2/1000</f>
        <v>1.3204</v>
      </c>
      <c r="I4">
        <f>attached_DetachedAttachWatStock!CQ34*2/1000</f>
        <v>0.0346</v>
      </c>
      <c r="J4">
        <f>attached_DetachedAttachWatStock!DO34*2/1000</f>
        <v>0.0614</v>
      </c>
      <c r="K4">
        <f>attached_DetachedAttachWatStock!EM34*2/1000</f>
        <v>0.45</v>
      </c>
      <c r="L4">
        <f>attached_DetachedAttachWatStock!FK34*2/1000</f>
        <v>0.2964</v>
      </c>
    </row>
    <row r="5" spans="3:12">
      <c r="C5" s="35" t="s">
        <v>151</v>
      </c>
      <c r="D5" s="35" t="s">
        <v>79</v>
      </c>
      <c r="E5" s="35" t="s">
        <v>41</v>
      </c>
      <c r="F5">
        <f>attached_DetachedAttachWatStock!W35*2/1000</f>
        <v>0.0284</v>
      </c>
      <c r="G5" s="36">
        <f>attached_DetachedAttachWatStock!AU35*2/1000</f>
        <v>0.0046</v>
      </c>
      <c r="H5">
        <f>attached_DetachedAttachWatStock!BS35*2/1000</f>
        <v>0.0154</v>
      </c>
      <c r="I5">
        <f>attached_DetachedAttachWatStock!CQ35*2/1000</f>
        <v>0</v>
      </c>
      <c r="J5">
        <f>attached_DetachedAttachWatStock!DO35*2/1000</f>
        <v>0.0004</v>
      </c>
      <c r="K5">
        <f>attached_DetachedAttachWatStock!EM35*2/1000</f>
        <v>0.0032</v>
      </c>
      <c r="L5">
        <f>attached_DetachedAttachWatStock!FK35*2/1000</f>
        <v>0.0092</v>
      </c>
    </row>
    <row r="6" spans="3:12">
      <c r="C6" s="35" t="s">
        <v>152</v>
      </c>
      <c r="D6" s="35" t="s">
        <v>82</v>
      </c>
      <c r="E6" s="35" t="s">
        <v>41</v>
      </c>
      <c r="F6">
        <f>attached_DetachedAttachWatStock!W36*2/1000</f>
        <v>0</v>
      </c>
      <c r="G6" s="36">
        <f>attached_DetachedAttachWatStock!AU36*2/1000</f>
        <v>0</v>
      </c>
      <c r="H6">
        <f>attached_DetachedAttachWatStock!BS36*2/1000</f>
        <v>0</v>
      </c>
      <c r="I6">
        <f>attached_DetachedAttachWatStock!CQ36*2/1000</f>
        <v>0</v>
      </c>
      <c r="J6">
        <f>attached_DetachedAttachWatStock!DO36*2/1000</f>
        <v>0</v>
      </c>
      <c r="K6">
        <f>attached_DetachedAttachWatStock!EM36*2/1000</f>
        <v>0</v>
      </c>
      <c r="L6">
        <f>attached_DetachedAttachWatStock!FK36*2/1000</f>
        <v>0</v>
      </c>
    </row>
    <row r="7" spans="3:12">
      <c r="C7" s="35" t="s">
        <v>153</v>
      </c>
      <c r="D7" s="35" t="s">
        <v>67</v>
      </c>
      <c r="E7" s="35" t="s">
        <v>41</v>
      </c>
      <c r="F7">
        <f>attached_DetachedAttachWatStock!W37*2/1000</f>
        <v>0.0008</v>
      </c>
      <c r="G7" s="36">
        <f>attached_DetachedAttachWatStock!AU37*2/1000</f>
        <v>0.0006</v>
      </c>
      <c r="H7">
        <f>attached_DetachedAttachWatStock!BS37*2/1000</f>
        <v>0.0316</v>
      </c>
      <c r="I7">
        <f>attached_DetachedAttachWatStock!CQ37*2/1000</f>
        <v>0</v>
      </c>
      <c r="J7">
        <f>attached_DetachedAttachWatStock!DO37*2/1000</f>
        <v>0.0008</v>
      </c>
      <c r="K7">
        <f>attached_DetachedAttachWatStock!EM37*2/1000</f>
        <v>0.0016</v>
      </c>
      <c r="L7">
        <f>attached_DetachedAttachWatStock!FK37*2/1000</f>
        <v>0.004</v>
      </c>
    </row>
    <row r="8" spans="3:12">
      <c r="C8" s="35" t="s">
        <v>154</v>
      </c>
      <c r="D8" s="35" t="s">
        <v>70</v>
      </c>
      <c r="E8" s="35" t="s">
        <v>41</v>
      </c>
      <c r="F8">
        <f>attached_DetachedAttachWatStock!W38*2/1000</f>
        <v>0.0014</v>
      </c>
      <c r="G8" s="36">
        <f>attached_DetachedAttachWatStock!AU38*2/1000</f>
        <v>0.0012</v>
      </c>
      <c r="H8">
        <f>attached_DetachedAttachWatStock!BS38*2/1000</f>
        <v>0.002</v>
      </c>
      <c r="I8">
        <f>attached_DetachedAttachWatStock!CQ38*2/1000</f>
        <v>0.0002</v>
      </c>
      <c r="J8">
        <f>attached_DetachedAttachWatStock!DO38*2/1000</f>
        <v>0</v>
      </c>
      <c r="K8">
        <f>attached_DetachedAttachWatStock!EM38*2/1000</f>
        <v>0.0008</v>
      </c>
      <c r="L8">
        <f>attached_DetachedAttachWatStock!FK38*2/1000</f>
        <v>0.0018</v>
      </c>
    </row>
    <row r="11" ht="14.5" spans="3:5">
      <c r="C11" s="37"/>
      <c r="D11" s="37"/>
      <c r="E11" s="38" t="s">
        <v>246</v>
      </c>
    </row>
    <row r="12" ht="15.25" spans="3:5">
      <c r="C12" s="39" t="s">
        <v>11</v>
      </c>
      <c r="D12" s="39" t="s">
        <v>185</v>
      </c>
      <c r="E12" s="39" t="s">
        <v>186</v>
      </c>
    </row>
    <row r="13" spans="3:5">
      <c r="C13" s="40" t="s">
        <v>149</v>
      </c>
      <c r="D13" s="40" t="s">
        <v>72</v>
      </c>
      <c r="E13" s="40" t="s">
        <v>41</v>
      </c>
    </row>
    <row r="14" spans="3:5">
      <c r="C14" s="40" t="s">
        <v>150</v>
      </c>
      <c r="D14" s="40" t="s">
        <v>76</v>
      </c>
      <c r="E14" s="40" t="s">
        <v>41</v>
      </c>
    </row>
    <row r="15" spans="3:5">
      <c r="C15" s="40" t="s">
        <v>151</v>
      </c>
      <c r="D15" s="40" t="s">
        <v>79</v>
      </c>
      <c r="E15" s="40" t="s">
        <v>41</v>
      </c>
    </row>
    <row r="16" spans="3:5">
      <c r="C16" s="40" t="s">
        <v>152</v>
      </c>
      <c r="D16" s="40" t="s">
        <v>82</v>
      </c>
      <c r="E16" s="40" t="s">
        <v>41</v>
      </c>
    </row>
    <row r="17" spans="3:5">
      <c r="C17" s="40" t="s">
        <v>153</v>
      </c>
      <c r="D17" s="40" t="s">
        <v>67</v>
      </c>
      <c r="E17" s="40" t="s">
        <v>41</v>
      </c>
    </row>
    <row r="18" spans="3:5">
      <c r="C18" s="40" t="s">
        <v>154</v>
      </c>
      <c r="D18" s="40" t="s">
        <v>70</v>
      </c>
      <c r="E18" s="40" t="s">
        <v>41</v>
      </c>
    </row>
    <row r="21" ht="14.5" spans="3:12">
      <c r="C21" s="41"/>
      <c r="D21" s="41"/>
      <c r="E21" s="42" t="s">
        <v>209</v>
      </c>
      <c r="F21" s="43"/>
      <c r="G21" s="43"/>
      <c r="H21" s="43"/>
      <c r="I21" s="43"/>
      <c r="J21" s="43"/>
      <c r="K21" s="43"/>
      <c r="L21" s="43"/>
    </row>
    <row r="22" ht="15.25" spans="3:12">
      <c r="C22" s="44" t="s">
        <v>11</v>
      </c>
      <c r="D22" s="44" t="s">
        <v>185</v>
      </c>
      <c r="E22" s="44" t="s">
        <v>186</v>
      </c>
      <c r="F22" s="45" t="s">
        <v>187</v>
      </c>
      <c r="G22" s="45" t="s">
        <v>188</v>
      </c>
      <c r="H22" s="45" t="s">
        <v>189</v>
      </c>
      <c r="I22" s="45" t="s">
        <v>190</v>
      </c>
      <c r="J22" s="45" t="s">
        <v>191</v>
      </c>
      <c r="K22" s="45" t="s">
        <v>192</v>
      </c>
      <c r="L22" s="45" t="s">
        <v>193</v>
      </c>
    </row>
    <row r="23" spans="3:13">
      <c r="C23" s="46" t="s">
        <v>149</v>
      </c>
      <c r="D23" s="46" t="s">
        <v>72</v>
      </c>
      <c r="E23" s="46" t="s">
        <v>41</v>
      </c>
      <c r="F23" s="47">
        <v>0.65</v>
      </c>
      <c r="G23" s="47">
        <v>0.65</v>
      </c>
      <c r="H23" s="47">
        <v>0.65</v>
      </c>
      <c r="I23" s="47">
        <v>0.65</v>
      </c>
      <c r="J23" s="47">
        <v>0.65</v>
      </c>
      <c r="K23" s="47">
        <v>0.65</v>
      </c>
      <c r="L23" s="47">
        <v>0.65</v>
      </c>
      <c r="M23" s="49"/>
    </row>
    <row r="24" spans="3:13">
      <c r="C24" s="46" t="s">
        <v>150</v>
      </c>
      <c r="D24" s="46" t="s">
        <v>76</v>
      </c>
      <c r="E24" s="46" t="s">
        <v>41</v>
      </c>
      <c r="F24" s="47">
        <v>0.65</v>
      </c>
      <c r="G24" s="47">
        <v>0.65</v>
      </c>
      <c r="H24" s="47">
        <v>0.65</v>
      </c>
      <c r="I24" s="47">
        <v>0.65</v>
      </c>
      <c r="J24" s="47">
        <v>0.65</v>
      </c>
      <c r="K24" s="47">
        <v>0.65</v>
      </c>
      <c r="L24" s="47">
        <v>0.65</v>
      </c>
      <c r="M24" s="49"/>
    </row>
    <row r="25" spans="3:13">
      <c r="C25" s="46" t="s">
        <v>151</v>
      </c>
      <c r="D25" s="46" t="s">
        <v>79</v>
      </c>
      <c r="E25" s="46" t="s">
        <v>41</v>
      </c>
      <c r="F25" s="47">
        <v>0.65</v>
      </c>
      <c r="G25" s="47">
        <v>0.65</v>
      </c>
      <c r="H25" s="47">
        <v>0.65</v>
      </c>
      <c r="I25" s="47">
        <v>0.65</v>
      </c>
      <c r="J25" s="47">
        <v>0.65</v>
      </c>
      <c r="K25" s="47">
        <v>0.65</v>
      </c>
      <c r="L25" s="47">
        <v>0.65</v>
      </c>
      <c r="M25" s="49"/>
    </row>
    <row r="26" spans="3:13">
      <c r="C26" s="46" t="s">
        <v>152</v>
      </c>
      <c r="D26" s="46" t="s">
        <v>82</v>
      </c>
      <c r="E26" s="46" t="s">
        <v>41</v>
      </c>
      <c r="F26" s="47">
        <v>0.65</v>
      </c>
      <c r="G26" s="47">
        <v>0.65</v>
      </c>
      <c r="H26" s="47">
        <v>0.65</v>
      </c>
      <c r="I26" s="47">
        <v>0.65</v>
      </c>
      <c r="J26" s="47">
        <v>0.65</v>
      </c>
      <c r="K26" s="47">
        <v>0.65</v>
      </c>
      <c r="L26" s="47">
        <v>0.65</v>
      </c>
      <c r="M26" s="49"/>
    </row>
    <row r="27" spans="3:13">
      <c r="C27" s="46" t="s">
        <v>153</v>
      </c>
      <c r="D27" s="46" t="s">
        <v>67</v>
      </c>
      <c r="E27" s="46" t="s">
        <v>41</v>
      </c>
      <c r="F27" s="47">
        <v>0.65</v>
      </c>
      <c r="G27" s="47">
        <v>0.65</v>
      </c>
      <c r="H27" s="47">
        <v>0.65</v>
      </c>
      <c r="I27" s="47">
        <v>0.65</v>
      </c>
      <c r="J27" s="47">
        <v>0.65</v>
      </c>
      <c r="K27" s="47">
        <v>0.65</v>
      </c>
      <c r="L27" s="47">
        <v>0.65</v>
      </c>
      <c r="M27" s="49"/>
    </row>
    <row r="28" spans="3:13">
      <c r="C28" s="46" t="s">
        <v>154</v>
      </c>
      <c r="D28" s="46" t="s">
        <v>70</v>
      </c>
      <c r="E28" s="46" t="s">
        <v>41</v>
      </c>
      <c r="F28" s="47">
        <v>0.65</v>
      </c>
      <c r="G28" s="47">
        <v>0.65</v>
      </c>
      <c r="H28" s="47">
        <v>0.65</v>
      </c>
      <c r="I28" s="47">
        <v>0.65</v>
      </c>
      <c r="J28" s="47">
        <v>0.65</v>
      </c>
      <c r="K28" s="47">
        <v>0.65</v>
      </c>
      <c r="L28" s="47">
        <v>0.65</v>
      </c>
      <c r="M28" s="49"/>
    </row>
    <row r="29" spans="6:13">
      <c r="F29" s="48"/>
      <c r="G29" s="49"/>
      <c r="H29" s="49"/>
      <c r="I29" s="49"/>
      <c r="J29" s="49"/>
      <c r="K29" s="49"/>
      <c r="L29" s="49"/>
      <c r="M29" s="49"/>
    </row>
    <row r="30" spans="6:13">
      <c r="F30" s="48"/>
      <c r="G30" s="49"/>
      <c r="H30" s="49"/>
      <c r="I30" s="49"/>
      <c r="J30" s="49"/>
      <c r="K30" s="49"/>
      <c r="L30" s="49"/>
      <c r="M30" s="49"/>
    </row>
    <row r="31" ht="14.5" spans="1:11">
      <c r="A31" s="32"/>
      <c r="B31" s="32"/>
      <c r="C31" s="32"/>
      <c r="D31" s="32"/>
      <c r="E31" s="32"/>
      <c r="F31" s="50"/>
      <c r="G31" s="50"/>
      <c r="H31" s="50"/>
      <c r="I31" s="50"/>
      <c r="J31" s="50"/>
      <c r="K31" s="50"/>
    </row>
    <row r="32" ht="14.5" spans="1:11">
      <c r="A32" s="32"/>
      <c r="B32" s="32"/>
      <c r="C32" s="32"/>
      <c r="D32" s="32"/>
      <c r="E32" s="32"/>
      <c r="F32" s="50"/>
      <c r="G32" s="50"/>
      <c r="H32" s="50"/>
      <c r="I32" s="50"/>
      <c r="J32" s="50"/>
      <c r="K32" s="50"/>
    </row>
    <row r="33" ht="14.5" spans="1:11">
      <c r="A33" s="32"/>
      <c r="B33" s="32"/>
      <c r="C33" s="32"/>
      <c r="D33" s="32"/>
      <c r="E33" s="32"/>
      <c r="F33" s="50"/>
      <c r="G33" s="50"/>
      <c r="H33" s="50"/>
      <c r="I33" s="50"/>
      <c r="J33" s="50"/>
      <c r="K33" s="50"/>
    </row>
    <row r="34" ht="14.5" spans="1:11">
      <c r="A34" s="32"/>
      <c r="B34" s="32"/>
      <c r="C34" s="32"/>
      <c r="D34" s="32"/>
      <c r="E34" s="32"/>
      <c r="F34" s="50"/>
      <c r="G34" s="50"/>
      <c r="H34" s="50"/>
      <c r="I34" s="50"/>
      <c r="J34" s="50"/>
      <c r="K34" s="50"/>
    </row>
    <row r="35" ht="14.5" spans="1:11">
      <c r="A35" s="32"/>
      <c r="B35" s="32"/>
      <c r="C35" s="32"/>
      <c r="D35" s="32"/>
      <c r="E35" s="32"/>
      <c r="F35" s="50"/>
      <c r="G35" s="50"/>
      <c r="H35" s="50"/>
      <c r="I35" s="50"/>
      <c r="J35" s="50"/>
      <c r="K35" s="50"/>
    </row>
    <row r="39" ht="14.5" spans="1:24">
      <c r="A39" s="32"/>
      <c r="B39" s="32"/>
      <c r="C39" s="32"/>
      <c r="D39" s="32"/>
      <c r="E39" s="33" t="s">
        <v>405</v>
      </c>
      <c r="F39" s="32"/>
      <c r="G39" s="32"/>
      <c r="H39" s="32"/>
      <c r="I39" s="32"/>
      <c r="J39" s="32"/>
      <c r="K39" s="32"/>
      <c r="P39" s="32"/>
      <c r="Q39" s="32"/>
      <c r="R39" s="33" t="s">
        <v>406</v>
      </c>
      <c r="S39" s="32"/>
      <c r="T39" s="32"/>
      <c r="U39" s="32"/>
      <c r="V39" s="32"/>
      <c r="W39" s="32"/>
      <c r="X39" s="32"/>
    </row>
    <row r="40" ht="15.25" spans="1:25">
      <c r="A40" s="32"/>
      <c r="B40" s="32"/>
      <c r="C40" s="34" t="s">
        <v>11</v>
      </c>
      <c r="D40" s="34" t="s">
        <v>185</v>
      </c>
      <c r="E40" s="34" t="s">
        <v>186</v>
      </c>
      <c r="F40" t="s">
        <v>187</v>
      </c>
      <c r="G40" t="s">
        <v>188</v>
      </c>
      <c r="H40" t="s">
        <v>189</v>
      </c>
      <c r="I40" t="s">
        <v>190</v>
      </c>
      <c r="J40" t="s">
        <v>191</v>
      </c>
      <c r="K40" t="s">
        <v>192</v>
      </c>
      <c r="L40" t="s">
        <v>193</v>
      </c>
      <c r="P40" s="34" t="s">
        <v>11</v>
      </c>
      <c r="Q40" s="34" t="s">
        <v>6</v>
      </c>
      <c r="R40" s="34" t="s">
        <v>3</v>
      </c>
      <c r="S40" t="s">
        <v>187</v>
      </c>
      <c r="T40" t="s">
        <v>188</v>
      </c>
      <c r="U40" t="s">
        <v>189</v>
      </c>
      <c r="V40" t="s">
        <v>190</v>
      </c>
      <c r="W40" t="s">
        <v>191</v>
      </c>
      <c r="X40" t="s">
        <v>192</v>
      </c>
      <c r="Y40" t="s">
        <v>193</v>
      </c>
    </row>
    <row r="41" ht="14.5" spans="1:25">
      <c r="A41" s="32"/>
      <c r="B41" s="32"/>
      <c r="C41" s="35" t="s">
        <v>149</v>
      </c>
      <c r="D41" s="35" t="s">
        <v>72</v>
      </c>
      <c r="E41" s="35" t="s">
        <v>41</v>
      </c>
      <c r="F41" s="51">
        <f>attached_WatHeaEnergyUse!W15/'TechWatHea-SingleAttached'!F3/31.54</f>
        <v>1.77986248829697</v>
      </c>
      <c r="G41" s="51">
        <f>attached_WatHeaEnergyUse!AU15/'TechWatHea-SingleAttached'!G3/31.54</f>
        <v>2.06173581444235</v>
      </c>
      <c r="H41" s="50">
        <f>attached_WatHeaEnergyUse!BS15/'TechWatHea-SingleAttached'!H3/31.54</f>
        <v>0.742739994877772</v>
      </c>
      <c r="I41" s="50">
        <f>attached_WatHeaEnergyUse!CQ15/'TechWatHea-SingleAttached'!I3/31.54</f>
        <v>2.68720192579251</v>
      </c>
      <c r="J41" s="50">
        <f>attached_WatHeaEnergyUse!DO15/'TechWatHea-SingleAttached'!J3/31.54</f>
        <v>1.77560366780405</v>
      </c>
      <c r="K41" s="50">
        <f>attached_WatHeaEnergyUse!EM15/'TechWatHea-SingleAttached'!K3/31.54</f>
        <v>0.894829830760647</v>
      </c>
      <c r="L41">
        <f>attached_WatHeaEnergyUse!FK15/'TechWatHea-SingleAttached'!L3/31.54</f>
        <v>1.20191615837424</v>
      </c>
      <c r="P41" s="35" t="s">
        <v>149</v>
      </c>
      <c r="Q41" s="35" t="s">
        <v>72</v>
      </c>
      <c r="R41" s="35" t="s">
        <v>408</v>
      </c>
      <c r="S41" s="51">
        <f>attached_WatHeaSecEneUse!W22/100</f>
        <v>0.07695027</v>
      </c>
      <c r="T41" s="51">
        <f>attached_WatHeaSecEneUse!AU22/100</f>
        <v>0.0962138</v>
      </c>
      <c r="U41" s="50">
        <f>attached_WatHeaSecEneUse!BS22/100</f>
        <v>0.15526083</v>
      </c>
      <c r="V41" s="50">
        <f>attached_WatHeaSecEneUse!CQ22/100</f>
        <v>0.05453543</v>
      </c>
      <c r="W41" s="50">
        <f>attached_WatHeaSecEneUse!DO22/100</f>
        <v>0.05813223</v>
      </c>
      <c r="X41" s="50">
        <f>attached_WatHeaSecEneUse!EM22/100</f>
        <v>0.11919506</v>
      </c>
      <c r="Y41">
        <f>attached_WatHeaSecEneUse!FK22/100</f>
        <v>0.13291042</v>
      </c>
    </row>
    <row r="42" ht="14.5" spans="1:25">
      <c r="A42" s="52"/>
      <c r="B42" s="32"/>
      <c r="C42" s="35" t="s">
        <v>150</v>
      </c>
      <c r="D42" s="35" t="s">
        <v>76</v>
      </c>
      <c r="E42" s="35" t="s">
        <v>41</v>
      </c>
      <c r="F42" s="51">
        <f>attached_WatHeaEnergyUse!W16/'TechWatHea-SingleAttached'!F4/31.54</f>
        <v>2.70553265694356</v>
      </c>
      <c r="G42" s="51">
        <f>attached_WatHeaEnergyUse!AU16/'TechWatHea-SingleAttached'!G4/31.54</f>
        <v>6.11623833306257</v>
      </c>
      <c r="H42" s="50">
        <f>attached_WatHeaEnergyUse!BS16/'TechWatHea-SingleAttached'!H4/31.54</f>
        <v>1.88322736408732</v>
      </c>
      <c r="I42" s="50">
        <f>attached_WatHeaEnergyUse!CQ16/'TechWatHea-SingleAttached'!I4/31.54</f>
        <v>4.87982138471745</v>
      </c>
      <c r="J42" s="50">
        <f>attached_WatHeaEnergyUse!DO16/'TechWatHea-SingleAttached'!J4/31.54</f>
        <v>5.08028582700423</v>
      </c>
      <c r="K42" s="50">
        <f>attached_WatHeaEnergyUse!EM16/'TechWatHea-SingleAttached'!K4/31.54</f>
        <v>3.06516599732262</v>
      </c>
      <c r="L42">
        <f>attached_WatHeaEnergyUse!FK16/'TechWatHea-SingleAttached'!L4/31.54</f>
        <v>3.51286640275143</v>
      </c>
      <c r="P42" s="35" t="s">
        <v>150</v>
      </c>
      <c r="Q42" s="35" t="s">
        <v>76</v>
      </c>
      <c r="R42" s="35" t="s">
        <v>408</v>
      </c>
      <c r="S42" s="51">
        <f>S41</f>
        <v>0.07695027</v>
      </c>
      <c r="T42" s="51">
        <f t="shared" ref="T42:Y46" si="0">T41</f>
        <v>0.0962138</v>
      </c>
      <c r="U42" s="51">
        <f t="shared" si="0"/>
        <v>0.15526083</v>
      </c>
      <c r="V42" s="51">
        <f t="shared" si="0"/>
        <v>0.05453543</v>
      </c>
      <c r="W42" s="51">
        <f t="shared" si="0"/>
        <v>0.05813223</v>
      </c>
      <c r="X42" s="51">
        <f t="shared" si="0"/>
        <v>0.11919506</v>
      </c>
      <c r="Y42" s="51">
        <f t="shared" si="0"/>
        <v>0.13291042</v>
      </c>
    </row>
    <row r="43" ht="14.5" spans="1:25">
      <c r="A43" s="52"/>
      <c r="B43" s="32"/>
      <c r="C43" s="35" t="s">
        <v>151</v>
      </c>
      <c r="D43" s="35" t="s">
        <v>79</v>
      </c>
      <c r="E43" s="35" t="s">
        <v>41</v>
      </c>
      <c r="F43" s="51">
        <f>attached_WatHeaEnergyUse!W17/'TechWatHea-SingleAttached'!F5/31.54</f>
        <v>5.41602659712237</v>
      </c>
      <c r="G43" s="51">
        <f>attached_WatHeaEnergyUse!AU17/'TechWatHea-SingleAttached'!G5/31.54</f>
        <v>1.73942681481073</v>
      </c>
      <c r="H43" s="50">
        <f>attached_WatHeaEnergyUse!BS17/'TechWatHea-SingleAttached'!H5/31.54</f>
        <v>0.911742664437655</v>
      </c>
      <c r="I43" s="55">
        <f>AVERAGE(I41:I42,I46)</f>
        <v>2.52234110350332</v>
      </c>
      <c r="J43" s="50">
        <f>attached_WatHeaEnergyUse!DO17/'TechWatHea-SingleAttached'!J5/31.54</f>
        <v>0.602251109701966</v>
      </c>
      <c r="K43" s="50">
        <f>attached_WatHeaEnergyUse!EM17/'TechWatHea-SingleAttached'!K5/31.54</f>
        <v>0.0395133164235891</v>
      </c>
      <c r="L43">
        <f>attached_WatHeaEnergyUse!FK17/'TechWatHea-SingleAttached'!L5/31.54</f>
        <v>0.199611948939924</v>
      </c>
      <c r="P43" s="35" t="s">
        <v>151</v>
      </c>
      <c r="Q43" s="35" t="s">
        <v>79</v>
      </c>
      <c r="R43" s="35" t="s">
        <v>408</v>
      </c>
      <c r="S43" s="51">
        <f t="shared" ref="S43:S46" si="1">S42</f>
        <v>0.07695027</v>
      </c>
      <c r="T43" s="51">
        <f t="shared" si="0"/>
        <v>0.0962138</v>
      </c>
      <c r="U43" s="51">
        <f t="shared" si="0"/>
        <v>0.15526083</v>
      </c>
      <c r="V43" s="51">
        <f t="shared" si="0"/>
        <v>0.05453543</v>
      </c>
      <c r="W43" s="51">
        <f t="shared" si="0"/>
        <v>0.05813223</v>
      </c>
      <c r="X43" s="51">
        <f t="shared" si="0"/>
        <v>0.11919506</v>
      </c>
      <c r="Y43" s="51">
        <f t="shared" si="0"/>
        <v>0.13291042</v>
      </c>
    </row>
    <row r="44" ht="14.5" spans="1:25">
      <c r="A44" s="32"/>
      <c r="B44" s="32"/>
      <c r="C44" s="35" t="s">
        <v>152</v>
      </c>
      <c r="D44" s="35" t="s">
        <v>82</v>
      </c>
      <c r="E44" s="35" t="s">
        <v>41</v>
      </c>
      <c r="F44" s="53">
        <f>AVERAGE(F41:F43,F45:F46)</f>
        <v>4.93972474162413</v>
      </c>
      <c r="G44" s="53">
        <f>AVERAGE(G41:G43,G45:G46)</f>
        <v>3.33475899187129</v>
      </c>
      <c r="H44" s="53">
        <f t="shared" ref="H44:L44" si="2">AVERAGE(H41:H43,H45:H46)</f>
        <v>0.735238801193718</v>
      </c>
      <c r="I44" s="53">
        <f>I43</f>
        <v>2.52234110350332</v>
      </c>
      <c r="J44" s="53">
        <f>AVERAGE(J41:J43,J45)</f>
        <v>2.07783572183143</v>
      </c>
      <c r="K44" s="53">
        <f t="shared" si="2"/>
        <v>1.98960141672636</v>
      </c>
      <c r="L44" s="53">
        <f t="shared" si="2"/>
        <v>1.17457833130925</v>
      </c>
      <c r="P44" s="35" t="s">
        <v>152</v>
      </c>
      <c r="Q44" s="35" t="s">
        <v>82</v>
      </c>
      <c r="R44" s="35" t="s">
        <v>408</v>
      </c>
      <c r="S44" s="51">
        <f t="shared" si="1"/>
        <v>0.07695027</v>
      </c>
      <c r="T44" s="51">
        <f t="shared" si="0"/>
        <v>0.0962138</v>
      </c>
      <c r="U44" s="51">
        <f t="shared" si="0"/>
        <v>0.15526083</v>
      </c>
      <c r="V44" s="51">
        <f t="shared" si="0"/>
        <v>0.05453543</v>
      </c>
      <c r="W44" s="51">
        <f t="shared" si="0"/>
        <v>0.05813223</v>
      </c>
      <c r="X44" s="51">
        <f t="shared" si="0"/>
        <v>0.11919506</v>
      </c>
      <c r="Y44" s="51">
        <f t="shared" si="0"/>
        <v>0.13291042</v>
      </c>
    </row>
    <row r="45" ht="14.5" spans="1:25">
      <c r="A45" s="32"/>
      <c r="B45" s="32"/>
      <c r="C45" s="35" t="s">
        <v>153</v>
      </c>
      <c r="D45" s="35" t="s">
        <v>67</v>
      </c>
      <c r="E45" s="35" t="s">
        <v>41</v>
      </c>
      <c r="F45" s="51">
        <f>attached_WatHeaEnergyUse!W19/'TechWatHea-SingleAttached'!F7/31.54</f>
        <v>14.7972019657578</v>
      </c>
      <c r="G45" s="51">
        <f>attached_WatHeaEnergyUse!AU19/'TechWatHea-SingleAttached'!G7/31.54</f>
        <v>6.7563939970408</v>
      </c>
      <c r="H45" s="50">
        <f>attached_WatHeaEnergyUse!BS19/'TechWatHea-SingleAttached'!H7/31.54</f>
        <v>0.13848398256584</v>
      </c>
      <c r="I45" s="55">
        <f>I43</f>
        <v>2.52234110350332</v>
      </c>
      <c r="J45" s="50">
        <f>attached_WatHeaEnergyUse!DO19/'TechWatHea-SingleAttached'!J7/31.54</f>
        <v>0.853202282815472</v>
      </c>
      <c r="K45" s="50">
        <f>attached_WatHeaEnergyUse!EM19/'TechWatHea-SingleAttached'!K7/31.54</f>
        <v>5.94849793912492</v>
      </c>
      <c r="L45">
        <f>attached_WatHeaEnergyUse!FK19/'TechWatHea-SingleAttached'!L7/31.54</f>
        <v>0.95849714648066</v>
      </c>
      <c r="P45" s="35" t="s">
        <v>153</v>
      </c>
      <c r="Q45" s="35" t="s">
        <v>67</v>
      </c>
      <c r="R45" s="35" t="s">
        <v>408</v>
      </c>
      <c r="S45" s="51">
        <f t="shared" si="1"/>
        <v>0.07695027</v>
      </c>
      <c r="T45" s="51">
        <f t="shared" si="0"/>
        <v>0.0962138</v>
      </c>
      <c r="U45" s="51">
        <f t="shared" si="0"/>
        <v>0.15526083</v>
      </c>
      <c r="V45" s="51">
        <f t="shared" si="0"/>
        <v>0.05453543</v>
      </c>
      <c r="W45" s="51">
        <f t="shared" si="0"/>
        <v>0.05813223</v>
      </c>
      <c r="X45" s="51">
        <f t="shared" si="0"/>
        <v>0.11919506</v>
      </c>
      <c r="Y45" s="51">
        <f t="shared" si="0"/>
        <v>0.13291042</v>
      </c>
    </row>
    <row r="46" ht="14.5" spans="1:25">
      <c r="A46" s="32"/>
      <c r="B46" s="32"/>
      <c r="C46" s="35" t="s">
        <v>154</v>
      </c>
      <c r="D46" s="35" t="s">
        <v>70</v>
      </c>
      <c r="E46" s="35" t="s">
        <v>41</v>
      </c>
      <c r="F46" s="51">
        <f>attached_WatHeaEnergyUse!W20/'TechWatHea-SingleAttached'!F8/31.54</f>
        <v>0</v>
      </c>
      <c r="G46" s="51">
        <f>attached_WatHeaEnergyUse!AU20/'TechWatHea-SingleAttached'!G8/31.54</f>
        <v>0</v>
      </c>
      <c r="H46" s="50">
        <f>attached_WatHeaEnergyUse!BS20/'TechWatHea-SingleAttached'!H8/31.54</f>
        <v>0</v>
      </c>
      <c r="I46" s="50">
        <f>attached_WatHeaEnergyUse!CQ20/'TechWatHea-SingleAttached'!I8/31.54</f>
        <v>0</v>
      </c>
      <c r="J46" s="55">
        <f>J44</f>
        <v>2.07783572183143</v>
      </c>
      <c r="K46" s="50">
        <f>attached_WatHeaEnergyUse!EM20/'TechWatHea-SingleAttached'!K8/31.54</f>
        <v>0</v>
      </c>
      <c r="L46">
        <f>attached_WatHeaEnergyUse!FK20/'TechWatHea-SingleAttached'!L8/31.54</f>
        <v>0</v>
      </c>
      <c r="P46" s="35" t="s">
        <v>154</v>
      </c>
      <c r="Q46" s="35" t="s">
        <v>70</v>
      </c>
      <c r="R46" s="35" t="s">
        <v>408</v>
      </c>
      <c r="S46" s="51">
        <f t="shared" si="1"/>
        <v>0.07695027</v>
      </c>
      <c r="T46" s="51">
        <f t="shared" si="0"/>
        <v>0.0962138</v>
      </c>
      <c r="U46" s="51">
        <f t="shared" si="0"/>
        <v>0.15526083</v>
      </c>
      <c r="V46" s="51">
        <f t="shared" si="0"/>
        <v>0.05453543</v>
      </c>
      <c r="W46" s="51">
        <f t="shared" si="0"/>
        <v>0.05813223</v>
      </c>
      <c r="X46" s="51">
        <f t="shared" si="0"/>
        <v>0.11919506</v>
      </c>
      <c r="Y46" s="51">
        <f t="shared" si="0"/>
        <v>0.13291042</v>
      </c>
    </row>
    <row r="47" ht="14.5" spans="1:11">
      <c r="A47" s="32"/>
      <c r="B47" s="32"/>
      <c r="C47" s="32"/>
      <c r="D47" s="32"/>
      <c r="E47" s="32"/>
      <c r="F47" s="51"/>
      <c r="G47" s="50"/>
      <c r="H47" s="50"/>
      <c r="I47" s="50"/>
      <c r="J47" s="50"/>
      <c r="K47" s="50"/>
    </row>
    <row r="48" ht="14.5" spans="1:11">
      <c r="A48" s="32"/>
      <c r="B48" s="32"/>
      <c r="C48" s="32"/>
      <c r="D48" s="32"/>
      <c r="E48" s="32"/>
      <c r="F48" s="51"/>
      <c r="G48" s="50"/>
      <c r="H48" s="50"/>
      <c r="I48" s="50"/>
      <c r="J48" s="50"/>
      <c r="K48" s="50"/>
    </row>
    <row r="49" ht="14.5" spans="1:11">
      <c r="A49" s="32"/>
      <c r="B49" s="32"/>
      <c r="C49" s="32"/>
      <c r="D49" s="32"/>
      <c r="E49" s="32"/>
      <c r="F49" s="51"/>
      <c r="G49" s="50"/>
      <c r="H49" s="50"/>
      <c r="I49" s="50"/>
      <c r="J49" s="50"/>
      <c r="K49" s="50"/>
    </row>
    <row r="52" ht="14.5" spans="3:12">
      <c r="C52" s="56"/>
      <c r="D52" s="56"/>
      <c r="E52" s="33" t="s">
        <v>208</v>
      </c>
      <c r="F52" s="57"/>
      <c r="G52" s="57"/>
      <c r="H52" s="57"/>
      <c r="I52" s="57"/>
      <c r="J52" s="57"/>
      <c r="K52" s="57"/>
      <c r="L52" s="57"/>
    </row>
    <row r="53" ht="15.25" spans="3:12">
      <c r="C53" s="34" t="s">
        <v>11</v>
      </c>
      <c r="D53" s="34" t="s">
        <v>185</v>
      </c>
      <c r="E53" s="34" t="s">
        <v>186</v>
      </c>
      <c r="F53" t="s">
        <v>187</v>
      </c>
      <c r="G53" t="s">
        <v>188</v>
      </c>
      <c r="H53" t="s">
        <v>189</v>
      </c>
      <c r="I53" t="s">
        <v>190</v>
      </c>
      <c r="J53" t="s">
        <v>191</v>
      </c>
      <c r="K53" t="s">
        <v>192</v>
      </c>
      <c r="L53" t="s">
        <v>193</v>
      </c>
    </row>
    <row r="54" spans="3:14">
      <c r="C54" s="35" t="s">
        <v>149</v>
      </c>
      <c r="D54" s="35" t="s">
        <v>72</v>
      </c>
      <c r="E54" s="35" t="s">
        <v>41</v>
      </c>
      <c r="F54" s="48">
        <f>F41*S41</f>
        <v>0.136960899037324</v>
      </c>
      <c r="G54" s="48">
        <f t="shared" ref="G54:L58" si="3">G41*T41</f>
        <v>0.198367437303594</v>
      </c>
      <c r="H54" s="48">
        <f t="shared" si="3"/>
        <v>0.115318428078919</v>
      </c>
      <c r="I54" s="48">
        <f t="shared" si="3"/>
        <v>0.146547712519923</v>
      </c>
      <c r="J54" s="48">
        <f t="shared" si="3"/>
        <v>0.103219800805629</v>
      </c>
      <c r="K54" s="48">
        <f t="shared" si="3"/>
        <v>0.106659295367305</v>
      </c>
      <c r="L54" s="48">
        <f t="shared" si="3"/>
        <v>0.159747181414307</v>
      </c>
      <c r="N54" s="69">
        <f>AVERAGE(F54:L54)</f>
        <v>0.138117250646714</v>
      </c>
    </row>
    <row r="55" spans="3:14">
      <c r="C55" s="35" t="s">
        <v>150</v>
      </c>
      <c r="D55" s="35" t="s">
        <v>76</v>
      </c>
      <c r="E55" s="35" t="s">
        <v>41</v>
      </c>
      <c r="F55" s="48">
        <f t="shared" ref="F55:F58" si="4">F42*S42</f>
        <v>0.208191468445625</v>
      </c>
      <c r="G55" s="48">
        <f t="shared" si="3"/>
        <v>0.588466531729615</v>
      </c>
      <c r="H55" s="48">
        <f t="shared" si="3"/>
        <v>0.29239144362691</v>
      </c>
      <c r="I55" s="48">
        <f t="shared" si="3"/>
        <v>0.266123157538762</v>
      </c>
      <c r="J55" s="48">
        <f t="shared" si="3"/>
        <v>0.29532834416115</v>
      </c>
      <c r="K55" s="48">
        <f t="shared" si="3"/>
        <v>0.36535264496083</v>
      </c>
      <c r="L55" s="48">
        <f t="shared" si="3"/>
        <v>0.466896548993581</v>
      </c>
      <c r="N55" s="69">
        <f t="shared" ref="N55:N59" si="5">AVERAGE(F55:L55)</f>
        <v>0.354678591350925</v>
      </c>
    </row>
    <row r="56" spans="3:14">
      <c r="C56" s="35" t="s">
        <v>151</v>
      </c>
      <c r="D56" s="35" t="s">
        <v>79</v>
      </c>
      <c r="E56" s="35" t="s">
        <v>41</v>
      </c>
      <c r="F56" s="48">
        <f t="shared" si="4"/>
        <v>0.416764708975747</v>
      </c>
      <c r="G56" s="48">
        <f t="shared" si="3"/>
        <v>0.167356863674837</v>
      </c>
      <c r="H56" s="48">
        <f t="shared" si="3"/>
        <v>0.141557922827002</v>
      </c>
      <c r="I56" s="48">
        <f t="shared" si="3"/>
        <v>0.137556956686228</v>
      </c>
      <c r="J56" s="48">
        <f t="shared" si="3"/>
        <v>0.0350102000269499</v>
      </c>
      <c r="K56" s="48">
        <f t="shared" si="3"/>
        <v>0.00470979212190869</v>
      </c>
      <c r="L56" s="48">
        <f t="shared" si="3"/>
        <v>0.0265305079706239</v>
      </c>
      <c r="N56" s="69">
        <f t="shared" si="5"/>
        <v>0.132783850326185</v>
      </c>
    </row>
    <row r="57" spans="3:14">
      <c r="C57" s="35" t="s">
        <v>152</v>
      </c>
      <c r="D57" s="35" t="s">
        <v>82</v>
      </c>
      <c r="E57" s="35" t="s">
        <v>41</v>
      </c>
      <c r="F57" s="48">
        <f t="shared" si="4"/>
        <v>0.380113152593657</v>
      </c>
      <c r="G57" s="48">
        <f t="shared" si="3"/>
        <v>0.320849834692106</v>
      </c>
      <c r="H57" s="48">
        <f t="shared" si="3"/>
        <v>0.114153786521542</v>
      </c>
      <c r="I57" s="48">
        <f t="shared" si="3"/>
        <v>0.137556956686228</v>
      </c>
      <c r="J57" s="48">
        <f t="shared" si="3"/>
        <v>0.120789224083721</v>
      </c>
      <c r="K57" s="48">
        <f t="shared" si="3"/>
        <v>0.237150660242783</v>
      </c>
      <c r="L57" s="48">
        <f t="shared" si="3"/>
        <v>0.156113699337212</v>
      </c>
      <c r="N57" s="69">
        <f t="shared" si="5"/>
        <v>0.209532473451036</v>
      </c>
    </row>
    <row r="58" spans="3:14">
      <c r="C58" s="35" t="s">
        <v>153</v>
      </c>
      <c r="D58" s="35" t="s">
        <v>67</v>
      </c>
      <c r="E58" s="35" t="s">
        <v>41</v>
      </c>
      <c r="F58" s="48">
        <f t="shared" si="4"/>
        <v>1.13864868650959</v>
      </c>
      <c r="G58" s="48">
        <f t="shared" si="3"/>
        <v>0.650058340752484</v>
      </c>
      <c r="H58" s="48">
        <f t="shared" si="3"/>
        <v>0.0215011380748778</v>
      </c>
      <c r="I58" s="48">
        <f t="shared" si="3"/>
        <v>0.137556956686228</v>
      </c>
      <c r="J58" s="48">
        <f t="shared" si="3"/>
        <v>0.0495985513411541</v>
      </c>
      <c r="K58" s="48">
        <f t="shared" si="3"/>
        <v>0.709031568763871</v>
      </c>
      <c r="L58" s="48">
        <f t="shared" si="3"/>
        <v>0.127394258307546</v>
      </c>
      <c r="N58" s="69">
        <f t="shared" si="5"/>
        <v>0.404827071490822</v>
      </c>
    </row>
    <row r="59" spans="3:14">
      <c r="C59" s="35" t="s">
        <v>154</v>
      </c>
      <c r="D59" s="35" t="s">
        <v>70</v>
      </c>
      <c r="E59" s="35" t="s">
        <v>41</v>
      </c>
      <c r="F59" s="48">
        <f>IF(F46*S46=0,0.1,F46*S46)</f>
        <v>0.1</v>
      </c>
      <c r="G59" s="48">
        <f t="shared" ref="G59:L59" si="6">IF(G46*T46=0,0.1,G46*T46)</f>
        <v>0.1</v>
      </c>
      <c r="H59" s="48">
        <f t="shared" si="6"/>
        <v>0.1</v>
      </c>
      <c r="I59" s="48">
        <f t="shared" si="6"/>
        <v>0.1</v>
      </c>
      <c r="J59" s="48">
        <f t="shared" si="6"/>
        <v>0.120789224083721</v>
      </c>
      <c r="K59" s="48">
        <f t="shared" si="6"/>
        <v>0.1</v>
      </c>
      <c r="L59" s="48">
        <f t="shared" si="6"/>
        <v>0.1</v>
      </c>
      <c r="N59" s="69">
        <f t="shared" si="5"/>
        <v>0.102969889154817</v>
      </c>
    </row>
    <row r="66" ht="14.5" spans="3:12">
      <c r="C66" s="56"/>
      <c r="D66" s="56"/>
      <c r="E66" s="33" t="s">
        <v>206</v>
      </c>
      <c r="F66" s="57"/>
      <c r="G66" s="57"/>
      <c r="H66" s="57"/>
      <c r="I66" s="57"/>
      <c r="J66" s="57"/>
      <c r="K66" s="57"/>
      <c r="L66" s="57"/>
    </row>
    <row r="67" ht="15.25" spans="3:12">
      <c r="C67" s="34" t="s">
        <v>11</v>
      </c>
      <c r="D67" s="34" t="s">
        <v>185</v>
      </c>
      <c r="E67" s="34" t="s">
        <v>186</v>
      </c>
      <c r="F67" t="s">
        <v>187</v>
      </c>
      <c r="G67" t="s">
        <v>188</v>
      </c>
      <c r="H67" t="s">
        <v>189</v>
      </c>
      <c r="I67" t="s">
        <v>190</v>
      </c>
      <c r="J67" t="s">
        <v>191</v>
      </c>
      <c r="K67" t="s">
        <v>192</v>
      </c>
      <c r="L67" t="s">
        <v>193</v>
      </c>
    </row>
    <row r="68" spans="3:12">
      <c r="C68" s="35" t="s">
        <v>149</v>
      </c>
      <c r="D68" s="35" t="s">
        <v>72</v>
      </c>
      <c r="E68" s="35" t="s">
        <v>41</v>
      </c>
      <c r="F68" s="48">
        <v>31.54</v>
      </c>
      <c r="G68" s="48">
        <v>31.54</v>
      </c>
      <c r="H68" s="48">
        <v>31.54</v>
      </c>
      <c r="I68" s="48">
        <v>31.54</v>
      </c>
      <c r="J68" s="48">
        <v>31.54</v>
      </c>
      <c r="K68" s="48">
        <v>31.54</v>
      </c>
      <c r="L68" s="48">
        <v>31.54</v>
      </c>
    </row>
    <row r="69" spans="3:12">
      <c r="C69" s="35" t="s">
        <v>150</v>
      </c>
      <c r="D69" s="35" t="s">
        <v>76</v>
      </c>
      <c r="E69" s="35" t="s">
        <v>41</v>
      </c>
      <c r="F69" s="48">
        <v>31.54</v>
      </c>
      <c r="G69" s="48">
        <v>31.54</v>
      </c>
      <c r="H69" s="48">
        <v>31.54</v>
      </c>
      <c r="I69" s="48">
        <v>31.54</v>
      </c>
      <c r="J69" s="48">
        <v>31.54</v>
      </c>
      <c r="K69" s="48">
        <v>31.54</v>
      </c>
      <c r="L69" s="48">
        <v>31.54</v>
      </c>
    </row>
    <row r="70" spans="3:12">
      <c r="C70" s="35" t="s">
        <v>151</v>
      </c>
      <c r="D70" s="35" t="s">
        <v>79</v>
      </c>
      <c r="E70" s="35" t="s">
        <v>41</v>
      </c>
      <c r="F70" s="48">
        <v>31.54</v>
      </c>
      <c r="G70" s="48">
        <v>31.54</v>
      </c>
      <c r="H70" s="48">
        <v>31.54</v>
      </c>
      <c r="I70" s="48">
        <v>31.54</v>
      </c>
      <c r="J70" s="48">
        <v>31.54</v>
      </c>
      <c r="K70" s="48">
        <v>31.54</v>
      </c>
      <c r="L70" s="48">
        <v>31.54</v>
      </c>
    </row>
    <row r="71" spans="3:12">
      <c r="C71" s="35" t="s">
        <v>152</v>
      </c>
      <c r="D71" s="35" t="s">
        <v>82</v>
      </c>
      <c r="E71" s="35" t="s">
        <v>41</v>
      </c>
      <c r="F71" s="48">
        <v>31.54</v>
      </c>
      <c r="G71" s="48">
        <v>31.54</v>
      </c>
      <c r="H71" s="48">
        <v>31.54</v>
      </c>
      <c r="I71" s="48">
        <v>31.54</v>
      </c>
      <c r="J71" s="48">
        <v>31.54</v>
      </c>
      <c r="K71" s="48">
        <v>31.54</v>
      </c>
      <c r="L71" s="48">
        <v>31.54</v>
      </c>
    </row>
    <row r="72" spans="3:12">
      <c r="C72" s="35" t="s">
        <v>153</v>
      </c>
      <c r="D72" s="35" t="s">
        <v>67</v>
      </c>
      <c r="E72" s="35" t="s">
        <v>41</v>
      </c>
      <c r="F72" s="48">
        <v>31.54</v>
      </c>
      <c r="G72" s="48">
        <v>31.54</v>
      </c>
      <c r="H72" s="48">
        <v>31.54</v>
      </c>
      <c r="I72" s="48">
        <v>31.54</v>
      </c>
      <c r="J72" s="48">
        <v>31.54</v>
      </c>
      <c r="K72" s="48">
        <v>31.54</v>
      </c>
      <c r="L72" s="48">
        <v>31.54</v>
      </c>
    </row>
    <row r="73" spans="3:12">
      <c r="C73" s="35" t="s">
        <v>154</v>
      </c>
      <c r="D73" s="35" t="s">
        <v>70</v>
      </c>
      <c r="E73" s="35" t="s">
        <v>41</v>
      </c>
      <c r="F73" s="48">
        <v>31.54</v>
      </c>
      <c r="G73" s="48">
        <v>31.54</v>
      </c>
      <c r="H73" s="48">
        <v>31.54</v>
      </c>
      <c r="I73" s="48">
        <v>31.54</v>
      </c>
      <c r="J73" s="48">
        <v>31.54</v>
      </c>
      <c r="K73" s="48">
        <v>31.54</v>
      </c>
      <c r="L73" s="48">
        <v>31.54</v>
      </c>
    </row>
    <row r="81" ht="14.5" spans="5:5">
      <c r="E81" s="33" t="s">
        <v>183</v>
      </c>
    </row>
    <row r="82" ht="15.25" spans="3:12">
      <c r="C82" s="34" t="s">
        <v>11</v>
      </c>
      <c r="D82" s="34" t="s">
        <v>185</v>
      </c>
      <c r="E82" s="34" t="s">
        <v>186</v>
      </c>
      <c r="F82" t="s">
        <v>187</v>
      </c>
      <c r="G82" t="s">
        <v>188</v>
      </c>
      <c r="H82" t="s">
        <v>189</v>
      </c>
      <c r="I82" t="s">
        <v>190</v>
      </c>
      <c r="J82" t="s">
        <v>191</v>
      </c>
      <c r="K82" t="s">
        <v>192</v>
      </c>
      <c r="L82" t="s">
        <v>193</v>
      </c>
    </row>
    <row r="83" ht="14.5" spans="3:12">
      <c r="C83" s="35" t="s">
        <v>149</v>
      </c>
      <c r="D83" s="35" t="s">
        <v>72</v>
      </c>
      <c r="E83" s="35" t="s">
        <v>41</v>
      </c>
      <c r="F83" s="59">
        <v>1</v>
      </c>
      <c r="G83" s="59">
        <v>1</v>
      </c>
      <c r="H83" s="59">
        <v>1</v>
      </c>
      <c r="I83" s="59">
        <v>1</v>
      </c>
      <c r="J83" s="59">
        <v>1</v>
      </c>
      <c r="K83" s="59">
        <v>1</v>
      </c>
      <c r="L83" s="59">
        <v>1</v>
      </c>
    </row>
    <row r="84" ht="14.5" spans="3:12">
      <c r="C84" s="35" t="s">
        <v>150</v>
      </c>
      <c r="D84" s="35" t="s">
        <v>76</v>
      </c>
      <c r="E84" s="35" t="s">
        <v>41</v>
      </c>
      <c r="F84" s="59">
        <v>1</v>
      </c>
      <c r="G84" s="59">
        <v>1</v>
      </c>
      <c r="H84" s="59">
        <v>1</v>
      </c>
      <c r="I84" s="59">
        <v>1</v>
      </c>
      <c r="J84" s="59">
        <v>1</v>
      </c>
      <c r="K84" s="59">
        <v>1</v>
      </c>
      <c r="L84" s="59">
        <v>1</v>
      </c>
    </row>
    <row r="85" ht="14.5" spans="3:12">
      <c r="C85" s="35" t="s">
        <v>151</v>
      </c>
      <c r="D85" s="35" t="s">
        <v>79</v>
      </c>
      <c r="E85" s="35" t="s">
        <v>41</v>
      </c>
      <c r="F85" s="59">
        <v>1</v>
      </c>
      <c r="G85" s="59">
        <v>1</v>
      </c>
      <c r="H85" s="59">
        <v>1</v>
      </c>
      <c r="I85" s="59">
        <v>1</v>
      </c>
      <c r="J85" s="59">
        <v>1</v>
      </c>
      <c r="K85" s="59">
        <v>1</v>
      </c>
      <c r="L85" s="59">
        <v>1</v>
      </c>
    </row>
    <row r="86" ht="14.5" spans="3:12">
      <c r="C86" s="35" t="s">
        <v>152</v>
      </c>
      <c r="D86" s="35" t="s">
        <v>82</v>
      </c>
      <c r="E86" s="35" t="s">
        <v>41</v>
      </c>
      <c r="F86" s="59">
        <v>1</v>
      </c>
      <c r="G86" s="59">
        <v>1</v>
      </c>
      <c r="H86" s="59">
        <v>1</v>
      </c>
      <c r="I86" s="59">
        <v>1</v>
      </c>
      <c r="J86" s="59">
        <v>1</v>
      </c>
      <c r="K86" s="59">
        <v>1</v>
      </c>
      <c r="L86" s="59">
        <v>1</v>
      </c>
    </row>
    <row r="87" ht="14.5" spans="3:12">
      <c r="C87" s="35" t="s">
        <v>153</v>
      </c>
      <c r="D87" s="35" t="s">
        <v>67</v>
      </c>
      <c r="E87" s="35" t="s">
        <v>41</v>
      </c>
      <c r="F87" s="59">
        <v>1</v>
      </c>
      <c r="G87" s="59">
        <v>1</v>
      </c>
      <c r="H87" s="59">
        <v>1</v>
      </c>
      <c r="I87" s="59">
        <v>1</v>
      </c>
      <c r="J87" s="59">
        <v>1</v>
      </c>
      <c r="K87" s="59">
        <v>1</v>
      </c>
      <c r="L87" s="59">
        <v>1</v>
      </c>
    </row>
    <row r="88" ht="14.5" spans="3:12">
      <c r="C88" s="35" t="s">
        <v>154</v>
      </c>
      <c r="D88" s="35" t="s">
        <v>70</v>
      </c>
      <c r="E88" s="35" t="s">
        <v>41</v>
      </c>
      <c r="F88" s="59">
        <v>1</v>
      </c>
      <c r="G88" s="59">
        <v>1</v>
      </c>
      <c r="H88" s="59">
        <v>1</v>
      </c>
      <c r="I88" s="59">
        <v>1</v>
      </c>
      <c r="J88" s="59">
        <v>1</v>
      </c>
      <c r="K88" s="59">
        <v>1</v>
      </c>
      <c r="L88" s="59">
        <v>1</v>
      </c>
    </row>
  </sheetData>
  <pageMargins left="0.7" right="0.7" top="0.75" bottom="0.75" header="0.3" footer="0.3"/>
  <pageSetup paperSize="1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3"/>
  <sheetViews>
    <sheetView zoomScale="85" zoomScaleNormal="85" topLeftCell="E1" workbookViewId="0">
      <selection activeCell="E33" sqref="E33"/>
    </sheetView>
  </sheetViews>
  <sheetFormatPr defaultColWidth="8.72727272727273" defaultRowHeight="12.5"/>
  <cols>
    <col min="1" max="1" width="20.5454545454545" customWidth="1"/>
    <col min="3" max="3" width="21.1818181818182" customWidth="1"/>
    <col min="4" max="4" width="17.4545454545455" customWidth="1"/>
    <col min="5" max="5" width="66.8181818181818" customWidth="1"/>
    <col min="6" max="6" width="27.2727272727273" customWidth="1"/>
    <col min="7" max="7" width="17" customWidth="1"/>
    <col min="16" max="16" width="21.1818181818182" customWidth="1"/>
    <col min="18" max="18" width="66.8181818181818" customWidth="1"/>
  </cols>
  <sheetData>
    <row r="1" ht="14.5" spans="3:12">
      <c r="C1" s="32"/>
      <c r="D1" s="32"/>
      <c r="E1" s="33" t="s">
        <v>233</v>
      </c>
      <c r="F1" s="32"/>
      <c r="G1" s="32"/>
      <c r="H1" s="32"/>
      <c r="I1" s="32"/>
      <c r="J1" s="32"/>
      <c r="K1" s="32"/>
      <c r="L1" s="32"/>
    </row>
    <row r="2" ht="15.25" spans="3:12">
      <c r="C2" s="34" t="s">
        <v>11</v>
      </c>
      <c r="D2" s="34" t="s">
        <v>185</v>
      </c>
      <c r="E2" s="34" t="s">
        <v>186</v>
      </c>
      <c r="F2" t="s">
        <v>187</v>
      </c>
      <c r="G2" t="s">
        <v>188</v>
      </c>
      <c r="H2" t="s">
        <v>189</v>
      </c>
      <c r="I2" t="s">
        <v>190</v>
      </c>
      <c r="J2" t="s">
        <v>191</v>
      </c>
      <c r="K2" t="s">
        <v>192</v>
      </c>
      <c r="L2" t="s">
        <v>193</v>
      </c>
    </row>
    <row r="3" spans="3:12">
      <c r="C3" s="35" t="s">
        <v>155</v>
      </c>
      <c r="D3" s="35" t="s">
        <v>72</v>
      </c>
      <c r="E3" s="35" t="s">
        <v>43</v>
      </c>
      <c r="F3">
        <f>attached_ApaMobWatStock!W15*2/1000</f>
        <v>0.357</v>
      </c>
      <c r="G3" s="36">
        <f>attached_ApaMobWatStock!AU15*2/1000</f>
        <v>3.5456</v>
      </c>
      <c r="H3">
        <f>attached_ApaMobWatStock!BS15*2/1000</f>
        <v>0.8678</v>
      </c>
      <c r="I3">
        <f>attached_ApaMobWatStock!CQ15*2/1000</f>
        <v>0.159</v>
      </c>
      <c r="J3">
        <f>attached_ApaMobWatStock!DO15*2/1000</f>
        <v>0.115</v>
      </c>
      <c r="K3">
        <f>attached_ApaMobWatStock!EM15*2/1000</f>
        <v>0.088</v>
      </c>
      <c r="L3">
        <f>attached_ApaMobWatStock!FK15*2/1000</f>
        <v>0.6812</v>
      </c>
    </row>
    <row r="4" spans="3:12">
      <c r="C4" s="35" t="s">
        <v>156</v>
      </c>
      <c r="D4" s="35" t="s">
        <v>76</v>
      </c>
      <c r="E4" s="35" t="s">
        <v>43</v>
      </c>
      <c r="F4">
        <f>attached_ApaMobWatStock!W16*2/1000</f>
        <v>0.0034</v>
      </c>
      <c r="G4" s="36">
        <f>attached_ApaMobWatStock!AU16*2/1000</f>
        <v>0.1354</v>
      </c>
      <c r="H4">
        <f>attached_ApaMobWatStock!BS16*2/1000</f>
        <v>2.4742</v>
      </c>
      <c r="I4">
        <f>attached_ApaMobWatStock!CQ16*2/1000</f>
        <v>0.1156</v>
      </c>
      <c r="J4">
        <f>attached_ApaMobWatStock!DO16*2/1000</f>
        <v>0.564</v>
      </c>
      <c r="K4">
        <f>attached_ApaMobWatStock!EM16*2/1000</f>
        <v>0.699</v>
      </c>
      <c r="L4">
        <f>attached_ApaMobWatStock!FK16*2/1000</f>
        <v>0.8856</v>
      </c>
    </row>
    <row r="5" spans="3:12">
      <c r="C5" s="35" t="s">
        <v>157</v>
      </c>
      <c r="D5" s="35" t="s">
        <v>79</v>
      </c>
      <c r="E5" s="35" t="s">
        <v>43</v>
      </c>
      <c r="F5">
        <f>attached_ApaMobWatStock!W17*2/1000</f>
        <v>0.0808</v>
      </c>
      <c r="G5" s="36">
        <f>attached_ApaMobWatStock!AU17*2/1000</f>
        <v>0.0258</v>
      </c>
      <c r="H5">
        <f>attached_ApaMobWatStock!BS17*2/1000</f>
        <v>0.029</v>
      </c>
      <c r="I5">
        <f>attached_ApaMobWatStock!CQ17*2/1000</f>
        <v>0.0002</v>
      </c>
      <c r="J5">
        <f>attached_ApaMobWatStock!DO17*2/1000</f>
        <v>0.0028</v>
      </c>
      <c r="K5">
        <f>attached_ApaMobWatStock!EM17*2/1000</f>
        <v>0.005</v>
      </c>
      <c r="L5">
        <f>attached_ApaMobWatStock!FK17*2/1000</f>
        <v>0.0138</v>
      </c>
    </row>
    <row r="6" spans="3:12">
      <c r="C6" s="35" t="s">
        <v>158</v>
      </c>
      <c r="D6" s="35" t="s">
        <v>82</v>
      </c>
      <c r="E6" s="35" t="s">
        <v>43</v>
      </c>
      <c r="F6">
        <f>attached_ApaMobWatStock!W18*2/1000</f>
        <v>0</v>
      </c>
      <c r="G6" s="36">
        <f>attached_ApaMobWatStock!AU18*2/1000</f>
        <v>0</v>
      </c>
      <c r="H6">
        <f>attached_ApaMobWatStock!BS18*2/1000</f>
        <v>0</v>
      </c>
      <c r="I6">
        <f>attached_ApaMobWatStock!CQ18*2/1000</f>
        <v>0</v>
      </c>
      <c r="J6">
        <f>attached_ApaMobWatStock!DO18*2/1000</f>
        <v>0</v>
      </c>
      <c r="K6">
        <f>attached_ApaMobWatStock!EM18*2/1000</f>
        <v>0</v>
      </c>
      <c r="L6">
        <f>attached_ApaMobWatStock!FK18*2/1000</f>
        <v>0</v>
      </c>
    </row>
    <row r="7" spans="3:12">
      <c r="C7" s="35" t="s">
        <v>159</v>
      </c>
      <c r="D7" s="35" t="s">
        <v>67</v>
      </c>
      <c r="E7" s="35" t="s">
        <v>43</v>
      </c>
      <c r="F7">
        <f>attached_ApaMobWatStock!W19*2/1000</f>
        <v>0.0026</v>
      </c>
      <c r="G7" s="36">
        <f>attached_ApaMobWatStock!AU19*2/1000</f>
        <v>0.0034</v>
      </c>
      <c r="H7">
        <f>attached_ApaMobWatStock!BS19*2/1000</f>
        <v>0.0592</v>
      </c>
      <c r="I7">
        <f>attached_ApaMobWatStock!CQ19*2/1000</f>
        <v>0</v>
      </c>
      <c r="J7">
        <f>attached_ApaMobWatStock!DO19*2/1000</f>
        <v>0.0074</v>
      </c>
      <c r="K7">
        <f>attached_ApaMobWatStock!EM19*2/1000</f>
        <v>0.0024</v>
      </c>
      <c r="L7">
        <f>attached_ApaMobWatStock!FK19*2/1000</f>
        <v>0.0118</v>
      </c>
    </row>
    <row r="8" spans="3:12">
      <c r="C8" s="35" t="s">
        <v>160</v>
      </c>
      <c r="D8" s="35" t="s">
        <v>70</v>
      </c>
      <c r="E8" s="35" t="s">
        <v>43</v>
      </c>
      <c r="F8">
        <f>attached_ApaMobWatStock!W20*2/1000</f>
        <v>0.0042</v>
      </c>
      <c r="G8" s="36">
        <f>attached_ApaMobWatStock!AU20*2/1000</f>
        <v>0.007</v>
      </c>
      <c r="H8">
        <f>attached_ApaMobWatStock!BS20*2/1000</f>
        <v>0.0036</v>
      </c>
      <c r="I8">
        <f>attached_ApaMobWatStock!CQ20*2/1000</f>
        <v>0.0004</v>
      </c>
      <c r="J8">
        <f>attached_ApaMobWatStock!DO20*2/1000</f>
        <v>0.0006</v>
      </c>
      <c r="K8">
        <f>attached_ApaMobWatStock!EM20*2/1000</f>
        <v>0.0014</v>
      </c>
      <c r="L8">
        <f>attached_ApaMobWatStock!FK20*2/1000</f>
        <v>0.0056</v>
      </c>
    </row>
    <row r="10" ht="14.5" spans="3:5">
      <c r="C10" s="70"/>
      <c r="D10" s="70"/>
      <c r="E10" s="38" t="s">
        <v>246</v>
      </c>
    </row>
    <row r="11" ht="15.25" spans="3:5">
      <c r="C11" s="39" t="s">
        <v>11</v>
      </c>
      <c r="D11" s="39" t="s">
        <v>185</v>
      </c>
      <c r="E11" s="39" t="s">
        <v>186</v>
      </c>
    </row>
    <row r="12" spans="3:5">
      <c r="C12" s="40" t="s">
        <v>155</v>
      </c>
      <c r="D12" s="40" t="s">
        <v>72</v>
      </c>
      <c r="E12" s="40" t="s">
        <v>43</v>
      </c>
    </row>
    <row r="13" spans="3:5">
      <c r="C13" s="40" t="s">
        <v>156</v>
      </c>
      <c r="D13" s="40" t="s">
        <v>76</v>
      </c>
      <c r="E13" s="40" t="s">
        <v>43</v>
      </c>
    </row>
    <row r="14" spans="3:5">
      <c r="C14" s="40" t="s">
        <v>157</v>
      </c>
      <c r="D14" s="40" t="s">
        <v>79</v>
      </c>
      <c r="E14" s="40" t="s">
        <v>43</v>
      </c>
    </row>
    <row r="15" spans="3:5">
      <c r="C15" s="40" t="s">
        <v>158</v>
      </c>
      <c r="D15" s="40" t="s">
        <v>82</v>
      </c>
      <c r="E15" s="40" t="s">
        <v>43</v>
      </c>
    </row>
    <row r="16" spans="3:5">
      <c r="C16" s="40" t="s">
        <v>159</v>
      </c>
      <c r="D16" s="40" t="s">
        <v>67</v>
      </c>
      <c r="E16" s="40" t="s">
        <v>43</v>
      </c>
    </row>
    <row r="17" spans="3:5">
      <c r="C17" s="40" t="s">
        <v>160</v>
      </c>
      <c r="D17" s="40" t="s">
        <v>70</v>
      </c>
      <c r="E17" s="40" t="s">
        <v>43</v>
      </c>
    </row>
    <row r="21" ht="14.5" spans="3:12">
      <c r="C21" s="41"/>
      <c r="D21" s="41"/>
      <c r="E21" s="42" t="s">
        <v>209</v>
      </c>
      <c r="F21" s="43"/>
      <c r="G21" s="57"/>
      <c r="H21" s="57"/>
      <c r="I21" s="57"/>
      <c r="J21" s="57"/>
      <c r="K21" s="57"/>
      <c r="L21" s="57"/>
    </row>
    <row r="22" ht="15.25" spans="3:12">
      <c r="C22" s="44" t="s">
        <v>11</v>
      </c>
      <c r="D22" s="44" t="s">
        <v>185</v>
      </c>
      <c r="E22" s="44" t="s">
        <v>186</v>
      </c>
      <c r="F22" s="45" t="s">
        <v>187</v>
      </c>
      <c r="G22" t="s">
        <v>188</v>
      </c>
      <c r="H22" t="s">
        <v>189</v>
      </c>
      <c r="I22" t="s">
        <v>190</v>
      </c>
      <c r="J22" t="s">
        <v>191</v>
      </c>
      <c r="K22" t="s">
        <v>192</v>
      </c>
      <c r="L22" t="s">
        <v>193</v>
      </c>
    </row>
    <row r="23" spans="3:13">
      <c r="C23" s="46" t="s">
        <v>155</v>
      </c>
      <c r="D23" s="46" t="s">
        <v>72</v>
      </c>
      <c r="E23" s="46" t="s">
        <v>43</v>
      </c>
      <c r="F23" s="47">
        <v>0.65</v>
      </c>
      <c r="G23" s="48">
        <v>0.65</v>
      </c>
      <c r="H23" s="48">
        <v>0.65</v>
      </c>
      <c r="I23" s="48">
        <v>0.65</v>
      </c>
      <c r="J23" s="48">
        <v>0.65</v>
      </c>
      <c r="K23" s="48">
        <v>0.65</v>
      </c>
      <c r="L23" s="48">
        <v>0.65</v>
      </c>
      <c r="M23" s="49"/>
    </row>
    <row r="24" spans="3:13">
      <c r="C24" s="46" t="s">
        <v>156</v>
      </c>
      <c r="D24" s="46" t="s">
        <v>76</v>
      </c>
      <c r="E24" s="46" t="s">
        <v>43</v>
      </c>
      <c r="F24" s="47">
        <v>0.65</v>
      </c>
      <c r="G24" s="48">
        <v>0.65</v>
      </c>
      <c r="H24" s="48">
        <v>0.65</v>
      </c>
      <c r="I24" s="48">
        <v>0.65</v>
      </c>
      <c r="J24" s="48">
        <v>0.65</v>
      </c>
      <c r="K24" s="48">
        <v>0.65</v>
      </c>
      <c r="L24" s="48">
        <v>0.65</v>
      </c>
      <c r="M24" s="49"/>
    </row>
    <row r="25" spans="3:13">
      <c r="C25" s="46" t="s">
        <v>157</v>
      </c>
      <c r="D25" s="46" t="s">
        <v>79</v>
      </c>
      <c r="E25" s="46" t="s">
        <v>43</v>
      </c>
      <c r="F25" s="47">
        <v>0.65</v>
      </c>
      <c r="G25" s="48">
        <v>0.65</v>
      </c>
      <c r="H25" s="48">
        <v>0.65</v>
      </c>
      <c r="I25" s="48">
        <v>0.65</v>
      </c>
      <c r="J25" s="48">
        <v>0.65</v>
      </c>
      <c r="K25" s="48">
        <v>0.65</v>
      </c>
      <c r="L25" s="48">
        <v>0.65</v>
      </c>
      <c r="M25" s="49"/>
    </row>
    <row r="26" spans="3:13">
      <c r="C26" s="46" t="s">
        <v>158</v>
      </c>
      <c r="D26" s="46" t="s">
        <v>82</v>
      </c>
      <c r="E26" s="46" t="s">
        <v>43</v>
      </c>
      <c r="F26" s="47">
        <v>0.65</v>
      </c>
      <c r="G26" s="48">
        <v>0.65</v>
      </c>
      <c r="H26" s="48">
        <v>0.65</v>
      </c>
      <c r="I26" s="48">
        <v>0.65</v>
      </c>
      <c r="J26" s="48">
        <v>0.65</v>
      </c>
      <c r="K26" s="48">
        <v>0.65</v>
      </c>
      <c r="L26" s="48">
        <v>0.65</v>
      </c>
      <c r="M26" s="49"/>
    </row>
    <row r="27" spans="3:13">
      <c r="C27" s="46" t="s">
        <v>159</v>
      </c>
      <c r="D27" s="46" t="s">
        <v>67</v>
      </c>
      <c r="E27" s="46" t="s">
        <v>43</v>
      </c>
      <c r="F27" s="47">
        <v>0.65</v>
      </c>
      <c r="G27" s="48">
        <v>0.65</v>
      </c>
      <c r="H27" s="48">
        <v>0.65</v>
      </c>
      <c r="I27" s="48">
        <v>0.65</v>
      </c>
      <c r="J27" s="48">
        <v>0.65</v>
      </c>
      <c r="K27" s="48">
        <v>0.65</v>
      </c>
      <c r="L27" s="48">
        <v>0.65</v>
      </c>
      <c r="M27" s="49"/>
    </row>
    <row r="28" spans="3:13">
      <c r="C28" s="46" t="s">
        <v>160</v>
      </c>
      <c r="D28" s="46" t="s">
        <v>70</v>
      </c>
      <c r="E28" s="46" t="s">
        <v>43</v>
      </c>
      <c r="F28" s="47">
        <v>0.65</v>
      </c>
      <c r="G28" s="48">
        <v>0.65</v>
      </c>
      <c r="H28" s="48">
        <v>0.65</v>
      </c>
      <c r="I28" s="48">
        <v>0.65</v>
      </c>
      <c r="J28" s="48">
        <v>0.65</v>
      </c>
      <c r="K28" s="48">
        <v>0.65</v>
      </c>
      <c r="L28" s="48">
        <v>0.65</v>
      </c>
      <c r="M28" s="49"/>
    </row>
    <row r="29" spans="6:13">
      <c r="F29" s="48"/>
      <c r="G29" s="49"/>
      <c r="H29" s="49"/>
      <c r="I29" s="49"/>
      <c r="J29" s="49"/>
      <c r="K29" s="49"/>
      <c r="L29" s="49"/>
      <c r="M29" s="49"/>
    </row>
    <row r="30" spans="6:13">
      <c r="F30" s="48"/>
      <c r="G30" s="49"/>
      <c r="H30" s="49"/>
      <c r="I30" s="49"/>
      <c r="J30" s="49"/>
      <c r="K30" s="49"/>
      <c r="L30" s="49"/>
      <c r="M30" s="49"/>
    </row>
    <row r="31" ht="14.5" spans="1:11">
      <c r="A31" s="32"/>
      <c r="B31" s="32"/>
      <c r="C31" s="32"/>
      <c r="D31" s="32"/>
      <c r="E31" s="32"/>
      <c r="F31" s="50"/>
      <c r="G31" s="50"/>
      <c r="H31" s="50"/>
      <c r="I31" s="50"/>
      <c r="J31" s="50"/>
      <c r="K31" s="50"/>
    </row>
    <row r="32" ht="14.5" spans="1:11">
      <c r="A32" s="32"/>
      <c r="B32" s="32"/>
      <c r="C32" s="32"/>
      <c r="D32" s="32"/>
      <c r="E32" s="32"/>
      <c r="F32" s="50"/>
      <c r="G32" s="50"/>
      <c r="H32" s="50"/>
      <c r="I32" s="50"/>
      <c r="J32" s="50"/>
      <c r="K32" s="50"/>
    </row>
    <row r="33" ht="14.5" spans="1:11">
      <c r="A33" s="32"/>
      <c r="B33" s="32"/>
      <c r="C33" s="32"/>
      <c r="D33" s="32"/>
      <c r="E33" s="32"/>
      <c r="F33" s="50"/>
      <c r="G33" s="50"/>
      <c r="H33" s="50"/>
      <c r="I33" s="50"/>
      <c r="J33" s="50"/>
      <c r="K33" s="50"/>
    </row>
    <row r="34" ht="14.5" spans="1:11">
      <c r="A34" s="32"/>
      <c r="B34" s="32"/>
      <c r="C34" s="32"/>
      <c r="D34" s="32"/>
      <c r="E34" s="32"/>
      <c r="F34" s="50"/>
      <c r="G34" s="50"/>
      <c r="H34" s="50"/>
      <c r="I34" s="50"/>
      <c r="J34" s="50"/>
      <c r="K34" s="50"/>
    </row>
    <row r="35" ht="14.5" spans="1:11">
      <c r="A35" s="32"/>
      <c r="B35" s="32"/>
      <c r="C35" s="32"/>
      <c r="D35" s="32"/>
      <c r="E35" s="32"/>
      <c r="F35" s="50"/>
      <c r="G35" s="50"/>
      <c r="H35" s="50"/>
      <c r="I35" s="50"/>
      <c r="J35" s="50"/>
      <c r="K35" s="50"/>
    </row>
    <row r="39" ht="14.5" spans="1:24">
      <c r="A39" s="32"/>
      <c r="B39" s="32"/>
      <c r="C39" s="32"/>
      <c r="D39" s="32"/>
      <c r="E39" s="33" t="s">
        <v>405</v>
      </c>
      <c r="F39" s="32"/>
      <c r="G39" s="32"/>
      <c r="H39" s="32"/>
      <c r="I39" s="32"/>
      <c r="J39" s="32"/>
      <c r="K39" s="32"/>
      <c r="P39" s="32"/>
      <c r="Q39" s="32"/>
      <c r="R39" s="33" t="s">
        <v>406</v>
      </c>
      <c r="S39" s="32"/>
      <c r="T39" s="32"/>
      <c r="U39" s="32"/>
      <c r="V39" s="32"/>
      <c r="W39" s="32"/>
      <c r="X39" s="32"/>
    </row>
    <row r="40" ht="15.25" spans="1:25">
      <c r="A40" s="32"/>
      <c r="B40" s="32"/>
      <c r="C40" s="34" t="s">
        <v>11</v>
      </c>
      <c r="D40" s="34" t="s">
        <v>185</v>
      </c>
      <c r="E40" s="34" t="s">
        <v>186</v>
      </c>
      <c r="F40" t="s">
        <v>187</v>
      </c>
      <c r="G40" t="s">
        <v>188</v>
      </c>
      <c r="H40" t="s">
        <v>189</v>
      </c>
      <c r="I40" t="s">
        <v>190</v>
      </c>
      <c r="J40" t="s">
        <v>191</v>
      </c>
      <c r="K40" t="s">
        <v>192</v>
      </c>
      <c r="L40" t="s">
        <v>193</v>
      </c>
      <c r="P40" s="34" t="s">
        <v>11</v>
      </c>
      <c r="Q40" s="34" t="s">
        <v>6</v>
      </c>
      <c r="R40" s="34" t="s">
        <v>3</v>
      </c>
      <c r="S40" t="s">
        <v>187</v>
      </c>
      <c r="T40" t="s">
        <v>188</v>
      </c>
      <c r="U40" t="s">
        <v>189</v>
      </c>
      <c r="V40" t="s">
        <v>190</v>
      </c>
      <c r="W40" t="s">
        <v>191</v>
      </c>
      <c r="X40" t="s">
        <v>192</v>
      </c>
      <c r="Y40" t="s">
        <v>193</v>
      </c>
    </row>
    <row r="41" ht="14.5" spans="1:25">
      <c r="A41" s="32"/>
      <c r="B41" s="32"/>
      <c r="C41" s="35" t="s">
        <v>155</v>
      </c>
      <c r="D41" s="35" t="s">
        <v>72</v>
      </c>
      <c r="E41" s="35" t="s">
        <v>43</v>
      </c>
      <c r="F41" s="51">
        <f>attached_WatHeaEnergyUse!W15/'TechWatHea-Appartment'!F3/31.54</f>
        <v>0.719921970056253</v>
      </c>
      <c r="G41" s="51">
        <f>attached_WatHeaEnergyUse!AU15/'TechWatHea-Appartment'!G3/31.54</f>
        <v>0.368781829174002</v>
      </c>
      <c r="H41" s="50">
        <f>attached_WatHeaEnergyUse!BS15/'TechWatHea-Appartment'!H3/31.54</f>
        <v>0.396276351265739</v>
      </c>
      <c r="I41" s="50">
        <f>attached_WatHeaEnergyUse!CQ15/'TechWatHea-Appartment'!I3/31.54</f>
        <v>0.804470513633481</v>
      </c>
      <c r="J41" s="50">
        <f>attached_WatHeaEnergyUse!DO15/'TechWatHea-Appartment'!J3/31.54</f>
        <v>0.194544401863748</v>
      </c>
      <c r="K41" s="50">
        <f>attached_WatHeaEnergyUse!EM15/'TechWatHea-Appartment'!K3/31.54</f>
        <v>0.575538277511962</v>
      </c>
      <c r="L41">
        <f>attached_WatHeaEnergyUse!FK15/'TechWatHea-Appartment'!L3/31.54</f>
        <v>0.413930608858775</v>
      </c>
      <c r="P41" s="35" t="s">
        <v>155</v>
      </c>
      <c r="Q41" s="35" t="s">
        <v>72</v>
      </c>
      <c r="R41" s="35" t="s">
        <v>409</v>
      </c>
      <c r="S41" s="51">
        <f>attached_WatHeaSecEneUse!W23/100</f>
        <v>0.15614953</v>
      </c>
      <c r="T41" s="51">
        <f>attached_WatHeaSecEneUse!AU23/100</f>
        <v>0.36065499</v>
      </c>
      <c r="U41" s="50">
        <f>attached_WatHeaSecEneUse!BS23/100</f>
        <v>0.22629295</v>
      </c>
      <c r="V41" s="50">
        <f>attached_WatHeaSecEneUse!CQ23/100</f>
        <v>0.17125514</v>
      </c>
      <c r="W41" s="50">
        <f>attached_WatHeaSecEneUse!DO23/100</f>
        <v>0.13126815</v>
      </c>
      <c r="X41" s="50">
        <f>attached_WatHeaSecEneUse!EM23/100</f>
        <v>0.14962997</v>
      </c>
      <c r="Y41">
        <f>attached_WatHeaSecEneUse!FK23/100</f>
        <v>0.29894001</v>
      </c>
    </row>
    <row r="42" ht="14.5" spans="1:25">
      <c r="A42" s="52"/>
      <c r="B42" s="32"/>
      <c r="C42" s="35" t="s">
        <v>156</v>
      </c>
      <c r="D42" s="35" t="s">
        <v>76</v>
      </c>
      <c r="E42" s="35" t="s">
        <v>43</v>
      </c>
      <c r="F42" s="51">
        <f>attached_WatHeaEnergyUse!W16/'TechWatHea-Appartment'!F4/31.54</f>
        <v>0.954893878921258</v>
      </c>
      <c r="G42" s="51">
        <f>attached_WatHeaEnergyUse!AU16/'TechWatHea-Appartment'!G4/31.54</f>
        <v>1.09315338005993</v>
      </c>
      <c r="H42" s="50">
        <f>attached_WatHeaEnergyUse!BS16/'TechWatHea-Appartment'!H4/31.54</f>
        <v>1.00501714151681</v>
      </c>
      <c r="I42" s="50">
        <f>attached_WatHeaEnergyUse!CQ16/'TechWatHea-Appartment'!I4/31.54</f>
        <v>1.46056937639467</v>
      </c>
      <c r="J42" s="50">
        <f>attached_WatHeaEnergyUse!DO16/'TechWatHea-Appartment'!J4/31.54</f>
        <v>0.553066577620673</v>
      </c>
      <c r="K42" s="50">
        <f>attached_WatHeaEnergyUse!EM16/'TechWatHea-Appartment'!K4/31.54</f>
        <v>1.97328283089439</v>
      </c>
      <c r="L42">
        <f>attached_WatHeaEnergyUse!FK16/'TechWatHea-Appartment'!L4/31.54</f>
        <v>1.17571544915935</v>
      </c>
      <c r="P42" s="35" t="s">
        <v>156</v>
      </c>
      <c r="Q42" s="35" t="s">
        <v>76</v>
      </c>
      <c r="R42" s="35" t="s">
        <v>409</v>
      </c>
      <c r="S42" s="51">
        <f>S41</f>
        <v>0.15614953</v>
      </c>
      <c r="T42" s="51">
        <f t="shared" ref="T42:Y46" si="0">T41</f>
        <v>0.36065499</v>
      </c>
      <c r="U42" s="51">
        <f t="shared" si="0"/>
        <v>0.22629295</v>
      </c>
      <c r="V42" s="51">
        <f t="shared" si="0"/>
        <v>0.17125514</v>
      </c>
      <c r="W42" s="51">
        <f t="shared" si="0"/>
        <v>0.13126815</v>
      </c>
      <c r="X42" s="51">
        <f t="shared" si="0"/>
        <v>0.14962997</v>
      </c>
      <c r="Y42" s="51">
        <f t="shared" si="0"/>
        <v>0.29894001</v>
      </c>
    </row>
    <row r="43" ht="14.5" spans="1:25">
      <c r="A43" s="52"/>
      <c r="B43" s="32"/>
      <c r="C43" s="35" t="s">
        <v>157</v>
      </c>
      <c r="D43" s="35" t="s">
        <v>79</v>
      </c>
      <c r="E43" s="35" t="s">
        <v>43</v>
      </c>
      <c r="F43" s="51">
        <f>attached_WatHeaEnergyUse!W17/'TechWatHea-Appartment'!F5/31.54</f>
        <v>1.90365291284994</v>
      </c>
      <c r="G43" s="51">
        <f>attached_WatHeaEnergyUse!AU17/'TechWatHea-Appartment'!G5/31.54</f>
        <v>0.310130362330595</v>
      </c>
      <c r="H43" s="50">
        <f>attached_WatHeaEnergyUse!BS17/'TechWatHea-Appartment'!H5/31.54</f>
        <v>0.484166794218617</v>
      </c>
      <c r="I43" s="50">
        <f>attached_WatHeaEnergyUse!CQ17/'TechWatHea-Appartment'!I5/31.54</f>
        <v>0.270925808497146</v>
      </c>
      <c r="J43" s="50">
        <f>attached_WatHeaEnergyUse!DO17/'TechWatHea-Appartment'!J5/31.54</f>
        <v>0.0860358728145665</v>
      </c>
      <c r="K43" s="50">
        <f>attached_WatHeaEnergyUse!EM17/'TechWatHea-Appartment'!K5/31.54</f>
        <v>0.025288522511097</v>
      </c>
      <c r="L43">
        <f>attached_WatHeaEnergyUse!FK17/'TechWatHea-Appartment'!L5/31.54</f>
        <v>0.133074632626616</v>
      </c>
      <c r="P43" s="35" t="s">
        <v>157</v>
      </c>
      <c r="Q43" s="35" t="s">
        <v>79</v>
      </c>
      <c r="R43" s="35" t="s">
        <v>409</v>
      </c>
      <c r="S43" s="51">
        <f t="shared" ref="S43:S46" si="1">S42</f>
        <v>0.15614953</v>
      </c>
      <c r="T43" s="51">
        <f t="shared" si="0"/>
        <v>0.36065499</v>
      </c>
      <c r="U43" s="51">
        <f t="shared" si="0"/>
        <v>0.22629295</v>
      </c>
      <c r="V43" s="51">
        <f t="shared" si="0"/>
        <v>0.17125514</v>
      </c>
      <c r="W43" s="51">
        <f t="shared" si="0"/>
        <v>0.13126815</v>
      </c>
      <c r="X43" s="51">
        <f t="shared" si="0"/>
        <v>0.14962997</v>
      </c>
      <c r="Y43" s="51">
        <f t="shared" si="0"/>
        <v>0.29894001</v>
      </c>
    </row>
    <row r="44" ht="14.5" spans="1:25">
      <c r="A44" s="32"/>
      <c r="B44" s="32"/>
      <c r="C44" s="35" t="s">
        <v>158</v>
      </c>
      <c r="D44" s="35" t="s">
        <v>82</v>
      </c>
      <c r="E44" s="35" t="s">
        <v>43</v>
      </c>
      <c r="F44" s="53">
        <f>AVERAGE(F41:F43,F45:F46)</f>
        <v>1.62629079641212</v>
      </c>
      <c r="G44" s="53">
        <f>AVERAGE(G41:G43,G45:G46)</f>
        <v>0.592874078914345</v>
      </c>
      <c r="H44" s="53">
        <f t="shared" ref="H44" si="2">AVERAGE(H41:H43,H45:H46)</f>
        <v>0.391876158241722</v>
      </c>
      <c r="I44" s="53">
        <f>AVERAGE(I41:I43,I46)</f>
        <v>0.633991424631325</v>
      </c>
      <c r="J44" s="53">
        <f t="shared" ref="J44" si="3">AVERAGE(J41:J43,J45:J46)</f>
        <v>0.185176987385537</v>
      </c>
      <c r="K44" s="53">
        <f t="shared" ref="K44" si="4">AVERAGE(K41:K43,K45:K46)</f>
        <v>1.30795498473348</v>
      </c>
      <c r="L44" s="53">
        <f t="shared" ref="L44" si="5">AVERAGE(L41:L43,L45:L46)</f>
        <v>0.409526995517468</v>
      </c>
      <c r="P44" s="35" t="s">
        <v>158</v>
      </c>
      <c r="Q44" s="35" t="s">
        <v>82</v>
      </c>
      <c r="R44" s="35" t="s">
        <v>409</v>
      </c>
      <c r="S44" s="51">
        <f t="shared" si="1"/>
        <v>0.15614953</v>
      </c>
      <c r="T44" s="51">
        <f t="shared" si="0"/>
        <v>0.36065499</v>
      </c>
      <c r="U44" s="51">
        <f t="shared" si="0"/>
        <v>0.22629295</v>
      </c>
      <c r="V44" s="51">
        <f t="shared" si="0"/>
        <v>0.17125514</v>
      </c>
      <c r="W44" s="51">
        <f t="shared" si="0"/>
        <v>0.13126815</v>
      </c>
      <c r="X44" s="51">
        <f t="shared" si="0"/>
        <v>0.14962997</v>
      </c>
      <c r="Y44" s="51">
        <f t="shared" si="0"/>
        <v>0.29894001</v>
      </c>
    </row>
    <row r="45" ht="14.5" spans="1:25">
      <c r="A45" s="32"/>
      <c r="B45" s="32"/>
      <c r="C45" s="35" t="s">
        <v>159</v>
      </c>
      <c r="D45" s="35" t="s">
        <v>67</v>
      </c>
      <c r="E45" s="35" t="s">
        <v>43</v>
      </c>
      <c r="F45" s="51">
        <f>attached_WatHeaEnergyUse!W19/'TechWatHea-Appartment'!F7/31.54</f>
        <v>4.55298522023316</v>
      </c>
      <c r="G45" s="51">
        <f>attached_WatHeaEnergyUse!AU19/'TechWatHea-Appartment'!G7/31.54</f>
        <v>1.1923048230072</v>
      </c>
      <c r="H45" s="50">
        <f>attached_WatHeaEnergyUse!BS19/'TechWatHea-Appartment'!H7/31.54</f>
        <v>0.0739205042074414</v>
      </c>
      <c r="I45" s="50">
        <f>I44</f>
        <v>0.633991424631325</v>
      </c>
      <c r="J45" s="50">
        <f>attached_WatHeaEnergyUse!DO19/'TechWatHea-Appartment'!J7/31.54</f>
        <v>0.0922380846286997</v>
      </c>
      <c r="K45" s="50">
        <f>attached_WatHeaEnergyUse!EM19/'TechWatHea-Appartment'!K7/31.54</f>
        <v>3.96566529274995</v>
      </c>
      <c r="L45">
        <f>attached_WatHeaEnergyUse!FK19/'TechWatHea-Appartment'!L7/31.54</f>
        <v>0.324914286942596</v>
      </c>
      <c r="P45" s="35" t="s">
        <v>159</v>
      </c>
      <c r="Q45" s="35" t="s">
        <v>67</v>
      </c>
      <c r="R45" s="35" t="s">
        <v>409</v>
      </c>
      <c r="S45" s="51">
        <f t="shared" si="1"/>
        <v>0.15614953</v>
      </c>
      <c r="T45" s="51">
        <f t="shared" si="0"/>
        <v>0.36065499</v>
      </c>
      <c r="U45" s="51">
        <f t="shared" si="0"/>
        <v>0.22629295</v>
      </c>
      <c r="V45" s="51">
        <f t="shared" si="0"/>
        <v>0.17125514</v>
      </c>
      <c r="W45" s="51">
        <f t="shared" si="0"/>
        <v>0.13126815</v>
      </c>
      <c r="X45" s="51">
        <f t="shared" si="0"/>
        <v>0.14962997</v>
      </c>
      <c r="Y45" s="51">
        <f t="shared" si="0"/>
        <v>0.29894001</v>
      </c>
    </row>
    <row r="46" ht="14.5" spans="1:25">
      <c r="A46" s="32"/>
      <c r="B46" s="32"/>
      <c r="C46" s="35" t="s">
        <v>160</v>
      </c>
      <c r="D46" s="35" t="s">
        <v>70</v>
      </c>
      <c r="E46" s="35" t="s">
        <v>43</v>
      </c>
      <c r="F46" s="51">
        <f>attached_WatHeaEnergyUse!W20/'TechWatHea-Appartment'!F8/31.54</f>
        <v>0</v>
      </c>
      <c r="G46" s="51">
        <f>attached_WatHeaEnergyUse!AU20/'TechWatHea-Appartment'!G8/31.54</f>
        <v>0</v>
      </c>
      <c r="H46" s="50">
        <f>attached_WatHeaEnergyUse!BS20/'TechWatHea-Appartment'!H8/31.54</f>
        <v>0</v>
      </c>
      <c r="I46" s="50">
        <f>attached_WatHeaEnergyUse!CQ20/'TechWatHea-Appartment'!I8/31.54</f>
        <v>0</v>
      </c>
      <c r="J46" s="50">
        <f>attached_WatHeaEnergyUse!DO20/'TechWatHea-Appartment'!J8/31.54</f>
        <v>0</v>
      </c>
      <c r="K46" s="50">
        <f>attached_WatHeaEnergyUse!EM20/'TechWatHea-Appartment'!K8/31.54</f>
        <v>0</v>
      </c>
      <c r="L46">
        <f>attached_WatHeaEnergyUse!FK20/'TechWatHea-Appartment'!L8/31.54</f>
        <v>0</v>
      </c>
      <c r="P46" s="35" t="s">
        <v>160</v>
      </c>
      <c r="Q46" s="35" t="s">
        <v>70</v>
      </c>
      <c r="R46" s="35" t="s">
        <v>409</v>
      </c>
      <c r="S46" s="51">
        <f t="shared" si="1"/>
        <v>0.15614953</v>
      </c>
      <c r="T46" s="51">
        <f t="shared" si="0"/>
        <v>0.36065499</v>
      </c>
      <c r="U46" s="51">
        <f t="shared" si="0"/>
        <v>0.22629295</v>
      </c>
      <c r="V46" s="51">
        <f t="shared" si="0"/>
        <v>0.17125514</v>
      </c>
      <c r="W46" s="51">
        <f t="shared" si="0"/>
        <v>0.13126815</v>
      </c>
      <c r="X46" s="51">
        <f t="shared" si="0"/>
        <v>0.14962997</v>
      </c>
      <c r="Y46" s="51">
        <f t="shared" si="0"/>
        <v>0.29894001</v>
      </c>
    </row>
    <row r="47" ht="14.5" spans="1:11">
      <c r="A47" s="32"/>
      <c r="B47" s="32"/>
      <c r="C47" s="32"/>
      <c r="D47" s="32"/>
      <c r="E47" s="32"/>
      <c r="F47" s="51"/>
      <c r="G47" s="50"/>
      <c r="H47" s="50"/>
      <c r="I47" s="50"/>
      <c r="J47" s="50"/>
      <c r="K47" s="50"/>
    </row>
    <row r="48" ht="14.5" spans="1:11">
      <c r="A48" s="32"/>
      <c r="B48" s="32"/>
      <c r="C48" s="32"/>
      <c r="D48" s="32"/>
      <c r="E48" s="32"/>
      <c r="F48" s="51"/>
      <c r="G48" s="50"/>
      <c r="H48" s="50"/>
      <c r="I48" s="50"/>
      <c r="J48" s="50"/>
      <c r="K48" s="50"/>
    </row>
    <row r="49" ht="14.5" spans="1:11">
      <c r="A49" s="32"/>
      <c r="B49" s="32"/>
      <c r="C49" s="32"/>
      <c r="D49" s="32"/>
      <c r="E49" s="32"/>
      <c r="F49" s="51"/>
      <c r="G49" s="50"/>
      <c r="H49" s="50"/>
      <c r="I49" s="50"/>
      <c r="J49" s="50"/>
      <c r="K49" s="50"/>
    </row>
    <row r="52" ht="14.5" spans="3:12">
      <c r="C52" s="56"/>
      <c r="D52" s="56"/>
      <c r="E52" s="33" t="s">
        <v>208</v>
      </c>
      <c r="F52" s="57"/>
      <c r="G52" s="57"/>
      <c r="H52" s="57"/>
      <c r="I52" s="57"/>
      <c r="J52" s="57"/>
      <c r="K52" s="57"/>
      <c r="L52" s="57"/>
    </row>
    <row r="53" ht="15.25" spans="3:12">
      <c r="C53" s="34" t="s">
        <v>11</v>
      </c>
      <c r="D53" s="34" t="s">
        <v>185</v>
      </c>
      <c r="E53" s="34" t="s">
        <v>186</v>
      </c>
      <c r="F53" t="s">
        <v>187</v>
      </c>
      <c r="G53" t="s">
        <v>188</v>
      </c>
      <c r="H53" t="s">
        <v>189</v>
      </c>
      <c r="I53" t="s">
        <v>190</v>
      </c>
      <c r="J53" t="s">
        <v>191</v>
      </c>
      <c r="K53" t="s">
        <v>192</v>
      </c>
      <c r="L53" t="s">
        <v>193</v>
      </c>
    </row>
    <row r="54" spans="3:14">
      <c r="C54" s="35" t="s">
        <v>155</v>
      </c>
      <c r="D54" s="35" t="s">
        <v>72</v>
      </c>
      <c r="E54" s="35" t="s">
        <v>43</v>
      </c>
      <c r="F54" s="48">
        <f>F41*S41</f>
        <v>0.112415477260958</v>
      </c>
      <c r="G54" s="48">
        <f t="shared" ref="G54:L58" si="6">G41*T41</f>
        <v>0.133003006912931</v>
      </c>
      <c r="H54" s="48">
        <f t="shared" si="6"/>
        <v>0.0896745445431603</v>
      </c>
      <c r="I54" s="48">
        <f t="shared" si="6"/>
        <v>0.137769710438174</v>
      </c>
      <c r="J54" s="48">
        <f t="shared" si="6"/>
        <v>0.0255374837255107</v>
      </c>
      <c r="K54" s="48">
        <f t="shared" si="6"/>
        <v>0.0861177751979665</v>
      </c>
      <c r="L54" s="48">
        <f t="shared" si="6"/>
        <v>0.123740420351548</v>
      </c>
      <c r="N54" s="69">
        <f>AVERAGE(F54:L54)</f>
        <v>0.101179774061464</v>
      </c>
    </row>
    <row r="55" spans="3:14">
      <c r="C55" s="35" t="s">
        <v>156</v>
      </c>
      <c r="D55" s="35" t="s">
        <v>76</v>
      </c>
      <c r="E55" s="35" t="s">
        <v>43</v>
      </c>
      <c r="F55" s="48">
        <f t="shared" ref="F55:F58" si="7">F42*S42</f>
        <v>0.149106230393431</v>
      </c>
      <c r="G55" s="48">
        <f t="shared" si="6"/>
        <v>0.394251221353979</v>
      </c>
      <c r="H55" s="48">
        <f t="shared" si="6"/>
        <v>0.227428293754407</v>
      </c>
      <c r="I55" s="48">
        <f t="shared" si="6"/>
        <v>0.250130013034182</v>
      </c>
      <c r="J55" s="48">
        <f t="shared" si="6"/>
        <v>0.0726000264710972</v>
      </c>
      <c r="K55" s="48">
        <f t="shared" si="6"/>
        <v>0.295262250788243</v>
      </c>
      <c r="L55" s="48">
        <f t="shared" si="6"/>
        <v>0.351468388128852</v>
      </c>
      <c r="N55" s="69">
        <f t="shared" ref="N55:N59" si="8">AVERAGE(F55:L55)</f>
        <v>0.24860663198917</v>
      </c>
    </row>
    <row r="56" spans="3:14">
      <c r="C56" s="35" t="s">
        <v>157</v>
      </c>
      <c r="D56" s="35" t="s">
        <v>79</v>
      </c>
      <c r="E56" s="35" t="s">
        <v>43</v>
      </c>
      <c r="F56" s="48">
        <f t="shared" si="7"/>
        <v>0.297254507624649</v>
      </c>
      <c r="G56" s="48">
        <f t="shared" si="6"/>
        <v>0.111850062725037</v>
      </c>
      <c r="H56" s="48">
        <f t="shared" si="6"/>
        <v>0.109563532155774</v>
      </c>
      <c r="I56" s="48">
        <f t="shared" si="6"/>
        <v>0.046397437263792</v>
      </c>
      <c r="J56" s="48">
        <f t="shared" si="6"/>
        <v>0.0112937698580034</v>
      </c>
      <c r="K56" s="48">
        <f t="shared" si="6"/>
        <v>0.00378392086467977</v>
      </c>
      <c r="L56" s="48">
        <f t="shared" si="6"/>
        <v>0.039781332008147</v>
      </c>
      <c r="N56" s="69">
        <f t="shared" si="8"/>
        <v>0.0885606517857261</v>
      </c>
    </row>
    <row r="57" spans="3:14">
      <c r="C57" s="35" t="s">
        <v>158</v>
      </c>
      <c r="D57" s="35" t="s">
        <v>82</v>
      </c>
      <c r="E57" s="35" t="s">
        <v>43</v>
      </c>
      <c r="F57" s="48">
        <f t="shared" si="7"/>
        <v>0.253944543503079</v>
      </c>
      <c r="G57" s="48">
        <f t="shared" si="6"/>
        <v>0.213822995002112</v>
      </c>
      <c r="H57" s="48">
        <f t="shared" si="6"/>
        <v>0.0886788118831861</v>
      </c>
      <c r="I57" s="48">
        <f t="shared" si="6"/>
        <v>0.108574290184037</v>
      </c>
      <c r="J57" s="48">
        <f t="shared" si="6"/>
        <v>0.0243078405566728</v>
      </c>
      <c r="K57" s="48">
        <f t="shared" si="6"/>
        <v>0.195709265127021</v>
      </c>
      <c r="L57" s="48">
        <f t="shared" si="6"/>
        <v>0.122424004135262</v>
      </c>
      <c r="N57" s="69">
        <f t="shared" si="8"/>
        <v>0.143923107198767</v>
      </c>
    </row>
    <row r="58" spans="3:14">
      <c r="C58" s="35" t="s">
        <v>159</v>
      </c>
      <c r="D58" s="35" t="s">
        <v>67</v>
      </c>
      <c r="E58" s="35" t="s">
        <v>43</v>
      </c>
      <c r="F58" s="48">
        <f t="shared" si="7"/>
        <v>0.710946502236354</v>
      </c>
      <c r="G58" s="48">
        <f t="shared" si="6"/>
        <v>0.430010684018613</v>
      </c>
      <c r="H58" s="48">
        <f t="shared" si="6"/>
        <v>0.0167276889625893</v>
      </c>
      <c r="I58" s="48">
        <f t="shared" si="6"/>
        <v>0.108574290184037</v>
      </c>
      <c r="J58" s="48">
        <f t="shared" si="6"/>
        <v>0.0121079227287528</v>
      </c>
      <c r="K58" s="48">
        <f t="shared" si="6"/>
        <v>0.593382378784216</v>
      </c>
      <c r="L58" s="48">
        <f t="shared" si="6"/>
        <v>0.0971298801877626</v>
      </c>
      <c r="N58" s="69">
        <f t="shared" si="8"/>
        <v>0.281268478157475</v>
      </c>
    </row>
    <row r="59" spans="3:14">
      <c r="C59" s="35" t="s">
        <v>160</v>
      </c>
      <c r="D59" s="35" t="s">
        <v>70</v>
      </c>
      <c r="E59" s="35" t="s">
        <v>43</v>
      </c>
      <c r="F59" s="48">
        <f>IF(F46*S46=0,0.1,F46*S46)</f>
        <v>0.1</v>
      </c>
      <c r="G59" s="48">
        <f t="shared" ref="G59:L59" si="9">IF(G46*T46=0,0.1,G46*T46)</f>
        <v>0.1</v>
      </c>
      <c r="H59" s="48">
        <f t="shared" si="9"/>
        <v>0.1</v>
      </c>
      <c r="I59" s="48">
        <f t="shared" si="9"/>
        <v>0.1</v>
      </c>
      <c r="J59" s="48">
        <f t="shared" si="9"/>
        <v>0.1</v>
      </c>
      <c r="K59" s="48">
        <f t="shared" si="9"/>
        <v>0.1</v>
      </c>
      <c r="L59" s="48">
        <f t="shared" si="9"/>
        <v>0.1</v>
      </c>
      <c r="N59" s="69">
        <f t="shared" si="8"/>
        <v>0.1</v>
      </c>
    </row>
    <row r="64" ht="14.5" spans="3:12">
      <c r="C64" s="56"/>
      <c r="D64" s="56"/>
      <c r="E64" s="33" t="s">
        <v>206</v>
      </c>
      <c r="F64" s="57"/>
      <c r="G64" s="57"/>
      <c r="H64" s="57"/>
      <c r="I64" s="57"/>
      <c r="J64" s="57"/>
      <c r="K64" s="57"/>
      <c r="L64" s="57"/>
    </row>
    <row r="65" ht="15.25" spans="3:12">
      <c r="C65" s="34" t="s">
        <v>11</v>
      </c>
      <c r="D65" s="34" t="s">
        <v>185</v>
      </c>
      <c r="E65" s="34" t="s">
        <v>186</v>
      </c>
      <c r="F65" t="s">
        <v>187</v>
      </c>
      <c r="G65" t="s">
        <v>188</v>
      </c>
      <c r="H65" t="s">
        <v>189</v>
      </c>
      <c r="I65" t="s">
        <v>190</v>
      </c>
      <c r="J65" t="s">
        <v>191</v>
      </c>
      <c r="K65" t="s">
        <v>192</v>
      </c>
      <c r="L65" t="s">
        <v>193</v>
      </c>
    </row>
    <row r="66" spans="3:12">
      <c r="C66" s="35" t="s">
        <v>155</v>
      </c>
      <c r="D66" s="35" t="s">
        <v>72</v>
      </c>
      <c r="E66" s="35" t="s">
        <v>43</v>
      </c>
      <c r="F66" s="48">
        <v>31.54</v>
      </c>
      <c r="G66" s="48">
        <v>31.54</v>
      </c>
      <c r="H66" s="48">
        <v>31.54</v>
      </c>
      <c r="I66" s="48">
        <v>31.54</v>
      </c>
      <c r="J66" s="48">
        <v>31.54</v>
      </c>
      <c r="K66" s="48">
        <v>31.54</v>
      </c>
      <c r="L66" s="48">
        <v>31.54</v>
      </c>
    </row>
    <row r="67" spans="3:12">
      <c r="C67" s="35" t="s">
        <v>156</v>
      </c>
      <c r="D67" s="35" t="s">
        <v>76</v>
      </c>
      <c r="E67" s="35" t="s">
        <v>43</v>
      </c>
      <c r="F67" s="48">
        <v>31.54</v>
      </c>
      <c r="G67" s="48">
        <v>31.54</v>
      </c>
      <c r="H67" s="48">
        <v>31.54</v>
      </c>
      <c r="I67" s="48">
        <v>31.54</v>
      </c>
      <c r="J67" s="48">
        <v>31.54</v>
      </c>
      <c r="K67" s="48">
        <v>31.54</v>
      </c>
      <c r="L67" s="48">
        <v>31.54</v>
      </c>
    </row>
    <row r="68" spans="3:12">
      <c r="C68" s="35" t="s">
        <v>157</v>
      </c>
      <c r="D68" s="35" t="s">
        <v>79</v>
      </c>
      <c r="E68" s="35" t="s">
        <v>43</v>
      </c>
      <c r="F68" s="48">
        <v>31.54</v>
      </c>
      <c r="G68" s="48">
        <v>31.54</v>
      </c>
      <c r="H68" s="48">
        <v>31.54</v>
      </c>
      <c r="I68" s="48">
        <v>31.54</v>
      </c>
      <c r="J68" s="48">
        <v>31.54</v>
      </c>
      <c r="K68" s="48">
        <v>31.54</v>
      </c>
      <c r="L68" s="48">
        <v>31.54</v>
      </c>
    </row>
    <row r="69" spans="3:12">
      <c r="C69" s="35" t="s">
        <v>158</v>
      </c>
      <c r="D69" s="35" t="s">
        <v>82</v>
      </c>
      <c r="E69" s="35" t="s">
        <v>43</v>
      </c>
      <c r="F69" s="48">
        <v>31.54</v>
      </c>
      <c r="G69" s="48">
        <v>31.54</v>
      </c>
      <c r="H69" s="48">
        <v>31.54</v>
      </c>
      <c r="I69" s="48">
        <v>31.54</v>
      </c>
      <c r="J69" s="48">
        <v>31.54</v>
      </c>
      <c r="K69" s="48">
        <v>31.54</v>
      </c>
      <c r="L69" s="48">
        <v>31.54</v>
      </c>
    </row>
    <row r="70" spans="3:12">
      <c r="C70" s="35" t="s">
        <v>159</v>
      </c>
      <c r="D70" s="35" t="s">
        <v>67</v>
      </c>
      <c r="E70" s="35" t="s">
        <v>43</v>
      </c>
      <c r="F70" s="48">
        <v>31.54</v>
      </c>
      <c r="G70" s="48">
        <v>31.54</v>
      </c>
      <c r="H70" s="48">
        <v>31.54</v>
      </c>
      <c r="I70" s="48">
        <v>31.54</v>
      </c>
      <c r="J70" s="48">
        <v>31.54</v>
      </c>
      <c r="K70" s="48">
        <v>31.54</v>
      </c>
      <c r="L70" s="48">
        <v>31.54</v>
      </c>
    </row>
    <row r="71" spans="3:12">
      <c r="C71" s="35" t="s">
        <v>160</v>
      </c>
      <c r="D71" s="35" t="s">
        <v>70</v>
      </c>
      <c r="E71" s="35" t="s">
        <v>43</v>
      </c>
      <c r="F71" s="48">
        <v>31.54</v>
      </c>
      <c r="G71" s="48">
        <v>31.54</v>
      </c>
      <c r="H71" s="48">
        <v>31.54</v>
      </c>
      <c r="I71" s="48">
        <v>31.54</v>
      </c>
      <c r="J71" s="48">
        <v>31.54</v>
      </c>
      <c r="K71" s="48">
        <v>31.54</v>
      </c>
      <c r="L71" s="48">
        <v>31.54</v>
      </c>
    </row>
    <row r="76" ht="14.5" spans="5:5">
      <c r="E76" s="33" t="s">
        <v>183</v>
      </c>
    </row>
    <row r="77" ht="15.25" spans="3:12">
      <c r="C77" s="34" t="s">
        <v>11</v>
      </c>
      <c r="D77" s="34" t="s">
        <v>185</v>
      </c>
      <c r="E77" s="34" t="s">
        <v>186</v>
      </c>
      <c r="F77" t="s">
        <v>187</v>
      </c>
      <c r="G77" t="s">
        <v>188</v>
      </c>
      <c r="H77" t="s">
        <v>189</v>
      </c>
      <c r="I77" t="s">
        <v>190</v>
      </c>
      <c r="J77" t="s">
        <v>191</v>
      </c>
      <c r="K77" t="s">
        <v>192</v>
      </c>
      <c r="L77" t="s">
        <v>193</v>
      </c>
    </row>
    <row r="78" ht="14.5" spans="3:12">
      <c r="C78" s="35" t="s">
        <v>155</v>
      </c>
      <c r="D78" s="35" t="s">
        <v>72</v>
      </c>
      <c r="E78" s="35" t="s">
        <v>43</v>
      </c>
      <c r="F78" s="59">
        <v>1</v>
      </c>
      <c r="G78" s="59">
        <v>1</v>
      </c>
      <c r="H78" s="59">
        <v>1</v>
      </c>
      <c r="I78" s="59">
        <v>1</v>
      </c>
      <c r="J78" s="59">
        <v>1</v>
      </c>
      <c r="K78" s="59">
        <v>1</v>
      </c>
      <c r="L78" s="59">
        <v>1</v>
      </c>
    </row>
    <row r="79" ht="14.5" spans="3:12">
      <c r="C79" s="35" t="s">
        <v>156</v>
      </c>
      <c r="D79" s="35" t="s">
        <v>76</v>
      </c>
      <c r="E79" s="35" t="s">
        <v>43</v>
      </c>
      <c r="F79" s="59">
        <v>1</v>
      </c>
      <c r="G79" s="59">
        <v>1</v>
      </c>
      <c r="H79" s="59">
        <v>1</v>
      </c>
      <c r="I79" s="59">
        <v>1</v>
      </c>
      <c r="J79" s="59">
        <v>1</v>
      </c>
      <c r="K79" s="59">
        <v>1</v>
      </c>
      <c r="L79" s="59">
        <v>1</v>
      </c>
    </row>
    <row r="80" ht="14.5" spans="3:12">
      <c r="C80" s="35" t="s">
        <v>157</v>
      </c>
      <c r="D80" s="35" t="s">
        <v>79</v>
      </c>
      <c r="E80" s="35" t="s">
        <v>43</v>
      </c>
      <c r="F80" s="59">
        <v>1</v>
      </c>
      <c r="G80" s="59">
        <v>1</v>
      </c>
      <c r="H80" s="59">
        <v>1</v>
      </c>
      <c r="I80" s="59">
        <v>1</v>
      </c>
      <c r="J80" s="59">
        <v>1</v>
      </c>
      <c r="K80" s="59">
        <v>1</v>
      </c>
      <c r="L80" s="59">
        <v>1</v>
      </c>
    </row>
    <row r="81" ht="14.5" spans="3:12">
      <c r="C81" s="35" t="s">
        <v>158</v>
      </c>
      <c r="D81" s="35" t="s">
        <v>82</v>
      </c>
      <c r="E81" s="35" t="s">
        <v>43</v>
      </c>
      <c r="F81" s="59">
        <v>1</v>
      </c>
      <c r="G81" s="59">
        <v>1</v>
      </c>
      <c r="H81" s="59">
        <v>1</v>
      </c>
      <c r="I81" s="59">
        <v>1</v>
      </c>
      <c r="J81" s="59">
        <v>1</v>
      </c>
      <c r="K81" s="59">
        <v>1</v>
      </c>
      <c r="L81" s="59">
        <v>1</v>
      </c>
    </row>
    <row r="82" ht="14.5" spans="3:12">
      <c r="C82" s="35" t="s">
        <v>159</v>
      </c>
      <c r="D82" s="35" t="s">
        <v>67</v>
      </c>
      <c r="E82" s="35" t="s">
        <v>43</v>
      </c>
      <c r="F82" s="59">
        <v>1</v>
      </c>
      <c r="G82" s="59">
        <v>1</v>
      </c>
      <c r="H82" s="59">
        <v>1</v>
      </c>
      <c r="I82" s="59">
        <v>1</v>
      </c>
      <c r="J82" s="59">
        <v>1</v>
      </c>
      <c r="K82" s="59">
        <v>1</v>
      </c>
      <c r="L82" s="59">
        <v>1</v>
      </c>
    </row>
    <row r="83" ht="14.5" spans="3:12">
      <c r="C83" s="35" t="s">
        <v>160</v>
      </c>
      <c r="D83" s="35" t="s">
        <v>70</v>
      </c>
      <c r="E83" s="35" t="s">
        <v>43</v>
      </c>
      <c r="F83" s="59">
        <v>1</v>
      </c>
      <c r="G83" s="59">
        <v>1</v>
      </c>
      <c r="H83" s="59">
        <v>1</v>
      </c>
      <c r="I83" s="59">
        <v>1</v>
      </c>
      <c r="J83" s="59">
        <v>1</v>
      </c>
      <c r="K83" s="59">
        <v>1</v>
      </c>
      <c r="L83" s="59">
        <v>1</v>
      </c>
    </row>
  </sheetData>
  <pageMargins left="0.7" right="0.7" top="0.75" bottom="0.75" header="0.3" footer="0.3"/>
  <pageSetup paperSize="1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6"/>
  <sheetViews>
    <sheetView zoomScale="115" zoomScaleNormal="115" topLeftCell="A85" workbookViewId="0">
      <selection activeCell="B21" sqref="B21"/>
    </sheetView>
  </sheetViews>
  <sheetFormatPr defaultColWidth="8.72727272727273" defaultRowHeight="12.5"/>
  <cols>
    <col min="1" max="1" width="20.5454545454545" customWidth="1"/>
    <col min="3" max="3" width="22.8181818181818" customWidth="1"/>
    <col min="4" max="4" width="17.4545454545455" customWidth="1"/>
    <col min="5" max="5" width="66.8181818181818" customWidth="1"/>
    <col min="6" max="6" width="27.2727272727273" customWidth="1"/>
    <col min="7" max="7" width="17" customWidth="1"/>
    <col min="16" max="16" width="21.1818181818182" customWidth="1"/>
    <col min="18" max="18" width="66.8181818181818" customWidth="1"/>
  </cols>
  <sheetData>
    <row r="1" ht="14.5" spans="3:12">
      <c r="C1" s="32"/>
      <c r="D1" s="32"/>
      <c r="E1" s="33" t="s">
        <v>233</v>
      </c>
      <c r="F1" s="32"/>
      <c r="G1" s="32"/>
      <c r="H1" s="32"/>
      <c r="I1" s="32"/>
      <c r="J1" s="32"/>
      <c r="K1" s="32"/>
      <c r="L1" s="32"/>
    </row>
    <row r="2" ht="15.25" spans="3:12">
      <c r="C2" s="34" t="s">
        <v>11</v>
      </c>
      <c r="D2" s="34" t="s">
        <v>185</v>
      </c>
      <c r="E2" s="34" t="s">
        <v>186</v>
      </c>
      <c r="F2" t="s">
        <v>187</v>
      </c>
      <c r="G2" t="s">
        <v>188</v>
      </c>
      <c r="H2" t="s">
        <v>189</v>
      </c>
      <c r="I2" t="s">
        <v>190</v>
      </c>
      <c r="J2" t="s">
        <v>191</v>
      </c>
      <c r="K2" t="s">
        <v>192</v>
      </c>
      <c r="L2" t="s">
        <v>193</v>
      </c>
    </row>
    <row r="3" spans="3:12">
      <c r="C3" s="35" t="s">
        <v>161</v>
      </c>
      <c r="D3" s="35" t="s">
        <v>72</v>
      </c>
      <c r="E3" s="35" t="s">
        <v>45</v>
      </c>
      <c r="F3">
        <f>attached_ApaMobWatStock!W33*2/1000</f>
        <v>0.067</v>
      </c>
      <c r="G3" s="36">
        <f>attached_ApaMobWatStock!AU33*2/1000</f>
        <v>0.0866</v>
      </c>
      <c r="H3">
        <f>attached_ApaMobWatStock!BS33*2/1000</f>
        <v>0.0136</v>
      </c>
      <c r="I3">
        <f>attached_ApaMobWatStock!CQ33*2/1000</f>
        <v>0.0136</v>
      </c>
      <c r="J3">
        <f>attached_ApaMobWatStock!DO33*2/1000</f>
        <v>0.0126</v>
      </c>
      <c r="K3">
        <f>attached_ApaMobWatStock!EM33*2/1000</f>
        <v>0.015</v>
      </c>
      <c r="L3">
        <f>attached_ApaMobWatStock!FK33*2/1000</f>
        <v>0.068</v>
      </c>
    </row>
    <row r="4" spans="3:12">
      <c r="C4" s="35" t="s">
        <v>162</v>
      </c>
      <c r="D4" s="35" t="s">
        <v>76</v>
      </c>
      <c r="E4" s="35" t="s">
        <v>45</v>
      </c>
      <c r="F4">
        <f>attached_ApaMobWatStock!W34*2/1000</f>
        <v>0.0008</v>
      </c>
      <c r="G4" s="36">
        <f>attached_ApaMobWatStock!AU34*2/1000</f>
        <v>0.0034</v>
      </c>
      <c r="H4">
        <f>attached_ApaMobWatStock!BS34*2/1000</f>
        <v>0.0386</v>
      </c>
      <c r="I4">
        <f>attached_ApaMobWatStock!CQ34*2/1000</f>
        <v>0.01</v>
      </c>
      <c r="J4">
        <f>attached_ApaMobWatStock!DO34*2/1000</f>
        <v>0.0614</v>
      </c>
      <c r="K4">
        <f>attached_ApaMobWatStock!EM34*2/1000</f>
        <v>0.1196</v>
      </c>
      <c r="L4">
        <f>attached_ApaMobWatStock!FK34*2/1000</f>
        <v>0.085</v>
      </c>
    </row>
    <row r="5" spans="3:12">
      <c r="C5" s="35" t="s">
        <v>163</v>
      </c>
      <c r="D5" s="35" t="s">
        <v>79</v>
      </c>
      <c r="E5" s="35" t="s">
        <v>45</v>
      </c>
      <c r="F5">
        <f>attached_ApaMobWatStock!W35*2/1000</f>
        <v>0.0138</v>
      </c>
      <c r="G5" s="36">
        <f>attached_ApaMobWatStock!AU35*2/1000</f>
        <v>0.0006</v>
      </c>
      <c r="H5">
        <f>attached_ApaMobWatStock!BS35*2/1000</f>
        <v>0.0004</v>
      </c>
      <c r="I5">
        <f>attached_ApaMobWatStock!CQ35*2/1000</f>
        <v>0</v>
      </c>
      <c r="J5">
        <f>attached_ApaMobWatStock!DO35*2/1000</f>
        <v>0.0004</v>
      </c>
      <c r="K5">
        <f>attached_ApaMobWatStock!EM35*2/1000</f>
        <v>0.0008</v>
      </c>
      <c r="L5">
        <f>attached_ApaMobWatStock!FK35*2/1000</f>
        <v>0.0032</v>
      </c>
    </row>
    <row r="6" spans="3:12">
      <c r="C6" s="35" t="s">
        <v>164</v>
      </c>
      <c r="D6" s="35" t="s">
        <v>82</v>
      </c>
      <c r="E6" s="35" t="s">
        <v>45</v>
      </c>
      <c r="F6">
        <f>attached_ApaMobWatStock!W36*2/1000</f>
        <v>0</v>
      </c>
      <c r="G6" s="36">
        <f>attached_ApaMobWatStock!AU36*2/1000</f>
        <v>0</v>
      </c>
      <c r="H6">
        <f>attached_ApaMobWatStock!BS36*2/1000</f>
        <v>0</v>
      </c>
      <c r="I6">
        <f>attached_ApaMobWatStock!CQ36*2/1000</f>
        <v>0</v>
      </c>
      <c r="J6">
        <f>attached_ApaMobWatStock!DO36*2/1000</f>
        <v>0</v>
      </c>
      <c r="K6">
        <f>attached_ApaMobWatStock!EM36*2/1000</f>
        <v>0</v>
      </c>
      <c r="L6">
        <f>attached_ApaMobWatStock!FK36*2/1000</f>
        <v>0</v>
      </c>
    </row>
    <row r="7" spans="3:12">
      <c r="C7" s="35" t="s">
        <v>165</v>
      </c>
      <c r="D7" s="35" t="s">
        <v>67</v>
      </c>
      <c r="E7" s="35" t="s">
        <v>45</v>
      </c>
      <c r="F7">
        <f>attached_ApaMobWatStock!W37*2/1000</f>
        <v>0.0004</v>
      </c>
      <c r="G7" s="36">
        <f>attached_ApaMobWatStock!AU37*2/1000</f>
        <v>0</v>
      </c>
      <c r="H7">
        <f>attached_ApaMobWatStock!BS37*2/1000</f>
        <v>0.001</v>
      </c>
      <c r="I7">
        <f>attached_ApaMobWatStock!CQ37*2/1000</f>
        <v>0</v>
      </c>
      <c r="J7">
        <f>attached_ApaMobWatStock!DO37*2/1000</f>
        <v>0.0008</v>
      </c>
      <c r="K7">
        <f>attached_ApaMobWatStock!EM37*2/1000</f>
        <v>0.0004</v>
      </c>
      <c r="L7">
        <f>attached_ApaMobWatStock!FK37*2/1000</f>
        <v>0.0012</v>
      </c>
    </row>
    <row r="8" spans="3:12">
      <c r="C8" s="35" t="s">
        <v>166</v>
      </c>
      <c r="D8" s="35" t="s">
        <v>70</v>
      </c>
      <c r="E8" s="35" t="s">
        <v>45</v>
      </c>
      <c r="F8">
        <f>attached_ApaMobWatStock!W38*2/1000</f>
        <v>0.0008</v>
      </c>
      <c r="G8" s="36">
        <f>attached_ApaMobWatStock!AU38*2/1000</f>
        <v>0.0002</v>
      </c>
      <c r="H8">
        <f>attached_ApaMobWatStock!BS38*2/1000</f>
        <v>0</v>
      </c>
      <c r="I8">
        <f>attached_ApaMobWatStock!CQ38*2/1000</f>
        <v>0</v>
      </c>
      <c r="J8">
        <f>attached_ApaMobWatStock!DO38*2/1000</f>
        <v>0</v>
      </c>
      <c r="K8">
        <f>attached_ApaMobWatStock!EM38*2/1000</f>
        <v>0.0002</v>
      </c>
      <c r="L8">
        <f>attached_ApaMobWatStock!FK38*2/1000</f>
        <v>0.0006</v>
      </c>
    </row>
    <row r="11" ht="14.5" spans="3:5">
      <c r="C11" s="37"/>
      <c r="D11" s="37"/>
      <c r="E11" s="38" t="s">
        <v>246</v>
      </c>
    </row>
    <row r="12" ht="15.25" spans="3:5">
      <c r="C12" s="39" t="s">
        <v>11</v>
      </c>
      <c r="D12" s="39" t="s">
        <v>185</v>
      </c>
      <c r="E12" s="39" t="s">
        <v>186</v>
      </c>
    </row>
    <row r="13" spans="3:5">
      <c r="C13" s="40" t="s">
        <v>161</v>
      </c>
      <c r="D13" s="40" t="s">
        <v>72</v>
      </c>
      <c r="E13" s="40" t="s">
        <v>45</v>
      </c>
    </row>
    <row r="14" spans="3:5">
      <c r="C14" s="40" t="s">
        <v>162</v>
      </c>
      <c r="D14" s="40" t="s">
        <v>76</v>
      </c>
      <c r="E14" s="40" t="s">
        <v>45</v>
      </c>
    </row>
    <row r="15" spans="3:5">
      <c r="C15" s="40" t="s">
        <v>163</v>
      </c>
      <c r="D15" s="40" t="s">
        <v>79</v>
      </c>
      <c r="E15" s="40" t="s">
        <v>45</v>
      </c>
    </row>
    <row r="16" spans="3:5">
      <c r="C16" s="40" t="s">
        <v>164</v>
      </c>
      <c r="D16" s="40" t="s">
        <v>82</v>
      </c>
      <c r="E16" s="40" t="s">
        <v>45</v>
      </c>
    </row>
    <row r="17" spans="3:5">
      <c r="C17" s="40" t="s">
        <v>165</v>
      </c>
      <c r="D17" s="40" t="s">
        <v>67</v>
      </c>
      <c r="E17" s="40" t="s">
        <v>45</v>
      </c>
    </row>
    <row r="18" spans="3:5">
      <c r="C18" s="40" t="s">
        <v>166</v>
      </c>
      <c r="D18" s="40" t="s">
        <v>70</v>
      </c>
      <c r="E18" s="40" t="s">
        <v>45</v>
      </c>
    </row>
    <row r="21" ht="14.5" spans="3:12">
      <c r="C21" s="41"/>
      <c r="D21" s="41"/>
      <c r="E21" s="42" t="s">
        <v>209</v>
      </c>
      <c r="F21" s="57"/>
      <c r="G21" s="57"/>
      <c r="H21" s="57"/>
      <c r="I21" s="57"/>
      <c r="J21" s="57"/>
      <c r="K21" s="57"/>
      <c r="L21" s="57"/>
    </row>
    <row r="22" ht="15.25" spans="3:12">
      <c r="C22" s="44" t="s">
        <v>11</v>
      </c>
      <c r="D22" s="44" t="s">
        <v>185</v>
      </c>
      <c r="E22" s="44" t="s">
        <v>186</v>
      </c>
      <c r="F22" t="s">
        <v>187</v>
      </c>
      <c r="G22" t="s">
        <v>188</v>
      </c>
      <c r="H22" t="s">
        <v>189</v>
      </c>
      <c r="I22" t="s">
        <v>190</v>
      </c>
      <c r="J22" t="s">
        <v>191</v>
      </c>
      <c r="K22" t="s">
        <v>192</v>
      </c>
      <c r="L22" t="s">
        <v>193</v>
      </c>
    </row>
    <row r="23" spans="3:13">
      <c r="C23" s="46" t="s">
        <v>161</v>
      </c>
      <c r="D23" s="46" t="s">
        <v>72</v>
      </c>
      <c r="E23" s="46" t="s">
        <v>45</v>
      </c>
      <c r="F23" s="48">
        <v>0.65</v>
      </c>
      <c r="G23" s="48">
        <v>0.65</v>
      </c>
      <c r="H23" s="48">
        <v>0.65</v>
      </c>
      <c r="I23" s="48">
        <v>0.65</v>
      </c>
      <c r="J23" s="48">
        <v>0.65</v>
      </c>
      <c r="K23" s="48">
        <v>0.65</v>
      </c>
      <c r="L23" s="48">
        <v>0.65</v>
      </c>
      <c r="M23" s="49"/>
    </row>
    <row r="24" spans="3:13">
      <c r="C24" s="46" t="s">
        <v>162</v>
      </c>
      <c r="D24" s="46" t="s">
        <v>76</v>
      </c>
      <c r="E24" s="46" t="s">
        <v>45</v>
      </c>
      <c r="F24" s="48">
        <v>0.65</v>
      </c>
      <c r="G24" s="48">
        <v>0.65</v>
      </c>
      <c r="H24" s="48">
        <v>0.65</v>
      </c>
      <c r="I24" s="48">
        <v>0.65</v>
      </c>
      <c r="J24" s="48">
        <v>0.65</v>
      </c>
      <c r="K24" s="48">
        <v>0.65</v>
      </c>
      <c r="L24" s="48">
        <v>0.65</v>
      </c>
      <c r="M24" s="49"/>
    </row>
    <row r="25" spans="3:13">
      <c r="C25" s="46" t="s">
        <v>163</v>
      </c>
      <c r="D25" s="46" t="s">
        <v>79</v>
      </c>
      <c r="E25" s="46" t="s">
        <v>45</v>
      </c>
      <c r="F25" s="48">
        <v>0.65</v>
      </c>
      <c r="G25" s="48">
        <v>0.65</v>
      </c>
      <c r="H25" s="48">
        <v>0.65</v>
      </c>
      <c r="I25" s="48">
        <v>0.65</v>
      </c>
      <c r="J25" s="48">
        <v>0.65</v>
      </c>
      <c r="K25" s="48">
        <v>0.65</v>
      </c>
      <c r="L25" s="48">
        <v>0.65</v>
      </c>
      <c r="M25" s="49"/>
    </row>
    <row r="26" spans="3:13">
      <c r="C26" s="46" t="s">
        <v>164</v>
      </c>
      <c r="D26" s="46" t="s">
        <v>82</v>
      </c>
      <c r="E26" s="46" t="s">
        <v>45</v>
      </c>
      <c r="F26" s="48">
        <v>0.65</v>
      </c>
      <c r="G26" s="48">
        <v>0.65</v>
      </c>
      <c r="H26" s="48">
        <v>0.65</v>
      </c>
      <c r="I26" s="48">
        <v>0.65</v>
      </c>
      <c r="J26" s="48">
        <v>0.65</v>
      </c>
      <c r="K26" s="48">
        <v>0.65</v>
      </c>
      <c r="L26" s="48">
        <v>0.65</v>
      </c>
      <c r="M26" s="49"/>
    </row>
    <row r="27" spans="3:13">
      <c r="C27" s="46" t="s">
        <v>165</v>
      </c>
      <c r="D27" s="46" t="s">
        <v>67</v>
      </c>
      <c r="E27" s="46" t="s">
        <v>45</v>
      </c>
      <c r="F27" s="48">
        <v>0.65</v>
      </c>
      <c r="G27" s="48">
        <v>0.65</v>
      </c>
      <c r="H27" s="48">
        <v>0.65</v>
      </c>
      <c r="I27" s="48">
        <v>0.65</v>
      </c>
      <c r="J27" s="48">
        <v>0.65</v>
      </c>
      <c r="K27" s="48">
        <v>0.65</v>
      </c>
      <c r="L27" s="48">
        <v>0.65</v>
      </c>
      <c r="M27" s="49"/>
    </row>
    <row r="28" spans="3:13">
      <c r="C28" s="46" t="s">
        <v>166</v>
      </c>
      <c r="D28" s="46" t="s">
        <v>70</v>
      </c>
      <c r="E28" s="46" t="s">
        <v>45</v>
      </c>
      <c r="F28" s="48">
        <v>0.65</v>
      </c>
      <c r="G28" s="48">
        <v>0.65</v>
      </c>
      <c r="H28" s="48">
        <v>0.65</v>
      </c>
      <c r="I28" s="48">
        <v>0.65</v>
      </c>
      <c r="J28" s="48">
        <v>0.65</v>
      </c>
      <c r="K28" s="48">
        <v>0.65</v>
      </c>
      <c r="L28" s="48">
        <v>0.65</v>
      </c>
      <c r="M28" s="49"/>
    </row>
    <row r="29" spans="3:13">
      <c r="C29" s="45"/>
      <c r="D29" s="45"/>
      <c r="E29" s="45"/>
      <c r="F29" s="48"/>
      <c r="G29" s="49"/>
      <c r="H29" s="49"/>
      <c r="I29" s="49"/>
      <c r="J29" s="49"/>
      <c r="K29" s="49"/>
      <c r="L29" s="49"/>
      <c r="M29" s="49"/>
    </row>
    <row r="30" spans="6:13">
      <c r="F30" s="48"/>
      <c r="G30" s="49"/>
      <c r="H30" s="49"/>
      <c r="I30" s="49"/>
      <c r="J30" s="49"/>
      <c r="K30" s="49"/>
      <c r="L30" s="49"/>
      <c r="M30" s="49"/>
    </row>
    <row r="31" ht="14.5" spans="1:11">
      <c r="A31" s="32"/>
      <c r="B31" s="32"/>
      <c r="C31" s="32"/>
      <c r="D31" s="32"/>
      <c r="E31" s="32"/>
      <c r="F31" s="50"/>
      <c r="G31" s="50"/>
      <c r="H31" s="50"/>
      <c r="I31" s="50"/>
      <c r="J31" s="50"/>
      <c r="K31" s="50"/>
    </row>
    <row r="32" ht="14.5" spans="1:11">
      <c r="A32" s="32"/>
      <c r="B32" s="32"/>
      <c r="C32" s="32"/>
      <c r="D32" s="32"/>
      <c r="E32" s="32"/>
      <c r="F32" s="50"/>
      <c r="G32" s="50"/>
      <c r="H32" s="50"/>
      <c r="I32" s="50"/>
      <c r="J32" s="50"/>
      <c r="K32" s="50"/>
    </row>
    <row r="33" ht="14.5" spans="1:11">
      <c r="A33" s="32"/>
      <c r="B33" s="32"/>
      <c r="C33" s="32"/>
      <c r="D33" s="32"/>
      <c r="E33" s="32"/>
      <c r="F33" s="50"/>
      <c r="G33" s="50"/>
      <c r="H33" s="50"/>
      <c r="I33" s="50"/>
      <c r="J33" s="50"/>
      <c r="K33" s="50"/>
    </row>
    <row r="34" ht="14.5" spans="1:11">
      <c r="A34" s="32"/>
      <c r="B34" s="32"/>
      <c r="C34" s="32"/>
      <c r="D34" s="32"/>
      <c r="E34" s="32"/>
      <c r="F34" s="50"/>
      <c r="G34" s="50"/>
      <c r="H34" s="50"/>
      <c r="I34" s="50"/>
      <c r="J34" s="50"/>
      <c r="K34" s="50"/>
    </row>
    <row r="35" ht="14.5" spans="1:11">
      <c r="A35" s="32"/>
      <c r="B35" s="32"/>
      <c r="C35" s="32"/>
      <c r="D35" s="32"/>
      <c r="E35" s="32"/>
      <c r="F35" s="50"/>
      <c r="G35" s="50"/>
      <c r="H35" s="50"/>
      <c r="I35" s="50"/>
      <c r="J35" s="50"/>
      <c r="K35" s="50"/>
    </row>
    <row r="39" ht="14.5" spans="1:24">
      <c r="A39" s="32"/>
      <c r="B39" s="32"/>
      <c r="C39" s="32"/>
      <c r="D39" s="32"/>
      <c r="E39" s="33" t="s">
        <v>405</v>
      </c>
      <c r="F39" s="32"/>
      <c r="G39" s="32"/>
      <c r="H39" s="32"/>
      <c r="I39" s="32"/>
      <c r="J39" s="32"/>
      <c r="K39" s="32"/>
      <c r="P39" s="32"/>
      <c r="Q39" s="32"/>
      <c r="R39" s="33" t="s">
        <v>406</v>
      </c>
      <c r="S39" s="32"/>
      <c r="T39" s="32"/>
      <c r="U39" s="32"/>
      <c r="V39" s="32"/>
      <c r="W39" s="32"/>
      <c r="X39" s="32"/>
    </row>
    <row r="40" ht="15.25" spans="1:25">
      <c r="A40" s="32"/>
      <c r="B40" s="32"/>
      <c r="C40" s="34" t="s">
        <v>11</v>
      </c>
      <c r="D40" s="34" t="s">
        <v>185</v>
      </c>
      <c r="E40" s="34" t="s">
        <v>186</v>
      </c>
      <c r="F40" t="s">
        <v>187</v>
      </c>
      <c r="G40" t="s">
        <v>188</v>
      </c>
      <c r="H40" t="s">
        <v>189</v>
      </c>
      <c r="I40" t="s">
        <v>190</v>
      </c>
      <c r="J40" t="s">
        <v>191</v>
      </c>
      <c r="K40" t="s">
        <v>192</v>
      </c>
      <c r="L40" t="s">
        <v>193</v>
      </c>
      <c r="P40" s="34" t="s">
        <v>11</v>
      </c>
      <c r="Q40" s="34" t="s">
        <v>6</v>
      </c>
      <c r="R40" s="34" t="s">
        <v>3</v>
      </c>
      <c r="S40" t="s">
        <v>187</v>
      </c>
      <c r="T40" t="s">
        <v>188</v>
      </c>
      <c r="U40" t="s">
        <v>189</v>
      </c>
      <c r="V40" t="s">
        <v>190</v>
      </c>
      <c r="W40" t="s">
        <v>191</v>
      </c>
      <c r="X40" t="s">
        <v>192</v>
      </c>
      <c r="Y40" t="s">
        <v>193</v>
      </c>
    </row>
    <row r="41" ht="14.5" spans="1:25">
      <c r="A41" s="32"/>
      <c r="B41" s="32"/>
      <c r="C41" s="35" t="s">
        <v>161</v>
      </c>
      <c r="D41" s="35" t="s">
        <v>72</v>
      </c>
      <c r="E41" s="35" t="s">
        <v>45</v>
      </c>
      <c r="F41" s="51">
        <f>attached_WatHeaEnergyUse!W15/'TechWatHea-MobileHome'!F3/31.54</f>
        <v>3.83600213895645</v>
      </c>
      <c r="G41" s="51">
        <f>attached_WatHeaEnergyUse!AU15/'TechWatHea-MobileHome'!G3/31.54</f>
        <v>15.0987627427176</v>
      </c>
      <c r="H41" s="50">
        <f>attached_WatHeaEnergyUse!BS15/'TechWatHea-MobileHome'!H3/31.54</f>
        <v>25.2859277667947</v>
      </c>
      <c r="I41" s="50">
        <f>attached_WatHeaEnergyUse!CQ15/'TechWatHea-MobileHome'!I3/31.54</f>
        <v>9.40520674027379</v>
      </c>
      <c r="J41" s="50">
        <f>attached_WatHeaEnergyUse!DO15/'TechWatHea-MobileHome'!J3/31.54</f>
        <v>1.77560366780405</v>
      </c>
      <c r="K41" s="50">
        <f>attached_WatHeaEnergyUse!EM15/'TechWatHea-MobileHome'!K3/31.54</f>
        <v>3.37649122807018</v>
      </c>
      <c r="L41">
        <f>attached_WatHeaEnergyUse!FK15/'TechWatHea-MobileHome'!L3/31.54</f>
        <v>4.14661074639114</v>
      </c>
      <c r="P41" s="35" t="s">
        <v>161</v>
      </c>
      <c r="Q41" s="35" t="s">
        <v>72</v>
      </c>
      <c r="R41" s="35" t="s">
        <v>410</v>
      </c>
      <c r="S41" s="51">
        <f>attached_WatHeaSecEneUse!W24/100</f>
        <v>0.0282341</v>
      </c>
      <c r="T41" s="51">
        <f>attached_WatHeaSecEneUse!AU24/100</f>
        <v>0.00602085</v>
      </c>
      <c r="U41" s="50">
        <f>attached_WatHeaSecEneUse!BS24/100</f>
        <v>0.0018103</v>
      </c>
      <c r="V41" s="50">
        <f>attached_WatHeaSecEneUse!CQ24/100</f>
        <v>0.01388247</v>
      </c>
      <c r="W41" s="50">
        <f>attached_WatHeaSecEneUse!DO24/100</f>
        <v>0.02483981</v>
      </c>
      <c r="X41" s="50">
        <f>attached_WatHeaSecEneUse!EM24/100</f>
        <v>0.03796565</v>
      </c>
      <c r="Y41">
        <f>attached_WatHeaSecEneUse!FK24/100</f>
        <v>0.03071496</v>
      </c>
    </row>
    <row r="42" ht="14.5" spans="1:25">
      <c r="A42" s="52"/>
      <c r="B42" s="32"/>
      <c r="C42" s="35" t="s">
        <v>162</v>
      </c>
      <c r="D42" s="35" t="s">
        <v>76</v>
      </c>
      <c r="E42" s="35" t="s">
        <v>45</v>
      </c>
      <c r="F42" s="51">
        <f>attached_WatHeaEnergyUse!W16/'TechWatHea-MobileHome'!F4/31.54</f>
        <v>4.05829898541535</v>
      </c>
      <c r="G42" s="51">
        <f>attached_WatHeaEnergyUse!AU16/'TechWatHea-MobileHome'!G4/31.54</f>
        <v>43.5332257823865</v>
      </c>
      <c r="H42" s="50">
        <f>attached_WatHeaEnergyUse!BS16/'TechWatHea-MobileHome'!H4/31.54</f>
        <v>64.4200365684171</v>
      </c>
      <c r="I42" s="50">
        <f>attached_WatHeaEnergyUse!CQ16/'TechWatHea-MobileHome'!I4/31.54</f>
        <v>16.8841819911224</v>
      </c>
      <c r="J42" s="50">
        <f>attached_WatHeaEnergyUse!DO16/'TechWatHea-MobileHome'!J4/31.54</f>
        <v>5.08028582700423</v>
      </c>
      <c r="K42" s="50">
        <f>attached_WatHeaEnergyUse!EM16/'TechWatHea-MobileHome'!K4/31.54</f>
        <v>11.5328152073176</v>
      </c>
      <c r="L42">
        <f>attached_WatHeaEnergyUse!FK16/'TechWatHea-MobileHome'!L4/31.54</f>
        <v>12.2495717855944</v>
      </c>
      <c r="P42" s="35" t="s">
        <v>162</v>
      </c>
      <c r="Q42" s="35" t="s">
        <v>76</v>
      </c>
      <c r="R42" s="35" t="s">
        <v>410</v>
      </c>
      <c r="S42" s="51">
        <f>S41</f>
        <v>0.0282341</v>
      </c>
      <c r="T42" s="51">
        <f t="shared" ref="T42:Y46" si="0">T41</f>
        <v>0.00602085</v>
      </c>
      <c r="U42" s="51">
        <f t="shared" si="0"/>
        <v>0.0018103</v>
      </c>
      <c r="V42" s="51">
        <f t="shared" si="0"/>
        <v>0.01388247</v>
      </c>
      <c r="W42" s="51">
        <f t="shared" si="0"/>
        <v>0.02483981</v>
      </c>
      <c r="X42" s="51">
        <f t="shared" si="0"/>
        <v>0.03796565</v>
      </c>
      <c r="Y42" s="51">
        <f t="shared" si="0"/>
        <v>0.03071496</v>
      </c>
    </row>
    <row r="43" ht="14.5" spans="1:25">
      <c r="A43" s="52"/>
      <c r="B43" s="32"/>
      <c r="C43" s="35" t="s">
        <v>163</v>
      </c>
      <c r="D43" s="35" t="s">
        <v>79</v>
      </c>
      <c r="E43" s="35" t="s">
        <v>45</v>
      </c>
      <c r="F43" s="51">
        <f>attached_WatHeaEnergyUse!W17/'TechWatHea-MobileHome'!F5/31.54</f>
        <v>11.1460257505997</v>
      </c>
      <c r="G43" s="51">
        <f>attached_WatHeaEnergyUse!AU17/'TechWatHea-MobileHome'!G5/31.54</f>
        <v>13.3356055802156</v>
      </c>
      <c r="H43" s="50">
        <f>attached_WatHeaEnergyUse!BS17/'TechWatHea-MobileHome'!H5/31.54</f>
        <v>35.1020925808497</v>
      </c>
      <c r="I43" s="55">
        <f>I44</f>
        <v>13.1446943656981</v>
      </c>
      <c r="J43" s="50">
        <f>attached_WatHeaEnergyUse!DO17/'TechWatHea-MobileHome'!J5/31.54</f>
        <v>0.602251109701966</v>
      </c>
      <c r="K43" s="50">
        <f>attached_WatHeaEnergyUse!EM17/'TechWatHea-MobileHome'!K5/31.54</f>
        <v>0.158053265694356</v>
      </c>
      <c r="L43">
        <f>attached_WatHeaEnergyUse!FK17/'TechWatHea-MobileHome'!L5/31.54</f>
        <v>0.573884353202283</v>
      </c>
      <c r="P43" s="35" t="s">
        <v>163</v>
      </c>
      <c r="Q43" s="35" t="s">
        <v>79</v>
      </c>
      <c r="R43" s="35" t="s">
        <v>410</v>
      </c>
      <c r="S43" s="51">
        <f t="shared" ref="S43:S46" si="1">S42</f>
        <v>0.0282341</v>
      </c>
      <c r="T43" s="51">
        <f t="shared" si="0"/>
        <v>0.00602085</v>
      </c>
      <c r="U43" s="51">
        <f t="shared" si="0"/>
        <v>0.0018103</v>
      </c>
      <c r="V43" s="51">
        <f t="shared" si="0"/>
        <v>0.01388247</v>
      </c>
      <c r="W43" s="51">
        <f t="shared" si="0"/>
        <v>0.02483981</v>
      </c>
      <c r="X43" s="51">
        <f t="shared" si="0"/>
        <v>0.03796565</v>
      </c>
      <c r="Y43" s="51">
        <f t="shared" si="0"/>
        <v>0.03071496</v>
      </c>
    </row>
    <row r="44" ht="14.5" spans="1:25">
      <c r="A44" s="32"/>
      <c r="B44" s="32"/>
      <c r="C44" s="35" t="s">
        <v>164</v>
      </c>
      <c r="D44" s="35" t="s">
        <v>82</v>
      </c>
      <c r="E44" s="35" t="s">
        <v>45</v>
      </c>
      <c r="F44" s="53">
        <f>AVERAGE(F41:F43,F45:F46)</f>
        <v>9.7269461612974</v>
      </c>
      <c r="G44" s="53">
        <f>AVERAGE(G41:G43,G46)</f>
        <v>17.9918985263299</v>
      </c>
      <c r="H44" s="53">
        <f>AVERAGE(H41:H43,H45)</f>
        <v>32.2960376912855</v>
      </c>
      <c r="I44" s="53">
        <f>AVERAGE(I41:I42)</f>
        <v>13.1446943656981</v>
      </c>
      <c r="J44" s="53">
        <f>AVERAGE(J41:J43,J45)</f>
        <v>2.07783572183143</v>
      </c>
      <c r="K44" s="53">
        <f t="shared" ref="K44:L44" si="2">AVERAGE(K41:K43,K45:K46)</f>
        <v>7.77227029151635</v>
      </c>
      <c r="L44" s="53">
        <f t="shared" si="2"/>
        <v>4.03301147469133</v>
      </c>
      <c r="P44" s="35" t="s">
        <v>164</v>
      </c>
      <c r="Q44" s="35" t="s">
        <v>82</v>
      </c>
      <c r="R44" s="35" t="s">
        <v>410</v>
      </c>
      <c r="S44" s="51">
        <f t="shared" si="1"/>
        <v>0.0282341</v>
      </c>
      <c r="T44" s="51">
        <f t="shared" si="0"/>
        <v>0.00602085</v>
      </c>
      <c r="U44" s="51">
        <f t="shared" si="0"/>
        <v>0.0018103</v>
      </c>
      <c r="V44" s="51">
        <f t="shared" si="0"/>
        <v>0.01388247</v>
      </c>
      <c r="W44" s="51">
        <f t="shared" si="0"/>
        <v>0.02483981</v>
      </c>
      <c r="X44" s="51">
        <f t="shared" si="0"/>
        <v>0.03796565</v>
      </c>
      <c r="Y44" s="51">
        <f t="shared" si="0"/>
        <v>0.03071496</v>
      </c>
    </row>
    <row r="45" ht="14.5" spans="1:25">
      <c r="A45" s="32"/>
      <c r="B45" s="32"/>
      <c r="C45" s="35" t="s">
        <v>165</v>
      </c>
      <c r="D45" s="35" t="s">
        <v>67</v>
      </c>
      <c r="E45" s="35" t="s">
        <v>45</v>
      </c>
      <c r="F45" s="51">
        <f>attached_WatHeaEnergyUse!W19/'TechWatHea-MobileHome'!F7/31.54</f>
        <v>29.5944039315155</v>
      </c>
      <c r="G45" s="54">
        <f>G44</f>
        <v>17.9918985263299</v>
      </c>
      <c r="H45" s="50">
        <f>attached_WatHeaEnergyUse!BS19/'TechWatHea-MobileHome'!H7/31.54</f>
        <v>4.37609384908053</v>
      </c>
      <c r="I45" s="55">
        <f>I44</f>
        <v>13.1446943656981</v>
      </c>
      <c r="J45" s="50">
        <f>attached_WatHeaEnergyUse!DO19/'TechWatHea-MobileHome'!J7/31.54</f>
        <v>0.853202282815472</v>
      </c>
      <c r="K45" s="50">
        <f>attached_WatHeaEnergyUse!EM19/'TechWatHea-MobileHome'!K7/31.54</f>
        <v>23.7939917564997</v>
      </c>
      <c r="L45">
        <f>attached_WatHeaEnergyUse!FK19/'TechWatHea-MobileHome'!L7/31.54</f>
        <v>3.19499048826887</v>
      </c>
      <c r="P45" s="35" t="s">
        <v>165</v>
      </c>
      <c r="Q45" s="35" t="s">
        <v>67</v>
      </c>
      <c r="R45" s="35" t="s">
        <v>410</v>
      </c>
      <c r="S45" s="51">
        <f t="shared" si="1"/>
        <v>0.0282341</v>
      </c>
      <c r="T45" s="51">
        <f t="shared" si="0"/>
        <v>0.00602085</v>
      </c>
      <c r="U45" s="51">
        <f t="shared" si="0"/>
        <v>0.0018103</v>
      </c>
      <c r="V45" s="51">
        <f t="shared" si="0"/>
        <v>0.01388247</v>
      </c>
      <c r="W45" s="51">
        <f t="shared" si="0"/>
        <v>0.02483981</v>
      </c>
      <c r="X45" s="51">
        <f t="shared" si="0"/>
        <v>0.03796565</v>
      </c>
      <c r="Y45" s="51">
        <f t="shared" si="0"/>
        <v>0.03071496</v>
      </c>
    </row>
    <row r="46" ht="14.5" spans="1:25">
      <c r="A46" s="32"/>
      <c r="B46" s="32"/>
      <c r="C46" s="35" t="s">
        <v>166</v>
      </c>
      <c r="D46" s="35" t="s">
        <v>70</v>
      </c>
      <c r="E46" s="35" t="s">
        <v>45</v>
      </c>
      <c r="F46" s="51">
        <f>attached_WatHeaEnergyUse!W20/'TechWatHea-MobileHome'!F8/31.54</f>
        <v>0</v>
      </c>
      <c r="G46" s="51">
        <f>attached_WatHeaEnergyUse!AU20/'TechWatHea-MobileHome'!G8/31.54</f>
        <v>0</v>
      </c>
      <c r="H46" s="55">
        <f>H44</f>
        <v>32.2960376912855</v>
      </c>
      <c r="I46" s="55">
        <f>I44</f>
        <v>13.1446943656981</v>
      </c>
      <c r="J46" s="55">
        <f>J44</f>
        <v>2.07783572183143</v>
      </c>
      <c r="K46" s="50">
        <f>attached_WatHeaEnergyUse!EM20/'TechWatHea-MobileHome'!K8/31.54</f>
        <v>0</v>
      </c>
      <c r="L46">
        <f>attached_WatHeaEnergyUse!FK20/'TechWatHea-MobileHome'!L8/31.54</f>
        <v>0</v>
      </c>
      <c r="P46" s="35" t="s">
        <v>166</v>
      </c>
      <c r="Q46" s="35" t="s">
        <v>70</v>
      </c>
      <c r="R46" s="35" t="s">
        <v>410</v>
      </c>
      <c r="S46" s="51">
        <f t="shared" si="1"/>
        <v>0.0282341</v>
      </c>
      <c r="T46" s="51">
        <f t="shared" si="0"/>
        <v>0.00602085</v>
      </c>
      <c r="U46" s="51">
        <f t="shared" si="0"/>
        <v>0.0018103</v>
      </c>
      <c r="V46" s="51">
        <f t="shared" si="0"/>
        <v>0.01388247</v>
      </c>
      <c r="W46" s="51">
        <f t="shared" si="0"/>
        <v>0.02483981</v>
      </c>
      <c r="X46" s="51">
        <f t="shared" si="0"/>
        <v>0.03796565</v>
      </c>
      <c r="Y46" s="51">
        <f t="shared" si="0"/>
        <v>0.03071496</v>
      </c>
    </row>
    <row r="47" ht="14.5" spans="1:11">
      <c r="A47" s="32"/>
      <c r="B47" s="32"/>
      <c r="C47" s="32"/>
      <c r="D47" s="32"/>
      <c r="E47" s="32"/>
      <c r="F47" s="51"/>
      <c r="G47" s="50"/>
      <c r="H47" s="50"/>
      <c r="I47" s="50"/>
      <c r="J47" s="50"/>
      <c r="K47" s="50"/>
    </row>
    <row r="48" ht="14.5" spans="1:11">
      <c r="A48" s="32"/>
      <c r="B48" s="32"/>
      <c r="C48" s="32"/>
      <c r="D48" s="32"/>
      <c r="E48" s="32"/>
      <c r="F48" s="51"/>
      <c r="G48" s="50"/>
      <c r="H48" s="50"/>
      <c r="I48" s="50"/>
      <c r="J48" s="50"/>
      <c r="K48" s="50"/>
    </row>
    <row r="49" ht="14.5" spans="1:11">
      <c r="A49" s="32"/>
      <c r="B49" s="32"/>
      <c r="C49" s="32"/>
      <c r="D49" s="32"/>
      <c r="E49" s="32"/>
      <c r="F49" s="51"/>
      <c r="G49" s="50"/>
      <c r="H49" s="50"/>
      <c r="I49" s="50"/>
      <c r="J49" s="50"/>
      <c r="K49" s="50"/>
    </row>
    <row r="52" ht="14.5" spans="3:12">
      <c r="C52" s="56"/>
      <c r="D52" s="56"/>
      <c r="E52" s="33" t="s">
        <v>208</v>
      </c>
      <c r="F52" s="57"/>
      <c r="G52" s="57"/>
      <c r="H52" s="57"/>
      <c r="I52" s="57"/>
      <c r="J52" s="57"/>
      <c r="K52" s="57"/>
      <c r="L52" s="57"/>
    </row>
    <row r="53" ht="15.25" spans="3:12">
      <c r="C53" s="34" t="s">
        <v>11</v>
      </c>
      <c r="D53" s="34" t="s">
        <v>185</v>
      </c>
      <c r="E53" s="34" t="s">
        <v>186</v>
      </c>
      <c r="F53" t="s">
        <v>187</v>
      </c>
      <c r="G53" t="s">
        <v>188</v>
      </c>
      <c r="H53" t="s">
        <v>189</v>
      </c>
      <c r="I53" t="s">
        <v>190</v>
      </c>
      <c r="J53" t="s">
        <v>191</v>
      </c>
      <c r="K53" t="s">
        <v>192</v>
      </c>
      <c r="L53" t="s">
        <v>193</v>
      </c>
    </row>
    <row r="54" spans="3:14">
      <c r="C54" s="35" t="s">
        <v>161</v>
      </c>
      <c r="D54" s="35" t="s">
        <v>72</v>
      </c>
      <c r="E54" s="35" t="s">
        <v>45</v>
      </c>
      <c r="F54" s="48">
        <f>F41*S41</f>
        <v>0.10830606799151</v>
      </c>
      <c r="G54" s="48">
        <f t="shared" ref="G54:L58" si="3">G41*T41</f>
        <v>0.090907385659491</v>
      </c>
      <c r="H54" s="48">
        <f t="shared" si="3"/>
        <v>0.0457751150362285</v>
      </c>
      <c r="I54" s="48">
        <f t="shared" si="3"/>
        <v>0.130567500415649</v>
      </c>
      <c r="J54" s="48">
        <f t="shared" si="3"/>
        <v>0.0441056577435557</v>
      </c>
      <c r="K54" s="48">
        <f t="shared" si="3"/>
        <v>0.128190684192982</v>
      </c>
      <c r="L54" s="48">
        <f t="shared" si="3"/>
        <v>0.127362983210974</v>
      </c>
      <c r="N54" s="69">
        <f>AVERAGE(F54:L54)</f>
        <v>0.0964593420357701</v>
      </c>
    </row>
    <row r="55" spans="3:14">
      <c r="C55" s="35" t="s">
        <v>162</v>
      </c>
      <c r="D55" s="35" t="s">
        <v>76</v>
      </c>
      <c r="E55" s="35" t="s">
        <v>45</v>
      </c>
      <c r="F55" s="48">
        <f t="shared" ref="F55:F58" si="4">F42*S42</f>
        <v>0.114582419384115</v>
      </c>
      <c r="G55" s="48">
        <f t="shared" si="3"/>
        <v>0.262107022451882</v>
      </c>
      <c r="H55" s="48">
        <f t="shared" si="3"/>
        <v>0.116619592199805</v>
      </c>
      <c r="I55" s="48">
        <f t="shared" si="3"/>
        <v>0.234394149966297</v>
      </c>
      <c r="J55" s="48">
        <f t="shared" si="3"/>
        <v>0.126193334688478</v>
      </c>
      <c r="K55" s="48">
        <f t="shared" si="3"/>
        <v>0.437850825675696</v>
      </c>
      <c r="L55" s="48">
        <f t="shared" si="3"/>
        <v>0.37624510741166</v>
      </c>
      <c r="N55" s="69">
        <f t="shared" ref="N55:N59" si="5">AVERAGE(F55:L55)</f>
        <v>0.238284635968276</v>
      </c>
    </row>
    <row r="56" spans="3:14">
      <c r="C56" s="35" t="s">
        <v>163</v>
      </c>
      <c r="D56" s="35" t="s">
        <v>79</v>
      </c>
      <c r="E56" s="35" t="s">
        <v>45</v>
      </c>
      <c r="F56" s="48">
        <f t="shared" si="4"/>
        <v>0.314698005645006</v>
      </c>
      <c r="G56" s="48">
        <f t="shared" si="3"/>
        <v>0.0802916808576411</v>
      </c>
      <c r="H56" s="48">
        <f t="shared" si="3"/>
        <v>0.0635453181991122</v>
      </c>
      <c r="I56" s="48">
        <f t="shared" si="3"/>
        <v>0.182480825190973</v>
      </c>
      <c r="J56" s="48">
        <f t="shared" si="3"/>
        <v>0.014959803137286</v>
      </c>
      <c r="K56" s="48">
        <f t="shared" si="3"/>
        <v>0.00600059496670894</v>
      </c>
      <c r="L56" s="48">
        <f t="shared" si="3"/>
        <v>0.017626834953234</v>
      </c>
      <c r="N56" s="69">
        <f t="shared" si="5"/>
        <v>0.0970861518499944</v>
      </c>
    </row>
    <row r="57" spans="3:14">
      <c r="C57" s="35" t="s">
        <v>164</v>
      </c>
      <c r="D57" s="35" t="s">
        <v>82</v>
      </c>
      <c r="E57" s="35" t="s">
        <v>45</v>
      </c>
      <c r="F57" s="48">
        <f t="shared" si="4"/>
        <v>0.274631570612687</v>
      </c>
      <c r="G57" s="48">
        <f t="shared" si="3"/>
        <v>0.108326522242253</v>
      </c>
      <c r="H57" s="48">
        <f t="shared" si="3"/>
        <v>0.0584655170325342</v>
      </c>
      <c r="I57" s="48">
        <f t="shared" si="3"/>
        <v>0.182480825190973</v>
      </c>
      <c r="J57" s="48">
        <f t="shared" si="3"/>
        <v>0.0516130445415055</v>
      </c>
      <c r="K57" s="48">
        <f t="shared" si="3"/>
        <v>0.295079293593108</v>
      </c>
      <c r="L57" s="48">
        <f t="shared" si="3"/>
        <v>0.123873786124685</v>
      </c>
      <c r="N57" s="69">
        <f t="shared" si="5"/>
        <v>0.156352937048249</v>
      </c>
    </row>
    <row r="58" spans="3:14">
      <c r="C58" s="35" t="s">
        <v>165</v>
      </c>
      <c r="D58" s="35" t="s">
        <v>67</v>
      </c>
      <c r="E58" s="35" t="s">
        <v>45</v>
      </c>
      <c r="F58" s="48">
        <f t="shared" si="4"/>
        <v>0.835571360042803</v>
      </c>
      <c r="G58" s="48">
        <f t="shared" si="3"/>
        <v>0.108326522242253</v>
      </c>
      <c r="H58" s="48">
        <f t="shared" si="3"/>
        <v>0.00792204269499049</v>
      </c>
      <c r="I58" s="48">
        <f t="shared" si="3"/>
        <v>0.182480825190973</v>
      </c>
      <c r="J58" s="48">
        <f t="shared" si="3"/>
        <v>0.0211933825967026</v>
      </c>
      <c r="K58" s="48">
        <f t="shared" si="3"/>
        <v>0.903354363130152</v>
      </c>
      <c r="L58" s="48">
        <f t="shared" si="3"/>
        <v>0.0981340050475587</v>
      </c>
      <c r="N58" s="69">
        <f t="shared" si="5"/>
        <v>0.308140357277919</v>
      </c>
    </row>
    <row r="59" spans="3:14">
      <c r="C59" s="35" t="s">
        <v>166</v>
      </c>
      <c r="D59" s="35" t="s">
        <v>70</v>
      </c>
      <c r="E59" s="35" t="s">
        <v>45</v>
      </c>
      <c r="F59" s="48">
        <f>IF(F46*S46=0,0.1,F46*S46)</f>
        <v>0.1</v>
      </c>
      <c r="G59" s="48">
        <f t="shared" ref="G59:L59" si="6">IF(G46*T46=0,0.1,G46*T46)</f>
        <v>0.1</v>
      </c>
      <c r="H59" s="48">
        <f t="shared" si="6"/>
        <v>0.0584655170325342</v>
      </c>
      <c r="I59" s="48">
        <f t="shared" si="6"/>
        <v>0.182480825190973</v>
      </c>
      <c r="J59" s="48">
        <f t="shared" si="6"/>
        <v>0.0516130445415055</v>
      </c>
      <c r="K59" s="48">
        <f t="shared" si="6"/>
        <v>0.1</v>
      </c>
      <c r="L59" s="48">
        <f t="shared" si="6"/>
        <v>0.1</v>
      </c>
      <c r="N59" s="69">
        <f t="shared" si="5"/>
        <v>0.0989370552521446</v>
      </c>
    </row>
    <row r="66" ht="14.5" spans="3:12">
      <c r="C66" s="56"/>
      <c r="D66" s="56"/>
      <c r="E66" s="33" t="s">
        <v>206</v>
      </c>
      <c r="F66" s="57"/>
      <c r="G66" s="57"/>
      <c r="H66" s="57"/>
      <c r="I66" s="57"/>
      <c r="J66" s="57"/>
      <c r="K66" s="57"/>
      <c r="L66" s="57"/>
    </row>
    <row r="67" ht="15.25" spans="3:12">
      <c r="C67" s="34" t="s">
        <v>11</v>
      </c>
      <c r="D67" s="34" t="s">
        <v>185</v>
      </c>
      <c r="E67" s="34" t="s">
        <v>186</v>
      </c>
      <c r="F67" t="s">
        <v>187</v>
      </c>
      <c r="G67" t="s">
        <v>188</v>
      </c>
      <c r="H67" t="s">
        <v>189</v>
      </c>
      <c r="I67" t="s">
        <v>190</v>
      </c>
      <c r="J67" t="s">
        <v>191</v>
      </c>
      <c r="K67" t="s">
        <v>192</v>
      </c>
      <c r="L67" t="s">
        <v>193</v>
      </c>
    </row>
    <row r="68" spans="3:12">
      <c r="C68" s="35" t="s">
        <v>161</v>
      </c>
      <c r="D68" s="35" t="s">
        <v>72</v>
      </c>
      <c r="E68" s="35" t="s">
        <v>45</v>
      </c>
      <c r="F68" s="48">
        <v>31.54</v>
      </c>
      <c r="G68" s="48">
        <v>31.54</v>
      </c>
      <c r="H68" s="48">
        <v>31.54</v>
      </c>
      <c r="I68" s="48">
        <v>31.54</v>
      </c>
      <c r="J68" s="48">
        <v>31.54</v>
      </c>
      <c r="K68" s="48">
        <v>31.54</v>
      </c>
      <c r="L68" s="48">
        <v>31.54</v>
      </c>
    </row>
    <row r="69" spans="3:12">
      <c r="C69" s="35" t="s">
        <v>162</v>
      </c>
      <c r="D69" s="35" t="s">
        <v>76</v>
      </c>
      <c r="E69" s="35" t="s">
        <v>45</v>
      </c>
      <c r="F69" s="48">
        <v>31.54</v>
      </c>
      <c r="G69" s="48">
        <v>31.54</v>
      </c>
      <c r="H69" s="48">
        <v>31.54</v>
      </c>
      <c r="I69" s="48">
        <v>31.54</v>
      </c>
      <c r="J69" s="48">
        <v>31.54</v>
      </c>
      <c r="K69" s="48">
        <v>31.54</v>
      </c>
      <c r="L69" s="48">
        <v>31.54</v>
      </c>
    </row>
    <row r="70" spans="3:12">
      <c r="C70" s="35" t="s">
        <v>163</v>
      </c>
      <c r="D70" s="35" t="s">
        <v>79</v>
      </c>
      <c r="E70" s="35" t="s">
        <v>45</v>
      </c>
      <c r="F70" s="48">
        <v>31.54</v>
      </c>
      <c r="G70" s="48">
        <v>31.54</v>
      </c>
      <c r="H70" s="48">
        <v>31.54</v>
      </c>
      <c r="I70" s="48">
        <v>31.54</v>
      </c>
      <c r="J70" s="48">
        <v>31.54</v>
      </c>
      <c r="K70" s="48">
        <v>31.54</v>
      </c>
      <c r="L70" s="48">
        <v>31.54</v>
      </c>
    </row>
    <row r="71" spans="3:12">
      <c r="C71" s="35" t="s">
        <v>164</v>
      </c>
      <c r="D71" s="35" t="s">
        <v>82</v>
      </c>
      <c r="E71" s="35" t="s">
        <v>45</v>
      </c>
      <c r="F71" s="48">
        <v>31.54</v>
      </c>
      <c r="G71" s="48">
        <v>31.54</v>
      </c>
      <c r="H71" s="48">
        <v>31.54</v>
      </c>
      <c r="I71" s="48">
        <v>31.54</v>
      </c>
      <c r="J71" s="48">
        <v>31.54</v>
      </c>
      <c r="K71" s="48">
        <v>31.54</v>
      </c>
      <c r="L71" s="48">
        <v>31.54</v>
      </c>
    </row>
    <row r="72" spans="3:12">
      <c r="C72" s="35" t="s">
        <v>165</v>
      </c>
      <c r="D72" s="35" t="s">
        <v>67</v>
      </c>
      <c r="E72" s="35" t="s">
        <v>45</v>
      </c>
      <c r="F72" s="48">
        <v>31.54</v>
      </c>
      <c r="G72" s="48">
        <v>31.54</v>
      </c>
      <c r="H72" s="48">
        <v>31.54</v>
      </c>
      <c r="I72" s="48">
        <v>31.54</v>
      </c>
      <c r="J72" s="48">
        <v>31.54</v>
      </c>
      <c r="K72" s="48">
        <v>31.54</v>
      </c>
      <c r="L72" s="48">
        <v>31.54</v>
      </c>
    </row>
    <row r="73" spans="3:12">
      <c r="C73" s="35" t="s">
        <v>166</v>
      </c>
      <c r="D73" s="35" t="s">
        <v>70</v>
      </c>
      <c r="E73" s="35" t="s">
        <v>45</v>
      </c>
      <c r="F73" s="48">
        <v>31.54</v>
      </c>
      <c r="G73" s="48">
        <v>31.54</v>
      </c>
      <c r="H73" s="48">
        <v>31.54</v>
      </c>
      <c r="I73" s="48">
        <v>31.54</v>
      </c>
      <c r="J73" s="48">
        <v>31.54</v>
      </c>
      <c r="K73" s="48">
        <v>31.54</v>
      </c>
      <c r="L73" s="48">
        <v>31.54</v>
      </c>
    </row>
    <row r="79" ht="14.5" spans="5:5">
      <c r="E79" s="33" t="s">
        <v>183</v>
      </c>
    </row>
    <row r="80" ht="15.25" spans="3:12">
      <c r="C80" s="34" t="s">
        <v>11</v>
      </c>
      <c r="D80" s="34" t="s">
        <v>185</v>
      </c>
      <c r="E80" s="34" t="s">
        <v>186</v>
      </c>
      <c r="F80" t="s">
        <v>187</v>
      </c>
      <c r="G80" t="s">
        <v>188</v>
      </c>
      <c r="H80" t="s">
        <v>189</v>
      </c>
      <c r="I80" t="s">
        <v>190</v>
      </c>
      <c r="J80" t="s">
        <v>191</v>
      </c>
      <c r="K80" t="s">
        <v>192</v>
      </c>
      <c r="L80" t="s">
        <v>193</v>
      </c>
    </row>
    <row r="81" ht="14.5" spans="3:12">
      <c r="C81" s="35" t="s">
        <v>161</v>
      </c>
      <c r="D81" s="35" t="s">
        <v>72</v>
      </c>
      <c r="E81" s="35" t="s">
        <v>45</v>
      </c>
      <c r="F81" s="59">
        <v>1</v>
      </c>
      <c r="G81" s="59">
        <v>1</v>
      </c>
      <c r="H81" s="59">
        <v>1</v>
      </c>
      <c r="I81" s="59">
        <v>1</v>
      </c>
      <c r="J81" s="59">
        <v>1</v>
      </c>
      <c r="K81" s="59">
        <v>1</v>
      </c>
      <c r="L81" s="59">
        <v>1</v>
      </c>
    </row>
    <row r="82" ht="14.5" spans="3:12">
      <c r="C82" s="35" t="s">
        <v>162</v>
      </c>
      <c r="D82" s="35" t="s">
        <v>76</v>
      </c>
      <c r="E82" s="35" t="s">
        <v>45</v>
      </c>
      <c r="F82" s="59">
        <v>1</v>
      </c>
      <c r="G82" s="59">
        <v>1</v>
      </c>
      <c r="H82" s="59">
        <v>1</v>
      </c>
      <c r="I82" s="59">
        <v>1</v>
      </c>
      <c r="J82" s="59">
        <v>1</v>
      </c>
      <c r="K82" s="59">
        <v>1</v>
      </c>
      <c r="L82" s="59">
        <v>1</v>
      </c>
    </row>
    <row r="83" ht="14.5" spans="3:12">
      <c r="C83" s="35" t="s">
        <v>163</v>
      </c>
      <c r="D83" s="35" t="s">
        <v>79</v>
      </c>
      <c r="E83" s="35" t="s">
        <v>45</v>
      </c>
      <c r="F83" s="59">
        <v>1</v>
      </c>
      <c r="G83" s="59">
        <v>1</v>
      </c>
      <c r="H83" s="59">
        <v>1</v>
      </c>
      <c r="I83" s="59">
        <v>1</v>
      </c>
      <c r="J83" s="59">
        <v>1</v>
      </c>
      <c r="K83" s="59">
        <v>1</v>
      </c>
      <c r="L83" s="59">
        <v>1</v>
      </c>
    </row>
    <row r="84" ht="14.5" spans="3:12">
      <c r="C84" s="35" t="s">
        <v>164</v>
      </c>
      <c r="D84" s="35" t="s">
        <v>82</v>
      </c>
      <c r="E84" s="35" t="s">
        <v>45</v>
      </c>
      <c r="F84" s="59">
        <v>1</v>
      </c>
      <c r="G84" s="59">
        <v>1</v>
      </c>
      <c r="H84" s="59">
        <v>1</v>
      </c>
      <c r="I84" s="59">
        <v>1</v>
      </c>
      <c r="J84" s="59">
        <v>1</v>
      </c>
      <c r="K84" s="59">
        <v>1</v>
      </c>
      <c r="L84" s="59">
        <v>1</v>
      </c>
    </row>
    <row r="85" ht="14.5" spans="3:12">
      <c r="C85" s="35" t="s">
        <v>165</v>
      </c>
      <c r="D85" s="35" t="s">
        <v>67</v>
      </c>
      <c r="E85" s="35" t="s">
        <v>45</v>
      </c>
      <c r="F85" s="59">
        <v>1</v>
      </c>
      <c r="G85" s="59">
        <v>1</v>
      </c>
      <c r="H85" s="59">
        <v>1</v>
      </c>
      <c r="I85" s="59">
        <v>1</v>
      </c>
      <c r="J85" s="59">
        <v>1</v>
      </c>
      <c r="K85" s="59">
        <v>1</v>
      </c>
      <c r="L85" s="59">
        <v>1</v>
      </c>
    </row>
    <row r="86" ht="14.5" spans="3:12">
      <c r="C86" s="35" t="s">
        <v>166</v>
      </c>
      <c r="D86" s="35" t="s">
        <v>70</v>
      </c>
      <c r="E86" s="35" t="s">
        <v>45</v>
      </c>
      <c r="F86" s="59">
        <v>1</v>
      </c>
      <c r="G86" s="59">
        <v>1</v>
      </c>
      <c r="H86" s="59">
        <v>1</v>
      </c>
      <c r="I86" s="59">
        <v>1</v>
      </c>
      <c r="J86" s="59">
        <v>1</v>
      </c>
      <c r="K86" s="59">
        <v>1</v>
      </c>
      <c r="L86" s="59">
        <v>1</v>
      </c>
    </row>
  </sheetData>
  <pageMargins left="0.7" right="0.7" top="0.75" bottom="0.75" header="0.3" footer="0.3"/>
  <pageSetup paperSize="1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K115"/>
  <sheetViews>
    <sheetView workbookViewId="0">
      <selection activeCell="ER1" sqref="ER$1:FJ$1048576"/>
    </sheetView>
  </sheetViews>
  <sheetFormatPr defaultColWidth="9" defaultRowHeight="12.5"/>
  <cols>
    <col min="2" max="2" width="30.4545454545455" customWidth="1"/>
    <col min="4" max="22" width="9" hidden="1" customWidth="1"/>
    <col min="28" max="46" width="9" hidden="1" customWidth="1"/>
    <col min="52" max="70" width="9" hidden="1" customWidth="1"/>
    <col min="76" max="94" width="9" hidden="1" customWidth="1"/>
    <col min="100" max="118" width="9" hidden="1" customWidth="1"/>
    <col min="124" max="142" width="9" hidden="1" customWidth="1"/>
    <col min="148" max="166" width="9" hidden="1" customWidth="1"/>
  </cols>
  <sheetData>
    <row r="1" ht="14.5" spans="1:16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</row>
    <row r="2" ht="14.5" spans="1:16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</row>
    <row r="3" ht="14.5" spans="1:16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</row>
    <row r="4" ht="14.5" spans="1:16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</row>
    <row r="5" ht="18" spans="1:167">
      <c r="A5" s="2" t="s">
        <v>251</v>
      </c>
      <c r="B5" s="2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1"/>
      <c r="Q5" s="1"/>
      <c r="R5" s="1"/>
      <c r="S5" s="1"/>
      <c r="T5" s="1"/>
      <c r="U5" s="1"/>
      <c r="V5" s="1"/>
      <c r="W5" s="1"/>
      <c r="Y5" s="2" t="s">
        <v>251</v>
      </c>
      <c r="Z5" s="2"/>
      <c r="AA5" s="1"/>
      <c r="AB5" s="1"/>
      <c r="AC5" s="1"/>
      <c r="AD5" s="3"/>
      <c r="AE5" s="3"/>
      <c r="AF5" s="3"/>
      <c r="AG5" s="3"/>
      <c r="AH5" s="3"/>
      <c r="AI5" s="3"/>
      <c r="AJ5" s="3"/>
      <c r="AK5" s="3"/>
      <c r="AL5" s="3"/>
      <c r="AM5" s="3"/>
      <c r="AN5" s="1"/>
      <c r="AO5" s="1"/>
      <c r="AP5" s="1"/>
      <c r="AQ5" s="1"/>
      <c r="AR5" s="1"/>
      <c r="AS5" s="1"/>
      <c r="AT5" s="1"/>
      <c r="AU5" s="1"/>
      <c r="AW5" s="2" t="s">
        <v>251</v>
      </c>
      <c r="AX5" s="2"/>
      <c r="AY5" s="1"/>
      <c r="AZ5" s="1"/>
      <c r="BA5" s="1"/>
      <c r="BB5" s="3"/>
      <c r="BC5" s="3"/>
      <c r="BD5" s="3"/>
      <c r="BE5" s="3"/>
      <c r="BF5" s="3"/>
      <c r="BG5" s="3"/>
      <c r="BH5" s="3"/>
      <c r="BI5" s="3"/>
      <c r="BJ5" s="3"/>
      <c r="BK5" s="3"/>
      <c r="BL5" s="1"/>
      <c r="BM5" s="1"/>
      <c r="BN5" s="1"/>
      <c r="BO5" s="1"/>
      <c r="BP5" s="1"/>
      <c r="BQ5" s="1"/>
      <c r="BR5" s="1"/>
      <c r="BS5" s="1"/>
      <c r="BU5" s="2" t="s">
        <v>251</v>
      </c>
      <c r="BV5" s="2"/>
      <c r="BW5" s="1"/>
      <c r="BX5" s="1"/>
      <c r="BY5" s="1"/>
      <c r="BZ5" s="3"/>
      <c r="CA5" s="3"/>
      <c r="CB5" s="3"/>
      <c r="CC5" s="3"/>
      <c r="CD5" s="3"/>
      <c r="CE5" s="3"/>
      <c r="CF5" s="3"/>
      <c r="CG5" s="3"/>
      <c r="CH5" s="3"/>
      <c r="CI5" s="3"/>
      <c r="CJ5" s="1"/>
      <c r="CK5" s="1"/>
      <c r="CL5" s="1"/>
      <c r="CM5" s="1"/>
      <c r="CN5" s="1"/>
      <c r="CO5" s="1"/>
      <c r="CP5" s="1"/>
      <c r="CQ5" s="1"/>
      <c r="CS5" s="2" t="s">
        <v>251</v>
      </c>
      <c r="CT5" s="2"/>
      <c r="CU5" s="1"/>
      <c r="CV5" s="1"/>
      <c r="CW5" s="1"/>
      <c r="CX5" s="3"/>
      <c r="CY5" s="3"/>
      <c r="CZ5" s="3"/>
      <c r="DA5" s="3"/>
      <c r="DB5" s="3"/>
      <c r="DC5" s="3"/>
      <c r="DD5" s="3"/>
      <c r="DE5" s="3"/>
      <c r="DF5" s="3"/>
      <c r="DG5" s="3"/>
      <c r="DH5" s="1"/>
      <c r="DI5" s="1"/>
      <c r="DJ5" s="1"/>
      <c r="DK5" s="1"/>
      <c r="DL5" s="1"/>
      <c r="DM5" s="1"/>
      <c r="DN5" s="1"/>
      <c r="DO5" s="1"/>
      <c r="DQ5" s="2" t="s">
        <v>251</v>
      </c>
      <c r="DR5" s="2"/>
      <c r="DS5" s="1"/>
      <c r="DT5" s="1"/>
      <c r="DU5" s="1"/>
      <c r="DV5" s="3"/>
      <c r="DW5" s="3"/>
      <c r="DX5" s="3"/>
      <c r="DY5" s="3"/>
      <c r="DZ5" s="3"/>
      <c r="EA5" s="3"/>
      <c r="EB5" s="3"/>
      <c r="EC5" s="3"/>
      <c r="ED5" s="3"/>
      <c r="EE5" s="3"/>
      <c r="EF5" s="1"/>
      <c r="EG5" s="1"/>
      <c r="EH5" s="1"/>
      <c r="EI5" s="1"/>
      <c r="EJ5" s="1"/>
      <c r="EK5" s="1"/>
      <c r="EL5" s="1"/>
      <c r="EM5" s="1"/>
      <c r="EO5" s="2" t="s">
        <v>251</v>
      </c>
      <c r="EP5" s="2"/>
      <c r="EQ5" s="1"/>
      <c r="ER5" s="1"/>
      <c r="ES5" s="1"/>
      <c r="ET5" s="3"/>
      <c r="EU5" s="3"/>
      <c r="EV5" s="3"/>
      <c r="EW5" s="3"/>
      <c r="EX5" s="3"/>
      <c r="EY5" s="3"/>
      <c r="EZ5" s="3"/>
      <c r="FA5" s="3"/>
      <c r="FB5" s="3"/>
      <c r="FC5" s="3"/>
      <c r="FD5" s="1"/>
      <c r="FE5" s="1"/>
      <c r="FF5" s="1"/>
      <c r="FG5" s="1"/>
      <c r="FH5" s="1"/>
      <c r="FI5" s="1"/>
      <c r="FJ5" s="1"/>
      <c r="FK5" s="1"/>
    </row>
    <row r="6" ht="18" spans="1:16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Y6" s="2"/>
      <c r="Z6" s="2"/>
      <c r="AA6" s="1"/>
      <c r="AB6" s="1"/>
      <c r="AC6" s="1"/>
      <c r="AD6" s="3"/>
      <c r="AE6" s="3"/>
      <c r="AF6" s="3"/>
      <c r="AG6" s="3"/>
      <c r="AH6" s="3"/>
      <c r="AI6" s="3"/>
      <c r="AJ6" s="3"/>
      <c r="AK6" s="3"/>
      <c r="AL6" s="3"/>
      <c r="AM6" s="3"/>
      <c r="AN6" s="1"/>
      <c r="AO6" s="1"/>
      <c r="AP6" s="1"/>
      <c r="AQ6" s="1"/>
      <c r="AR6" s="1"/>
      <c r="AS6" s="1"/>
      <c r="AT6" s="1"/>
      <c r="AU6" s="1"/>
      <c r="AW6" s="2"/>
      <c r="AX6" s="2"/>
      <c r="AY6" s="1"/>
      <c r="AZ6" s="1"/>
      <c r="BA6" s="1"/>
      <c r="BB6" s="3"/>
      <c r="BC6" s="3"/>
      <c r="BD6" s="3"/>
      <c r="BE6" s="3"/>
      <c r="BF6" s="3"/>
      <c r="BG6" s="3"/>
      <c r="BH6" s="3"/>
      <c r="BI6" s="3"/>
      <c r="BJ6" s="3"/>
      <c r="BK6" s="3"/>
      <c r="BL6" s="1"/>
      <c r="BM6" s="1"/>
      <c r="BN6" s="1"/>
      <c r="BO6" s="1"/>
      <c r="BP6" s="1"/>
      <c r="BQ6" s="1"/>
      <c r="BR6" s="1"/>
      <c r="BS6" s="1"/>
      <c r="BU6" s="2"/>
      <c r="BV6" s="2"/>
      <c r="BW6" s="1"/>
      <c r="BX6" s="1"/>
      <c r="BY6" s="1"/>
      <c r="BZ6" s="3"/>
      <c r="CA6" s="3"/>
      <c r="CB6" s="3"/>
      <c r="CC6" s="3"/>
      <c r="CD6" s="3"/>
      <c r="CE6" s="3"/>
      <c r="CF6" s="3"/>
      <c r="CG6" s="3"/>
      <c r="CH6" s="3"/>
      <c r="CI6" s="3"/>
      <c r="CJ6" s="1"/>
      <c r="CK6" s="1"/>
      <c r="CL6" s="1"/>
      <c r="CM6" s="1"/>
      <c r="CN6" s="1"/>
      <c r="CO6" s="1"/>
      <c r="CP6" s="1"/>
      <c r="CQ6" s="1"/>
      <c r="CS6" s="2"/>
      <c r="CT6" s="2"/>
      <c r="CU6" s="1"/>
      <c r="CV6" s="1"/>
      <c r="CW6" s="1"/>
      <c r="CX6" s="3"/>
      <c r="CY6" s="3"/>
      <c r="CZ6" s="3"/>
      <c r="DA6" s="3"/>
      <c r="DB6" s="3"/>
      <c r="DC6" s="3"/>
      <c r="DD6" s="3"/>
      <c r="DE6" s="3"/>
      <c r="DF6" s="3"/>
      <c r="DG6" s="3"/>
      <c r="DH6" s="1"/>
      <c r="DI6" s="1"/>
      <c r="DJ6" s="1"/>
      <c r="DK6" s="1"/>
      <c r="DL6" s="1"/>
      <c r="DM6" s="1"/>
      <c r="DN6" s="1"/>
      <c r="DO6" s="1"/>
      <c r="DQ6" s="2"/>
      <c r="DR6" s="2"/>
      <c r="DS6" s="1"/>
      <c r="DT6" s="1"/>
      <c r="DU6" s="1"/>
      <c r="DV6" s="3"/>
      <c r="DW6" s="3"/>
      <c r="DX6" s="3"/>
      <c r="DY6" s="3"/>
      <c r="DZ6" s="3"/>
      <c r="EA6" s="3"/>
      <c r="EB6" s="3"/>
      <c r="EC6" s="3"/>
      <c r="ED6" s="3"/>
      <c r="EE6" s="3"/>
      <c r="EF6" s="1"/>
      <c r="EG6" s="1"/>
      <c r="EH6" s="1"/>
      <c r="EI6" s="1"/>
      <c r="EJ6" s="1"/>
      <c r="EK6" s="1"/>
      <c r="EL6" s="1"/>
      <c r="EM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</row>
    <row r="7" ht="17.5" spans="1:167">
      <c r="A7" s="4" t="s">
        <v>252</v>
      </c>
      <c r="B7" s="4"/>
      <c r="C7" s="3"/>
      <c r="D7" s="3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Y7" s="4" t="s">
        <v>253</v>
      </c>
      <c r="Z7" s="4"/>
      <c r="AA7" s="3"/>
      <c r="AB7" s="3"/>
      <c r="AC7" s="3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W7" s="4" t="s">
        <v>254</v>
      </c>
      <c r="AX7" s="4"/>
      <c r="AY7" s="3"/>
      <c r="AZ7" s="3"/>
      <c r="BA7" s="3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U7" s="4" t="s">
        <v>255</v>
      </c>
      <c r="BV7" s="4"/>
      <c r="BW7" s="3"/>
      <c r="BX7" s="3"/>
      <c r="BY7" s="3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S7" s="4" t="s">
        <v>256</v>
      </c>
      <c r="CT7" s="4"/>
      <c r="CU7" s="3"/>
      <c r="CV7" s="3"/>
      <c r="CW7" s="3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Q7" s="4" t="s">
        <v>257</v>
      </c>
      <c r="DR7" s="4"/>
      <c r="DS7" s="3"/>
      <c r="DT7" s="3"/>
      <c r="DU7" s="3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O7" s="4" t="s">
        <v>258</v>
      </c>
      <c r="EP7" s="4"/>
      <c r="EQ7" s="3"/>
      <c r="ER7" s="3"/>
      <c r="ES7" s="3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</row>
    <row r="8" ht="15.5" spans="1:167">
      <c r="A8" s="4" t="s">
        <v>411</v>
      </c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Y8" s="4" t="s">
        <v>411</v>
      </c>
      <c r="Z8" s="4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W8" s="4" t="s">
        <v>411</v>
      </c>
      <c r="AX8" s="4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4" t="s">
        <v>411</v>
      </c>
      <c r="BV8" s="4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S8" s="4" t="s">
        <v>411</v>
      </c>
      <c r="CT8" s="4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Q8" s="4" t="s">
        <v>411</v>
      </c>
      <c r="DR8" s="4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O8" s="4" t="s">
        <v>411</v>
      </c>
      <c r="EP8" s="4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</row>
    <row r="9" ht="15.5" spans="1:16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Y9" s="1"/>
      <c r="Z9" s="1"/>
      <c r="AA9" s="17"/>
      <c r="AB9" s="17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W9" s="1"/>
      <c r="AX9" s="1"/>
      <c r="AY9" s="17"/>
      <c r="AZ9" s="17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U9" s="1"/>
      <c r="BV9" s="1"/>
      <c r="BW9" s="17"/>
      <c r="BX9" s="17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S9" s="1"/>
      <c r="CT9" s="1"/>
      <c r="CU9" s="17"/>
      <c r="CV9" s="17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Q9" s="1"/>
      <c r="DR9" s="1"/>
      <c r="DS9" s="17"/>
      <c r="DT9" s="17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</row>
    <row r="10" ht="14.5" spans="1:16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</row>
    <row r="11" ht="15.25" spans="1:167">
      <c r="A11" s="1"/>
      <c r="B11" s="1"/>
      <c r="C11" s="6">
        <v>2000</v>
      </c>
      <c r="D11" s="6">
        <v>2001</v>
      </c>
      <c r="E11" s="6">
        <v>2002</v>
      </c>
      <c r="F11" s="6">
        <v>2003</v>
      </c>
      <c r="G11" s="6">
        <v>2004</v>
      </c>
      <c r="H11" s="6">
        <v>2005</v>
      </c>
      <c r="I11" s="6">
        <v>2006</v>
      </c>
      <c r="J11" s="6">
        <v>2007</v>
      </c>
      <c r="K11" s="6">
        <v>2008</v>
      </c>
      <c r="L11" s="6">
        <v>2009</v>
      </c>
      <c r="M11" s="6">
        <v>2010</v>
      </c>
      <c r="N11" s="6">
        <v>2011</v>
      </c>
      <c r="O11" s="6">
        <v>2012</v>
      </c>
      <c r="P11" s="6">
        <v>2013</v>
      </c>
      <c r="Q11" s="6">
        <v>2014</v>
      </c>
      <c r="R11" s="6">
        <v>2015</v>
      </c>
      <c r="S11" s="6">
        <v>2016</v>
      </c>
      <c r="T11" s="6">
        <v>2017</v>
      </c>
      <c r="U11" s="6">
        <v>2018</v>
      </c>
      <c r="V11" s="6">
        <v>2019</v>
      </c>
      <c r="W11" s="6">
        <v>2020</v>
      </c>
      <c r="Y11" s="1"/>
      <c r="Z11" s="1"/>
      <c r="AA11" s="6">
        <v>2000</v>
      </c>
      <c r="AB11" s="6">
        <v>2001</v>
      </c>
      <c r="AC11" s="6">
        <v>2002</v>
      </c>
      <c r="AD11" s="6">
        <v>2003</v>
      </c>
      <c r="AE11" s="6">
        <v>2004</v>
      </c>
      <c r="AF11" s="6">
        <v>2005</v>
      </c>
      <c r="AG11" s="6">
        <v>2006</v>
      </c>
      <c r="AH11" s="6">
        <v>2007</v>
      </c>
      <c r="AI11" s="6">
        <v>2008</v>
      </c>
      <c r="AJ11" s="6">
        <v>2009</v>
      </c>
      <c r="AK11" s="6">
        <v>2010</v>
      </c>
      <c r="AL11" s="6">
        <v>2011</v>
      </c>
      <c r="AM11" s="6">
        <v>2012</v>
      </c>
      <c r="AN11" s="6">
        <v>2013</v>
      </c>
      <c r="AO11" s="6">
        <v>2014</v>
      </c>
      <c r="AP11" s="6">
        <v>2015</v>
      </c>
      <c r="AQ11" s="6">
        <v>2016</v>
      </c>
      <c r="AR11" s="6">
        <v>2017</v>
      </c>
      <c r="AS11" s="6">
        <v>2018</v>
      </c>
      <c r="AT11" s="6">
        <v>2019</v>
      </c>
      <c r="AU11" s="6">
        <v>2020</v>
      </c>
      <c r="AW11" s="1"/>
      <c r="AX11" s="1"/>
      <c r="AY11" s="6">
        <v>2000</v>
      </c>
      <c r="AZ11" s="6">
        <v>2001</v>
      </c>
      <c r="BA11" s="6">
        <v>2002</v>
      </c>
      <c r="BB11" s="6">
        <v>2003</v>
      </c>
      <c r="BC11" s="6">
        <v>2004</v>
      </c>
      <c r="BD11" s="6">
        <v>2005</v>
      </c>
      <c r="BE11" s="6">
        <v>2006</v>
      </c>
      <c r="BF11" s="6">
        <v>2007</v>
      </c>
      <c r="BG11" s="6">
        <v>2008</v>
      </c>
      <c r="BH11" s="6">
        <v>2009</v>
      </c>
      <c r="BI11" s="6">
        <v>2010</v>
      </c>
      <c r="BJ11" s="6">
        <v>2011</v>
      </c>
      <c r="BK11" s="6">
        <v>2012</v>
      </c>
      <c r="BL11" s="6">
        <v>2013</v>
      </c>
      <c r="BM11" s="6">
        <v>2014</v>
      </c>
      <c r="BN11" s="6">
        <v>2015</v>
      </c>
      <c r="BO11" s="6">
        <v>2016</v>
      </c>
      <c r="BP11" s="6">
        <v>2017</v>
      </c>
      <c r="BQ11" s="6">
        <v>2018</v>
      </c>
      <c r="BR11" s="6">
        <v>2019</v>
      </c>
      <c r="BS11" s="6">
        <v>2020</v>
      </c>
      <c r="BU11" s="1"/>
      <c r="BV11" s="1"/>
      <c r="BW11" s="6">
        <v>2000</v>
      </c>
      <c r="BX11" s="6">
        <v>2001</v>
      </c>
      <c r="BY11" s="6">
        <v>2002</v>
      </c>
      <c r="BZ11" s="6">
        <v>2003</v>
      </c>
      <c r="CA11" s="6">
        <v>2004</v>
      </c>
      <c r="CB11" s="6">
        <v>2005</v>
      </c>
      <c r="CC11" s="6">
        <v>2006</v>
      </c>
      <c r="CD11" s="6">
        <v>2007</v>
      </c>
      <c r="CE11" s="6">
        <v>2008</v>
      </c>
      <c r="CF11" s="6">
        <v>2009</v>
      </c>
      <c r="CG11" s="6">
        <v>2010</v>
      </c>
      <c r="CH11" s="6">
        <v>2011</v>
      </c>
      <c r="CI11" s="6">
        <v>2012</v>
      </c>
      <c r="CJ11" s="6">
        <v>2013</v>
      </c>
      <c r="CK11" s="6">
        <v>2014</v>
      </c>
      <c r="CL11" s="6">
        <v>2015</v>
      </c>
      <c r="CM11" s="6">
        <v>2016</v>
      </c>
      <c r="CN11" s="6">
        <v>2017</v>
      </c>
      <c r="CO11" s="6">
        <v>2018</v>
      </c>
      <c r="CP11" s="6">
        <v>2019</v>
      </c>
      <c r="CQ11" s="6">
        <v>2020</v>
      </c>
      <c r="CS11" s="1"/>
      <c r="CT11" s="1"/>
      <c r="CU11" s="6">
        <v>2000</v>
      </c>
      <c r="CV11" s="6">
        <v>2001</v>
      </c>
      <c r="CW11" s="6">
        <v>2002</v>
      </c>
      <c r="CX11" s="6">
        <v>2003</v>
      </c>
      <c r="CY11" s="6">
        <v>2004</v>
      </c>
      <c r="CZ11" s="6">
        <v>2005</v>
      </c>
      <c r="DA11" s="6">
        <v>2006</v>
      </c>
      <c r="DB11" s="6">
        <v>2007</v>
      </c>
      <c r="DC11" s="6">
        <v>2008</v>
      </c>
      <c r="DD11" s="6">
        <v>2009</v>
      </c>
      <c r="DE11" s="6">
        <v>2010</v>
      </c>
      <c r="DF11" s="6">
        <v>2011</v>
      </c>
      <c r="DG11" s="6">
        <v>2012</v>
      </c>
      <c r="DH11" s="6">
        <v>2013</v>
      </c>
      <c r="DI11" s="6">
        <v>2014</v>
      </c>
      <c r="DJ11" s="6">
        <v>2015</v>
      </c>
      <c r="DK11" s="6">
        <v>2016</v>
      </c>
      <c r="DL11" s="6">
        <v>2017</v>
      </c>
      <c r="DM11" s="6">
        <v>2018</v>
      </c>
      <c r="DN11" s="6">
        <v>2019</v>
      </c>
      <c r="DO11" s="6">
        <v>2020</v>
      </c>
      <c r="DQ11" s="1"/>
      <c r="DR11" s="1"/>
      <c r="DS11" s="6">
        <v>2000</v>
      </c>
      <c r="DT11" s="6">
        <v>2001</v>
      </c>
      <c r="DU11" s="6">
        <v>2002</v>
      </c>
      <c r="DV11" s="6">
        <v>2003</v>
      </c>
      <c r="DW11" s="6">
        <v>2004</v>
      </c>
      <c r="DX11" s="6">
        <v>2005</v>
      </c>
      <c r="DY11" s="6">
        <v>2006</v>
      </c>
      <c r="DZ11" s="6">
        <v>2007</v>
      </c>
      <c r="EA11" s="6">
        <v>2008</v>
      </c>
      <c r="EB11" s="6">
        <v>2009</v>
      </c>
      <c r="EC11" s="6">
        <v>2010</v>
      </c>
      <c r="ED11" s="6">
        <v>2011</v>
      </c>
      <c r="EE11" s="6">
        <v>2012</v>
      </c>
      <c r="EF11" s="6">
        <v>2013</v>
      </c>
      <c r="EG11" s="6">
        <v>2014</v>
      </c>
      <c r="EH11" s="6">
        <v>2015</v>
      </c>
      <c r="EI11" s="6">
        <v>2016</v>
      </c>
      <c r="EJ11" s="6">
        <v>2017</v>
      </c>
      <c r="EK11" s="6">
        <v>2018</v>
      </c>
      <c r="EL11" s="6">
        <v>2019</v>
      </c>
      <c r="EM11" s="6">
        <v>2020</v>
      </c>
      <c r="EO11" s="1"/>
      <c r="EP11" s="1"/>
      <c r="EQ11" s="6">
        <v>2000</v>
      </c>
      <c r="ER11" s="6">
        <v>2001</v>
      </c>
      <c r="ES11" s="6">
        <v>2002</v>
      </c>
      <c r="ET11" s="6">
        <v>2003</v>
      </c>
      <c r="EU11" s="6">
        <v>2004</v>
      </c>
      <c r="EV11" s="6">
        <v>2005</v>
      </c>
      <c r="EW11" s="6">
        <v>2006</v>
      </c>
      <c r="EX11" s="6">
        <v>2007</v>
      </c>
      <c r="EY11" s="6">
        <v>2008</v>
      </c>
      <c r="EZ11" s="6">
        <v>2009</v>
      </c>
      <c r="FA11" s="6">
        <v>2010</v>
      </c>
      <c r="FB11" s="6">
        <v>2011</v>
      </c>
      <c r="FC11" s="6">
        <v>2012</v>
      </c>
      <c r="FD11" s="6">
        <v>2013</v>
      </c>
      <c r="FE11" s="6">
        <v>2014</v>
      </c>
      <c r="FF11" s="6">
        <v>2015</v>
      </c>
      <c r="FG11" s="6">
        <v>2016</v>
      </c>
      <c r="FH11" s="6">
        <v>2017</v>
      </c>
      <c r="FI11" s="6">
        <v>2018</v>
      </c>
      <c r="FJ11" s="6">
        <v>2019</v>
      </c>
      <c r="FK11" s="6">
        <v>2020</v>
      </c>
    </row>
    <row r="12" ht="14.5" spans="1:16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Y12" s="1"/>
      <c r="Z12" s="1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1"/>
      <c r="AS12" s="1"/>
      <c r="AT12" s="1"/>
      <c r="AU12" s="1"/>
      <c r="AW12" s="1"/>
      <c r="AX12" s="1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1"/>
      <c r="BQ12" s="1"/>
      <c r="BR12" s="1"/>
      <c r="BS12" s="1"/>
      <c r="BU12" s="1"/>
      <c r="BV12" s="1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1"/>
      <c r="CO12" s="1"/>
      <c r="CP12" s="1"/>
      <c r="CQ12" s="1"/>
      <c r="CS12" s="1"/>
      <c r="CT12" s="1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1"/>
      <c r="DM12" s="1"/>
      <c r="DN12" s="1"/>
      <c r="DO12" s="1"/>
      <c r="DQ12" s="1"/>
      <c r="DR12" s="1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1"/>
      <c r="EK12" s="1"/>
      <c r="EL12" s="1"/>
      <c r="EM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</row>
    <row r="13" ht="104" spans="1:167">
      <c r="A13" s="7"/>
      <c r="B13" s="13" t="s">
        <v>412</v>
      </c>
      <c r="C13" s="7">
        <v>662.1</v>
      </c>
      <c r="D13" s="7">
        <v>668.1</v>
      </c>
      <c r="E13" s="7">
        <v>675</v>
      </c>
      <c r="F13" s="7">
        <v>684.1</v>
      </c>
      <c r="G13" s="7">
        <v>692.5</v>
      </c>
      <c r="H13" s="7">
        <v>700.2</v>
      </c>
      <c r="I13" s="7">
        <v>707.2</v>
      </c>
      <c r="J13" s="7">
        <v>714</v>
      </c>
      <c r="K13" s="7">
        <v>721.4</v>
      </c>
      <c r="L13" s="7">
        <v>728</v>
      </c>
      <c r="M13" s="7">
        <v>734.7</v>
      </c>
      <c r="N13" s="7">
        <v>741</v>
      </c>
      <c r="O13" s="7">
        <v>746.5</v>
      </c>
      <c r="P13" s="7">
        <v>751.7</v>
      </c>
      <c r="Q13" s="7">
        <v>755.8</v>
      </c>
      <c r="R13" s="7">
        <v>759.2</v>
      </c>
      <c r="S13" s="7">
        <v>762.5</v>
      </c>
      <c r="T13" s="7">
        <v>765.5</v>
      </c>
      <c r="U13" s="7">
        <v>769</v>
      </c>
      <c r="V13" s="7">
        <v>772.6</v>
      </c>
      <c r="W13" s="7">
        <v>776.1</v>
      </c>
      <c r="Y13" s="7"/>
      <c r="Z13" s="13" t="s">
        <v>412</v>
      </c>
      <c r="AA13" s="18">
        <v>1442.3</v>
      </c>
      <c r="AB13" s="18">
        <v>1457</v>
      </c>
      <c r="AC13" s="18">
        <v>1479.3</v>
      </c>
      <c r="AD13" s="18">
        <v>1503.2</v>
      </c>
      <c r="AE13" s="18">
        <v>1530</v>
      </c>
      <c r="AF13" s="18">
        <v>1551.2</v>
      </c>
      <c r="AG13" s="18">
        <v>1571.4</v>
      </c>
      <c r="AH13" s="18">
        <v>1591.6</v>
      </c>
      <c r="AI13" s="18">
        <v>1609.2</v>
      </c>
      <c r="AJ13" s="18">
        <v>1624.2</v>
      </c>
      <c r="AK13" s="18">
        <v>1641.1</v>
      </c>
      <c r="AL13" s="18">
        <v>1654.9</v>
      </c>
      <c r="AM13" s="18">
        <v>1669</v>
      </c>
      <c r="AN13" s="18">
        <v>1680.5</v>
      </c>
      <c r="AO13" s="18">
        <v>1690</v>
      </c>
      <c r="AP13" s="18">
        <v>1697.8</v>
      </c>
      <c r="AQ13" s="18">
        <v>1705.3</v>
      </c>
      <c r="AR13" s="18">
        <v>1712.9</v>
      </c>
      <c r="AS13" s="18">
        <v>1720</v>
      </c>
      <c r="AT13" s="18">
        <v>1726.4</v>
      </c>
      <c r="AU13" s="18">
        <v>1733.1</v>
      </c>
      <c r="AW13" s="7"/>
      <c r="AX13" s="13" t="s">
        <v>412</v>
      </c>
      <c r="AY13" s="18">
        <v>2526.9</v>
      </c>
      <c r="AZ13" s="18">
        <v>2566.5</v>
      </c>
      <c r="BA13" s="18">
        <v>2611.3</v>
      </c>
      <c r="BB13" s="18">
        <v>2655.4</v>
      </c>
      <c r="BC13" s="18">
        <v>2701</v>
      </c>
      <c r="BD13" s="18">
        <v>2741.5</v>
      </c>
      <c r="BE13" s="18">
        <v>2778.5</v>
      </c>
      <c r="BF13" s="18">
        <v>2812.1</v>
      </c>
      <c r="BG13" s="18">
        <v>2843.7</v>
      </c>
      <c r="BH13" s="18">
        <v>2865.7</v>
      </c>
      <c r="BI13" s="18">
        <v>2890.4</v>
      </c>
      <c r="BJ13" s="18">
        <v>2912.3</v>
      </c>
      <c r="BK13" s="18">
        <v>2935.7</v>
      </c>
      <c r="BL13" s="18">
        <v>2955.9</v>
      </c>
      <c r="BM13" s="18">
        <v>2975.8</v>
      </c>
      <c r="BN13" s="18">
        <v>2993.1</v>
      </c>
      <c r="BO13" s="18">
        <v>3021.3</v>
      </c>
      <c r="BP13" s="18">
        <v>3046.7</v>
      </c>
      <c r="BQ13" s="18">
        <v>3090.8</v>
      </c>
      <c r="BR13" s="18">
        <v>3139.1</v>
      </c>
      <c r="BS13" s="18">
        <v>3175.9</v>
      </c>
      <c r="BU13" s="7"/>
      <c r="BV13" s="13" t="s">
        <v>412</v>
      </c>
      <c r="BW13" s="7">
        <v>302</v>
      </c>
      <c r="BX13" s="7">
        <v>304.3</v>
      </c>
      <c r="BY13" s="7">
        <v>306.8</v>
      </c>
      <c r="BZ13" s="7">
        <v>309.5</v>
      </c>
      <c r="CA13" s="7">
        <v>312.6</v>
      </c>
      <c r="CB13" s="7">
        <v>316</v>
      </c>
      <c r="CC13" s="7">
        <v>319.2</v>
      </c>
      <c r="CD13" s="7">
        <v>322.4</v>
      </c>
      <c r="CE13" s="7">
        <v>325.7</v>
      </c>
      <c r="CF13" s="7">
        <v>328.6</v>
      </c>
      <c r="CG13" s="7">
        <v>332.1</v>
      </c>
      <c r="CH13" s="7">
        <v>335.3</v>
      </c>
      <c r="CI13" s="7">
        <v>338.2</v>
      </c>
      <c r="CJ13" s="7">
        <v>341.7</v>
      </c>
      <c r="CK13" s="7">
        <v>344.4</v>
      </c>
      <c r="CL13" s="7">
        <v>346.9</v>
      </c>
      <c r="CM13" s="7">
        <v>348.9</v>
      </c>
      <c r="CN13" s="7">
        <v>351.4</v>
      </c>
      <c r="CO13" s="7">
        <v>354</v>
      </c>
      <c r="CP13" s="7">
        <v>356.3</v>
      </c>
      <c r="CQ13" s="7">
        <v>358.5</v>
      </c>
      <c r="CS13" s="7"/>
      <c r="CT13" s="13" t="s">
        <v>412</v>
      </c>
      <c r="CU13" s="7">
        <v>294.5</v>
      </c>
      <c r="CV13" s="7">
        <v>295.9</v>
      </c>
      <c r="CW13" s="7">
        <v>297.4</v>
      </c>
      <c r="CX13" s="7">
        <v>299.2</v>
      </c>
      <c r="CY13" s="7">
        <v>300.9</v>
      </c>
      <c r="CZ13" s="7">
        <v>302.8</v>
      </c>
      <c r="DA13" s="7">
        <v>304.6</v>
      </c>
      <c r="DB13" s="7">
        <v>307.7</v>
      </c>
      <c r="DC13" s="7">
        <v>311.7</v>
      </c>
      <c r="DD13" s="7">
        <v>314.6</v>
      </c>
      <c r="DE13" s="7">
        <v>318</v>
      </c>
      <c r="DF13" s="7">
        <v>321.6</v>
      </c>
      <c r="DG13" s="7">
        <v>325.3</v>
      </c>
      <c r="DH13" s="7">
        <v>329.1</v>
      </c>
      <c r="DI13" s="7">
        <v>333.2</v>
      </c>
      <c r="DJ13" s="7">
        <v>336.2</v>
      </c>
      <c r="DK13" s="7">
        <v>338.3</v>
      </c>
      <c r="DL13" s="7">
        <v>341.1</v>
      </c>
      <c r="DM13" s="7">
        <v>342.8</v>
      </c>
      <c r="DN13" s="7">
        <v>343.9</v>
      </c>
      <c r="DO13" s="7">
        <v>345</v>
      </c>
      <c r="DQ13" s="7"/>
      <c r="DR13" s="13" t="s">
        <v>412</v>
      </c>
      <c r="DS13" s="7">
        <v>733.4</v>
      </c>
      <c r="DT13" s="7">
        <v>749.8</v>
      </c>
      <c r="DU13" s="7">
        <v>769.7</v>
      </c>
      <c r="DV13" s="7">
        <v>790.7</v>
      </c>
      <c r="DW13" s="7">
        <v>810.5</v>
      </c>
      <c r="DX13" s="7">
        <v>832.9</v>
      </c>
      <c r="DY13" s="7">
        <v>856.2</v>
      </c>
      <c r="DZ13" s="7">
        <v>882.3</v>
      </c>
      <c r="EA13" s="7">
        <v>902.3</v>
      </c>
      <c r="EB13" s="7">
        <v>914.8</v>
      </c>
      <c r="EC13" s="7">
        <v>931</v>
      </c>
      <c r="ED13" s="7">
        <v>944.2</v>
      </c>
      <c r="EE13" s="7">
        <v>957.6</v>
      </c>
      <c r="EF13" s="7">
        <v>973.3</v>
      </c>
      <c r="EG13" s="7">
        <v>989.1</v>
      </c>
      <c r="EH13" s="18">
        <v>1005.1</v>
      </c>
      <c r="EI13" s="18">
        <v>1015.9</v>
      </c>
      <c r="EJ13" s="18">
        <v>1026.4</v>
      </c>
      <c r="EK13" s="18">
        <v>1037.6</v>
      </c>
      <c r="EL13" s="18">
        <v>1046.8</v>
      </c>
      <c r="EM13" s="18">
        <v>1055.8</v>
      </c>
      <c r="EO13" s="7"/>
      <c r="EP13" s="13" t="s">
        <v>412</v>
      </c>
      <c r="EQ13" s="7">
        <v>884.8</v>
      </c>
      <c r="ER13" s="7">
        <v>890.7</v>
      </c>
      <c r="ES13" s="7">
        <v>897.4</v>
      </c>
      <c r="ET13" s="7">
        <v>905.5</v>
      </c>
      <c r="EU13" s="7">
        <v>914.7</v>
      </c>
      <c r="EV13" s="7">
        <v>924.3</v>
      </c>
      <c r="EW13" s="7">
        <v>935.8</v>
      </c>
      <c r="EX13" s="7">
        <v>946.6</v>
      </c>
      <c r="EY13" s="7">
        <v>955</v>
      </c>
      <c r="EZ13" s="7">
        <v>961.5</v>
      </c>
      <c r="FA13" s="7">
        <v>969</v>
      </c>
      <c r="FB13" s="7">
        <v>976.2</v>
      </c>
      <c r="FC13" s="7">
        <v>981.8</v>
      </c>
      <c r="FD13" s="7">
        <v>988.4</v>
      </c>
      <c r="FE13" s="7">
        <v>994</v>
      </c>
      <c r="FF13" s="7">
        <v>999.2</v>
      </c>
      <c r="FG13" s="18">
        <v>1005</v>
      </c>
      <c r="FH13" s="18">
        <v>1011.9</v>
      </c>
      <c r="FI13" s="18">
        <v>1019.5</v>
      </c>
      <c r="FJ13" s="18">
        <v>1027</v>
      </c>
      <c r="FK13" s="18">
        <v>1033.6</v>
      </c>
    </row>
    <row r="14" ht="130" spans="1:167">
      <c r="A14" s="1"/>
      <c r="B14" s="68" t="s">
        <v>413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Y14" s="1"/>
      <c r="Z14" s="68" t="s">
        <v>413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W14" s="1"/>
      <c r="AX14" s="68" t="s">
        <v>413</v>
      </c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U14" s="1"/>
      <c r="BV14" s="68" t="s">
        <v>413</v>
      </c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S14" s="1"/>
      <c r="CT14" s="68" t="s">
        <v>413</v>
      </c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Q14" s="1"/>
      <c r="DR14" s="68" t="s">
        <v>413</v>
      </c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O14" s="1"/>
      <c r="EP14" s="68" t="s">
        <v>413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</row>
    <row r="15" ht="14.5" spans="1:167">
      <c r="A15" s="1"/>
      <c r="B15" s="10" t="s">
        <v>279</v>
      </c>
      <c r="C15" s="1">
        <v>468.9</v>
      </c>
      <c r="D15" s="1">
        <v>472.8</v>
      </c>
      <c r="E15" s="1">
        <v>475.6</v>
      </c>
      <c r="F15" s="1">
        <v>479.5</v>
      </c>
      <c r="G15" s="1">
        <v>487.6</v>
      </c>
      <c r="H15" s="1">
        <v>493.5</v>
      </c>
      <c r="I15" s="1">
        <v>500</v>
      </c>
      <c r="J15" s="1">
        <v>508</v>
      </c>
      <c r="K15" s="1">
        <v>517.1</v>
      </c>
      <c r="L15" s="1">
        <v>528.4</v>
      </c>
      <c r="M15" s="1">
        <v>540.8</v>
      </c>
      <c r="N15" s="1">
        <v>552.1</v>
      </c>
      <c r="O15" s="1">
        <v>564.6</v>
      </c>
      <c r="P15" s="1">
        <v>577.5</v>
      </c>
      <c r="Q15" s="1">
        <v>589.5</v>
      </c>
      <c r="R15" s="1">
        <v>600.6</v>
      </c>
      <c r="S15" s="1">
        <v>611.1</v>
      </c>
      <c r="T15" s="1">
        <v>621.1</v>
      </c>
      <c r="U15" s="1">
        <v>627.6</v>
      </c>
      <c r="V15" s="1">
        <v>634</v>
      </c>
      <c r="W15" s="1">
        <v>640.3</v>
      </c>
      <c r="Y15" s="1"/>
      <c r="Z15" s="10" t="s">
        <v>279</v>
      </c>
      <c r="AA15" s="20">
        <v>1271</v>
      </c>
      <c r="AB15" s="20">
        <v>1287.9</v>
      </c>
      <c r="AC15" s="20">
        <v>1314.5</v>
      </c>
      <c r="AD15" s="20">
        <v>1341.6</v>
      </c>
      <c r="AE15" s="20">
        <v>1370.5</v>
      </c>
      <c r="AF15" s="20">
        <v>1395</v>
      </c>
      <c r="AG15" s="20">
        <v>1420.3</v>
      </c>
      <c r="AH15" s="20">
        <v>1444.1</v>
      </c>
      <c r="AI15" s="20">
        <v>1466.2</v>
      </c>
      <c r="AJ15" s="20">
        <v>1486.1</v>
      </c>
      <c r="AK15" s="20">
        <v>1509</v>
      </c>
      <c r="AL15" s="20">
        <v>1530.5</v>
      </c>
      <c r="AM15" s="20">
        <v>1552.5</v>
      </c>
      <c r="AN15" s="20">
        <v>1572.5</v>
      </c>
      <c r="AO15" s="20">
        <v>1589.2</v>
      </c>
      <c r="AP15" s="20">
        <v>1603.1</v>
      </c>
      <c r="AQ15" s="20">
        <v>1615.7</v>
      </c>
      <c r="AR15" s="20">
        <v>1627.6</v>
      </c>
      <c r="AS15" s="20">
        <v>1636.7</v>
      </c>
      <c r="AT15" s="20">
        <v>1644.9</v>
      </c>
      <c r="AU15" s="20">
        <v>1653.1</v>
      </c>
      <c r="AW15" s="1"/>
      <c r="AX15" s="10" t="s">
        <v>279</v>
      </c>
      <c r="AY15" s="1">
        <v>748.2</v>
      </c>
      <c r="AZ15" s="1">
        <v>733.1</v>
      </c>
      <c r="BA15" s="1">
        <v>729.3</v>
      </c>
      <c r="BB15" s="1">
        <v>728.9</v>
      </c>
      <c r="BC15" s="1">
        <v>720.2</v>
      </c>
      <c r="BD15" s="1">
        <v>708.9</v>
      </c>
      <c r="BE15" s="1">
        <v>704.1</v>
      </c>
      <c r="BF15" s="1">
        <v>700.3</v>
      </c>
      <c r="BG15" s="1">
        <v>713.9</v>
      </c>
      <c r="BH15" s="1">
        <v>720.7</v>
      </c>
      <c r="BI15" s="1">
        <v>723.5</v>
      </c>
      <c r="BJ15" s="1">
        <v>731.3</v>
      </c>
      <c r="BK15" s="1">
        <v>746.7</v>
      </c>
      <c r="BL15" s="1">
        <v>752.6</v>
      </c>
      <c r="BM15" s="1">
        <v>757.7</v>
      </c>
      <c r="BN15" s="1">
        <v>761.4</v>
      </c>
      <c r="BO15" s="1">
        <v>767.4</v>
      </c>
      <c r="BP15" s="1">
        <v>772.4</v>
      </c>
      <c r="BQ15" s="1">
        <v>782.9</v>
      </c>
      <c r="BR15" s="1">
        <v>794.2</v>
      </c>
      <c r="BS15" s="1">
        <v>802.6</v>
      </c>
      <c r="BU15" s="1"/>
      <c r="BV15" s="10" t="s">
        <v>279</v>
      </c>
      <c r="BW15" s="1">
        <v>136.8</v>
      </c>
      <c r="BX15" s="1">
        <v>137.3</v>
      </c>
      <c r="BY15" s="1">
        <v>138.5</v>
      </c>
      <c r="BZ15" s="1">
        <v>140.4</v>
      </c>
      <c r="CA15" s="1">
        <v>142.5</v>
      </c>
      <c r="CB15" s="1">
        <v>145.3</v>
      </c>
      <c r="CC15" s="1">
        <v>150.1</v>
      </c>
      <c r="CD15" s="1">
        <v>155.9</v>
      </c>
      <c r="CE15" s="1">
        <v>162.1</v>
      </c>
      <c r="CF15" s="1">
        <v>167.5</v>
      </c>
      <c r="CG15" s="1">
        <v>173.2</v>
      </c>
      <c r="CH15" s="1">
        <v>179.8</v>
      </c>
      <c r="CI15" s="1">
        <v>185.1</v>
      </c>
      <c r="CJ15" s="1">
        <v>188.7</v>
      </c>
      <c r="CK15" s="1">
        <v>191.8</v>
      </c>
      <c r="CL15" s="1">
        <v>194.8</v>
      </c>
      <c r="CM15" s="1">
        <v>197.5</v>
      </c>
      <c r="CN15" s="1">
        <v>200.5</v>
      </c>
      <c r="CO15" s="1">
        <v>202.9</v>
      </c>
      <c r="CP15" s="1">
        <v>204.9</v>
      </c>
      <c r="CQ15" s="1">
        <v>207</v>
      </c>
      <c r="CS15" s="1"/>
      <c r="CT15" s="10" t="s">
        <v>279</v>
      </c>
      <c r="CU15" s="1">
        <v>58.9</v>
      </c>
      <c r="CV15" s="1">
        <v>58.5</v>
      </c>
      <c r="CW15" s="1">
        <v>59</v>
      </c>
      <c r="CX15" s="1">
        <v>58.8</v>
      </c>
      <c r="CY15" s="1">
        <v>57.7</v>
      </c>
      <c r="CZ15" s="1">
        <v>56.8</v>
      </c>
      <c r="DA15" s="1">
        <v>54.3</v>
      </c>
      <c r="DB15" s="1">
        <v>53.8</v>
      </c>
      <c r="DC15" s="1">
        <v>52.6</v>
      </c>
      <c r="DD15" s="1">
        <v>51.3</v>
      </c>
      <c r="DE15" s="1">
        <v>50.5</v>
      </c>
      <c r="DF15" s="1">
        <v>50.5</v>
      </c>
      <c r="DG15" s="1">
        <v>50.4</v>
      </c>
      <c r="DH15" s="1">
        <v>51.6</v>
      </c>
      <c r="DI15" s="1">
        <v>52.9</v>
      </c>
      <c r="DJ15" s="1">
        <v>53.9</v>
      </c>
      <c r="DK15" s="1">
        <v>54.9</v>
      </c>
      <c r="DL15" s="1">
        <v>56</v>
      </c>
      <c r="DM15" s="1">
        <v>56.5</v>
      </c>
      <c r="DN15" s="1">
        <v>57</v>
      </c>
      <c r="DO15" s="1">
        <v>57.5</v>
      </c>
      <c r="DQ15" s="1"/>
      <c r="DR15" s="10" t="s">
        <v>279</v>
      </c>
      <c r="DS15" s="1">
        <v>44.8</v>
      </c>
      <c r="DT15" s="1">
        <v>46</v>
      </c>
      <c r="DU15" s="1">
        <v>44.9</v>
      </c>
      <c r="DV15" s="1">
        <v>49.6</v>
      </c>
      <c r="DW15" s="1">
        <v>51.1</v>
      </c>
      <c r="DX15" s="1">
        <v>53.6</v>
      </c>
      <c r="DY15" s="1">
        <v>56.5</v>
      </c>
      <c r="DZ15" s="1">
        <v>61.5</v>
      </c>
      <c r="EA15" s="1">
        <v>65.5</v>
      </c>
      <c r="EB15" s="1">
        <v>70.5</v>
      </c>
      <c r="EC15" s="1">
        <v>70.7</v>
      </c>
      <c r="ED15" s="1">
        <v>75.9</v>
      </c>
      <c r="EE15" s="1">
        <v>80</v>
      </c>
      <c r="EF15" s="1">
        <v>85</v>
      </c>
      <c r="EG15" s="1">
        <v>90.3</v>
      </c>
      <c r="EH15" s="1">
        <v>95.9</v>
      </c>
      <c r="EI15" s="1">
        <v>101.2</v>
      </c>
      <c r="EJ15" s="1">
        <v>106.8</v>
      </c>
      <c r="EK15" s="1">
        <v>110.1</v>
      </c>
      <c r="EL15" s="1">
        <v>113.3</v>
      </c>
      <c r="EM15" s="1">
        <v>116.6</v>
      </c>
      <c r="EO15" s="1"/>
      <c r="EP15" s="10" t="s">
        <v>279</v>
      </c>
      <c r="EQ15" s="1">
        <v>365.7</v>
      </c>
      <c r="ER15" s="1">
        <v>364.6</v>
      </c>
      <c r="ES15" s="1">
        <v>359.2</v>
      </c>
      <c r="ET15" s="1">
        <v>353</v>
      </c>
      <c r="EU15" s="1">
        <v>348.6</v>
      </c>
      <c r="EV15" s="1">
        <v>349.4</v>
      </c>
      <c r="EW15" s="1">
        <v>352.1</v>
      </c>
      <c r="EX15" s="1">
        <v>355.2</v>
      </c>
      <c r="EY15" s="1">
        <v>357.3</v>
      </c>
      <c r="EZ15" s="1">
        <v>362.3</v>
      </c>
      <c r="FA15" s="1">
        <v>370.3</v>
      </c>
      <c r="FB15" s="1">
        <v>381.5</v>
      </c>
      <c r="FC15" s="1">
        <v>389</v>
      </c>
      <c r="FD15" s="1">
        <v>396.8</v>
      </c>
      <c r="FE15" s="1">
        <v>403.9</v>
      </c>
      <c r="FF15" s="1">
        <v>410.8</v>
      </c>
      <c r="FG15" s="1">
        <v>418</v>
      </c>
      <c r="FH15" s="1">
        <v>425.8</v>
      </c>
      <c r="FI15" s="1">
        <v>431.4</v>
      </c>
      <c r="FJ15" s="1">
        <v>437.1</v>
      </c>
      <c r="FK15" s="1">
        <v>442.4</v>
      </c>
    </row>
    <row r="16" ht="14.5" spans="1:167">
      <c r="A16" s="1"/>
      <c r="B16" s="10" t="s">
        <v>283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1.3</v>
      </c>
      <c r="I16" s="1">
        <v>2.8</v>
      </c>
      <c r="J16" s="1">
        <v>4.1</v>
      </c>
      <c r="K16" s="1">
        <v>5.3</v>
      </c>
      <c r="L16" s="1">
        <v>6.4</v>
      </c>
      <c r="M16" s="1">
        <v>7.4</v>
      </c>
      <c r="N16" s="1">
        <v>8.2</v>
      </c>
      <c r="O16" s="1">
        <v>7.7</v>
      </c>
      <c r="P16" s="1">
        <v>6.9</v>
      </c>
      <c r="Q16" s="1">
        <v>6.2</v>
      </c>
      <c r="R16" s="1">
        <v>5.5</v>
      </c>
      <c r="S16" s="1">
        <v>5.4</v>
      </c>
      <c r="T16" s="1">
        <v>5.4</v>
      </c>
      <c r="U16" s="1">
        <v>5.3</v>
      </c>
      <c r="V16" s="1">
        <v>5.3</v>
      </c>
      <c r="W16" s="1">
        <v>5.4</v>
      </c>
      <c r="Y16" s="1"/>
      <c r="Z16" s="10" t="s">
        <v>283</v>
      </c>
      <c r="AA16" s="1">
        <v>80.4</v>
      </c>
      <c r="AB16" s="1">
        <v>81.5</v>
      </c>
      <c r="AC16" s="1">
        <v>80.3</v>
      </c>
      <c r="AD16" s="1">
        <v>83</v>
      </c>
      <c r="AE16" s="1">
        <v>84.8</v>
      </c>
      <c r="AF16" s="1">
        <v>84.7</v>
      </c>
      <c r="AG16" s="1">
        <v>81</v>
      </c>
      <c r="AH16" s="1">
        <v>80.1</v>
      </c>
      <c r="AI16" s="1">
        <v>76.5</v>
      </c>
      <c r="AJ16" s="1">
        <v>73.4</v>
      </c>
      <c r="AK16" s="1">
        <v>69.3</v>
      </c>
      <c r="AL16" s="1">
        <v>66.1</v>
      </c>
      <c r="AM16" s="1">
        <v>63.3</v>
      </c>
      <c r="AN16" s="1">
        <v>63.5</v>
      </c>
      <c r="AO16" s="1">
        <v>63.5</v>
      </c>
      <c r="AP16" s="1">
        <v>63.4</v>
      </c>
      <c r="AQ16" s="1">
        <v>63.3</v>
      </c>
      <c r="AR16" s="1">
        <v>63.1</v>
      </c>
      <c r="AS16" s="1">
        <v>63.1</v>
      </c>
      <c r="AT16" s="1">
        <v>63.1</v>
      </c>
      <c r="AU16" s="1">
        <v>63.1</v>
      </c>
      <c r="AW16" s="1"/>
      <c r="AX16" s="10" t="s">
        <v>283</v>
      </c>
      <c r="AY16" s="20">
        <v>1679.3</v>
      </c>
      <c r="AZ16" s="20">
        <v>1727.3</v>
      </c>
      <c r="BA16" s="20">
        <v>1781.1</v>
      </c>
      <c r="BB16" s="20">
        <v>1822.5</v>
      </c>
      <c r="BC16" s="20">
        <v>1873.8</v>
      </c>
      <c r="BD16" s="20">
        <v>1927.5</v>
      </c>
      <c r="BE16" s="20">
        <v>1961.9</v>
      </c>
      <c r="BF16" s="20">
        <v>1994</v>
      </c>
      <c r="BG16" s="20">
        <v>2014.4</v>
      </c>
      <c r="BH16" s="20">
        <v>2024.7</v>
      </c>
      <c r="BI16" s="20">
        <v>2050.9</v>
      </c>
      <c r="BJ16" s="20">
        <v>2068.7</v>
      </c>
      <c r="BK16" s="20">
        <v>2077.3</v>
      </c>
      <c r="BL16" s="20">
        <v>2101.7</v>
      </c>
      <c r="BM16" s="20">
        <v>2123.9</v>
      </c>
      <c r="BN16" s="20">
        <v>2142.5</v>
      </c>
      <c r="BO16" s="20">
        <v>2167.6</v>
      </c>
      <c r="BP16" s="20">
        <v>2190.2</v>
      </c>
      <c r="BQ16" s="20">
        <v>2224</v>
      </c>
      <c r="BR16" s="20">
        <v>2260.5</v>
      </c>
      <c r="BS16" s="20">
        <v>2288.4</v>
      </c>
      <c r="BU16" s="1"/>
      <c r="BV16" s="10" t="s">
        <v>283</v>
      </c>
      <c r="BW16" s="1">
        <v>161.9</v>
      </c>
      <c r="BX16" s="1">
        <v>163.7</v>
      </c>
      <c r="BY16" s="1">
        <v>164.9</v>
      </c>
      <c r="BZ16" s="1">
        <v>165.8</v>
      </c>
      <c r="CA16" s="1">
        <v>166.2</v>
      </c>
      <c r="CB16" s="1">
        <v>166.4</v>
      </c>
      <c r="CC16" s="1">
        <v>164.9</v>
      </c>
      <c r="CD16" s="1">
        <v>162.5</v>
      </c>
      <c r="CE16" s="1">
        <v>160</v>
      </c>
      <c r="CF16" s="1">
        <v>157.7</v>
      </c>
      <c r="CG16" s="1">
        <v>155.9</v>
      </c>
      <c r="CH16" s="1">
        <v>153.2</v>
      </c>
      <c r="CI16" s="1">
        <v>151.5</v>
      </c>
      <c r="CJ16" s="1">
        <v>151.7</v>
      </c>
      <c r="CK16" s="1">
        <v>151.4</v>
      </c>
      <c r="CL16" s="1">
        <v>151</v>
      </c>
      <c r="CM16" s="1">
        <v>150.4</v>
      </c>
      <c r="CN16" s="1">
        <v>150</v>
      </c>
      <c r="CO16" s="1">
        <v>150.3</v>
      </c>
      <c r="CP16" s="1">
        <v>150.5</v>
      </c>
      <c r="CQ16" s="1">
        <v>150.7</v>
      </c>
      <c r="CS16" s="1"/>
      <c r="CT16" s="10" t="s">
        <v>283</v>
      </c>
      <c r="CU16" s="1">
        <v>230.2</v>
      </c>
      <c r="CV16" s="1">
        <v>231.9</v>
      </c>
      <c r="CW16" s="1">
        <v>233.2</v>
      </c>
      <c r="CX16" s="1">
        <v>235.1</v>
      </c>
      <c r="CY16" s="1">
        <v>237.8</v>
      </c>
      <c r="CZ16" s="1">
        <v>241.8</v>
      </c>
      <c r="DA16" s="1">
        <v>246.1</v>
      </c>
      <c r="DB16" s="1">
        <v>249.7</v>
      </c>
      <c r="DC16" s="1">
        <v>254.8</v>
      </c>
      <c r="DD16" s="1">
        <v>258.9</v>
      </c>
      <c r="DE16" s="1">
        <v>263.3</v>
      </c>
      <c r="DF16" s="1">
        <v>267.1</v>
      </c>
      <c r="DG16" s="1">
        <v>270.7</v>
      </c>
      <c r="DH16" s="1">
        <v>273.2</v>
      </c>
      <c r="DI16" s="1">
        <v>275.8</v>
      </c>
      <c r="DJ16" s="1">
        <v>277.6</v>
      </c>
      <c r="DK16" s="1">
        <v>278.6</v>
      </c>
      <c r="DL16" s="1">
        <v>280.1</v>
      </c>
      <c r="DM16" s="1">
        <v>281</v>
      </c>
      <c r="DN16" s="1">
        <v>281.6</v>
      </c>
      <c r="DO16" s="1">
        <v>282</v>
      </c>
      <c r="DQ16" s="1"/>
      <c r="DR16" s="10" t="s">
        <v>283</v>
      </c>
      <c r="DS16" s="1">
        <v>679.2</v>
      </c>
      <c r="DT16" s="1">
        <v>694.8</v>
      </c>
      <c r="DU16" s="1">
        <v>716.1</v>
      </c>
      <c r="DV16" s="1">
        <v>731.8</v>
      </c>
      <c r="DW16" s="1">
        <v>747.2</v>
      </c>
      <c r="DX16" s="1">
        <v>765.4</v>
      </c>
      <c r="DY16" s="1">
        <v>784.1</v>
      </c>
      <c r="DZ16" s="1">
        <v>804.4</v>
      </c>
      <c r="EA16" s="1">
        <v>819.4</v>
      </c>
      <c r="EB16" s="1">
        <v>825.8</v>
      </c>
      <c r="EC16" s="1">
        <v>841.7</v>
      </c>
      <c r="ED16" s="1">
        <v>851.7</v>
      </c>
      <c r="EE16" s="1">
        <v>861.8</v>
      </c>
      <c r="EF16" s="1">
        <v>873.4</v>
      </c>
      <c r="EG16" s="1">
        <v>884.7</v>
      </c>
      <c r="EH16" s="1">
        <v>895.8</v>
      </c>
      <c r="EI16" s="1">
        <v>901.8</v>
      </c>
      <c r="EJ16" s="1">
        <v>907.3</v>
      </c>
      <c r="EK16" s="1">
        <v>915.4</v>
      </c>
      <c r="EL16" s="1">
        <v>921.5</v>
      </c>
      <c r="EM16" s="1">
        <v>927.4</v>
      </c>
      <c r="EO16" s="1"/>
      <c r="EP16" s="10" t="s">
        <v>283</v>
      </c>
      <c r="EQ16" s="1">
        <v>490.9</v>
      </c>
      <c r="ER16" s="1">
        <v>497.6</v>
      </c>
      <c r="ES16" s="1">
        <v>509</v>
      </c>
      <c r="ET16" s="1">
        <v>524.1</v>
      </c>
      <c r="EU16" s="1">
        <v>537.9</v>
      </c>
      <c r="EV16" s="1">
        <v>547.1</v>
      </c>
      <c r="EW16" s="1">
        <v>556.3</v>
      </c>
      <c r="EX16" s="1">
        <v>563.8</v>
      </c>
      <c r="EY16" s="1">
        <v>571.4</v>
      </c>
      <c r="EZ16" s="1">
        <v>574.4</v>
      </c>
      <c r="FA16" s="1">
        <v>574.4</v>
      </c>
      <c r="FB16" s="1">
        <v>570</v>
      </c>
      <c r="FC16" s="1">
        <v>568.3</v>
      </c>
      <c r="FD16" s="1">
        <v>567.7</v>
      </c>
      <c r="FE16" s="1">
        <v>566.4</v>
      </c>
      <c r="FF16" s="1">
        <v>564.7</v>
      </c>
      <c r="FG16" s="1">
        <v>563.2</v>
      </c>
      <c r="FH16" s="1">
        <v>562.3</v>
      </c>
      <c r="FI16" s="1">
        <v>564.1</v>
      </c>
      <c r="FJ16" s="1">
        <v>565.7</v>
      </c>
      <c r="FK16" s="1">
        <v>566.6</v>
      </c>
    </row>
    <row r="17" ht="14.5" spans="1:167">
      <c r="A17" s="1"/>
      <c r="B17" s="10" t="s">
        <v>281</v>
      </c>
      <c r="C17" s="1">
        <v>175</v>
      </c>
      <c r="D17" s="1">
        <v>178.3</v>
      </c>
      <c r="E17" s="1">
        <v>183.1</v>
      </c>
      <c r="F17" s="1">
        <v>188</v>
      </c>
      <c r="G17" s="1">
        <v>188</v>
      </c>
      <c r="H17" s="1">
        <v>188.6</v>
      </c>
      <c r="I17" s="1">
        <v>187.9</v>
      </c>
      <c r="J17" s="1">
        <v>185.2</v>
      </c>
      <c r="K17" s="1">
        <v>182.3</v>
      </c>
      <c r="L17" s="1">
        <v>176.8</v>
      </c>
      <c r="M17" s="1">
        <v>171</v>
      </c>
      <c r="N17" s="1">
        <v>165.9</v>
      </c>
      <c r="O17" s="1">
        <v>159.9</v>
      </c>
      <c r="P17" s="1">
        <v>154</v>
      </c>
      <c r="Q17" s="1">
        <v>147.8</v>
      </c>
      <c r="R17" s="1">
        <v>141.5</v>
      </c>
      <c r="S17" s="1">
        <v>134.9</v>
      </c>
      <c r="T17" s="1">
        <v>128.6</v>
      </c>
      <c r="U17" s="1">
        <v>125.9</v>
      </c>
      <c r="V17" s="1">
        <v>123.3</v>
      </c>
      <c r="W17" s="1">
        <v>120.6</v>
      </c>
      <c r="Y17" s="1"/>
      <c r="Z17" s="10" t="s">
        <v>281</v>
      </c>
      <c r="AA17" s="1">
        <v>85.4</v>
      </c>
      <c r="AB17" s="1">
        <v>82.4</v>
      </c>
      <c r="AC17" s="1">
        <v>79</v>
      </c>
      <c r="AD17" s="1">
        <v>73.8</v>
      </c>
      <c r="AE17" s="1">
        <v>70.1</v>
      </c>
      <c r="AF17" s="1">
        <v>65.6</v>
      </c>
      <c r="AG17" s="1">
        <v>63.3</v>
      </c>
      <c r="AH17" s="1">
        <v>60.1</v>
      </c>
      <c r="AI17" s="1">
        <v>58.6</v>
      </c>
      <c r="AJ17" s="1">
        <v>56.3</v>
      </c>
      <c r="AK17" s="1">
        <v>54.2</v>
      </c>
      <c r="AL17" s="1">
        <v>49.6</v>
      </c>
      <c r="AM17" s="1">
        <v>45.6</v>
      </c>
      <c r="AN17" s="1">
        <v>37.6</v>
      </c>
      <c r="AO17" s="1">
        <v>30.9</v>
      </c>
      <c r="AP17" s="1">
        <v>25.3</v>
      </c>
      <c r="AQ17" s="1">
        <v>20.7</v>
      </c>
      <c r="AR17" s="1">
        <v>17</v>
      </c>
      <c r="AS17" s="1">
        <v>15.1</v>
      </c>
      <c r="AT17" s="1">
        <v>13.5</v>
      </c>
      <c r="AU17" s="1">
        <v>12</v>
      </c>
      <c r="AW17" s="1"/>
      <c r="AX17" s="10" t="s">
        <v>281</v>
      </c>
      <c r="AY17" s="1">
        <v>75</v>
      </c>
      <c r="AZ17" s="1">
        <v>77.8</v>
      </c>
      <c r="BA17" s="1">
        <v>72.8</v>
      </c>
      <c r="BB17" s="1">
        <v>72.2</v>
      </c>
      <c r="BC17" s="1">
        <v>74.3</v>
      </c>
      <c r="BD17" s="1">
        <v>71.7</v>
      </c>
      <c r="BE17" s="1">
        <v>75.3</v>
      </c>
      <c r="BF17" s="1">
        <v>77.5</v>
      </c>
      <c r="BG17" s="1">
        <v>76.8</v>
      </c>
      <c r="BH17" s="1">
        <v>79.7</v>
      </c>
      <c r="BI17" s="1">
        <v>76.4</v>
      </c>
      <c r="BJ17" s="1">
        <v>71.1</v>
      </c>
      <c r="BK17" s="1">
        <v>68.2</v>
      </c>
      <c r="BL17" s="1">
        <v>59.1</v>
      </c>
      <c r="BM17" s="1">
        <v>51.1</v>
      </c>
      <c r="BN17" s="1">
        <v>44.2</v>
      </c>
      <c r="BO17" s="1">
        <v>38.3</v>
      </c>
      <c r="BP17" s="1">
        <v>33.1</v>
      </c>
      <c r="BQ17" s="1">
        <v>30.8</v>
      </c>
      <c r="BR17" s="1">
        <v>28.7</v>
      </c>
      <c r="BS17" s="1">
        <v>26.7</v>
      </c>
      <c r="BU17" s="1"/>
      <c r="BV17" s="10" t="s">
        <v>281</v>
      </c>
      <c r="BW17" s="1">
        <v>0.8</v>
      </c>
      <c r="BX17" s="1">
        <v>0.8</v>
      </c>
      <c r="BY17" s="1">
        <v>0.8</v>
      </c>
      <c r="BZ17" s="1">
        <v>0.8</v>
      </c>
      <c r="CA17" s="1">
        <v>0.9</v>
      </c>
      <c r="CB17" s="1">
        <v>1</v>
      </c>
      <c r="CC17" s="1">
        <v>1</v>
      </c>
      <c r="CD17" s="1">
        <v>1</v>
      </c>
      <c r="CE17" s="1">
        <v>0.9</v>
      </c>
      <c r="CF17" s="1">
        <v>0.8</v>
      </c>
      <c r="CG17" s="1">
        <v>0.7</v>
      </c>
      <c r="CH17" s="1">
        <v>0.5</v>
      </c>
      <c r="CI17" s="1">
        <v>0.4</v>
      </c>
      <c r="CJ17" s="1">
        <v>0.3</v>
      </c>
      <c r="CK17" s="1">
        <v>0.3</v>
      </c>
      <c r="CL17" s="1">
        <v>0.2</v>
      </c>
      <c r="CM17" s="1">
        <v>0.2</v>
      </c>
      <c r="CN17" s="1">
        <v>0.2</v>
      </c>
      <c r="CO17" s="1">
        <v>0.2</v>
      </c>
      <c r="CP17" s="1">
        <v>0.2</v>
      </c>
      <c r="CQ17" s="1">
        <v>0.2</v>
      </c>
      <c r="CS17" s="1"/>
      <c r="CT17" s="10" t="s">
        <v>281</v>
      </c>
      <c r="CU17" s="1">
        <v>3</v>
      </c>
      <c r="CV17" s="1">
        <v>3</v>
      </c>
      <c r="CW17" s="1">
        <v>2.9</v>
      </c>
      <c r="CX17" s="1">
        <v>2.9</v>
      </c>
      <c r="CY17" s="1">
        <v>2.9</v>
      </c>
      <c r="CZ17" s="1">
        <v>2.3</v>
      </c>
      <c r="DA17" s="1">
        <v>2.3</v>
      </c>
      <c r="DB17" s="1">
        <v>2.3</v>
      </c>
      <c r="DC17" s="1">
        <v>2.4</v>
      </c>
      <c r="DD17" s="1">
        <v>2.3</v>
      </c>
      <c r="DE17" s="1">
        <v>2.2</v>
      </c>
      <c r="DF17" s="1">
        <v>2</v>
      </c>
      <c r="DG17" s="1">
        <v>2</v>
      </c>
      <c r="DH17" s="1">
        <v>1.9</v>
      </c>
      <c r="DI17" s="1">
        <v>1.8</v>
      </c>
      <c r="DJ17" s="1">
        <v>1.7</v>
      </c>
      <c r="DK17" s="1">
        <v>1.6</v>
      </c>
      <c r="DL17" s="1">
        <v>1.5</v>
      </c>
      <c r="DM17" s="1">
        <v>1.6</v>
      </c>
      <c r="DN17" s="1">
        <v>1.5</v>
      </c>
      <c r="DO17" s="1">
        <v>1.4</v>
      </c>
      <c r="DQ17" s="1"/>
      <c r="DR17" s="10" t="s">
        <v>281</v>
      </c>
      <c r="DS17" s="1">
        <v>3.4</v>
      </c>
      <c r="DT17" s="1">
        <v>3.8</v>
      </c>
      <c r="DU17" s="1">
        <v>3.6</v>
      </c>
      <c r="DV17" s="1">
        <v>3.9</v>
      </c>
      <c r="DW17" s="1">
        <v>5.1</v>
      </c>
      <c r="DX17" s="1">
        <v>5.9</v>
      </c>
      <c r="DY17" s="1">
        <v>6.6</v>
      </c>
      <c r="DZ17" s="1">
        <v>7</v>
      </c>
      <c r="EA17" s="1">
        <v>7.6</v>
      </c>
      <c r="EB17" s="1">
        <v>8.3</v>
      </c>
      <c r="EC17" s="1">
        <v>8.5</v>
      </c>
      <c r="ED17" s="1">
        <v>7.9</v>
      </c>
      <c r="EE17" s="1">
        <v>7.8</v>
      </c>
      <c r="EF17" s="1">
        <v>7.7</v>
      </c>
      <c r="EG17" s="1">
        <v>7.5</v>
      </c>
      <c r="EH17" s="1">
        <v>7.3</v>
      </c>
      <c r="EI17" s="1">
        <v>7.1</v>
      </c>
      <c r="EJ17" s="1">
        <v>6.9</v>
      </c>
      <c r="EK17" s="1">
        <v>6.9</v>
      </c>
      <c r="EL17" s="1">
        <v>6.8</v>
      </c>
      <c r="EM17" s="1">
        <v>6.7</v>
      </c>
      <c r="EO17" s="1"/>
      <c r="EP17" s="10" t="s">
        <v>281</v>
      </c>
      <c r="EQ17" s="1">
        <v>17</v>
      </c>
      <c r="ER17" s="1">
        <v>17.6</v>
      </c>
      <c r="ES17" s="1">
        <v>17.8</v>
      </c>
      <c r="ET17" s="1">
        <v>17.7</v>
      </c>
      <c r="EU17" s="1">
        <v>17.7</v>
      </c>
      <c r="EV17" s="1">
        <v>17.5</v>
      </c>
      <c r="EW17" s="1">
        <v>17.5</v>
      </c>
      <c r="EX17" s="1">
        <v>17.7</v>
      </c>
      <c r="EY17" s="1">
        <v>17.1</v>
      </c>
      <c r="EZ17" s="1">
        <v>16.2</v>
      </c>
      <c r="FA17" s="1">
        <v>15.9</v>
      </c>
      <c r="FB17" s="1">
        <v>16.1</v>
      </c>
      <c r="FC17" s="1">
        <v>15.8</v>
      </c>
      <c r="FD17" s="1">
        <v>15</v>
      </c>
      <c r="FE17" s="1">
        <v>14.6</v>
      </c>
      <c r="FF17" s="1">
        <v>14.2</v>
      </c>
      <c r="FG17" s="1">
        <v>13.9</v>
      </c>
      <c r="FH17" s="1">
        <v>13.5</v>
      </c>
      <c r="FI17" s="1">
        <v>13.4</v>
      </c>
      <c r="FJ17" s="1">
        <v>13.4</v>
      </c>
      <c r="FK17" s="1">
        <v>13.5</v>
      </c>
    </row>
    <row r="18" ht="14.5" spans="1:167">
      <c r="A18" s="1"/>
      <c r="B18" s="10" t="s">
        <v>414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Y18" s="1"/>
      <c r="Z18" s="10" t="s">
        <v>414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W18" s="1"/>
      <c r="AX18" s="10" t="s">
        <v>414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U18" s="1"/>
      <c r="BV18" s="10" t="s">
        <v>414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S18" s="1"/>
      <c r="CT18" s="10" t="s">
        <v>414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Q18" s="1"/>
      <c r="DR18" s="10" t="s">
        <v>414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O18" s="1"/>
      <c r="EP18" s="10" t="s">
        <v>414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</row>
    <row r="19" ht="14.5" spans="1:167">
      <c r="A19" s="1"/>
      <c r="B19" s="16" t="s">
        <v>316</v>
      </c>
      <c r="C19" s="1">
        <v>1.6</v>
      </c>
      <c r="D19" s="1">
        <v>1.5</v>
      </c>
      <c r="E19" s="1">
        <v>1.4</v>
      </c>
      <c r="F19" s="1">
        <v>1.4</v>
      </c>
      <c r="G19" s="1">
        <v>1.4</v>
      </c>
      <c r="H19" s="1">
        <v>1.4</v>
      </c>
      <c r="I19" s="1">
        <v>1.4</v>
      </c>
      <c r="J19" s="1">
        <v>1.4</v>
      </c>
      <c r="K19" s="1">
        <v>1.5</v>
      </c>
      <c r="L19" s="1">
        <v>1.5</v>
      </c>
      <c r="M19" s="1">
        <v>1.7</v>
      </c>
      <c r="N19" s="1">
        <v>1.8</v>
      </c>
      <c r="O19" s="1">
        <v>2</v>
      </c>
      <c r="P19" s="1">
        <v>2.1</v>
      </c>
      <c r="Q19" s="1">
        <v>2.4</v>
      </c>
      <c r="R19" s="1">
        <v>2.7</v>
      </c>
      <c r="S19" s="1">
        <v>3</v>
      </c>
      <c r="T19" s="1">
        <v>3.3</v>
      </c>
      <c r="U19" s="1">
        <v>3.5</v>
      </c>
      <c r="V19" s="1">
        <v>3.7</v>
      </c>
      <c r="W19" s="1">
        <v>3.9</v>
      </c>
      <c r="Y19" s="1"/>
      <c r="Z19" s="16" t="s">
        <v>316</v>
      </c>
      <c r="AA19" s="1">
        <v>0.2</v>
      </c>
      <c r="AB19" s="1">
        <v>0.2</v>
      </c>
      <c r="AC19" s="1">
        <v>0.2</v>
      </c>
      <c r="AD19" s="1">
        <v>0.2</v>
      </c>
      <c r="AE19" s="1">
        <v>0.2</v>
      </c>
      <c r="AF19" s="1">
        <v>0.3</v>
      </c>
      <c r="AG19" s="1">
        <v>0.3</v>
      </c>
      <c r="AH19" s="1">
        <v>0.3</v>
      </c>
      <c r="AI19" s="1">
        <v>0.4</v>
      </c>
      <c r="AJ19" s="1">
        <v>0.5</v>
      </c>
      <c r="AK19" s="1">
        <v>0.5</v>
      </c>
      <c r="AL19" s="1">
        <v>0.6</v>
      </c>
      <c r="AM19" s="1">
        <v>0.7</v>
      </c>
      <c r="AN19" s="1">
        <v>0.8</v>
      </c>
      <c r="AO19" s="1">
        <v>0.9</v>
      </c>
      <c r="AP19" s="1">
        <v>1.1</v>
      </c>
      <c r="AQ19" s="1">
        <v>1.2</v>
      </c>
      <c r="AR19" s="1">
        <v>1.4</v>
      </c>
      <c r="AS19" s="1">
        <v>1.4</v>
      </c>
      <c r="AT19" s="1">
        <v>1.5</v>
      </c>
      <c r="AU19" s="1">
        <v>1.6</v>
      </c>
      <c r="AW19" s="1"/>
      <c r="AX19" s="16" t="s">
        <v>316</v>
      </c>
      <c r="AY19" s="1">
        <v>10</v>
      </c>
      <c r="AZ19" s="1">
        <v>11.5</v>
      </c>
      <c r="BA19" s="1">
        <v>11.4</v>
      </c>
      <c r="BB19" s="1">
        <v>12.9</v>
      </c>
      <c r="BC19" s="1">
        <v>13.3</v>
      </c>
      <c r="BD19" s="1">
        <v>13.6</v>
      </c>
      <c r="BE19" s="1">
        <v>15.1</v>
      </c>
      <c r="BF19" s="1">
        <v>16.7</v>
      </c>
      <c r="BG19" s="1">
        <v>16.8</v>
      </c>
      <c r="BH19" s="1">
        <v>18.9</v>
      </c>
      <c r="BI19" s="1">
        <v>20.1</v>
      </c>
      <c r="BJ19" s="1">
        <v>22.9</v>
      </c>
      <c r="BK19" s="1">
        <v>26.4</v>
      </c>
      <c r="BL19" s="1">
        <v>29.1</v>
      </c>
      <c r="BM19" s="1">
        <v>32.6</v>
      </c>
      <c r="BN19" s="1">
        <v>36.7</v>
      </c>
      <c r="BO19" s="1">
        <v>41.6</v>
      </c>
      <c r="BP19" s="1">
        <v>45.9</v>
      </c>
      <c r="BQ19" s="1">
        <v>48.7</v>
      </c>
      <c r="BR19" s="1">
        <v>51.8</v>
      </c>
      <c r="BS19" s="1">
        <v>54.8</v>
      </c>
      <c r="BU19" s="1"/>
      <c r="BV19" s="16" t="s">
        <v>316</v>
      </c>
      <c r="BW19" s="1">
        <v>0.9</v>
      </c>
      <c r="BX19" s="1">
        <v>0.9</v>
      </c>
      <c r="BY19" s="1">
        <v>0.9</v>
      </c>
      <c r="BZ19" s="1">
        <v>0.9</v>
      </c>
      <c r="CA19" s="1">
        <v>1</v>
      </c>
      <c r="CB19" s="1">
        <v>1.2</v>
      </c>
      <c r="CC19" s="1">
        <v>1.1</v>
      </c>
      <c r="CD19" s="1">
        <v>1.1</v>
      </c>
      <c r="CE19" s="1">
        <v>0.9</v>
      </c>
      <c r="CF19" s="1">
        <v>0.8</v>
      </c>
      <c r="CG19" s="1">
        <v>0.7</v>
      </c>
      <c r="CH19" s="1">
        <v>0.5</v>
      </c>
      <c r="CI19" s="1">
        <v>0.3</v>
      </c>
      <c r="CJ19" s="1">
        <v>0.2</v>
      </c>
      <c r="CK19" s="1">
        <v>0.2</v>
      </c>
      <c r="CL19" s="1">
        <v>0.2</v>
      </c>
      <c r="CM19" s="1">
        <v>0.1</v>
      </c>
      <c r="CN19" s="1">
        <v>0.1</v>
      </c>
      <c r="CO19" s="1">
        <v>0.1</v>
      </c>
      <c r="CP19" s="1">
        <v>0.1</v>
      </c>
      <c r="CQ19" s="1">
        <v>0.1</v>
      </c>
      <c r="CS19" s="1"/>
      <c r="CT19" s="16" t="s">
        <v>316</v>
      </c>
      <c r="CU19" s="1">
        <v>1.3</v>
      </c>
      <c r="CV19" s="1">
        <v>1.3</v>
      </c>
      <c r="CW19" s="1">
        <v>1.3</v>
      </c>
      <c r="CX19" s="1">
        <v>1.3</v>
      </c>
      <c r="CY19" s="1">
        <v>1.3</v>
      </c>
      <c r="CZ19" s="1">
        <v>1</v>
      </c>
      <c r="DA19" s="1">
        <v>1</v>
      </c>
      <c r="DB19" s="1">
        <v>1</v>
      </c>
      <c r="DC19" s="1">
        <v>1.1</v>
      </c>
      <c r="DD19" s="1">
        <v>1.2</v>
      </c>
      <c r="DE19" s="1">
        <v>1.2</v>
      </c>
      <c r="DF19" s="1">
        <v>1.3</v>
      </c>
      <c r="DG19" s="1">
        <v>1.5</v>
      </c>
      <c r="DH19" s="1">
        <v>1.7</v>
      </c>
      <c r="DI19" s="1">
        <v>2</v>
      </c>
      <c r="DJ19" s="1">
        <v>2.3</v>
      </c>
      <c r="DK19" s="1">
        <v>2.7</v>
      </c>
      <c r="DL19" s="1">
        <v>3.1</v>
      </c>
      <c r="DM19" s="1">
        <v>3.3</v>
      </c>
      <c r="DN19" s="1">
        <v>3.5</v>
      </c>
      <c r="DO19" s="1">
        <v>3.7</v>
      </c>
      <c r="DQ19" s="1"/>
      <c r="DR19" s="16" t="s">
        <v>316</v>
      </c>
      <c r="DS19" s="1">
        <v>5.2</v>
      </c>
      <c r="DT19" s="1">
        <v>4.5</v>
      </c>
      <c r="DU19" s="1">
        <v>4.3</v>
      </c>
      <c r="DV19" s="1">
        <v>4.6</v>
      </c>
      <c r="DW19" s="1">
        <v>6.1</v>
      </c>
      <c r="DX19" s="1">
        <v>7</v>
      </c>
      <c r="DY19" s="1">
        <v>7.8</v>
      </c>
      <c r="DZ19" s="1">
        <v>8.1</v>
      </c>
      <c r="EA19" s="1">
        <v>8.4</v>
      </c>
      <c r="EB19" s="1">
        <v>8.7</v>
      </c>
      <c r="EC19" s="1">
        <v>8.4</v>
      </c>
      <c r="ED19" s="1">
        <v>7.1</v>
      </c>
      <c r="EE19" s="1">
        <v>6.4</v>
      </c>
      <c r="EF19" s="1">
        <v>5.5</v>
      </c>
      <c r="EG19" s="1">
        <v>5</v>
      </c>
      <c r="EH19" s="1">
        <v>4.5</v>
      </c>
      <c r="EI19" s="1">
        <v>4.1</v>
      </c>
      <c r="EJ19" s="1">
        <v>3.7</v>
      </c>
      <c r="EK19" s="1">
        <v>3.5</v>
      </c>
      <c r="EL19" s="1">
        <v>3.4</v>
      </c>
      <c r="EM19" s="1">
        <v>3.2</v>
      </c>
      <c r="EO19" s="1"/>
      <c r="EP19" s="16" t="s">
        <v>316</v>
      </c>
      <c r="EQ19" s="1">
        <v>4.3</v>
      </c>
      <c r="ER19" s="1">
        <v>4.2</v>
      </c>
      <c r="ES19" s="1">
        <v>4.4</v>
      </c>
      <c r="ET19" s="1">
        <v>4.2</v>
      </c>
      <c r="EU19" s="1">
        <v>4.1</v>
      </c>
      <c r="EV19" s="1">
        <v>4</v>
      </c>
      <c r="EW19" s="1">
        <v>3.8</v>
      </c>
      <c r="EX19" s="1">
        <v>3.8</v>
      </c>
      <c r="EY19" s="1">
        <v>3.6</v>
      </c>
      <c r="EZ19" s="1">
        <v>3.4</v>
      </c>
      <c r="FA19" s="1">
        <v>3.4</v>
      </c>
      <c r="FB19" s="1">
        <v>3.6</v>
      </c>
      <c r="FC19" s="1">
        <v>3.9</v>
      </c>
      <c r="FD19" s="1">
        <v>4.2</v>
      </c>
      <c r="FE19" s="1">
        <v>4.7</v>
      </c>
      <c r="FF19" s="1">
        <v>5.2</v>
      </c>
      <c r="FG19" s="1">
        <v>5.9</v>
      </c>
      <c r="FH19" s="1">
        <v>6.4</v>
      </c>
      <c r="FI19" s="1">
        <v>6.8</v>
      </c>
      <c r="FJ19" s="1">
        <v>7.1</v>
      </c>
      <c r="FK19" s="1">
        <v>7.5</v>
      </c>
    </row>
    <row r="20" ht="14.5" spans="1:167">
      <c r="A20" s="1"/>
      <c r="B20" s="10" t="s">
        <v>272</v>
      </c>
      <c r="C20" s="1">
        <v>16.6</v>
      </c>
      <c r="D20" s="1">
        <v>15.5</v>
      </c>
      <c r="E20" s="1">
        <v>14.8</v>
      </c>
      <c r="F20" s="1">
        <v>15.3</v>
      </c>
      <c r="G20" s="1">
        <v>15.5</v>
      </c>
      <c r="H20" s="1">
        <v>15.4</v>
      </c>
      <c r="I20" s="1">
        <v>15.1</v>
      </c>
      <c r="J20" s="1">
        <v>15.2</v>
      </c>
      <c r="K20" s="1">
        <v>15.2</v>
      </c>
      <c r="L20" s="1">
        <v>14.8</v>
      </c>
      <c r="M20" s="1">
        <v>13.9</v>
      </c>
      <c r="N20" s="1">
        <v>12.9</v>
      </c>
      <c r="O20" s="1">
        <v>12.2</v>
      </c>
      <c r="P20" s="1">
        <v>11.1</v>
      </c>
      <c r="Q20" s="1">
        <v>10</v>
      </c>
      <c r="R20" s="1">
        <v>9</v>
      </c>
      <c r="S20" s="1">
        <v>8</v>
      </c>
      <c r="T20" s="1">
        <v>7.1</v>
      </c>
      <c r="U20" s="1">
        <v>6.7</v>
      </c>
      <c r="V20" s="1">
        <v>6.4</v>
      </c>
      <c r="W20" s="1">
        <v>6</v>
      </c>
      <c r="Y20" s="1"/>
      <c r="Z20" s="10" t="s">
        <v>272</v>
      </c>
      <c r="AA20" s="1">
        <v>5.1</v>
      </c>
      <c r="AB20" s="1">
        <v>5</v>
      </c>
      <c r="AC20" s="1">
        <v>5.2</v>
      </c>
      <c r="AD20" s="1">
        <v>4.6</v>
      </c>
      <c r="AE20" s="1">
        <v>4.3</v>
      </c>
      <c r="AF20" s="1">
        <v>5.6</v>
      </c>
      <c r="AG20" s="1">
        <v>6.5</v>
      </c>
      <c r="AH20" s="1">
        <v>6.9</v>
      </c>
      <c r="AI20" s="1">
        <v>7.5</v>
      </c>
      <c r="AJ20" s="1">
        <v>7.8</v>
      </c>
      <c r="AK20" s="1">
        <v>8</v>
      </c>
      <c r="AL20" s="1">
        <v>8.1</v>
      </c>
      <c r="AM20" s="1">
        <v>6.9</v>
      </c>
      <c r="AN20" s="1">
        <v>6.2</v>
      </c>
      <c r="AO20" s="1">
        <v>5.5</v>
      </c>
      <c r="AP20" s="1">
        <v>4.9</v>
      </c>
      <c r="AQ20" s="1">
        <v>4.4</v>
      </c>
      <c r="AR20" s="1">
        <v>3.9</v>
      </c>
      <c r="AS20" s="1">
        <v>3.7</v>
      </c>
      <c r="AT20" s="1">
        <v>3.4</v>
      </c>
      <c r="AU20" s="1">
        <v>3.2</v>
      </c>
      <c r="AW20" s="1"/>
      <c r="AX20" s="10" t="s">
        <v>272</v>
      </c>
      <c r="AY20" s="1">
        <v>14.5</v>
      </c>
      <c r="AZ20" s="1">
        <v>16.8</v>
      </c>
      <c r="BA20" s="1">
        <v>16.7</v>
      </c>
      <c r="BB20" s="1">
        <v>18.8</v>
      </c>
      <c r="BC20" s="1">
        <v>19.4</v>
      </c>
      <c r="BD20" s="1">
        <v>19.8</v>
      </c>
      <c r="BE20" s="1">
        <v>22.1</v>
      </c>
      <c r="BF20" s="1">
        <v>23.6</v>
      </c>
      <c r="BG20" s="1">
        <v>21.8</v>
      </c>
      <c r="BH20" s="1">
        <v>21.8</v>
      </c>
      <c r="BI20" s="1">
        <v>19.4</v>
      </c>
      <c r="BJ20" s="1">
        <v>18.3</v>
      </c>
      <c r="BK20" s="1">
        <v>17</v>
      </c>
      <c r="BL20" s="1">
        <v>13.4</v>
      </c>
      <c r="BM20" s="1">
        <v>10.5</v>
      </c>
      <c r="BN20" s="1">
        <v>8.2</v>
      </c>
      <c r="BO20" s="1">
        <v>6.5</v>
      </c>
      <c r="BP20" s="1">
        <v>5.1</v>
      </c>
      <c r="BQ20" s="1">
        <v>4.4</v>
      </c>
      <c r="BR20" s="1">
        <v>3.9</v>
      </c>
      <c r="BS20" s="1">
        <v>3.4</v>
      </c>
      <c r="BU20" s="1"/>
      <c r="BV20" s="10" t="s">
        <v>272</v>
      </c>
      <c r="BW20" s="1">
        <v>1.6</v>
      </c>
      <c r="BX20" s="1">
        <v>1.7</v>
      </c>
      <c r="BY20" s="1">
        <v>1.7</v>
      </c>
      <c r="BZ20" s="1">
        <v>1.6</v>
      </c>
      <c r="CA20" s="1">
        <v>1.9</v>
      </c>
      <c r="CB20" s="1">
        <v>2.1</v>
      </c>
      <c r="CC20" s="1">
        <v>2.1</v>
      </c>
      <c r="CD20" s="1">
        <v>2</v>
      </c>
      <c r="CE20" s="1">
        <v>1.8</v>
      </c>
      <c r="CF20" s="1">
        <v>1.7</v>
      </c>
      <c r="CG20" s="1">
        <v>1.6</v>
      </c>
      <c r="CH20" s="1">
        <v>1.2</v>
      </c>
      <c r="CI20" s="1">
        <v>0.9</v>
      </c>
      <c r="CJ20" s="1">
        <v>0.8</v>
      </c>
      <c r="CK20" s="1">
        <v>0.8</v>
      </c>
      <c r="CL20" s="1">
        <v>0.7</v>
      </c>
      <c r="CM20" s="1">
        <v>0.7</v>
      </c>
      <c r="CN20" s="1">
        <v>0.6</v>
      </c>
      <c r="CO20" s="1">
        <v>0.6</v>
      </c>
      <c r="CP20" s="1">
        <v>0.6</v>
      </c>
      <c r="CQ20" s="1">
        <v>0.5</v>
      </c>
      <c r="CS20" s="1"/>
      <c r="CT20" s="10" t="s">
        <v>272</v>
      </c>
      <c r="CU20" s="1">
        <v>1.1</v>
      </c>
      <c r="CV20" s="1">
        <v>1.1</v>
      </c>
      <c r="CW20" s="1">
        <v>1.1</v>
      </c>
      <c r="CX20" s="1">
        <v>1.1</v>
      </c>
      <c r="CY20" s="1">
        <v>1.1</v>
      </c>
      <c r="CZ20" s="1">
        <v>0.9</v>
      </c>
      <c r="DA20" s="1">
        <v>0.8</v>
      </c>
      <c r="DB20" s="1">
        <v>0.8</v>
      </c>
      <c r="DC20" s="1">
        <v>0.9</v>
      </c>
      <c r="DD20" s="1">
        <v>0.9</v>
      </c>
      <c r="DE20" s="1">
        <v>0.8</v>
      </c>
      <c r="DF20" s="1">
        <v>0.7</v>
      </c>
      <c r="DG20" s="1">
        <v>0.7</v>
      </c>
      <c r="DH20" s="1">
        <v>0.7</v>
      </c>
      <c r="DI20" s="1">
        <v>0.7</v>
      </c>
      <c r="DJ20" s="1">
        <v>0.6</v>
      </c>
      <c r="DK20" s="1">
        <v>0.5</v>
      </c>
      <c r="DL20" s="1">
        <v>0.4</v>
      </c>
      <c r="DM20" s="1">
        <v>0.4</v>
      </c>
      <c r="DN20" s="1">
        <v>0.4</v>
      </c>
      <c r="DO20" s="1">
        <v>0.3</v>
      </c>
      <c r="DQ20" s="1"/>
      <c r="DR20" s="10" t="s">
        <v>272</v>
      </c>
      <c r="DS20" s="1">
        <v>0.8</v>
      </c>
      <c r="DT20" s="1">
        <v>0.7</v>
      </c>
      <c r="DU20" s="1">
        <v>0.7</v>
      </c>
      <c r="DV20" s="1">
        <v>0.7</v>
      </c>
      <c r="DW20" s="1">
        <v>1</v>
      </c>
      <c r="DX20" s="1">
        <v>1.1</v>
      </c>
      <c r="DY20" s="1">
        <v>1.2</v>
      </c>
      <c r="DZ20" s="1">
        <v>1.3</v>
      </c>
      <c r="EA20" s="1">
        <v>1.5</v>
      </c>
      <c r="EB20" s="1">
        <v>1.6</v>
      </c>
      <c r="EC20" s="1">
        <v>1.7</v>
      </c>
      <c r="ED20" s="1">
        <v>1.6</v>
      </c>
      <c r="EE20" s="1">
        <v>1.6</v>
      </c>
      <c r="EF20" s="1">
        <v>1.7</v>
      </c>
      <c r="EG20" s="1">
        <v>1.7</v>
      </c>
      <c r="EH20" s="1">
        <v>1.7</v>
      </c>
      <c r="EI20" s="1">
        <v>1.7</v>
      </c>
      <c r="EJ20" s="1">
        <v>1.7</v>
      </c>
      <c r="EK20" s="1">
        <v>1.7</v>
      </c>
      <c r="EL20" s="1">
        <v>1.8</v>
      </c>
      <c r="EM20" s="1">
        <v>1.8</v>
      </c>
      <c r="EO20" s="1"/>
      <c r="EP20" s="10" t="s">
        <v>272</v>
      </c>
      <c r="EQ20" s="1">
        <v>6.9</v>
      </c>
      <c r="ER20" s="1">
        <v>6.7</v>
      </c>
      <c r="ES20" s="1">
        <v>6.9</v>
      </c>
      <c r="ET20" s="1">
        <v>6.6</v>
      </c>
      <c r="EU20" s="1">
        <v>6.4</v>
      </c>
      <c r="EV20" s="1">
        <v>6.3</v>
      </c>
      <c r="EW20" s="1">
        <v>6.1</v>
      </c>
      <c r="EX20" s="1">
        <v>6</v>
      </c>
      <c r="EY20" s="1">
        <v>5.6</v>
      </c>
      <c r="EZ20" s="1">
        <v>5.2</v>
      </c>
      <c r="FA20" s="1">
        <v>5</v>
      </c>
      <c r="FB20" s="1">
        <v>5</v>
      </c>
      <c r="FC20" s="1">
        <v>4.8</v>
      </c>
      <c r="FD20" s="1">
        <v>4.7</v>
      </c>
      <c r="FE20" s="1">
        <v>4.4</v>
      </c>
      <c r="FF20" s="1">
        <v>4.2</v>
      </c>
      <c r="FG20" s="1">
        <v>4</v>
      </c>
      <c r="FH20" s="1">
        <v>3.8</v>
      </c>
      <c r="FI20" s="1">
        <v>3.7</v>
      </c>
      <c r="FJ20" s="1">
        <v>3.7</v>
      </c>
      <c r="FK20" s="1">
        <v>3.6</v>
      </c>
    </row>
    <row r="21" ht="14.5" spans="1:16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</row>
    <row r="22" ht="14.5" spans="1:167">
      <c r="A22" s="1"/>
      <c r="B22" s="9" t="s">
        <v>274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Y22" s="1"/>
      <c r="Z22" s="9" t="s">
        <v>274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W22" s="1"/>
      <c r="AX22" s="9" t="s">
        <v>274</v>
      </c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U22" s="1"/>
      <c r="BV22" s="9" t="s">
        <v>274</v>
      </c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S22" s="1"/>
      <c r="CT22" s="9" t="s">
        <v>274</v>
      </c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Q22" s="1"/>
      <c r="DR22" s="9" t="s">
        <v>274</v>
      </c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O22" s="1"/>
      <c r="EP22" s="9" t="s">
        <v>274</v>
      </c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</row>
    <row r="23" ht="14.5" spans="1:167">
      <c r="A23" s="1"/>
      <c r="B23" s="10" t="s">
        <v>279</v>
      </c>
      <c r="C23" s="1">
        <v>70.8</v>
      </c>
      <c r="D23" s="1">
        <v>70.8</v>
      </c>
      <c r="E23" s="1">
        <v>70.5</v>
      </c>
      <c r="F23" s="1">
        <v>70.1</v>
      </c>
      <c r="G23" s="1">
        <v>70.4</v>
      </c>
      <c r="H23" s="1">
        <v>70.5</v>
      </c>
      <c r="I23" s="1">
        <v>70.7</v>
      </c>
      <c r="J23" s="1">
        <v>71.2</v>
      </c>
      <c r="K23" s="1">
        <v>71.7</v>
      </c>
      <c r="L23" s="1">
        <v>72.6</v>
      </c>
      <c r="M23" s="1">
        <v>73.6</v>
      </c>
      <c r="N23" s="1">
        <v>74.5</v>
      </c>
      <c r="O23" s="1">
        <v>75.6</v>
      </c>
      <c r="P23" s="1">
        <v>76.8</v>
      </c>
      <c r="Q23" s="1">
        <v>78</v>
      </c>
      <c r="R23" s="1">
        <v>79.1</v>
      </c>
      <c r="S23" s="1">
        <v>80.1</v>
      </c>
      <c r="T23" s="1">
        <v>81.1</v>
      </c>
      <c r="U23" s="1">
        <v>81.6</v>
      </c>
      <c r="V23" s="1">
        <v>82.1</v>
      </c>
      <c r="W23" s="1">
        <v>82.5</v>
      </c>
      <c r="Y23" s="1"/>
      <c r="Z23" s="10" t="s">
        <v>279</v>
      </c>
      <c r="AA23" s="1">
        <v>88.1</v>
      </c>
      <c r="AB23" s="1">
        <v>88.4</v>
      </c>
      <c r="AC23" s="1">
        <v>88.9</v>
      </c>
      <c r="AD23" s="1">
        <v>89.3</v>
      </c>
      <c r="AE23" s="1">
        <v>89.6</v>
      </c>
      <c r="AF23" s="1">
        <v>89.9</v>
      </c>
      <c r="AG23" s="1">
        <v>90.4</v>
      </c>
      <c r="AH23" s="1">
        <v>90.7</v>
      </c>
      <c r="AI23" s="1">
        <v>91.1</v>
      </c>
      <c r="AJ23" s="1">
        <v>91.5</v>
      </c>
      <c r="AK23" s="1">
        <v>92</v>
      </c>
      <c r="AL23" s="1">
        <v>92.5</v>
      </c>
      <c r="AM23" s="1">
        <v>93</v>
      </c>
      <c r="AN23" s="1">
        <v>93.6</v>
      </c>
      <c r="AO23" s="1">
        <v>94</v>
      </c>
      <c r="AP23" s="1">
        <v>94.4</v>
      </c>
      <c r="AQ23" s="1">
        <v>94.7</v>
      </c>
      <c r="AR23" s="1">
        <v>95</v>
      </c>
      <c r="AS23" s="1">
        <v>95.2</v>
      </c>
      <c r="AT23" s="1">
        <v>95.3</v>
      </c>
      <c r="AU23" s="1">
        <v>95.4</v>
      </c>
      <c r="AW23" s="1"/>
      <c r="AX23" s="10" t="s">
        <v>279</v>
      </c>
      <c r="AY23" s="1">
        <v>29.6</v>
      </c>
      <c r="AZ23" s="1">
        <v>28.6</v>
      </c>
      <c r="BA23" s="1">
        <v>27.9</v>
      </c>
      <c r="BB23" s="1">
        <v>27.4</v>
      </c>
      <c r="BC23" s="1">
        <v>26.7</v>
      </c>
      <c r="BD23" s="1">
        <v>25.9</v>
      </c>
      <c r="BE23" s="1">
        <v>25.3</v>
      </c>
      <c r="BF23" s="1">
        <v>24.9</v>
      </c>
      <c r="BG23" s="1">
        <v>25.1</v>
      </c>
      <c r="BH23" s="1">
        <v>25.1</v>
      </c>
      <c r="BI23" s="1">
        <v>25</v>
      </c>
      <c r="BJ23" s="1">
        <v>25.1</v>
      </c>
      <c r="BK23" s="1">
        <v>25.4</v>
      </c>
      <c r="BL23" s="1">
        <v>25.5</v>
      </c>
      <c r="BM23" s="1">
        <v>25.5</v>
      </c>
      <c r="BN23" s="1">
        <v>25.4</v>
      </c>
      <c r="BO23" s="1">
        <v>25.4</v>
      </c>
      <c r="BP23" s="1">
        <v>25.4</v>
      </c>
      <c r="BQ23" s="1">
        <v>25.3</v>
      </c>
      <c r="BR23" s="1">
        <v>25.3</v>
      </c>
      <c r="BS23" s="1">
        <v>25.3</v>
      </c>
      <c r="BU23" s="1"/>
      <c r="BV23" s="10" t="s">
        <v>279</v>
      </c>
      <c r="BW23" s="1">
        <v>45.3</v>
      </c>
      <c r="BX23" s="1">
        <v>45.1</v>
      </c>
      <c r="BY23" s="1">
        <v>45.1</v>
      </c>
      <c r="BZ23" s="1">
        <v>45.4</v>
      </c>
      <c r="CA23" s="1">
        <v>45.6</v>
      </c>
      <c r="CB23" s="1">
        <v>46</v>
      </c>
      <c r="CC23" s="1">
        <v>47</v>
      </c>
      <c r="CD23" s="1">
        <v>48.4</v>
      </c>
      <c r="CE23" s="1">
        <v>49.8</v>
      </c>
      <c r="CF23" s="1">
        <v>51</v>
      </c>
      <c r="CG23" s="1">
        <v>52.1</v>
      </c>
      <c r="CH23" s="1">
        <v>53.6</v>
      </c>
      <c r="CI23" s="1">
        <v>54.7</v>
      </c>
      <c r="CJ23" s="1">
        <v>55.2</v>
      </c>
      <c r="CK23" s="1">
        <v>55.7</v>
      </c>
      <c r="CL23" s="1">
        <v>56.2</v>
      </c>
      <c r="CM23" s="1">
        <v>56.6</v>
      </c>
      <c r="CN23" s="1">
        <v>57.1</v>
      </c>
      <c r="CO23" s="1">
        <v>57.3</v>
      </c>
      <c r="CP23" s="1">
        <v>57.5</v>
      </c>
      <c r="CQ23" s="1">
        <v>57.7</v>
      </c>
      <c r="CS23" s="1"/>
      <c r="CT23" s="10" t="s">
        <v>279</v>
      </c>
      <c r="CU23" s="1">
        <v>20</v>
      </c>
      <c r="CV23" s="1">
        <v>19.8</v>
      </c>
      <c r="CW23" s="1">
        <v>19.8</v>
      </c>
      <c r="CX23" s="1">
        <v>19.7</v>
      </c>
      <c r="CY23" s="1">
        <v>19.2</v>
      </c>
      <c r="CZ23" s="1">
        <v>18.8</v>
      </c>
      <c r="DA23" s="1">
        <v>17.8</v>
      </c>
      <c r="DB23" s="1">
        <v>17.5</v>
      </c>
      <c r="DC23" s="1">
        <v>16.9</v>
      </c>
      <c r="DD23" s="1">
        <v>16.3</v>
      </c>
      <c r="DE23" s="1">
        <v>15.9</v>
      </c>
      <c r="DF23" s="1">
        <v>15.7</v>
      </c>
      <c r="DG23" s="1">
        <v>15.5</v>
      </c>
      <c r="DH23" s="1">
        <v>15.7</v>
      </c>
      <c r="DI23" s="1">
        <v>15.9</v>
      </c>
      <c r="DJ23" s="1">
        <v>16</v>
      </c>
      <c r="DK23" s="1">
        <v>16.2</v>
      </c>
      <c r="DL23" s="1">
        <v>16.4</v>
      </c>
      <c r="DM23" s="1">
        <v>16.5</v>
      </c>
      <c r="DN23" s="1">
        <v>16.6</v>
      </c>
      <c r="DO23" s="1">
        <v>16.7</v>
      </c>
      <c r="DQ23" s="1"/>
      <c r="DR23" s="10" t="s">
        <v>279</v>
      </c>
      <c r="DS23" s="1">
        <v>6.1</v>
      </c>
      <c r="DT23" s="1">
        <v>6.1</v>
      </c>
      <c r="DU23" s="1">
        <v>5.8</v>
      </c>
      <c r="DV23" s="1">
        <v>6.3</v>
      </c>
      <c r="DW23" s="1">
        <v>6.3</v>
      </c>
      <c r="DX23" s="1">
        <v>6.4</v>
      </c>
      <c r="DY23" s="1">
        <v>6.6</v>
      </c>
      <c r="DZ23" s="1">
        <v>7</v>
      </c>
      <c r="EA23" s="1">
        <v>7.3</v>
      </c>
      <c r="EB23" s="1">
        <v>7.7</v>
      </c>
      <c r="EC23" s="1">
        <v>7.6</v>
      </c>
      <c r="ED23" s="1">
        <v>8</v>
      </c>
      <c r="EE23" s="1">
        <v>8.4</v>
      </c>
      <c r="EF23" s="1">
        <v>8.7</v>
      </c>
      <c r="EG23" s="1">
        <v>9.1</v>
      </c>
      <c r="EH23" s="1">
        <v>9.5</v>
      </c>
      <c r="EI23" s="1">
        <v>10</v>
      </c>
      <c r="EJ23" s="1">
        <v>10.4</v>
      </c>
      <c r="EK23" s="1">
        <v>10.6</v>
      </c>
      <c r="EL23" s="1">
        <v>10.8</v>
      </c>
      <c r="EM23" s="1">
        <v>11</v>
      </c>
      <c r="EO23" s="1"/>
      <c r="EP23" s="10" t="s">
        <v>279</v>
      </c>
      <c r="EQ23" s="1">
        <v>41.3</v>
      </c>
      <c r="ER23" s="1">
        <v>40.9</v>
      </c>
      <c r="ES23" s="1">
        <v>40</v>
      </c>
      <c r="ET23" s="1">
        <v>39</v>
      </c>
      <c r="EU23" s="1">
        <v>38.1</v>
      </c>
      <c r="EV23" s="1">
        <v>37.8</v>
      </c>
      <c r="EW23" s="1">
        <v>37.6</v>
      </c>
      <c r="EX23" s="1">
        <v>37.5</v>
      </c>
      <c r="EY23" s="1">
        <v>37.4</v>
      </c>
      <c r="EZ23" s="1">
        <v>37.7</v>
      </c>
      <c r="FA23" s="1">
        <v>38.2</v>
      </c>
      <c r="FB23" s="1">
        <v>39.1</v>
      </c>
      <c r="FC23" s="1">
        <v>39.6</v>
      </c>
      <c r="FD23" s="1">
        <v>40.1</v>
      </c>
      <c r="FE23" s="1">
        <v>40.6</v>
      </c>
      <c r="FF23" s="1">
        <v>41.1</v>
      </c>
      <c r="FG23" s="1">
        <v>41.6</v>
      </c>
      <c r="FH23" s="1">
        <v>42.1</v>
      </c>
      <c r="FI23" s="1">
        <v>42.3</v>
      </c>
      <c r="FJ23" s="1">
        <v>42.6</v>
      </c>
      <c r="FK23" s="1">
        <v>42.8</v>
      </c>
    </row>
    <row r="24" ht="14.5" spans="1:167">
      <c r="A24" s="1"/>
      <c r="B24" s="10" t="s">
        <v>283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0.2</v>
      </c>
      <c r="I24" s="1">
        <v>0.4</v>
      </c>
      <c r="J24" s="1">
        <v>0.6</v>
      </c>
      <c r="K24" s="1">
        <v>0.7</v>
      </c>
      <c r="L24" s="1">
        <v>0.9</v>
      </c>
      <c r="M24" s="1">
        <v>1</v>
      </c>
      <c r="N24" s="1">
        <v>1.1</v>
      </c>
      <c r="O24" s="1">
        <v>1</v>
      </c>
      <c r="P24" s="1">
        <v>0.9</v>
      </c>
      <c r="Q24" s="1">
        <v>0.8</v>
      </c>
      <c r="R24" s="1">
        <v>0.7</v>
      </c>
      <c r="S24" s="1">
        <v>0.7</v>
      </c>
      <c r="T24" s="1">
        <v>0.7</v>
      </c>
      <c r="U24" s="1">
        <v>0.7</v>
      </c>
      <c r="V24" s="1">
        <v>0.7</v>
      </c>
      <c r="W24" s="1">
        <v>0.7</v>
      </c>
      <c r="Y24" s="1"/>
      <c r="Z24" s="10" t="s">
        <v>283</v>
      </c>
      <c r="AA24" s="1">
        <v>5.6</v>
      </c>
      <c r="AB24" s="1">
        <v>5.6</v>
      </c>
      <c r="AC24" s="1">
        <v>5.4</v>
      </c>
      <c r="AD24" s="1">
        <v>5.5</v>
      </c>
      <c r="AE24" s="1">
        <v>5.5</v>
      </c>
      <c r="AF24" s="1">
        <v>5.5</v>
      </c>
      <c r="AG24" s="1">
        <v>5.2</v>
      </c>
      <c r="AH24" s="1">
        <v>5</v>
      </c>
      <c r="AI24" s="1">
        <v>4.8</v>
      </c>
      <c r="AJ24" s="1">
        <v>4.5</v>
      </c>
      <c r="AK24" s="1">
        <v>4.2</v>
      </c>
      <c r="AL24" s="1">
        <v>4</v>
      </c>
      <c r="AM24" s="1">
        <v>3.8</v>
      </c>
      <c r="AN24" s="1">
        <v>3.8</v>
      </c>
      <c r="AO24" s="1">
        <v>3.8</v>
      </c>
      <c r="AP24" s="1">
        <v>3.7</v>
      </c>
      <c r="AQ24" s="1">
        <v>3.7</v>
      </c>
      <c r="AR24" s="1">
        <v>3.7</v>
      </c>
      <c r="AS24" s="1">
        <v>3.7</v>
      </c>
      <c r="AT24" s="1">
        <v>3.7</v>
      </c>
      <c r="AU24" s="1">
        <v>3.6</v>
      </c>
      <c r="AW24" s="1"/>
      <c r="AX24" s="10" t="s">
        <v>283</v>
      </c>
      <c r="AY24" s="1">
        <v>66.5</v>
      </c>
      <c r="AZ24" s="1">
        <v>67.3</v>
      </c>
      <c r="BA24" s="1">
        <v>68.2</v>
      </c>
      <c r="BB24" s="1">
        <v>68.6</v>
      </c>
      <c r="BC24" s="1">
        <v>69.4</v>
      </c>
      <c r="BD24" s="1">
        <v>70.3</v>
      </c>
      <c r="BE24" s="1">
        <v>70.6</v>
      </c>
      <c r="BF24" s="1">
        <v>70.9</v>
      </c>
      <c r="BG24" s="1">
        <v>70.8</v>
      </c>
      <c r="BH24" s="1">
        <v>70.7</v>
      </c>
      <c r="BI24" s="1">
        <v>71</v>
      </c>
      <c r="BJ24" s="1">
        <v>71</v>
      </c>
      <c r="BK24" s="1">
        <v>70.8</v>
      </c>
      <c r="BL24" s="1">
        <v>71.1</v>
      </c>
      <c r="BM24" s="1">
        <v>71.4</v>
      </c>
      <c r="BN24" s="1">
        <v>71.6</v>
      </c>
      <c r="BO24" s="1">
        <v>71.7</v>
      </c>
      <c r="BP24" s="1">
        <v>71.9</v>
      </c>
      <c r="BQ24" s="1">
        <v>72</v>
      </c>
      <c r="BR24" s="1">
        <v>72</v>
      </c>
      <c r="BS24" s="1">
        <v>72.1</v>
      </c>
      <c r="BU24" s="1"/>
      <c r="BV24" s="10" t="s">
        <v>283</v>
      </c>
      <c r="BW24" s="1">
        <v>53.6</v>
      </c>
      <c r="BX24" s="1">
        <v>53.8</v>
      </c>
      <c r="BY24" s="1">
        <v>53.7</v>
      </c>
      <c r="BZ24" s="1">
        <v>53.6</v>
      </c>
      <c r="CA24" s="1">
        <v>53.2</v>
      </c>
      <c r="CB24" s="1">
        <v>52.7</v>
      </c>
      <c r="CC24" s="1">
        <v>51.7</v>
      </c>
      <c r="CD24" s="1">
        <v>50.4</v>
      </c>
      <c r="CE24" s="1">
        <v>49.1</v>
      </c>
      <c r="CF24" s="1">
        <v>48</v>
      </c>
      <c r="CG24" s="1">
        <v>46.9</v>
      </c>
      <c r="CH24" s="1">
        <v>45.7</v>
      </c>
      <c r="CI24" s="1">
        <v>44.8</v>
      </c>
      <c r="CJ24" s="1">
        <v>44.4</v>
      </c>
      <c r="CK24" s="1">
        <v>44</v>
      </c>
      <c r="CL24" s="1">
        <v>43.5</v>
      </c>
      <c r="CM24" s="1">
        <v>43.1</v>
      </c>
      <c r="CN24" s="1">
        <v>42.7</v>
      </c>
      <c r="CO24" s="1">
        <v>42.5</v>
      </c>
      <c r="CP24" s="1">
        <v>42.2</v>
      </c>
      <c r="CQ24" s="1">
        <v>42</v>
      </c>
      <c r="CS24" s="1"/>
      <c r="CT24" s="10" t="s">
        <v>283</v>
      </c>
      <c r="CU24" s="1">
        <v>78.2</v>
      </c>
      <c r="CV24" s="1">
        <v>78.4</v>
      </c>
      <c r="CW24" s="1">
        <v>78.4</v>
      </c>
      <c r="CX24" s="1">
        <v>78.6</v>
      </c>
      <c r="CY24" s="1">
        <v>79</v>
      </c>
      <c r="CZ24" s="1">
        <v>79.9</v>
      </c>
      <c r="DA24" s="1">
        <v>80.8</v>
      </c>
      <c r="DB24" s="1">
        <v>81.2</v>
      </c>
      <c r="DC24" s="1">
        <v>81.7</v>
      </c>
      <c r="DD24" s="1">
        <v>82.3</v>
      </c>
      <c r="DE24" s="1">
        <v>82.8</v>
      </c>
      <c r="DF24" s="1">
        <v>83</v>
      </c>
      <c r="DG24" s="1">
        <v>83.2</v>
      </c>
      <c r="DH24" s="1">
        <v>83</v>
      </c>
      <c r="DI24" s="1">
        <v>82.8</v>
      </c>
      <c r="DJ24" s="1">
        <v>82.6</v>
      </c>
      <c r="DK24" s="1">
        <v>82.3</v>
      </c>
      <c r="DL24" s="1">
        <v>82.1</v>
      </c>
      <c r="DM24" s="1">
        <v>82</v>
      </c>
      <c r="DN24" s="1">
        <v>81.9</v>
      </c>
      <c r="DO24" s="1">
        <v>81.7</v>
      </c>
      <c r="DQ24" s="1"/>
      <c r="DR24" s="10" t="s">
        <v>283</v>
      </c>
      <c r="DS24" s="1">
        <v>92.6</v>
      </c>
      <c r="DT24" s="1">
        <v>92.7</v>
      </c>
      <c r="DU24" s="1">
        <v>93</v>
      </c>
      <c r="DV24" s="1">
        <v>92.6</v>
      </c>
      <c r="DW24" s="1">
        <v>92.2</v>
      </c>
      <c r="DX24" s="1">
        <v>91.9</v>
      </c>
      <c r="DY24" s="1">
        <v>91.6</v>
      </c>
      <c r="DZ24" s="1">
        <v>91.2</v>
      </c>
      <c r="EA24" s="1">
        <v>90.8</v>
      </c>
      <c r="EB24" s="1">
        <v>90.3</v>
      </c>
      <c r="EC24" s="1">
        <v>90.4</v>
      </c>
      <c r="ED24" s="1">
        <v>90.2</v>
      </c>
      <c r="EE24" s="1">
        <v>90</v>
      </c>
      <c r="EF24" s="1">
        <v>89.7</v>
      </c>
      <c r="EG24" s="1">
        <v>89.4</v>
      </c>
      <c r="EH24" s="1">
        <v>89.1</v>
      </c>
      <c r="EI24" s="1">
        <v>88.8</v>
      </c>
      <c r="EJ24" s="1">
        <v>88.4</v>
      </c>
      <c r="EK24" s="1">
        <v>88.2</v>
      </c>
      <c r="EL24" s="1">
        <v>88</v>
      </c>
      <c r="EM24" s="1">
        <v>87.8</v>
      </c>
      <c r="EO24" s="1"/>
      <c r="EP24" s="10" t="s">
        <v>283</v>
      </c>
      <c r="EQ24" s="1">
        <v>55.5</v>
      </c>
      <c r="ER24" s="1">
        <v>55.9</v>
      </c>
      <c r="ES24" s="1">
        <v>56.7</v>
      </c>
      <c r="ET24" s="1">
        <v>57.9</v>
      </c>
      <c r="EU24" s="1">
        <v>58.8</v>
      </c>
      <c r="EV24" s="1">
        <v>59.2</v>
      </c>
      <c r="EW24" s="1">
        <v>59.4</v>
      </c>
      <c r="EX24" s="1">
        <v>59.6</v>
      </c>
      <c r="EY24" s="1">
        <v>59.8</v>
      </c>
      <c r="EZ24" s="1">
        <v>59.7</v>
      </c>
      <c r="FA24" s="1">
        <v>59.3</v>
      </c>
      <c r="FB24" s="1">
        <v>58.4</v>
      </c>
      <c r="FC24" s="1">
        <v>57.9</v>
      </c>
      <c r="FD24" s="1">
        <v>57.4</v>
      </c>
      <c r="FE24" s="1">
        <v>57</v>
      </c>
      <c r="FF24" s="1">
        <v>56.5</v>
      </c>
      <c r="FG24" s="1">
        <v>56</v>
      </c>
      <c r="FH24" s="1">
        <v>55.6</v>
      </c>
      <c r="FI24" s="1">
        <v>55.3</v>
      </c>
      <c r="FJ24" s="1">
        <v>55.1</v>
      </c>
      <c r="FK24" s="1">
        <v>54.8</v>
      </c>
    </row>
    <row r="25" ht="14.5" spans="1:167">
      <c r="A25" s="1"/>
      <c r="B25" s="10" t="s">
        <v>281</v>
      </c>
      <c r="C25" s="1">
        <v>26.4</v>
      </c>
      <c r="D25" s="1">
        <v>26.7</v>
      </c>
      <c r="E25" s="1">
        <v>27.1</v>
      </c>
      <c r="F25" s="1">
        <v>27.5</v>
      </c>
      <c r="G25" s="1">
        <v>27.2</v>
      </c>
      <c r="H25" s="1">
        <v>26.9</v>
      </c>
      <c r="I25" s="1">
        <v>26.6</v>
      </c>
      <c r="J25" s="1">
        <v>25.9</v>
      </c>
      <c r="K25" s="1">
        <v>25.3</v>
      </c>
      <c r="L25" s="1">
        <v>24.3</v>
      </c>
      <c r="M25" s="1">
        <v>23.3</v>
      </c>
      <c r="N25" s="1">
        <v>22.4</v>
      </c>
      <c r="O25" s="1">
        <v>21.4</v>
      </c>
      <c r="P25" s="1">
        <v>20.5</v>
      </c>
      <c r="Q25" s="1">
        <v>19.6</v>
      </c>
      <c r="R25" s="1">
        <v>18.6</v>
      </c>
      <c r="S25" s="1">
        <v>17.7</v>
      </c>
      <c r="T25" s="1">
        <v>16.8</v>
      </c>
      <c r="U25" s="1">
        <v>16.4</v>
      </c>
      <c r="V25" s="1">
        <v>16</v>
      </c>
      <c r="W25" s="1">
        <v>15.5</v>
      </c>
      <c r="Y25" s="1"/>
      <c r="Z25" s="10" t="s">
        <v>281</v>
      </c>
      <c r="AA25" s="1">
        <v>5.9</v>
      </c>
      <c r="AB25" s="1">
        <v>5.7</v>
      </c>
      <c r="AC25" s="1">
        <v>5.3</v>
      </c>
      <c r="AD25" s="1">
        <v>4.9</v>
      </c>
      <c r="AE25" s="1">
        <v>4.6</v>
      </c>
      <c r="AF25" s="1">
        <v>4.2</v>
      </c>
      <c r="AG25" s="1">
        <v>4</v>
      </c>
      <c r="AH25" s="1">
        <v>3.8</v>
      </c>
      <c r="AI25" s="1">
        <v>3.6</v>
      </c>
      <c r="AJ25" s="1">
        <v>3.5</v>
      </c>
      <c r="AK25" s="1">
        <v>3.3</v>
      </c>
      <c r="AL25" s="1">
        <v>3</v>
      </c>
      <c r="AM25" s="1">
        <v>2.7</v>
      </c>
      <c r="AN25" s="1">
        <v>2.2</v>
      </c>
      <c r="AO25" s="1">
        <v>1.8</v>
      </c>
      <c r="AP25" s="1">
        <v>1.5</v>
      </c>
      <c r="AQ25" s="1">
        <v>1.2</v>
      </c>
      <c r="AR25" s="1">
        <v>1</v>
      </c>
      <c r="AS25" s="1">
        <v>0.9</v>
      </c>
      <c r="AT25" s="1">
        <v>0.8</v>
      </c>
      <c r="AU25" s="1">
        <v>0.7</v>
      </c>
      <c r="AW25" s="1"/>
      <c r="AX25" s="10" t="s">
        <v>281</v>
      </c>
      <c r="AY25" s="1">
        <v>3</v>
      </c>
      <c r="AZ25" s="1">
        <v>3</v>
      </c>
      <c r="BA25" s="1">
        <v>2.8</v>
      </c>
      <c r="BB25" s="1">
        <v>2.7</v>
      </c>
      <c r="BC25" s="1">
        <v>2.7</v>
      </c>
      <c r="BD25" s="1">
        <v>2.6</v>
      </c>
      <c r="BE25" s="1">
        <v>2.7</v>
      </c>
      <c r="BF25" s="1">
        <v>2.8</v>
      </c>
      <c r="BG25" s="1">
        <v>2.7</v>
      </c>
      <c r="BH25" s="1">
        <v>2.8</v>
      </c>
      <c r="BI25" s="1">
        <v>2.6</v>
      </c>
      <c r="BJ25" s="1">
        <v>2.4</v>
      </c>
      <c r="BK25" s="1">
        <v>2.3</v>
      </c>
      <c r="BL25" s="1">
        <v>2</v>
      </c>
      <c r="BM25" s="1">
        <v>1.7</v>
      </c>
      <c r="BN25" s="1">
        <v>1.5</v>
      </c>
      <c r="BO25" s="1">
        <v>1.3</v>
      </c>
      <c r="BP25" s="1">
        <v>1.1</v>
      </c>
      <c r="BQ25" s="1">
        <v>1</v>
      </c>
      <c r="BR25" s="1">
        <v>0.9</v>
      </c>
      <c r="BS25" s="1">
        <v>0.8</v>
      </c>
      <c r="BU25" s="1"/>
      <c r="BV25" s="10" t="s">
        <v>281</v>
      </c>
      <c r="BW25" s="1">
        <v>0.3</v>
      </c>
      <c r="BX25" s="1">
        <v>0.3</v>
      </c>
      <c r="BY25" s="1">
        <v>0.3</v>
      </c>
      <c r="BZ25" s="1">
        <v>0.3</v>
      </c>
      <c r="CA25" s="1">
        <v>0.3</v>
      </c>
      <c r="CB25" s="1">
        <v>0.3</v>
      </c>
      <c r="CC25" s="1">
        <v>0.3</v>
      </c>
      <c r="CD25" s="1">
        <v>0.3</v>
      </c>
      <c r="CE25" s="1">
        <v>0.3</v>
      </c>
      <c r="CF25" s="1">
        <v>0.2</v>
      </c>
      <c r="CG25" s="1">
        <v>0.2</v>
      </c>
      <c r="CH25" s="1">
        <v>0.2</v>
      </c>
      <c r="CI25" s="1">
        <v>0.1</v>
      </c>
      <c r="CJ25" s="1">
        <v>0.1</v>
      </c>
      <c r="CK25" s="1">
        <v>0.1</v>
      </c>
      <c r="CL25" s="1">
        <v>0.1</v>
      </c>
      <c r="CM25" s="1">
        <v>0.1</v>
      </c>
      <c r="CN25" s="1">
        <v>0.1</v>
      </c>
      <c r="CO25" s="1">
        <v>0</v>
      </c>
      <c r="CP25" s="1">
        <v>0</v>
      </c>
      <c r="CQ25" s="1">
        <v>0</v>
      </c>
      <c r="CS25" s="1"/>
      <c r="CT25" s="10" t="s">
        <v>281</v>
      </c>
      <c r="CU25" s="1">
        <v>1</v>
      </c>
      <c r="CV25" s="1">
        <v>1</v>
      </c>
      <c r="CW25" s="1">
        <v>1</v>
      </c>
      <c r="CX25" s="1">
        <v>1</v>
      </c>
      <c r="CY25" s="1">
        <v>1</v>
      </c>
      <c r="CZ25" s="1">
        <v>0.8</v>
      </c>
      <c r="DA25" s="1">
        <v>0.8</v>
      </c>
      <c r="DB25" s="1">
        <v>0.7</v>
      </c>
      <c r="DC25" s="1">
        <v>0.8</v>
      </c>
      <c r="DD25" s="1">
        <v>0.7</v>
      </c>
      <c r="DE25" s="1">
        <v>0.7</v>
      </c>
      <c r="DF25" s="1">
        <v>0.6</v>
      </c>
      <c r="DG25" s="1">
        <v>0.6</v>
      </c>
      <c r="DH25" s="1">
        <v>0.6</v>
      </c>
      <c r="DI25" s="1">
        <v>0.5</v>
      </c>
      <c r="DJ25" s="1">
        <v>0.5</v>
      </c>
      <c r="DK25" s="1">
        <v>0.5</v>
      </c>
      <c r="DL25" s="1">
        <v>0.5</v>
      </c>
      <c r="DM25" s="1">
        <v>0.5</v>
      </c>
      <c r="DN25" s="1">
        <v>0.4</v>
      </c>
      <c r="DO25" s="1">
        <v>0.4</v>
      </c>
      <c r="DQ25" s="1"/>
      <c r="DR25" s="10" t="s">
        <v>281</v>
      </c>
      <c r="DS25" s="1">
        <v>0.5</v>
      </c>
      <c r="DT25" s="1">
        <v>0.5</v>
      </c>
      <c r="DU25" s="1">
        <v>0.5</v>
      </c>
      <c r="DV25" s="1">
        <v>0.5</v>
      </c>
      <c r="DW25" s="1">
        <v>0.6</v>
      </c>
      <c r="DX25" s="1">
        <v>0.7</v>
      </c>
      <c r="DY25" s="1">
        <v>0.8</v>
      </c>
      <c r="DZ25" s="1">
        <v>0.8</v>
      </c>
      <c r="EA25" s="1">
        <v>0.8</v>
      </c>
      <c r="EB25" s="1">
        <v>0.9</v>
      </c>
      <c r="EC25" s="1">
        <v>0.9</v>
      </c>
      <c r="ED25" s="1">
        <v>0.8</v>
      </c>
      <c r="EE25" s="1">
        <v>0.8</v>
      </c>
      <c r="EF25" s="1">
        <v>0.8</v>
      </c>
      <c r="EG25" s="1">
        <v>0.8</v>
      </c>
      <c r="EH25" s="1">
        <v>0.7</v>
      </c>
      <c r="EI25" s="1">
        <v>0.7</v>
      </c>
      <c r="EJ25" s="1">
        <v>0.7</v>
      </c>
      <c r="EK25" s="1">
        <v>0.7</v>
      </c>
      <c r="EL25" s="1">
        <v>0.6</v>
      </c>
      <c r="EM25" s="1">
        <v>0.6</v>
      </c>
      <c r="EO25" s="1"/>
      <c r="EP25" s="10" t="s">
        <v>281</v>
      </c>
      <c r="EQ25" s="1">
        <v>1.9</v>
      </c>
      <c r="ER25" s="1">
        <v>2</v>
      </c>
      <c r="ES25" s="1">
        <v>2</v>
      </c>
      <c r="ET25" s="1">
        <v>1.9</v>
      </c>
      <c r="EU25" s="1">
        <v>1.9</v>
      </c>
      <c r="EV25" s="1">
        <v>1.9</v>
      </c>
      <c r="EW25" s="1">
        <v>1.9</v>
      </c>
      <c r="EX25" s="1">
        <v>1.9</v>
      </c>
      <c r="EY25" s="1">
        <v>1.8</v>
      </c>
      <c r="EZ25" s="1">
        <v>1.7</v>
      </c>
      <c r="FA25" s="1">
        <v>1.6</v>
      </c>
      <c r="FB25" s="1">
        <v>1.7</v>
      </c>
      <c r="FC25" s="1">
        <v>1.6</v>
      </c>
      <c r="FD25" s="1">
        <v>1.5</v>
      </c>
      <c r="FE25" s="1">
        <v>1.5</v>
      </c>
      <c r="FF25" s="1">
        <v>1.4</v>
      </c>
      <c r="FG25" s="1">
        <v>1.4</v>
      </c>
      <c r="FH25" s="1">
        <v>1.3</v>
      </c>
      <c r="FI25" s="1">
        <v>1.3</v>
      </c>
      <c r="FJ25" s="1">
        <v>1.3</v>
      </c>
      <c r="FK25" s="1">
        <v>1.3</v>
      </c>
    </row>
    <row r="26" ht="14.5" spans="1:167">
      <c r="A26" s="1"/>
      <c r="B26" s="10" t="s">
        <v>414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Y26" s="1"/>
      <c r="Z26" s="10" t="s">
        <v>414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W26" s="1"/>
      <c r="AX26" s="10" t="s">
        <v>414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U26" s="1"/>
      <c r="BV26" s="10" t="s">
        <v>414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S26" s="1"/>
      <c r="CT26" s="10" t="s">
        <v>414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Q26" s="1"/>
      <c r="DR26" s="10" t="s">
        <v>414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O26" s="1"/>
      <c r="EP26" s="10" t="s">
        <v>414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</row>
    <row r="27" ht="14.5" spans="1:167">
      <c r="A27" s="1"/>
      <c r="B27" s="16" t="s">
        <v>316</v>
      </c>
      <c r="C27" s="1">
        <v>0.2</v>
      </c>
      <c r="D27" s="1">
        <v>0.2</v>
      </c>
      <c r="E27" s="1">
        <v>0.2</v>
      </c>
      <c r="F27" s="1">
        <v>0.2</v>
      </c>
      <c r="G27" s="1">
        <v>0.2</v>
      </c>
      <c r="H27" s="1">
        <v>0.2</v>
      </c>
      <c r="I27" s="1">
        <v>0.2</v>
      </c>
      <c r="J27" s="1">
        <v>0.2</v>
      </c>
      <c r="K27" s="1">
        <v>0.2</v>
      </c>
      <c r="L27" s="1">
        <v>0.2</v>
      </c>
      <c r="M27" s="1">
        <v>0.2</v>
      </c>
      <c r="N27" s="1">
        <v>0.2</v>
      </c>
      <c r="O27" s="1">
        <v>0.3</v>
      </c>
      <c r="P27" s="1">
        <v>0.3</v>
      </c>
      <c r="Q27" s="1">
        <v>0.3</v>
      </c>
      <c r="R27" s="1">
        <v>0.4</v>
      </c>
      <c r="S27" s="1">
        <v>0.4</v>
      </c>
      <c r="T27" s="1">
        <v>0.4</v>
      </c>
      <c r="U27" s="1">
        <v>0.5</v>
      </c>
      <c r="V27" s="1">
        <v>0.5</v>
      </c>
      <c r="W27" s="1">
        <v>0.5</v>
      </c>
      <c r="Y27" s="1"/>
      <c r="Z27" s="16" t="s">
        <v>316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0.1</v>
      </c>
      <c r="AP27" s="1">
        <v>0.1</v>
      </c>
      <c r="AQ27" s="1">
        <v>0.1</v>
      </c>
      <c r="AR27" s="1">
        <v>0.1</v>
      </c>
      <c r="AS27" s="1">
        <v>0.1</v>
      </c>
      <c r="AT27" s="1">
        <v>0.1</v>
      </c>
      <c r="AU27" s="1">
        <v>0.1</v>
      </c>
      <c r="AW27" s="1"/>
      <c r="AX27" s="16" t="s">
        <v>316</v>
      </c>
      <c r="AY27" s="1">
        <v>0.4</v>
      </c>
      <c r="AZ27" s="1">
        <v>0.4</v>
      </c>
      <c r="BA27" s="1">
        <v>0.4</v>
      </c>
      <c r="BB27" s="1">
        <v>0.5</v>
      </c>
      <c r="BC27" s="1">
        <v>0.5</v>
      </c>
      <c r="BD27" s="1">
        <v>0.5</v>
      </c>
      <c r="BE27" s="1">
        <v>0.5</v>
      </c>
      <c r="BF27" s="1">
        <v>0.6</v>
      </c>
      <c r="BG27" s="1">
        <v>0.6</v>
      </c>
      <c r="BH27" s="1">
        <v>0.7</v>
      </c>
      <c r="BI27" s="1">
        <v>0.7</v>
      </c>
      <c r="BJ27" s="1">
        <v>0.8</v>
      </c>
      <c r="BK27" s="1">
        <v>0.9</v>
      </c>
      <c r="BL27" s="1">
        <v>1</v>
      </c>
      <c r="BM27" s="1">
        <v>1.1</v>
      </c>
      <c r="BN27" s="1">
        <v>1.2</v>
      </c>
      <c r="BO27" s="1">
        <v>1.4</v>
      </c>
      <c r="BP27" s="1">
        <v>1.5</v>
      </c>
      <c r="BQ27" s="1">
        <v>1.6</v>
      </c>
      <c r="BR27" s="1">
        <v>1.6</v>
      </c>
      <c r="BS27" s="1">
        <v>1.7</v>
      </c>
      <c r="BU27" s="1"/>
      <c r="BV27" s="16" t="s">
        <v>316</v>
      </c>
      <c r="BW27" s="1">
        <v>0.3</v>
      </c>
      <c r="BX27" s="1">
        <v>0.3</v>
      </c>
      <c r="BY27" s="1">
        <v>0.3</v>
      </c>
      <c r="BZ27" s="1">
        <v>0.3</v>
      </c>
      <c r="CA27" s="1">
        <v>0.3</v>
      </c>
      <c r="CB27" s="1">
        <v>0.4</v>
      </c>
      <c r="CC27" s="1">
        <v>0.3</v>
      </c>
      <c r="CD27" s="1">
        <v>0.3</v>
      </c>
      <c r="CE27" s="1">
        <v>0.3</v>
      </c>
      <c r="CF27" s="1">
        <v>0.3</v>
      </c>
      <c r="CG27" s="1">
        <v>0.2</v>
      </c>
      <c r="CH27" s="1">
        <v>0.2</v>
      </c>
      <c r="CI27" s="1">
        <v>0.1</v>
      </c>
      <c r="CJ27" s="1">
        <v>0.1</v>
      </c>
      <c r="CK27" s="1">
        <v>0.1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S27" s="1"/>
      <c r="CT27" s="16" t="s">
        <v>316</v>
      </c>
      <c r="CU27" s="1">
        <v>0.5</v>
      </c>
      <c r="CV27" s="1">
        <v>0.4</v>
      </c>
      <c r="CW27" s="1">
        <v>0.4</v>
      </c>
      <c r="CX27" s="1">
        <v>0.4</v>
      </c>
      <c r="CY27" s="1">
        <v>0.4</v>
      </c>
      <c r="CZ27" s="1">
        <v>0.3</v>
      </c>
      <c r="DA27" s="1">
        <v>0.3</v>
      </c>
      <c r="DB27" s="1">
        <v>0.3</v>
      </c>
      <c r="DC27" s="1">
        <v>0.4</v>
      </c>
      <c r="DD27" s="1">
        <v>0.4</v>
      </c>
      <c r="DE27" s="1">
        <v>0.4</v>
      </c>
      <c r="DF27" s="1">
        <v>0.4</v>
      </c>
      <c r="DG27" s="1">
        <v>0.5</v>
      </c>
      <c r="DH27" s="1">
        <v>0.5</v>
      </c>
      <c r="DI27" s="1">
        <v>0.6</v>
      </c>
      <c r="DJ27" s="1">
        <v>0.7</v>
      </c>
      <c r="DK27" s="1">
        <v>0.8</v>
      </c>
      <c r="DL27" s="1">
        <v>0.9</v>
      </c>
      <c r="DM27" s="1">
        <v>1</v>
      </c>
      <c r="DN27" s="1">
        <v>1</v>
      </c>
      <c r="DO27" s="1">
        <v>1.1</v>
      </c>
      <c r="DQ27" s="1"/>
      <c r="DR27" s="16" t="s">
        <v>316</v>
      </c>
      <c r="DS27" s="1">
        <v>0.7</v>
      </c>
      <c r="DT27" s="1">
        <v>0.6</v>
      </c>
      <c r="DU27" s="1">
        <v>0.6</v>
      </c>
      <c r="DV27" s="1">
        <v>0.6</v>
      </c>
      <c r="DW27" s="1">
        <v>0.7</v>
      </c>
      <c r="DX27" s="1">
        <v>0.8</v>
      </c>
      <c r="DY27" s="1">
        <v>0.9</v>
      </c>
      <c r="DZ27" s="1">
        <v>0.9</v>
      </c>
      <c r="EA27" s="1">
        <v>0.9</v>
      </c>
      <c r="EB27" s="1">
        <v>0.9</v>
      </c>
      <c r="EC27" s="1">
        <v>0.9</v>
      </c>
      <c r="ED27" s="1">
        <v>0.8</v>
      </c>
      <c r="EE27" s="1">
        <v>0.7</v>
      </c>
      <c r="EF27" s="1">
        <v>0.6</v>
      </c>
      <c r="EG27" s="1">
        <v>0.5</v>
      </c>
      <c r="EH27" s="1">
        <v>0.4</v>
      </c>
      <c r="EI27" s="1">
        <v>0.4</v>
      </c>
      <c r="EJ27" s="1">
        <v>0.4</v>
      </c>
      <c r="EK27" s="1">
        <v>0.3</v>
      </c>
      <c r="EL27" s="1">
        <v>0.3</v>
      </c>
      <c r="EM27" s="1">
        <v>0.3</v>
      </c>
      <c r="EO27" s="1"/>
      <c r="EP27" s="16" t="s">
        <v>316</v>
      </c>
      <c r="EQ27" s="1">
        <v>0.5</v>
      </c>
      <c r="ER27" s="1">
        <v>0.5</v>
      </c>
      <c r="ES27" s="1">
        <v>0.5</v>
      </c>
      <c r="ET27" s="1">
        <v>0.5</v>
      </c>
      <c r="EU27" s="1">
        <v>0.4</v>
      </c>
      <c r="EV27" s="1">
        <v>0.4</v>
      </c>
      <c r="EW27" s="1">
        <v>0.4</v>
      </c>
      <c r="EX27" s="1">
        <v>0.4</v>
      </c>
      <c r="EY27" s="1">
        <v>0.4</v>
      </c>
      <c r="EZ27" s="1">
        <v>0.4</v>
      </c>
      <c r="FA27" s="1">
        <v>0.4</v>
      </c>
      <c r="FB27" s="1">
        <v>0.4</v>
      </c>
      <c r="FC27" s="1">
        <v>0.4</v>
      </c>
      <c r="FD27" s="1">
        <v>0.4</v>
      </c>
      <c r="FE27" s="1">
        <v>0.5</v>
      </c>
      <c r="FF27" s="1">
        <v>0.5</v>
      </c>
      <c r="FG27" s="1">
        <v>0.6</v>
      </c>
      <c r="FH27" s="1">
        <v>0.6</v>
      </c>
      <c r="FI27" s="1">
        <v>0.7</v>
      </c>
      <c r="FJ27" s="1">
        <v>0.7</v>
      </c>
      <c r="FK27" s="1">
        <v>0.7</v>
      </c>
    </row>
    <row r="28" ht="14.5" spans="1:167">
      <c r="A28" s="1"/>
      <c r="B28" s="10" t="s">
        <v>272</v>
      </c>
      <c r="C28" s="1">
        <v>2.5</v>
      </c>
      <c r="D28" s="1">
        <v>2.3</v>
      </c>
      <c r="E28" s="1">
        <v>2.2</v>
      </c>
      <c r="F28" s="1">
        <v>2.2</v>
      </c>
      <c r="G28" s="1">
        <v>2.2</v>
      </c>
      <c r="H28" s="1">
        <v>2.2</v>
      </c>
      <c r="I28" s="1">
        <v>2.1</v>
      </c>
      <c r="J28" s="1">
        <v>2.1</v>
      </c>
      <c r="K28" s="1">
        <v>2.1</v>
      </c>
      <c r="L28" s="1">
        <v>2</v>
      </c>
      <c r="M28" s="1">
        <v>1.9</v>
      </c>
      <c r="N28" s="1">
        <v>1.7</v>
      </c>
      <c r="O28" s="1">
        <v>1.6</v>
      </c>
      <c r="P28" s="1">
        <v>1.5</v>
      </c>
      <c r="Q28" s="1">
        <v>1.3</v>
      </c>
      <c r="R28" s="1">
        <v>1.2</v>
      </c>
      <c r="S28" s="1">
        <v>1.1</v>
      </c>
      <c r="T28" s="1">
        <v>0.9</v>
      </c>
      <c r="U28" s="1">
        <v>0.9</v>
      </c>
      <c r="V28" s="1">
        <v>0.8</v>
      </c>
      <c r="W28" s="1">
        <v>0.8</v>
      </c>
      <c r="Y28" s="1"/>
      <c r="Z28" s="10" t="s">
        <v>272</v>
      </c>
      <c r="AA28" s="1">
        <v>0.4</v>
      </c>
      <c r="AB28" s="1">
        <v>0.3</v>
      </c>
      <c r="AC28" s="1">
        <v>0.4</v>
      </c>
      <c r="AD28" s="1">
        <v>0.3</v>
      </c>
      <c r="AE28" s="1">
        <v>0.3</v>
      </c>
      <c r="AF28" s="1">
        <v>0.4</v>
      </c>
      <c r="AG28" s="1">
        <v>0.4</v>
      </c>
      <c r="AH28" s="1">
        <v>0.4</v>
      </c>
      <c r="AI28" s="1">
        <v>0.5</v>
      </c>
      <c r="AJ28" s="1">
        <v>0.5</v>
      </c>
      <c r="AK28" s="1">
        <v>0.5</v>
      </c>
      <c r="AL28" s="1">
        <v>0.5</v>
      </c>
      <c r="AM28" s="1">
        <v>0.4</v>
      </c>
      <c r="AN28" s="1">
        <v>0.4</v>
      </c>
      <c r="AO28" s="1">
        <v>0.3</v>
      </c>
      <c r="AP28" s="1">
        <v>0.3</v>
      </c>
      <c r="AQ28" s="1">
        <v>0.3</v>
      </c>
      <c r="AR28" s="1">
        <v>0.2</v>
      </c>
      <c r="AS28" s="1">
        <v>0.2</v>
      </c>
      <c r="AT28" s="1">
        <v>0.2</v>
      </c>
      <c r="AU28" s="1">
        <v>0.2</v>
      </c>
      <c r="AW28" s="1"/>
      <c r="AX28" s="10" t="s">
        <v>272</v>
      </c>
      <c r="AY28" s="1">
        <v>0.6</v>
      </c>
      <c r="AZ28" s="1">
        <v>0.7</v>
      </c>
      <c r="BA28" s="1">
        <v>0.6</v>
      </c>
      <c r="BB28" s="1">
        <v>0.7</v>
      </c>
      <c r="BC28" s="1">
        <v>0.7</v>
      </c>
      <c r="BD28" s="1">
        <v>0.7</v>
      </c>
      <c r="BE28" s="1">
        <v>0.8</v>
      </c>
      <c r="BF28" s="1">
        <v>0.8</v>
      </c>
      <c r="BG28" s="1">
        <v>0.8</v>
      </c>
      <c r="BH28" s="1">
        <v>0.8</v>
      </c>
      <c r="BI28" s="1">
        <v>0.7</v>
      </c>
      <c r="BJ28" s="1">
        <v>0.6</v>
      </c>
      <c r="BK28" s="1">
        <v>0.6</v>
      </c>
      <c r="BL28" s="1">
        <v>0.5</v>
      </c>
      <c r="BM28" s="1">
        <v>0.4</v>
      </c>
      <c r="BN28" s="1">
        <v>0.3</v>
      </c>
      <c r="BO28" s="1">
        <v>0.2</v>
      </c>
      <c r="BP28" s="1">
        <v>0.2</v>
      </c>
      <c r="BQ28" s="1">
        <v>0.1</v>
      </c>
      <c r="BR28" s="1">
        <v>0.1</v>
      </c>
      <c r="BS28" s="1">
        <v>0.1</v>
      </c>
      <c r="BU28" s="1"/>
      <c r="BV28" s="10" t="s">
        <v>272</v>
      </c>
      <c r="BW28" s="1">
        <v>0.5</v>
      </c>
      <c r="BX28" s="1">
        <v>0.5</v>
      </c>
      <c r="BY28" s="1">
        <v>0.6</v>
      </c>
      <c r="BZ28" s="1">
        <v>0.5</v>
      </c>
      <c r="CA28" s="1">
        <v>0.6</v>
      </c>
      <c r="CB28" s="1">
        <v>0.7</v>
      </c>
      <c r="CC28" s="1">
        <v>0.6</v>
      </c>
      <c r="CD28" s="1">
        <v>0.6</v>
      </c>
      <c r="CE28" s="1">
        <v>0.6</v>
      </c>
      <c r="CF28" s="1">
        <v>0.5</v>
      </c>
      <c r="CG28" s="1">
        <v>0.5</v>
      </c>
      <c r="CH28" s="1">
        <v>0.4</v>
      </c>
      <c r="CI28" s="1">
        <v>0.3</v>
      </c>
      <c r="CJ28" s="1">
        <v>0.2</v>
      </c>
      <c r="CK28" s="1">
        <v>0.2</v>
      </c>
      <c r="CL28" s="1">
        <v>0.2</v>
      </c>
      <c r="CM28" s="1">
        <v>0.2</v>
      </c>
      <c r="CN28" s="1">
        <v>0.2</v>
      </c>
      <c r="CO28" s="1">
        <v>0.2</v>
      </c>
      <c r="CP28" s="1">
        <v>0.2</v>
      </c>
      <c r="CQ28" s="1">
        <v>0.2</v>
      </c>
      <c r="CS28" s="1"/>
      <c r="CT28" s="10" t="s">
        <v>272</v>
      </c>
      <c r="CU28" s="1">
        <v>0.4</v>
      </c>
      <c r="CV28" s="1">
        <v>0.4</v>
      </c>
      <c r="CW28" s="1">
        <v>0.4</v>
      </c>
      <c r="CX28" s="1">
        <v>0.4</v>
      </c>
      <c r="CY28" s="1">
        <v>0.4</v>
      </c>
      <c r="CZ28" s="1">
        <v>0.3</v>
      </c>
      <c r="DA28" s="1">
        <v>0.3</v>
      </c>
      <c r="DB28" s="1">
        <v>0.3</v>
      </c>
      <c r="DC28" s="1">
        <v>0.3</v>
      </c>
      <c r="DD28" s="1">
        <v>0.3</v>
      </c>
      <c r="DE28" s="1">
        <v>0.2</v>
      </c>
      <c r="DF28" s="1">
        <v>0.2</v>
      </c>
      <c r="DG28" s="1">
        <v>0.2</v>
      </c>
      <c r="DH28" s="1">
        <v>0.2</v>
      </c>
      <c r="DI28" s="1">
        <v>0.2</v>
      </c>
      <c r="DJ28" s="1">
        <v>0.2</v>
      </c>
      <c r="DK28" s="1">
        <v>0.2</v>
      </c>
      <c r="DL28" s="1">
        <v>0.1</v>
      </c>
      <c r="DM28" s="1">
        <v>0.1</v>
      </c>
      <c r="DN28" s="1">
        <v>0.1</v>
      </c>
      <c r="DO28" s="1">
        <v>0.1</v>
      </c>
      <c r="DQ28" s="1"/>
      <c r="DR28" s="10" t="s">
        <v>272</v>
      </c>
      <c r="DS28" s="1">
        <v>0.1</v>
      </c>
      <c r="DT28" s="1">
        <v>0.1</v>
      </c>
      <c r="DU28" s="1">
        <v>0.1</v>
      </c>
      <c r="DV28" s="1">
        <v>0.1</v>
      </c>
      <c r="DW28" s="1">
        <v>0.1</v>
      </c>
      <c r="DX28" s="1">
        <v>0.1</v>
      </c>
      <c r="DY28" s="1">
        <v>0.1</v>
      </c>
      <c r="DZ28" s="1">
        <v>0.2</v>
      </c>
      <c r="EA28" s="1">
        <v>0.2</v>
      </c>
      <c r="EB28" s="1">
        <v>0.2</v>
      </c>
      <c r="EC28" s="1">
        <v>0.2</v>
      </c>
      <c r="ED28" s="1">
        <v>0.2</v>
      </c>
      <c r="EE28" s="1">
        <v>0.2</v>
      </c>
      <c r="EF28" s="1">
        <v>0.2</v>
      </c>
      <c r="EG28" s="1">
        <v>0.2</v>
      </c>
      <c r="EH28" s="1">
        <v>0.2</v>
      </c>
      <c r="EI28" s="1">
        <v>0.2</v>
      </c>
      <c r="EJ28" s="1">
        <v>0.2</v>
      </c>
      <c r="EK28" s="1">
        <v>0.2</v>
      </c>
      <c r="EL28" s="1">
        <v>0.2</v>
      </c>
      <c r="EM28" s="1">
        <v>0.2</v>
      </c>
      <c r="EO28" s="1"/>
      <c r="EP28" s="10" t="s">
        <v>272</v>
      </c>
      <c r="EQ28" s="1">
        <v>0.8</v>
      </c>
      <c r="ER28" s="1">
        <v>0.7</v>
      </c>
      <c r="ES28" s="1">
        <v>0.8</v>
      </c>
      <c r="ET28" s="1">
        <v>0.7</v>
      </c>
      <c r="EU28" s="1">
        <v>0.7</v>
      </c>
      <c r="EV28" s="1">
        <v>0.7</v>
      </c>
      <c r="EW28" s="1">
        <v>0.6</v>
      </c>
      <c r="EX28" s="1">
        <v>0.6</v>
      </c>
      <c r="EY28" s="1">
        <v>0.6</v>
      </c>
      <c r="EZ28" s="1">
        <v>0.5</v>
      </c>
      <c r="FA28" s="1">
        <v>0.5</v>
      </c>
      <c r="FB28" s="1">
        <v>0.5</v>
      </c>
      <c r="FC28" s="1">
        <v>0.5</v>
      </c>
      <c r="FD28" s="1">
        <v>0.5</v>
      </c>
      <c r="FE28" s="1">
        <v>0.4</v>
      </c>
      <c r="FF28" s="1">
        <v>0.4</v>
      </c>
      <c r="FG28" s="1">
        <v>0.4</v>
      </c>
      <c r="FH28" s="1">
        <v>0.4</v>
      </c>
      <c r="FI28" s="1">
        <v>0.4</v>
      </c>
      <c r="FJ28" s="1">
        <v>0.4</v>
      </c>
      <c r="FK28" s="1">
        <v>0.3</v>
      </c>
    </row>
    <row r="29" ht="14.5" spans="1:16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</row>
    <row r="30" ht="14.5" spans="1:16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</row>
    <row r="31" ht="104" spans="1:167">
      <c r="A31" s="7"/>
      <c r="B31" s="13" t="s">
        <v>415</v>
      </c>
      <c r="C31" s="7">
        <v>62.2</v>
      </c>
      <c r="D31" s="7">
        <v>62.7</v>
      </c>
      <c r="E31" s="7">
        <v>63.4</v>
      </c>
      <c r="F31" s="7">
        <v>64.3</v>
      </c>
      <c r="G31" s="7">
        <v>65.9</v>
      </c>
      <c r="H31" s="7">
        <v>67.3</v>
      </c>
      <c r="I31" s="7">
        <v>68.8</v>
      </c>
      <c r="J31" s="7">
        <v>70.3</v>
      </c>
      <c r="K31" s="7">
        <v>72</v>
      </c>
      <c r="L31" s="7">
        <v>73.5</v>
      </c>
      <c r="M31" s="7">
        <v>75</v>
      </c>
      <c r="N31" s="7">
        <v>76.6</v>
      </c>
      <c r="O31" s="7">
        <v>78.4</v>
      </c>
      <c r="P31" s="7">
        <v>79.8</v>
      </c>
      <c r="Q31" s="7">
        <v>80.9</v>
      </c>
      <c r="R31" s="7">
        <v>81.8</v>
      </c>
      <c r="S31" s="7">
        <v>82.8</v>
      </c>
      <c r="T31" s="7">
        <v>83.9</v>
      </c>
      <c r="U31" s="7">
        <v>85.3</v>
      </c>
      <c r="V31" s="7">
        <v>86.7</v>
      </c>
      <c r="W31" s="7">
        <v>88.1</v>
      </c>
      <c r="Y31" s="7"/>
      <c r="Z31" s="13" t="s">
        <v>415</v>
      </c>
      <c r="AA31" s="7">
        <v>236.3</v>
      </c>
      <c r="AB31" s="7">
        <v>238.4</v>
      </c>
      <c r="AC31" s="7">
        <v>240.9</v>
      </c>
      <c r="AD31" s="7">
        <v>244</v>
      </c>
      <c r="AE31" s="7">
        <v>247.7</v>
      </c>
      <c r="AF31" s="7">
        <v>253.8</v>
      </c>
      <c r="AG31" s="7">
        <v>260.4</v>
      </c>
      <c r="AH31" s="7">
        <v>266.4</v>
      </c>
      <c r="AI31" s="7">
        <v>272.7</v>
      </c>
      <c r="AJ31" s="7">
        <v>279.4</v>
      </c>
      <c r="AK31" s="7">
        <v>285.4</v>
      </c>
      <c r="AL31" s="7">
        <v>291.2</v>
      </c>
      <c r="AM31" s="7">
        <v>296.6</v>
      </c>
      <c r="AN31" s="7">
        <v>301.1</v>
      </c>
      <c r="AO31" s="7">
        <v>305.2</v>
      </c>
      <c r="AP31" s="7">
        <v>309.2</v>
      </c>
      <c r="AQ31" s="7">
        <v>313.3</v>
      </c>
      <c r="AR31" s="7">
        <v>318.1</v>
      </c>
      <c r="AS31" s="7">
        <v>322.9</v>
      </c>
      <c r="AT31" s="7">
        <v>327.6</v>
      </c>
      <c r="AU31" s="7">
        <v>332.4</v>
      </c>
      <c r="AW31" s="7"/>
      <c r="AX31" s="13" t="s">
        <v>415</v>
      </c>
      <c r="AY31" s="7">
        <v>625.4</v>
      </c>
      <c r="AZ31" s="7">
        <v>645.1</v>
      </c>
      <c r="BA31" s="7">
        <v>663.3</v>
      </c>
      <c r="BB31" s="7">
        <v>679.8</v>
      </c>
      <c r="BC31" s="7">
        <v>698.3</v>
      </c>
      <c r="BD31" s="7">
        <v>714.9</v>
      </c>
      <c r="BE31" s="7">
        <v>731.1</v>
      </c>
      <c r="BF31" s="7">
        <v>745.7</v>
      </c>
      <c r="BG31" s="7">
        <v>759.6</v>
      </c>
      <c r="BH31" s="7">
        <v>772</v>
      </c>
      <c r="BI31" s="7">
        <v>784.1</v>
      </c>
      <c r="BJ31" s="7">
        <v>796.1</v>
      </c>
      <c r="BK31" s="7">
        <v>808.2</v>
      </c>
      <c r="BL31" s="7">
        <v>821.4</v>
      </c>
      <c r="BM31" s="7">
        <v>833.8</v>
      </c>
      <c r="BN31" s="7">
        <v>844.3</v>
      </c>
      <c r="BO31" s="7">
        <v>856.2</v>
      </c>
      <c r="BP31" s="7">
        <v>870.6</v>
      </c>
      <c r="BQ31" s="7">
        <v>887.8</v>
      </c>
      <c r="BR31" s="7">
        <v>901</v>
      </c>
      <c r="BS31" s="7">
        <v>916.2</v>
      </c>
      <c r="BU31" s="7"/>
      <c r="BV31" s="13" t="s">
        <v>415</v>
      </c>
      <c r="BW31" s="7">
        <v>28.6</v>
      </c>
      <c r="BX31" s="7">
        <v>28.7</v>
      </c>
      <c r="BY31" s="7">
        <v>28.8</v>
      </c>
      <c r="BZ31" s="7">
        <v>29</v>
      </c>
      <c r="CA31" s="7">
        <v>29.1</v>
      </c>
      <c r="CB31" s="7">
        <v>29.4</v>
      </c>
      <c r="CC31" s="7">
        <v>29.7</v>
      </c>
      <c r="CD31" s="7">
        <v>30.1</v>
      </c>
      <c r="CE31" s="7">
        <v>30.6</v>
      </c>
      <c r="CF31" s="7">
        <v>31.1</v>
      </c>
      <c r="CG31" s="7">
        <v>31.6</v>
      </c>
      <c r="CH31" s="7">
        <v>32.5</v>
      </c>
      <c r="CI31" s="7">
        <v>33.2</v>
      </c>
      <c r="CJ31" s="7">
        <v>34</v>
      </c>
      <c r="CK31" s="7">
        <v>35.2</v>
      </c>
      <c r="CL31" s="7">
        <v>36</v>
      </c>
      <c r="CM31" s="7">
        <v>36.9</v>
      </c>
      <c r="CN31" s="7">
        <v>37.8</v>
      </c>
      <c r="CO31" s="7">
        <v>39</v>
      </c>
      <c r="CP31" s="7">
        <v>40.1</v>
      </c>
      <c r="CQ31" s="7">
        <v>41.2</v>
      </c>
      <c r="CS31" s="7"/>
      <c r="CT31" s="13" t="s">
        <v>415</v>
      </c>
      <c r="CU31" s="7">
        <v>21.8</v>
      </c>
      <c r="CV31" s="7">
        <v>22.2</v>
      </c>
      <c r="CW31" s="7">
        <v>22.6</v>
      </c>
      <c r="CX31" s="7">
        <v>23.3</v>
      </c>
      <c r="CY31" s="7">
        <v>23.9</v>
      </c>
      <c r="CZ31" s="7">
        <v>24.6</v>
      </c>
      <c r="DA31" s="7">
        <v>25.2</v>
      </c>
      <c r="DB31" s="7">
        <v>25.9</v>
      </c>
      <c r="DC31" s="7">
        <v>26.8</v>
      </c>
      <c r="DD31" s="7">
        <v>27.4</v>
      </c>
      <c r="DE31" s="7">
        <v>28</v>
      </c>
      <c r="DF31" s="7">
        <v>28.7</v>
      </c>
      <c r="DG31" s="7">
        <v>29.8</v>
      </c>
      <c r="DH31" s="7">
        <v>31.2</v>
      </c>
      <c r="DI31" s="7">
        <v>32.8</v>
      </c>
      <c r="DJ31" s="7">
        <v>34</v>
      </c>
      <c r="DK31" s="7">
        <v>34.9</v>
      </c>
      <c r="DL31" s="7">
        <v>35.9</v>
      </c>
      <c r="DM31" s="7">
        <v>36.7</v>
      </c>
      <c r="DN31" s="7">
        <v>37.1</v>
      </c>
      <c r="DO31" s="7">
        <v>37.5</v>
      </c>
      <c r="DQ31" s="7"/>
      <c r="DR31" s="13" t="s">
        <v>415</v>
      </c>
      <c r="DS31" s="7">
        <v>134.5</v>
      </c>
      <c r="DT31" s="7">
        <v>138</v>
      </c>
      <c r="DU31" s="7">
        <v>142.4</v>
      </c>
      <c r="DV31" s="7">
        <v>147.3</v>
      </c>
      <c r="DW31" s="7">
        <v>152.7</v>
      </c>
      <c r="DX31" s="7">
        <v>157.9</v>
      </c>
      <c r="DY31" s="7">
        <v>163.2</v>
      </c>
      <c r="DZ31" s="7">
        <v>169.5</v>
      </c>
      <c r="EA31" s="7">
        <v>176.3</v>
      </c>
      <c r="EB31" s="7">
        <v>180.9</v>
      </c>
      <c r="EC31" s="7">
        <v>186.1</v>
      </c>
      <c r="ED31" s="7">
        <v>191.1</v>
      </c>
      <c r="EE31" s="7">
        <v>196.8</v>
      </c>
      <c r="EF31" s="7">
        <v>204.3</v>
      </c>
      <c r="EG31" s="7">
        <v>212.4</v>
      </c>
      <c r="EH31" s="7">
        <v>222.2</v>
      </c>
      <c r="EI31" s="7">
        <v>229.8</v>
      </c>
      <c r="EJ31" s="7">
        <v>236.2</v>
      </c>
      <c r="EK31" s="7">
        <v>243.1</v>
      </c>
      <c r="EL31" s="7">
        <v>249.9</v>
      </c>
      <c r="EM31" s="7">
        <v>256.2</v>
      </c>
      <c r="EO31" s="7"/>
      <c r="EP31" s="13" t="s">
        <v>415</v>
      </c>
      <c r="EQ31" s="7">
        <v>173.1</v>
      </c>
      <c r="ER31" s="7">
        <v>175.5</v>
      </c>
      <c r="ES31" s="7">
        <v>178.5</v>
      </c>
      <c r="ET31" s="7">
        <v>182.9</v>
      </c>
      <c r="EU31" s="7">
        <v>188.2</v>
      </c>
      <c r="EV31" s="7">
        <v>194.1</v>
      </c>
      <c r="EW31" s="7">
        <v>200.4</v>
      </c>
      <c r="EX31" s="7">
        <v>207.3</v>
      </c>
      <c r="EY31" s="7">
        <v>212.8</v>
      </c>
      <c r="EZ31" s="7">
        <v>219</v>
      </c>
      <c r="FA31" s="7">
        <v>223.6</v>
      </c>
      <c r="FB31" s="7">
        <v>228.6</v>
      </c>
      <c r="FC31" s="7">
        <v>233.5</v>
      </c>
      <c r="FD31" s="7">
        <v>237.8</v>
      </c>
      <c r="FE31" s="7">
        <v>242.4</v>
      </c>
      <c r="FF31" s="7">
        <v>246.7</v>
      </c>
      <c r="FG31" s="7">
        <v>252.1</v>
      </c>
      <c r="FH31" s="7">
        <v>257.3</v>
      </c>
      <c r="FI31" s="7">
        <v>262.4</v>
      </c>
      <c r="FJ31" s="7">
        <v>267.6</v>
      </c>
      <c r="FK31" s="7">
        <v>273</v>
      </c>
    </row>
    <row r="32" ht="130" spans="1:167">
      <c r="A32" s="1"/>
      <c r="B32" s="68" t="s">
        <v>413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Y32" s="1"/>
      <c r="Z32" s="68" t="s">
        <v>413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1"/>
      <c r="AX32" s="68" t="s">
        <v>413</v>
      </c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U32" s="1"/>
      <c r="BV32" s="68" t="s">
        <v>413</v>
      </c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S32" s="1"/>
      <c r="CT32" s="68" t="s">
        <v>413</v>
      </c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Q32" s="1"/>
      <c r="DR32" s="68" t="s">
        <v>413</v>
      </c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O32" s="1"/>
      <c r="EP32" s="68" t="s">
        <v>413</v>
      </c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</row>
    <row r="33" ht="14.5" spans="1:167">
      <c r="A33" s="1"/>
      <c r="B33" s="10" t="s">
        <v>279</v>
      </c>
      <c r="C33" s="1">
        <v>44.1</v>
      </c>
      <c r="D33" s="1">
        <v>44.4</v>
      </c>
      <c r="E33" s="1">
        <v>44.6</v>
      </c>
      <c r="F33" s="1">
        <v>45</v>
      </c>
      <c r="G33" s="1">
        <v>46.3</v>
      </c>
      <c r="H33" s="1">
        <v>47.3</v>
      </c>
      <c r="I33" s="1">
        <v>48.5</v>
      </c>
      <c r="J33" s="1">
        <v>49.9</v>
      </c>
      <c r="K33" s="1">
        <v>51.5</v>
      </c>
      <c r="L33" s="1">
        <v>53.3</v>
      </c>
      <c r="M33" s="1">
        <v>55.1</v>
      </c>
      <c r="N33" s="1">
        <v>56.9</v>
      </c>
      <c r="O33" s="1">
        <v>59.1</v>
      </c>
      <c r="P33" s="1">
        <v>61.1</v>
      </c>
      <c r="Q33" s="1">
        <v>62.8</v>
      </c>
      <c r="R33" s="1">
        <v>64.4</v>
      </c>
      <c r="S33" s="1">
        <v>66</v>
      </c>
      <c r="T33" s="1">
        <v>67.7</v>
      </c>
      <c r="U33" s="1">
        <v>69.3</v>
      </c>
      <c r="V33" s="1">
        <v>70.7</v>
      </c>
      <c r="W33" s="1">
        <v>72.2</v>
      </c>
      <c r="Y33" s="1"/>
      <c r="Z33" s="10" t="s">
        <v>279</v>
      </c>
      <c r="AA33" s="1">
        <v>208.2</v>
      </c>
      <c r="AB33" s="1">
        <v>210.7</v>
      </c>
      <c r="AC33" s="1">
        <v>214.1</v>
      </c>
      <c r="AD33" s="1">
        <v>217.8</v>
      </c>
      <c r="AE33" s="1">
        <v>221.9</v>
      </c>
      <c r="AF33" s="1">
        <v>228.2</v>
      </c>
      <c r="AG33" s="1">
        <v>235.3</v>
      </c>
      <c r="AH33" s="1">
        <v>241.7</v>
      </c>
      <c r="AI33" s="1">
        <v>248.5</v>
      </c>
      <c r="AJ33" s="1">
        <v>255.6</v>
      </c>
      <c r="AK33" s="1">
        <v>262.4</v>
      </c>
      <c r="AL33" s="1">
        <v>269.3</v>
      </c>
      <c r="AM33" s="1">
        <v>275.9</v>
      </c>
      <c r="AN33" s="1">
        <v>281.7</v>
      </c>
      <c r="AO33" s="1">
        <v>287</v>
      </c>
      <c r="AP33" s="1">
        <v>291.9</v>
      </c>
      <c r="AQ33" s="1">
        <v>296.9</v>
      </c>
      <c r="AR33" s="1">
        <v>302.3</v>
      </c>
      <c r="AS33" s="1">
        <v>307.2</v>
      </c>
      <c r="AT33" s="1">
        <v>312.1</v>
      </c>
      <c r="AU33" s="1">
        <v>317.1</v>
      </c>
      <c r="AW33" s="1"/>
      <c r="AX33" s="10" t="s">
        <v>279</v>
      </c>
      <c r="AY33" s="1">
        <v>185.2</v>
      </c>
      <c r="AZ33" s="1">
        <v>184.3</v>
      </c>
      <c r="BA33" s="1">
        <v>185.2</v>
      </c>
      <c r="BB33" s="1">
        <v>186.6</v>
      </c>
      <c r="BC33" s="1">
        <v>186.2</v>
      </c>
      <c r="BD33" s="1">
        <v>184.9</v>
      </c>
      <c r="BE33" s="1">
        <v>185.3</v>
      </c>
      <c r="BF33" s="1">
        <v>185.7</v>
      </c>
      <c r="BG33" s="1">
        <v>190.7</v>
      </c>
      <c r="BH33" s="1">
        <v>194.1</v>
      </c>
      <c r="BI33" s="1">
        <v>196.3</v>
      </c>
      <c r="BJ33" s="1">
        <v>199.9</v>
      </c>
      <c r="BK33" s="1">
        <v>205.6</v>
      </c>
      <c r="BL33" s="1">
        <v>209.1</v>
      </c>
      <c r="BM33" s="1">
        <v>212.3</v>
      </c>
      <c r="BN33" s="1">
        <v>214.8</v>
      </c>
      <c r="BO33" s="1">
        <v>217.5</v>
      </c>
      <c r="BP33" s="1">
        <v>220.7</v>
      </c>
      <c r="BQ33" s="1">
        <v>224.9</v>
      </c>
      <c r="BR33" s="1">
        <v>228</v>
      </c>
      <c r="BS33" s="1">
        <v>231.5</v>
      </c>
      <c r="BU33" s="1"/>
      <c r="BV33" s="10" t="s">
        <v>279</v>
      </c>
      <c r="BW33" s="1">
        <v>13</v>
      </c>
      <c r="BX33" s="1">
        <v>12.9</v>
      </c>
      <c r="BY33" s="1">
        <v>13</v>
      </c>
      <c r="BZ33" s="1">
        <v>13.2</v>
      </c>
      <c r="CA33" s="1">
        <v>13.3</v>
      </c>
      <c r="CB33" s="1">
        <v>13.5</v>
      </c>
      <c r="CC33" s="1">
        <v>14</v>
      </c>
      <c r="CD33" s="1">
        <v>14.6</v>
      </c>
      <c r="CE33" s="1">
        <v>15.2</v>
      </c>
      <c r="CF33" s="1">
        <v>15.9</v>
      </c>
      <c r="CG33" s="1">
        <v>16.5</v>
      </c>
      <c r="CH33" s="1">
        <v>17.4</v>
      </c>
      <c r="CI33" s="1">
        <v>18.2</v>
      </c>
      <c r="CJ33" s="1">
        <v>18.8</v>
      </c>
      <c r="CK33" s="1">
        <v>19.6</v>
      </c>
      <c r="CL33" s="1">
        <v>20.2</v>
      </c>
      <c r="CM33" s="1">
        <v>20.9</v>
      </c>
      <c r="CN33" s="1">
        <v>21.6</v>
      </c>
      <c r="CO33" s="1">
        <v>22.3</v>
      </c>
      <c r="CP33" s="1">
        <v>23.1</v>
      </c>
      <c r="CQ33" s="1">
        <v>23.8</v>
      </c>
      <c r="CS33" s="1"/>
      <c r="CT33" s="10" t="s">
        <v>279</v>
      </c>
      <c r="CU33" s="1">
        <v>4.4</v>
      </c>
      <c r="CV33" s="1">
        <v>4.4</v>
      </c>
      <c r="CW33" s="1">
        <v>4.5</v>
      </c>
      <c r="CX33" s="1">
        <v>4.6</v>
      </c>
      <c r="CY33" s="1">
        <v>4.6</v>
      </c>
      <c r="CZ33" s="1">
        <v>4.6</v>
      </c>
      <c r="DA33" s="1">
        <v>4.5</v>
      </c>
      <c r="DB33" s="1">
        <v>4.5</v>
      </c>
      <c r="DC33" s="1">
        <v>4.5</v>
      </c>
      <c r="DD33" s="1">
        <v>4.5</v>
      </c>
      <c r="DE33" s="1">
        <v>4.4</v>
      </c>
      <c r="DF33" s="1">
        <v>4.5</v>
      </c>
      <c r="DG33" s="1">
        <v>4.6</v>
      </c>
      <c r="DH33" s="1">
        <v>4.9</v>
      </c>
      <c r="DI33" s="1">
        <v>5.2</v>
      </c>
      <c r="DJ33" s="1">
        <v>5.5</v>
      </c>
      <c r="DK33" s="1">
        <v>5.7</v>
      </c>
      <c r="DL33" s="1">
        <v>5.9</v>
      </c>
      <c r="DM33" s="1">
        <v>6</v>
      </c>
      <c r="DN33" s="1">
        <v>6.2</v>
      </c>
      <c r="DO33" s="1">
        <v>6.3</v>
      </c>
      <c r="DQ33" s="1"/>
      <c r="DR33" s="10" t="s">
        <v>279</v>
      </c>
      <c r="DS33" s="1">
        <v>8.2</v>
      </c>
      <c r="DT33" s="1">
        <v>8.5</v>
      </c>
      <c r="DU33" s="1">
        <v>8.3</v>
      </c>
      <c r="DV33" s="1">
        <v>9.2</v>
      </c>
      <c r="DW33" s="1">
        <v>9.6</v>
      </c>
      <c r="DX33" s="1">
        <v>10.2</v>
      </c>
      <c r="DY33" s="1">
        <v>10.8</v>
      </c>
      <c r="DZ33" s="1">
        <v>11.8</v>
      </c>
      <c r="EA33" s="1">
        <v>12.8</v>
      </c>
      <c r="EB33" s="1">
        <v>13.9</v>
      </c>
      <c r="EC33" s="1">
        <v>14.1</v>
      </c>
      <c r="ED33" s="1">
        <v>15.3</v>
      </c>
      <c r="EE33" s="1">
        <v>16.4</v>
      </c>
      <c r="EF33" s="1">
        <v>17.8</v>
      </c>
      <c r="EG33" s="1">
        <v>19.4</v>
      </c>
      <c r="EH33" s="1">
        <v>21.2</v>
      </c>
      <c r="EI33" s="1">
        <v>22.9</v>
      </c>
      <c r="EJ33" s="1">
        <v>24.6</v>
      </c>
      <c r="EK33" s="1">
        <v>25.8</v>
      </c>
      <c r="EL33" s="1">
        <v>27.1</v>
      </c>
      <c r="EM33" s="1">
        <v>28.3</v>
      </c>
      <c r="EO33" s="1"/>
      <c r="EP33" s="10" t="s">
        <v>279</v>
      </c>
      <c r="EQ33" s="1">
        <v>72.3</v>
      </c>
      <c r="ER33" s="1">
        <v>72.7</v>
      </c>
      <c r="ES33" s="1">
        <v>72.4</v>
      </c>
      <c r="ET33" s="1">
        <v>72.3</v>
      </c>
      <c r="EU33" s="1">
        <v>72.7</v>
      </c>
      <c r="EV33" s="1">
        <v>74.3</v>
      </c>
      <c r="EW33" s="1">
        <v>76.2</v>
      </c>
      <c r="EX33" s="1">
        <v>78.6</v>
      </c>
      <c r="EY33" s="1">
        <v>80.4</v>
      </c>
      <c r="EZ33" s="1">
        <v>83.2</v>
      </c>
      <c r="FA33" s="1">
        <v>86.1</v>
      </c>
      <c r="FB33" s="1">
        <v>90</v>
      </c>
      <c r="FC33" s="1">
        <v>93.1</v>
      </c>
      <c r="FD33" s="1">
        <v>96.1</v>
      </c>
      <c r="FE33" s="1">
        <v>99.1</v>
      </c>
      <c r="FF33" s="1">
        <v>102</v>
      </c>
      <c r="FG33" s="1">
        <v>105.4</v>
      </c>
      <c r="FH33" s="1">
        <v>108.7</v>
      </c>
      <c r="FI33" s="1">
        <v>111.5</v>
      </c>
      <c r="FJ33" s="1">
        <v>114.3</v>
      </c>
      <c r="FK33" s="1">
        <v>117.3</v>
      </c>
    </row>
    <row r="34" ht="14.5" spans="1:167">
      <c r="A34" s="1"/>
      <c r="B34" s="10" t="s">
        <v>283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0.1</v>
      </c>
      <c r="I34" s="1">
        <v>0.2</v>
      </c>
      <c r="J34" s="1">
        <v>0.3</v>
      </c>
      <c r="K34" s="1">
        <v>0.4</v>
      </c>
      <c r="L34" s="1">
        <v>0.5</v>
      </c>
      <c r="M34" s="1">
        <v>0.6</v>
      </c>
      <c r="N34" s="1">
        <v>0.7</v>
      </c>
      <c r="O34" s="1">
        <v>0.7</v>
      </c>
      <c r="P34" s="1">
        <v>0.7</v>
      </c>
      <c r="Q34" s="1">
        <v>0.6</v>
      </c>
      <c r="R34" s="1">
        <v>0.5</v>
      </c>
      <c r="S34" s="1">
        <v>0.5</v>
      </c>
      <c r="T34" s="1">
        <v>0.5</v>
      </c>
      <c r="U34" s="1">
        <v>0.5</v>
      </c>
      <c r="V34" s="1">
        <v>0.6</v>
      </c>
      <c r="W34" s="1">
        <v>0.6</v>
      </c>
      <c r="Y34" s="1"/>
      <c r="Z34" s="10" t="s">
        <v>283</v>
      </c>
      <c r="AA34" s="1">
        <v>13.2</v>
      </c>
      <c r="AB34" s="1">
        <v>13.3</v>
      </c>
      <c r="AC34" s="1">
        <v>13.1</v>
      </c>
      <c r="AD34" s="1">
        <v>13.5</v>
      </c>
      <c r="AE34" s="1">
        <v>13.7</v>
      </c>
      <c r="AF34" s="1">
        <v>13.9</v>
      </c>
      <c r="AG34" s="1">
        <v>13.4</v>
      </c>
      <c r="AH34" s="1">
        <v>13.4</v>
      </c>
      <c r="AI34" s="1">
        <v>13</v>
      </c>
      <c r="AJ34" s="1">
        <v>12.6</v>
      </c>
      <c r="AK34" s="1">
        <v>12.1</v>
      </c>
      <c r="AL34" s="1">
        <v>11.6</v>
      </c>
      <c r="AM34" s="1">
        <v>11.3</v>
      </c>
      <c r="AN34" s="1">
        <v>11.4</v>
      </c>
      <c r="AO34" s="1">
        <v>11.5</v>
      </c>
      <c r="AP34" s="1">
        <v>11.6</v>
      </c>
      <c r="AQ34" s="1">
        <v>11.6</v>
      </c>
      <c r="AR34" s="1">
        <v>11.7</v>
      </c>
      <c r="AS34" s="1">
        <v>11.9</v>
      </c>
      <c r="AT34" s="1">
        <v>12</v>
      </c>
      <c r="AU34" s="1">
        <v>12.1</v>
      </c>
      <c r="AW34" s="1"/>
      <c r="AX34" s="10" t="s">
        <v>283</v>
      </c>
      <c r="AY34" s="1">
        <v>415.6</v>
      </c>
      <c r="AZ34" s="1">
        <v>434.2</v>
      </c>
      <c r="BA34" s="1">
        <v>452.4</v>
      </c>
      <c r="BB34" s="1">
        <v>466.6</v>
      </c>
      <c r="BC34" s="1">
        <v>484.4</v>
      </c>
      <c r="BD34" s="1">
        <v>502.6</v>
      </c>
      <c r="BE34" s="1">
        <v>516.2</v>
      </c>
      <c r="BF34" s="1">
        <v>528.8</v>
      </c>
      <c r="BG34" s="1">
        <v>538.1</v>
      </c>
      <c r="BH34" s="1">
        <v>545.4</v>
      </c>
      <c r="BI34" s="1">
        <v>556.3</v>
      </c>
      <c r="BJ34" s="1">
        <v>565.5</v>
      </c>
      <c r="BK34" s="1">
        <v>571.9</v>
      </c>
      <c r="BL34" s="1">
        <v>584.1</v>
      </c>
      <c r="BM34" s="1">
        <v>595.1</v>
      </c>
      <c r="BN34" s="1">
        <v>604.4</v>
      </c>
      <c r="BO34" s="1">
        <v>614.3</v>
      </c>
      <c r="BP34" s="1">
        <v>625.9</v>
      </c>
      <c r="BQ34" s="1">
        <v>638.8</v>
      </c>
      <c r="BR34" s="1">
        <v>648.8</v>
      </c>
      <c r="BS34" s="1">
        <v>660.2</v>
      </c>
      <c r="BU34" s="1"/>
      <c r="BV34" s="10" t="s">
        <v>283</v>
      </c>
      <c r="BW34" s="1">
        <v>15.3</v>
      </c>
      <c r="BX34" s="1">
        <v>15.4</v>
      </c>
      <c r="BY34" s="1">
        <v>15.5</v>
      </c>
      <c r="BZ34" s="1">
        <v>15.5</v>
      </c>
      <c r="CA34" s="1">
        <v>15.5</v>
      </c>
      <c r="CB34" s="1">
        <v>15.5</v>
      </c>
      <c r="CC34" s="1">
        <v>15.3</v>
      </c>
      <c r="CD34" s="1">
        <v>15.2</v>
      </c>
      <c r="CE34" s="1">
        <v>15</v>
      </c>
      <c r="CF34" s="1">
        <v>14.9</v>
      </c>
      <c r="CG34" s="1">
        <v>14.9</v>
      </c>
      <c r="CH34" s="1">
        <v>14.8</v>
      </c>
      <c r="CI34" s="1">
        <v>14.9</v>
      </c>
      <c r="CJ34" s="1">
        <v>15.1</v>
      </c>
      <c r="CK34" s="1">
        <v>15.5</v>
      </c>
      <c r="CL34" s="1">
        <v>15.7</v>
      </c>
      <c r="CM34" s="1">
        <v>15.9</v>
      </c>
      <c r="CN34" s="1">
        <v>16.1</v>
      </c>
      <c r="CO34" s="1">
        <v>16.5</v>
      </c>
      <c r="CP34" s="1">
        <v>17</v>
      </c>
      <c r="CQ34" s="1">
        <v>17.3</v>
      </c>
      <c r="CS34" s="1"/>
      <c r="CT34" s="10" t="s">
        <v>283</v>
      </c>
      <c r="CU34" s="1">
        <v>17.1</v>
      </c>
      <c r="CV34" s="1">
        <v>17.4</v>
      </c>
      <c r="CW34" s="1">
        <v>17.7</v>
      </c>
      <c r="CX34" s="1">
        <v>18.3</v>
      </c>
      <c r="CY34" s="1">
        <v>18.9</v>
      </c>
      <c r="CZ34" s="1">
        <v>19.6</v>
      </c>
      <c r="DA34" s="1">
        <v>20.4</v>
      </c>
      <c r="DB34" s="1">
        <v>21</v>
      </c>
      <c r="DC34" s="1">
        <v>21.9</v>
      </c>
      <c r="DD34" s="1">
        <v>22.6</v>
      </c>
      <c r="DE34" s="1">
        <v>23.2</v>
      </c>
      <c r="DF34" s="1">
        <v>23.9</v>
      </c>
      <c r="DG34" s="1">
        <v>24.8</v>
      </c>
      <c r="DH34" s="1">
        <v>25.9</v>
      </c>
      <c r="DI34" s="1">
        <v>27.1</v>
      </c>
      <c r="DJ34" s="1">
        <v>28.1</v>
      </c>
      <c r="DK34" s="1">
        <v>28.7</v>
      </c>
      <c r="DL34" s="1">
        <v>29.4</v>
      </c>
      <c r="DM34" s="1">
        <v>30.1</v>
      </c>
      <c r="DN34" s="1">
        <v>30.4</v>
      </c>
      <c r="DO34" s="1">
        <v>30.7</v>
      </c>
      <c r="DQ34" s="1"/>
      <c r="DR34" s="10" t="s">
        <v>283</v>
      </c>
      <c r="DS34" s="1">
        <v>124.6</v>
      </c>
      <c r="DT34" s="1">
        <v>127.9</v>
      </c>
      <c r="DU34" s="1">
        <v>132.5</v>
      </c>
      <c r="DV34" s="1">
        <v>136.3</v>
      </c>
      <c r="DW34" s="1">
        <v>140.8</v>
      </c>
      <c r="DX34" s="1">
        <v>145.1</v>
      </c>
      <c r="DY34" s="1">
        <v>149.5</v>
      </c>
      <c r="DZ34" s="1">
        <v>154.5</v>
      </c>
      <c r="EA34" s="1">
        <v>160.1</v>
      </c>
      <c r="EB34" s="1">
        <v>163.3</v>
      </c>
      <c r="EC34" s="1">
        <v>168.2</v>
      </c>
      <c r="ED34" s="1">
        <v>172.3</v>
      </c>
      <c r="EE34" s="1">
        <v>177.1</v>
      </c>
      <c r="EF34" s="1">
        <v>183.3</v>
      </c>
      <c r="EG34" s="1">
        <v>189.9</v>
      </c>
      <c r="EH34" s="1">
        <v>198</v>
      </c>
      <c r="EI34" s="1">
        <v>204</v>
      </c>
      <c r="EJ34" s="1">
        <v>208.8</v>
      </c>
      <c r="EK34" s="1">
        <v>214.4</v>
      </c>
      <c r="EL34" s="1">
        <v>220</v>
      </c>
      <c r="EM34" s="1">
        <v>225</v>
      </c>
      <c r="EO34" s="1"/>
      <c r="EP34" s="10" t="s">
        <v>283</v>
      </c>
      <c r="EQ34" s="1">
        <v>94.5</v>
      </c>
      <c r="ER34" s="1">
        <v>96.5</v>
      </c>
      <c r="ES34" s="1">
        <v>99.7</v>
      </c>
      <c r="ET34" s="1">
        <v>104.2</v>
      </c>
      <c r="EU34" s="1">
        <v>109.1</v>
      </c>
      <c r="EV34" s="1">
        <v>113.4</v>
      </c>
      <c r="EW34" s="1">
        <v>117.6</v>
      </c>
      <c r="EX34" s="1">
        <v>121.8</v>
      </c>
      <c r="EY34" s="1">
        <v>125.7</v>
      </c>
      <c r="EZ34" s="1">
        <v>129.2</v>
      </c>
      <c r="FA34" s="1">
        <v>131</v>
      </c>
      <c r="FB34" s="1">
        <v>131.8</v>
      </c>
      <c r="FC34" s="1">
        <v>133.5</v>
      </c>
      <c r="FD34" s="1">
        <v>135</v>
      </c>
      <c r="FE34" s="1">
        <v>136.5</v>
      </c>
      <c r="FF34" s="1">
        <v>137.9</v>
      </c>
      <c r="FG34" s="1">
        <v>139.7</v>
      </c>
      <c r="FH34" s="1">
        <v>141.5</v>
      </c>
      <c r="FI34" s="1">
        <v>143.7</v>
      </c>
      <c r="FJ34" s="1">
        <v>145.9</v>
      </c>
      <c r="FK34" s="1">
        <v>148.2</v>
      </c>
    </row>
    <row r="35" ht="14.5" spans="1:167">
      <c r="A35" s="1"/>
      <c r="B35" s="10" t="s">
        <v>281</v>
      </c>
      <c r="C35" s="1">
        <v>16.4</v>
      </c>
      <c r="D35" s="1">
        <v>16.7</v>
      </c>
      <c r="E35" s="1">
        <v>17.3</v>
      </c>
      <c r="F35" s="1">
        <v>17.8</v>
      </c>
      <c r="G35" s="1">
        <v>18</v>
      </c>
      <c r="H35" s="1">
        <v>18.3</v>
      </c>
      <c r="I35" s="1">
        <v>18.5</v>
      </c>
      <c r="J35" s="1">
        <v>18.5</v>
      </c>
      <c r="K35" s="1">
        <v>18.4</v>
      </c>
      <c r="L35" s="1">
        <v>18.1</v>
      </c>
      <c r="M35" s="1">
        <v>17.7</v>
      </c>
      <c r="N35" s="1">
        <v>17.5</v>
      </c>
      <c r="O35" s="1">
        <v>17.1</v>
      </c>
      <c r="P35" s="1">
        <v>16.7</v>
      </c>
      <c r="Q35" s="1">
        <v>16.2</v>
      </c>
      <c r="R35" s="1">
        <v>15.6</v>
      </c>
      <c r="S35" s="1">
        <v>15.1</v>
      </c>
      <c r="T35" s="1">
        <v>14.5</v>
      </c>
      <c r="U35" s="1">
        <v>14.4</v>
      </c>
      <c r="V35" s="1">
        <v>14.3</v>
      </c>
      <c r="W35" s="1">
        <v>14.2</v>
      </c>
      <c r="Y35" s="1"/>
      <c r="Z35" s="10" t="s">
        <v>281</v>
      </c>
      <c r="AA35" s="1">
        <v>14</v>
      </c>
      <c r="AB35" s="1">
        <v>13.5</v>
      </c>
      <c r="AC35" s="1">
        <v>12.9</v>
      </c>
      <c r="AD35" s="1">
        <v>12</v>
      </c>
      <c r="AE35" s="1">
        <v>11.4</v>
      </c>
      <c r="AF35" s="1">
        <v>10.7</v>
      </c>
      <c r="AG35" s="1">
        <v>10.5</v>
      </c>
      <c r="AH35" s="1">
        <v>10.1</v>
      </c>
      <c r="AI35" s="1">
        <v>9.9</v>
      </c>
      <c r="AJ35" s="1">
        <v>9.7</v>
      </c>
      <c r="AK35" s="1">
        <v>9.4</v>
      </c>
      <c r="AL35" s="1">
        <v>8.7</v>
      </c>
      <c r="AM35" s="1">
        <v>8.1</v>
      </c>
      <c r="AN35" s="1">
        <v>6.7</v>
      </c>
      <c r="AO35" s="1">
        <v>5.6</v>
      </c>
      <c r="AP35" s="1">
        <v>4.6</v>
      </c>
      <c r="AQ35" s="1">
        <v>3.8</v>
      </c>
      <c r="AR35" s="1">
        <v>3.2</v>
      </c>
      <c r="AS35" s="1">
        <v>2.8</v>
      </c>
      <c r="AT35" s="1">
        <v>2.6</v>
      </c>
      <c r="AU35" s="1">
        <v>2.3</v>
      </c>
      <c r="AW35" s="1"/>
      <c r="AX35" s="10" t="s">
        <v>281</v>
      </c>
      <c r="AY35" s="1">
        <v>18.6</v>
      </c>
      <c r="AZ35" s="1">
        <v>19.6</v>
      </c>
      <c r="BA35" s="1">
        <v>18.5</v>
      </c>
      <c r="BB35" s="1">
        <v>18.5</v>
      </c>
      <c r="BC35" s="1">
        <v>19.2</v>
      </c>
      <c r="BD35" s="1">
        <v>18.7</v>
      </c>
      <c r="BE35" s="1">
        <v>19.8</v>
      </c>
      <c r="BF35" s="1">
        <v>20.5</v>
      </c>
      <c r="BG35" s="1">
        <v>20.5</v>
      </c>
      <c r="BH35" s="1">
        <v>21.5</v>
      </c>
      <c r="BI35" s="1">
        <v>20.7</v>
      </c>
      <c r="BJ35" s="1">
        <v>19.4</v>
      </c>
      <c r="BK35" s="1">
        <v>18.8</v>
      </c>
      <c r="BL35" s="1">
        <v>16.4</v>
      </c>
      <c r="BM35" s="1">
        <v>14.3</v>
      </c>
      <c r="BN35" s="1">
        <v>12.5</v>
      </c>
      <c r="BO35" s="1">
        <v>10.8</v>
      </c>
      <c r="BP35" s="1">
        <v>9.5</v>
      </c>
      <c r="BQ35" s="1">
        <v>8.9</v>
      </c>
      <c r="BR35" s="1">
        <v>8.2</v>
      </c>
      <c r="BS35" s="1">
        <v>7.7</v>
      </c>
      <c r="BU35" s="1"/>
      <c r="BV35" s="10" t="s">
        <v>281</v>
      </c>
      <c r="BW35" s="1">
        <v>0.1</v>
      </c>
      <c r="BX35" s="1">
        <v>0.1</v>
      </c>
      <c r="BY35" s="1">
        <v>0.1</v>
      </c>
      <c r="BZ35" s="1">
        <v>0.1</v>
      </c>
      <c r="CA35" s="1">
        <v>0.1</v>
      </c>
      <c r="CB35" s="1">
        <v>0.1</v>
      </c>
      <c r="CC35" s="1">
        <v>0.1</v>
      </c>
      <c r="CD35" s="1">
        <v>0.1</v>
      </c>
      <c r="CE35" s="1">
        <v>0.1</v>
      </c>
      <c r="CF35" s="1">
        <v>0.1</v>
      </c>
      <c r="CG35" s="1">
        <v>0.1</v>
      </c>
      <c r="CH35" s="1">
        <v>0.1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S35" s="1"/>
      <c r="CT35" s="10" t="s">
        <v>281</v>
      </c>
      <c r="CU35" s="1">
        <v>0.2</v>
      </c>
      <c r="CV35" s="1">
        <v>0.2</v>
      </c>
      <c r="CW35" s="1">
        <v>0.2</v>
      </c>
      <c r="CX35" s="1">
        <v>0.2</v>
      </c>
      <c r="CY35" s="1">
        <v>0.2</v>
      </c>
      <c r="CZ35" s="1">
        <v>0.2</v>
      </c>
      <c r="DA35" s="1">
        <v>0.2</v>
      </c>
      <c r="DB35" s="1">
        <v>0.2</v>
      </c>
      <c r="DC35" s="1">
        <v>0.2</v>
      </c>
      <c r="DD35" s="1">
        <v>0.2</v>
      </c>
      <c r="DE35" s="1">
        <v>0.2</v>
      </c>
      <c r="DF35" s="1">
        <v>0.2</v>
      </c>
      <c r="DG35" s="1">
        <v>0.2</v>
      </c>
      <c r="DH35" s="1">
        <v>0.2</v>
      </c>
      <c r="DI35" s="1">
        <v>0.2</v>
      </c>
      <c r="DJ35" s="1">
        <v>0.2</v>
      </c>
      <c r="DK35" s="1">
        <v>0.2</v>
      </c>
      <c r="DL35" s="1">
        <v>0.2</v>
      </c>
      <c r="DM35" s="1">
        <v>0.2</v>
      </c>
      <c r="DN35" s="1">
        <v>0.2</v>
      </c>
      <c r="DO35" s="1">
        <v>0.2</v>
      </c>
      <c r="DQ35" s="1"/>
      <c r="DR35" s="10" t="s">
        <v>281</v>
      </c>
      <c r="DS35" s="1">
        <v>0.6</v>
      </c>
      <c r="DT35" s="1">
        <v>0.7</v>
      </c>
      <c r="DU35" s="1">
        <v>0.7</v>
      </c>
      <c r="DV35" s="1">
        <v>0.7</v>
      </c>
      <c r="DW35" s="1">
        <v>1</v>
      </c>
      <c r="DX35" s="1">
        <v>1.1</v>
      </c>
      <c r="DY35" s="1">
        <v>1.3</v>
      </c>
      <c r="DZ35" s="1">
        <v>1.3</v>
      </c>
      <c r="EA35" s="1">
        <v>1.5</v>
      </c>
      <c r="EB35" s="1">
        <v>1.6</v>
      </c>
      <c r="EC35" s="1">
        <v>1.7</v>
      </c>
      <c r="ED35" s="1">
        <v>1.6</v>
      </c>
      <c r="EE35" s="1">
        <v>1.6</v>
      </c>
      <c r="EF35" s="1">
        <v>1.6</v>
      </c>
      <c r="EG35" s="1">
        <v>1.6</v>
      </c>
      <c r="EH35" s="1">
        <v>1.6</v>
      </c>
      <c r="EI35" s="1">
        <v>1.6</v>
      </c>
      <c r="EJ35" s="1">
        <v>1.6</v>
      </c>
      <c r="EK35" s="1">
        <v>1.6</v>
      </c>
      <c r="EL35" s="1">
        <v>1.6</v>
      </c>
      <c r="EM35" s="1">
        <v>1.6</v>
      </c>
      <c r="EO35" s="1"/>
      <c r="EP35" s="10" t="s">
        <v>281</v>
      </c>
      <c r="EQ35" s="1">
        <v>4.1</v>
      </c>
      <c r="ER35" s="1">
        <v>4.2</v>
      </c>
      <c r="ES35" s="1">
        <v>4.2</v>
      </c>
      <c r="ET35" s="1">
        <v>4.2</v>
      </c>
      <c r="EU35" s="1">
        <v>4.3</v>
      </c>
      <c r="EV35" s="1">
        <v>4.4</v>
      </c>
      <c r="EW35" s="1">
        <v>4.5</v>
      </c>
      <c r="EX35" s="1">
        <v>4.8</v>
      </c>
      <c r="EY35" s="1">
        <v>4.7</v>
      </c>
      <c r="EZ35" s="1">
        <v>4.6</v>
      </c>
      <c r="FA35" s="1">
        <v>4.6</v>
      </c>
      <c r="FB35" s="1">
        <v>4.8</v>
      </c>
      <c r="FC35" s="1">
        <v>4.8</v>
      </c>
      <c r="FD35" s="1">
        <v>4.6</v>
      </c>
      <c r="FE35" s="1">
        <v>4.6</v>
      </c>
      <c r="FF35" s="1">
        <v>4.6</v>
      </c>
      <c r="FG35" s="1">
        <v>4.6</v>
      </c>
      <c r="FH35" s="1">
        <v>4.5</v>
      </c>
      <c r="FI35" s="1">
        <v>4.5</v>
      </c>
      <c r="FJ35" s="1">
        <v>4.6</v>
      </c>
      <c r="FK35" s="1">
        <v>4.6</v>
      </c>
    </row>
    <row r="36" ht="14.5" spans="1:167">
      <c r="A36" s="1"/>
      <c r="B36" s="10" t="s">
        <v>414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Y36" s="1"/>
      <c r="Z36" s="10" t="s">
        <v>414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W36" s="1"/>
      <c r="AX36" s="10" t="s">
        <v>414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U36" s="1"/>
      <c r="BV36" s="10" t="s">
        <v>414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S36" s="1"/>
      <c r="CT36" s="10" t="s">
        <v>414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Q36" s="1"/>
      <c r="DR36" s="10" t="s">
        <v>414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O36" s="1"/>
      <c r="EP36" s="10" t="s">
        <v>414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</row>
    <row r="37" ht="14.5" spans="1:167">
      <c r="A37" s="1"/>
      <c r="B37" s="16" t="s">
        <v>316</v>
      </c>
      <c r="C37" s="1">
        <v>0.1</v>
      </c>
      <c r="D37" s="1">
        <v>0.1</v>
      </c>
      <c r="E37" s="1">
        <v>0.1</v>
      </c>
      <c r="F37" s="1">
        <v>0.1</v>
      </c>
      <c r="G37" s="1">
        <v>0.1</v>
      </c>
      <c r="H37" s="1">
        <v>0.1</v>
      </c>
      <c r="I37" s="1">
        <v>0.1</v>
      </c>
      <c r="J37" s="1">
        <v>0.1</v>
      </c>
      <c r="K37" s="1">
        <v>0.1</v>
      </c>
      <c r="L37" s="1">
        <v>0.1</v>
      </c>
      <c r="M37" s="1">
        <v>0.2</v>
      </c>
      <c r="N37" s="1">
        <v>0.2</v>
      </c>
      <c r="O37" s="1">
        <v>0.2</v>
      </c>
      <c r="P37" s="1">
        <v>0.2</v>
      </c>
      <c r="Q37" s="1">
        <v>0.3</v>
      </c>
      <c r="R37" s="1">
        <v>0.3</v>
      </c>
      <c r="S37" s="1">
        <v>0.3</v>
      </c>
      <c r="T37" s="1">
        <v>0.4</v>
      </c>
      <c r="U37" s="1">
        <v>0.4</v>
      </c>
      <c r="V37" s="1">
        <v>0.4</v>
      </c>
      <c r="W37" s="1">
        <v>0.4</v>
      </c>
      <c r="Y37" s="1"/>
      <c r="Z37" s="16" t="s">
        <v>316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0.1</v>
      </c>
      <c r="AI37" s="1">
        <v>0.1</v>
      </c>
      <c r="AJ37" s="1">
        <v>0.1</v>
      </c>
      <c r="AK37" s="1">
        <v>0.1</v>
      </c>
      <c r="AL37" s="1">
        <v>0.1</v>
      </c>
      <c r="AM37" s="1">
        <v>0.1</v>
      </c>
      <c r="AN37" s="1">
        <v>0.1</v>
      </c>
      <c r="AO37" s="1">
        <v>0.2</v>
      </c>
      <c r="AP37" s="1">
        <v>0.2</v>
      </c>
      <c r="AQ37" s="1">
        <v>0.2</v>
      </c>
      <c r="AR37" s="1">
        <v>0.3</v>
      </c>
      <c r="AS37" s="1">
        <v>0.3</v>
      </c>
      <c r="AT37" s="1">
        <v>0.3</v>
      </c>
      <c r="AU37" s="1">
        <v>0.3</v>
      </c>
      <c r="AW37" s="1"/>
      <c r="AX37" s="16" t="s">
        <v>316</v>
      </c>
      <c r="AY37" s="1">
        <v>2.5</v>
      </c>
      <c r="AZ37" s="1">
        <v>2.9</v>
      </c>
      <c r="BA37" s="1">
        <v>2.9</v>
      </c>
      <c r="BB37" s="1">
        <v>3.3</v>
      </c>
      <c r="BC37" s="1">
        <v>3.4</v>
      </c>
      <c r="BD37" s="1">
        <v>3.5</v>
      </c>
      <c r="BE37" s="1">
        <v>4</v>
      </c>
      <c r="BF37" s="1">
        <v>4.4</v>
      </c>
      <c r="BG37" s="1">
        <v>4.5</v>
      </c>
      <c r="BH37" s="1">
        <v>5.1</v>
      </c>
      <c r="BI37" s="1">
        <v>5.5</v>
      </c>
      <c r="BJ37" s="1">
        <v>6.3</v>
      </c>
      <c r="BK37" s="1">
        <v>7.3</v>
      </c>
      <c r="BL37" s="1">
        <v>8.1</v>
      </c>
      <c r="BM37" s="1">
        <v>9.1</v>
      </c>
      <c r="BN37" s="1">
        <v>10.4</v>
      </c>
      <c r="BO37" s="1">
        <v>11.8</v>
      </c>
      <c r="BP37" s="1">
        <v>13.1</v>
      </c>
      <c r="BQ37" s="1">
        <v>14</v>
      </c>
      <c r="BR37" s="1">
        <v>14.9</v>
      </c>
      <c r="BS37" s="1">
        <v>15.8</v>
      </c>
      <c r="BU37" s="1"/>
      <c r="BV37" s="16" t="s">
        <v>316</v>
      </c>
      <c r="BW37" s="1">
        <v>0.1</v>
      </c>
      <c r="BX37" s="1">
        <v>0.1</v>
      </c>
      <c r="BY37" s="1">
        <v>0.1</v>
      </c>
      <c r="BZ37" s="1">
        <v>0.1</v>
      </c>
      <c r="CA37" s="1">
        <v>0.1</v>
      </c>
      <c r="CB37" s="1">
        <v>0.1</v>
      </c>
      <c r="CC37" s="1">
        <v>0.1</v>
      </c>
      <c r="CD37" s="1">
        <v>0.1</v>
      </c>
      <c r="CE37" s="1">
        <v>0.1</v>
      </c>
      <c r="CF37" s="1">
        <v>0.1</v>
      </c>
      <c r="CG37" s="1">
        <v>0.1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S37" s="1"/>
      <c r="CT37" s="16" t="s">
        <v>316</v>
      </c>
      <c r="CU37" s="1">
        <v>0.1</v>
      </c>
      <c r="CV37" s="1">
        <v>0.1</v>
      </c>
      <c r="CW37" s="1">
        <v>0.1</v>
      </c>
      <c r="CX37" s="1">
        <v>0.1</v>
      </c>
      <c r="CY37" s="1">
        <v>0.1</v>
      </c>
      <c r="CZ37" s="1">
        <v>0.1</v>
      </c>
      <c r="DA37" s="1">
        <v>0.1</v>
      </c>
      <c r="DB37" s="1">
        <v>0.1</v>
      </c>
      <c r="DC37" s="1">
        <v>0.1</v>
      </c>
      <c r="DD37" s="1">
        <v>0.1</v>
      </c>
      <c r="DE37" s="1">
        <v>0.1</v>
      </c>
      <c r="DF37" s="1">
        <v>0.1</v>
      </c>
      <c r="DG37" s="1">
        <v>0.1</v>
      </c>
      <c r="DH37" s="1">
        <v>0.2</v>
      </c>
      <c r="DI37" s="1">
        <v>0.2</v>
      </c>
      <c r="DJ37" s="1">
        <v>0.2</v>
      </c>
      <c r="DK37" s="1">
        <v>0.3</v>
      </c>
      <c r="DL37" s="1">
        <v>0.3</v>
      </c>
      <c r="DM37" s="1">
        <v>0.4</v>
      </c>
      <c r="DN37" s="1">
        <v>0.4</v>
      </c>
      <c r="DO37" s="1">
        <v>0.4</v>
      </c>
      <c r="DQ37" s="1"/>
      <c r="DR37" s="16" t="s">
        <v>316</v>
      </c>
      <c r="DS37" s="1">
        <v>1</v>
      </c>
      <c r="DT37" s="1">
        <v>0.8</v>
      </c>
      <c r="DU37" s="1">
        <v>0.8</v>
      </c>
      <c r="DV37" s="1">
        <v>0.9</v>
      </c>
      <c r="DW37" s="1">
        <v>1.1</v>
      </c>
      <c r="DX37" s="1">
        <v>1.3</v>
      </c>
      <c r="DY37" s="1">
        <v>1.5</v>
      </c>
      <c r="DZ37" s="1">
        <v>1.5</v>
      </c>
      <c r="EA37" s="1">
        <v>1.6</v>
      </c>
      <c r="EB37" s="1">
        <v>1.7</v>
      </c>
      <c r="EC37" s="1">
        <v>1.7</v>
      </c>
      <c r="ED37" s="1">
        <v>1.4</v>
      </c>
      <c r="EE37" s="1">
        <v>1.3</v>
      </c>
      <c r="EF37" s="1">
        <v>1.2</v>
      </c>
      <c r="EG37" s="1">
        <v>1.1</v>
      </c>
      <c r="EH37" s="1">
        <v>1</v>
      </c>
      <c r="EI37" s="1">
        <v>0.9</v>
      </c>
      <c r="EJ37" s="1">
        <v>0.8</v>
      </c>
      <c r="EK37" s="1">
        <v>0.8</v>
      </c>
      <c r="EL37" s="1">
        <v>0.8</v>
      </c>
      <c r="EM37" s="1">
        <v>0.8</v>
      </c>
      <c r="EO37" s="1"/>
      <c r="EP37" s="16" t="s">
        <v>316</v>
      </c>
      <c r="EQ37" s="1">
        <v>0.8</v>
      </c>
      <c r="ER37" s="1">
        <v>0.8</v>
      </c>
      <c r="ES37" s="1">
        <v>0.9</v>
      </c>
      <c r="ET37" s="1">
        <v>0.8</v>
      </c>
      <c r="EU37" s="1">
        <v>0.8</v>
      </c>
      <c r="EV37" s="1">
        <v>0.8</v>
      </c>
      <c r="EW37" s="1">
        <v>0.8</v>
      </c>
      <c r="EX37" s="1">
        <v>0.8</v>
      </c>
      <c r="EY37" s="1">
        <v>0.8</v>
      </c>
      <c r="EZ37" s="1">
        <v>0.8</v>
      </c>
      <c r="FA37" s="1">
        <v>0.8</v>
      </c>
      <c r="FB37" s="1">
        <v>0.8</v>
      </c>
      <c r="FC37" s="1">
        <v>0.9</v>
      </c>
      <c r="FD37" s="1">
        <v>1</v>
      </c>
      <c r="FE37" s="1">
        <v>1.1</v>
      </c>
      <c r="FF37" s="1">
        <v>1.3</v>
      </c>
      <c r="FG37" s="1">
        <v>1.5</v>
      </c>
      <c r="FH37" s="1">
        <v>1.6</v>
      </c>
      <c r="FI37" s="1">
        <v>1.7</v>
      </c>
      <c r="FJ37" s="1">
        <v>1.8</v>
      </c>
      <c r="FK37" s="1">
        <v>2</v>
      </c>
    </row>
    <row r="38" ht="14.5" spans="1:167">
      <c r="A38" s="1"/>
      <c r="B38" s="10" t="s">
        <v>272</v>
      </c>
      <c r="C38" s="1">
        <v>1.5</v>
      </c>
      <c r="D38" s="1">
        <v>1.4</v>
      </c>
      <c r="E38" s="1">
        <v>1.4</v>
      </c>
      <c r="F38" s="1">
        <v>1.4</v>
      </c>
      <c r="G38" s="1">
        <v>1.5</v>
      </c>
      <c r="H38" s="1">
        <v>1.5</v>
      </c>
      <c r="I38" s="1">
        <v>1.4</v>
      </c>
      <c r="J38" s="1">
        <v>1.5</v>
      </c>
      <c r="K38" s="1">
        <v>1.5</v>
      </c>
      <c r="L38" s="1">
        <v>1.5</v>
      </c>
      <c r="M38" s="1">
        <v>1.4</v>
      </c>
      <c r="N38" s="1">
        <v>1.3</v>
      </c>
      <c r="O38" s="1">
        <v>1.3</v>
      </c>
      <c r="P38" s="1">
        <v>1.2</v>
      </c>
      <c r="Q38" s="1">
        <v>1.1</v>
      </c>
      <c r="R38" s="1">
        <v>1</v>
      </c>
      <c r="S38" s="1">
        <v>0.9</v>
      </c>
      <c r="T38" s="1">
        <v>0.8</v>
      </c>
      <c r="U38" s="1">
        <v>0.8</v>
      </c>
      <c r="V38" s="1">
        <v>0.7</v>
      </c>
      <c r="W38" s="1">
        <v>0.7</v>
      </c>
      <c r="Y38" s="1"/>
      <c r="Z38" s="10" t="s">
        <v>272</v>
      </c>
      <c r="AA38" s="1">
        <v>0.8</v>
      </c>
      <c r="AB38" s="1">
        <v>0.8</v>
      </c>
      <c r="AC38" s="1">
        <v>0.9</v>
      </c>
      <c r="AD38" s="1">
        <v>0.7</v>
      </c>
      <c r="AE38" s="1">
        <v>0.7</v>
      </c>
      <c r="AF38" s="1">
        <v>0.9</v>
      </c>
      <c r="AG38" s="1">
        <v>1.1</v>
      </c>
      <c r="AH38" s="1">
        <v>1.2</v>
      </c>
      <c r="AI38" s="1">
        <v>1.3</v>
      </c>
      <c r="AJ38" s="1">
        <v>1.4</v>
      </c>
      <c r="AK38" s="1">
        <v>1.4</v>
      </c>
      <c r="AL38" s="1">
        <v>1.4</v>
      </c>
      <c r="AM38" s="1">
        <v>1.2</v>
      </c>
      <c r="AN38" s="1">
        <v>1.1</v>
      </c>
      <c r="AO38" s="1">
        <v>1</v>
      </c>
      <c r="AP38" s="1">
        <v>0.9</v>
      </c>
      <c r="AQ38" s="1">
        <v>0.8</v>
      </c>
      <c r="AR38" s="1">
        <v>0.7</v>
      </c>
      <c r="AS38" s="1">
        <v>0.7</v>
      </c>
      <c r="AT38" s="1">
        <v>0.7</v>
      </c>
      <c r="AU38" s="1">
        <v>0.6</v>
      </c>
      <c r="AW38" s="1"/>
      <c r="AX38" s="10" t="s">
        <v>272</v>
      </c>
      <c r="AY38" s="1">
        <v>3.6</v>
      </c>
      <c r="AZ38" s="1">
        <v>4.2</v>
      </c>
      <c r="BA38" s="1">
        <v>4.2</v>
      </c>
      <c r="BB38" s="1">
        <v>4.8</v>
      </c>
      <c r="BC38" s="1">
        <v>5</v>
      </c>
      <c r="BD38" s="1">
        <v>5.2</v>
      </c>
      <c r="BE38" s="1">
        <v>5.8</v>
      </c>
      <c r="BF38" s="1">
        <v>6.2</v>
      </c>
      <c r="BG38" s="1">
        <v>5.8</v>
      </c>
      <c r="BH38" s="1">
        <v>5.9</v>
      </c>
      <c r="BI38" s="1">
        <v>5.3</v>
      </c>
      <c r="BJ38" s="1">
        <v>5</v>
      </c>
      <c r="BK38" s="1">
        <v>4.7</v>
      </c>
      <c r="BL38" s="1">
        <v>3.7</v>
      </c>
      <c r="BM38" s="1">
        <v>2.9</v>
      </c>
      <c r="BN38" s="1">
        <v>2.3</v>
      </c>
      <c r="BO38" s="1">
        <v>1.8</v>
      </c>
      <c r="BP38" s="1">
        <v>1.5</v>
      </c>
      <c r="BQ38" s="1">
        <v>1.3</v>
      </c>
      <c r="BR38" s="1">
        <v>1.1</v>
      </c>
      <c r="BS38" s="1">
        <v>1</v>
      </c>
      <c r="BU38" s="1"/>
      <c r="BV38" s="10" t="s">
        <v>272</v>
      </c>
      <c r="BW38" s="1">
        <v>0.2</v>
      </c>
      <c r="BX38" s="1">
        <v>0.2</v>
      </c>
      <c r="BY38" s="1">
        <v>0.2</v>
      </c>
      <c r="BZ38" s="1">
        <v>0.2</v>
      </c>
      <c r="CA38" s="1">
        <v>0.2</v>
      </c>
      <c r="CB38" s="1">
        <v>0.2</v>
      </c>
      <c r="CC38" s="1">
        <v>0.2</v>
      </c>
      <c r="CD38" s="1">
        <v>0.2</v>
      </c>
      <c r="CE38" s="1">
        <v>0.2</v>
      </c>
      <c r="CF38" s="1">
        <v>0.2</v>
      </c>
      <c r="CG38" s="1">
        <v>0.2</v>
      </c>
      <c r="CH38" s="1">
        <v>0.1</v>
      </c>
      <c r="CI38" s="1">
        <v>0.1</v>
      </c>
      <c r="CJ38" s="1">
        <v>0.1</v>
      </c>
      <c r="CK38" s="1">
        <v>0.1</v>
      </c>
      <c r="CL38" s="1">
        <v>0.1</v>
      </c>
      <c r="CM38" s="1">
        <v>0.1</v>
      </c>
      <c r="CN38" s="1">
        <v>0.1</v>
      </c>
      <c r="CO38" s="1">
        <v>0.1</v>
      </c>
      <c r="CP38" s="1">
        <v>0.1</v>
      </c>
      <c r="CQ38" s="1">
        <v>0.1</v>
      </c>
      <c r="CS38" s="1"/>
      <c r="CT38" s="10" t="s">
        <v>272</v>
      </c>
      <c r="CU38" s="1">
        <v>0.1</v>
      </c>
      <c r="CV38" s="1">
        <v>0.1</v>
      </c>
      <c r="CW38" s="1">
        <v>0.1</v>
      </c>
      <c r="CX38" s="1">
        <v>0.1</v>
      </c>
      <c r="CY38" s="1">
        <v>0.1</v>
      </c>
      <c r="CZ38" s="1">
        <v>0.1</v>
      </c>
      <c r="DA38" s="1">
        <v>0.1</v>
      </c>
      <c r="DB38" s="1">
        <v>0.1</v>
      </c>
      <c r="DC38" s="1">
        <v>0.1</v>
      </c>
      <c r="DD38" s="1">
        <v>0.1</v>
      </c>
      <c r="DE38" s="1">
        <v>0.1</v>
      </c>
      <c r="DF38" s="1">
        <v>0.1</v>
      </c>
      <c r="DG38" s="1">
        <v>0.1</v>
      </c>
      <c r="DH38" s="1">
        <v>0.1</v>
      </c>
      <c r="DI38" s="1">
        <v>0.1</v>
      </c>
      <c r="DJ38" s="1">
        <v>0.1</v>
      </c>
      <c r="DK38" s="1">
        <v>0.1</v>
      </c>
      <c r="DL38" s="1">
        <v>0</v>
      </c>
      <c r="DM38" s="1">
        <v>0</v>
      </c>
      <c r="DN38" s="1">
        <v>0</v>
      </c>
      <c r="DO38" s="1">
        <v>0</v>
      </c>
      <c r="DQ38" s="1"/>
      <c r="DR38" s="10" t="s">
        <v>272</v>
      </c>
      <c r="DS38" s="1">
        <v>0.2</v>
      </c>
      <c r="DT38" s="1">
        <v>0.1</v>
      </c>
      <c r="DU38" s="1">
        <v>0.1</v>
      </c>
      <c r="DV38" s="1">
        <v>0.1</v>
      </c>
      <c r="DW38" s="1">
        <v>0.2</v>
      </c>
      <c r="DX38" s="1">
        <v>0.2</v>
      </c>
      <c r="DY38" s="1">
        <v>0.2</v>
      </c>
      <c r="DZ38" s="1">
        <v>0.3</v>
      </c>
      <c r="EA38" s="1">
        <v>0.3</v>
      </c>
      <c r="EB38" s="1">
        <v>0.3</v>
      </c>
      <c r="EC38" s="1">
        <v>0.3</v>
      </c>
      <c r="ED38" s="1">
        <v>0.3</v>
      </c>
      <c r="EE38" s="1">
        <v>0.3</v>
      </c>
      <c r="EF38" s="1">
        <v>0.3</v>
      </c>
      <c r="EG38" s="1">
        <v>0.4</v>
      </c>
      <c r="EH38" s="1">
        <v>0.4</v>
      </c>
      <c r="EI38" s="1">
        <v>0.4</v>
      </c>
      <c r="EJ38" s="1">
        <v>0.4</v>
      </c>
      <c r="EK38" s="1">
        <v>0.4</v>
      </c>
      <c r="EL38" s="1">
        <v>0.4</v>
      </c>
      <c r="EM38" s="1">
        <v>0.4</v>
      </c>
      <c r="EO38" s="1"/>
      <c r="EP38" s="10" t="s">
        <v>272</v>
      </c>
      <c r="EQ38" s="1">
        <v>1.3</v>
      </c>
      <c r="ER38" s="1">
        <v>1.3</v>
      </c>
      <c r="ES38" s="1">
        <v>1.4</v>
      </c>
      <c r="ET38" s="1">
        <v>1.3</v>
      </c>
      <c r="EU38" s="1">
        <v>1.3</v>
      </c>
      <c r="EV38" s="1">
        <v>1.3</v>
      </c>
      <c r="EW38" s="1">
        <v>1.3</v>
      </c>
      <c r="EX38" s="1">
        <v>1.3</v>
      </c>
      <c r="EY38" s="1">
        <v>1.2</v>
      </c>
      <c r="EZ38" s="1">
        <v>1.2</v>
      </c>
      <c r="FA38" s="1">
        <v>1.1</v>
      </c>
      <c r="FB38" s="1">
        <v>1.1</v>
      </c>
      <c r="FC38" s="1">
        <v>1.1</v>
      </c>
      <c r="FD38" s="1">
        <v>1.1</v>
      </c>
      <c r="FE38" s="1">
        <v>1.1</v>
      </c>
      <c r="FF38" s="1">
        <v>1</v>
      </c>
      <c r="FG38" s="1">
        <v>1</v>
      </c>
      <c r="FH38" s="1">
        <v>1</v>
      </c>
      <c r="FI38" s="1">
        <v>1</v>
      </c>
      <c r="FJ38" s="1">
        <v>0.9</v>
      </c>
      <c r="FK38" s="1">
        <v>0.9</v>
      </c>
    </row>
    <row r="39" ht="14.5" spans="1:16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</row>
    <row r="40" ht="14.5" spans="1:167">
      <c r="A40" s="1"/>
      <c r="B40" s="9" t="s">
        <v>274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Y40" s="1"/>
      <c r="Z40" s="9" t="s">
        <v>274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1"/>
      <c r="AX40" s="9" t="s">
        <v>274</v>
      </c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U40" s="1"/>
      <c r="BV40" s="9" t="s">
        <v>274</v>
      </c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S40" s="1"/>
      <c r="CT40" s="9" t="s">
        <v>274</v>
      </c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Q40" s="1"/>
      <c r="DR40" s="9" t="s">
        <v>274</v>
      </c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O40" s="1"/>
      <c r="EP40" s="9" t="s">
        <v>274</v>
      </c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</row>
    <row r="41" ht="14.5" spans="1:167">
      <c r="A41" s="1"/>
      <c r="B41" s="10" t="s">
        <v>279</v>
      </c>
      <c r="C41" s="1">
        <v>70.9</v>
      </c>
      <c r="D41" s="1">
        <v>70.8</v>
      </c>
      <c r="E41" s="1">
        <v>70.4</v>
      </c>
      <c r="F41" s="1">
        <v>69.9</v>
      </c>
      <c r="G41" s="1">
        <v>70.2</v>
      </c>
      <c r="H41" s="1">
        <v>70.3</v>
      </c>
      <c r="I41" s="1">
        <v>70.5</v>
      </c>
      <c r="J41" s="1">
        <v>70.9</v>
      </c>
      <c r="K41" s="1">
        <v>71.5</v>
      </c>
      <c r="L41" s="1">
        <v>72.5</v>
      </c>
      <c r="M41" s="1">
        <v>73.4</v>
      </c>
      <c r="N41" s="1">
        <v>74.3</v>
      </c>
      <c r="O41" s="1">
        <v>75.4</v>
      </c>
      <c r="P41" s="1">
        <v>76.5</v>
      </c>
      <c r="Q41" s="1">
        <v>77.6</v>
      </c>
      <c r="R41" s="1">
        <v>78.7</v>
      </c>
      <c r="S41" s="1">
        <v>79.7</v>
      </c>
      <c r="T41" s="1">
        <v>80.7</v>
      </c>
      <c r="U41" s="1">
        <v>81.2</v>
      </c>
      <c r="V41" s="1">
        <v>81.6</v>
      </c>
      <c r="W41" s="1">
        <v>82</v>
      </c>
      <c r="Y41" s="1"/>
      <c r="Z41" s="10" t="s">
        <v>279</v>
      </c>
      <c r="AA41" s="1">
        <v>88.1</v>
      </c>
      <c r="AB41" s="1">
        <v>88.4</v>
      </c>
      <c r="AC41" s="1">
        <v>88.9</v>
      </c>
      <c r="AD41" s="1">
        <v>89.3</v>
      </c>
      <c r="AE41" s="1">
        <v>89.6</v>
      </c>
      <c r="AF41" s="1">
        <v>89.9</v>
      </c>
      <c r="AG41" s="1">
        <v>90.4</v>
      </c>
      <c r="AH41" s="1">
        <v>90.7</v>
      </c>
      <c r="AI41" s="1">
        <v>91.1</v>
      </c>
      <c r="AJ41" s="1">
        <v>91.5</v>
      </c>
      <c r="AK41" s="1">
        <v>92</v>
      </c>
      <c r="AL41" s="1">
        <v>92.5</v>
      </c>
      <c r="AM41" s="1">
        <v>93</v>
      </c>
      <c r="AN41" s="1">
        <v>93.6</v>
      </c>
      <c r="AO41" s="1">
        <v>94</v>
      </c>
      <c r="AP41" s="1">
        <v>94.4</v>
      </c>
      <c r="AQ41" s="1">
        <v>94.7</v>
      </c>
      <c r="AR41" s="1">
        <v>95</v>
      </c>
      <c r="AS41" s="1">
        <v>95.2</v>
      </c>
      <c r="AT41" s="1">
        <v>95.3</v>
      </c>
      <c r="AU41" s="1">
        <v>95.4</v>
      </c>
      <c r="AW41" s="1"/>
      <c r="AX41" s="10" t="s">
        <v>279</v>
      </c>
      <c r="AY41" s="1">
        <v>29.6</v>
      </c>
      <c r="AZ41" s="1">
        <v>28.6</v>
      </c>
      <c r="BA41" s="1">
        <v>27.9</v>
      </c>
      <c r="BB41" s="1">
        <v>27.4</v>
      </c>
      <c r="BC41" s="1">
        <v>26.7</v>
      </c>
      <c r="BD41" s="1">
        <v>25.9</v>
      </c>
      <c r="BE41" s="1">
        <v>25.3</v>
      </c>
      <c r="BF41" s="1">
        <v>24.9</v>
      </c>
      <c r="BG41" s="1">
        <v>25.1</v>
      </c>
      <c r="BH41" s="1">
        <v>25.1</v>
      </c>
      <c r="BI41" s="1">
        <v>25</v>
      </c>
      <c r="BJ41" s="1">
        <v>25.1</v>
      </c>
      <c r="BK41" s="1">
        <v>25.4</v>
      </c>
      <c r="BL41" s="1">
        <v>25.5</v>
      </c>
      <c r="BM41" s="1">
        <v>25.5</v>
      </c>
      <c r="BN41" s="1">
        <v>25.4</v>
      </c>
      <c r="BO41" s="1">
        <v>25.4</v>
      </c>
      <c r="BP41" s="1">
        <v>25.4</v>
      </c>
      <c r="BQ41" s="1">
        <v>25.3</v>
      </c>
      <c r="BR41" s="1">
        <v>25.3</v>
      </c>
      <c r="BS41" s="1">
        <v>25.3</v>
      </c>
      <c r="BU41" s="1"/>
      <c r="BV41" s="10" t="s">
        <v>279</v>
      </c>
      <c r="BW41" s="1">
        <v>45.3</v>
      </c>
      <c r="BX41" s="1">
        <v>45.1</v>
      </c>
      <c r="BY41" s="1">
        <v>45.1</v>
      </c>
      <c r="BZ41" s="1">
        <v>45.4</v>
      </c>
      <c r="CA41" s="1">
        <v>45.6</v>
      </c>
      <c r="CB41" s="1">
        <v>46</v>
      </c>
      <c r="CC41" s="1">
        <v>47</v>
      </c>
      <c r="CD41" s="1">
        <v>48.4</v>
      </c>
      <c r="CE41" s="1">
        <v>49.8</v>
      </c>
      <c r="CF41" s="1">
        <v>51</v>
      </c>
      <c r="CG41" s="1">
        <v>52.1</v>
      </c>
      <c r="CH41" s="1">
        <v>53.6</v>
      </c>
      <c r="CI41" s="1">
        <v>54.7</v>
      </c>
      <c r="CJ41" s="1">
        <v>55.2</v>
      </c>
      <c r="CK41" s="1">
        <v>55.7</v>
      </c>
      <c r="CL41" s="1">
        <v>56.2</v>
      </c>
      <c r="CM41" s="1">
        <v>56.6</v>
      </c>
      <c r="CN41" s="1">
        <v>57.1</v>
      </c>
      <c r="CO41" s="1">
        <v>57.3</v>
      </c>
      <c r="CP41" s="1">
        <v>57.5</v>
      </c>
      <c r="CQ41" s="1">
        <v>57.7</v>
      </c>
      <c r="CS41" s="1"/>
      <c r="CT41" s="10" t="s">
        <v>279</v>
      </c>
      <c r="CU41" s="1">
        <v>20</v>
      </c>
      <c r="CV41" s="1">
        <v>19.8</v>
      </c>
      <c r="CW41" s="1">
        <v>19.8</v>
      </c>
      <c r="CX41" s="1">
        <v>19.7</v>
      </c>
      <c r="CY41" s="1">
        <v>19.2</v>
      </c>
      <c r="CZ41" s="1">
        <v>18.8</v>
      </c>
      <c r="DA41" s="1">
        <v>17.8</v>
      </c>
      <c r="DB41" s="1">
        <v>17.5</v>
      </c>
      <c r="DC41" s="1">
        <v>16.9</v>
      </c>
      <c r="DD41" s="1">
        <v>16.3</v>
      </c>
      <c r="DE41" s="1">
        <v>15.9</v>
      </c>
      <c r="DF41" s="1">
        <v>15.7</v>
      </c>
      <c r="DG41" s="1">
        <v>15.5</v>
      </c>
      <c r="DH41" s="1">
        <v>15.7</v>
      </c>
      <c r="DI41" s="1">
        <v>15.9</v>
      </c>
      <c r="DJ41" s="1">
        <v>16</v>
      </c>
      <c r="DK41" s="1">
        <v>16.2</v>
      </c>
      <c r="DL41" s="1">
        <v>16.4</v>
      </c>
      <c r="DM41" s="1">
        <v>16.5</v>
      </c>
      <c r="DN41" s="1">
        <v>16.6</v>
      </c>
      <c r="DO41" s="1">
        <v>16.7</v>
      </c>
      <c r="DQ41" s="1"/>
      <c r="DR41" s="10" t="s">
        <v>279</v>
      </c>
      <c r="DS41" s="1">
        <v>6.1</v>
      </c>
      <c r="DT41" s="1">
        <v>6.1</v>
      </c>
      <c r="DU41" s="1">
        <v>5.8</v>
      </c>
      <c r="DV41" s="1">
        <v>6.3</v>
      </c>
      <c r="DW41" s="1">
        <v>6.3</v>
      </c>
      <c r="DX41" s="1">
        <v>6.4</v>
      </c>
      <c r="DY41" s="1">
        <v>6.6</v>
      </c>
      <c r="DZ41" s="1">
        <v>7</v>
      </c>
      <c r="EA41" s="1">
        <v>7.3</v>
      </c>
      <c r="EB41" s="1">
        <v>7.7</v>
      </c>
      <c r="EC41" s="1">
        <v>7.6</v>
      </c>
      <c r="ED41" s="1">
        <v>8</v>
      </c>
      <c r="EE41" s="1">
        <v>8.4</v>
      </c>
      <c r="EF41" s="1">
        <v>8.7</v>
      </c>
      <c r="EG41" s="1">
        <v>9.1</v>
      </c>
      <c r="EH41" s="1">
        <v>9.5</v>
      </c>
      <c r="EI41" s="1">
        <v>10</v>
      </c>
      <c r="EJ41" s="1">
        <v>10.4</v>
      </c>
      <c r="EK41" s="1">
        <v>10.6</v>
      </c>
      <c r="EL41" s="1">
        <v>10.8</v>
      </c>
      <c r="EM41" s="1">
        <v>11</v>
      </c>
      <c r="EO41" s="1"/>
      <c r="EP41" s="10" t="s">
        <v>279</v>
      </c>
      <c r="EQ41" s="1">
        <v>41.8</v>
      </c>
      <c r="ER41" s="1">
        <v>41.4</v>
      </c>
      <c r="ES41" s="1">
        <v>40.6</v>
      </c>
      <c r="ET41" s="1">
        <v>39.5</v>
      </c>
      <c r="EU41" s="1">
        <v>38.6</v>
      </c>
      <c r="EV41" s="1">
        <v>38.3</v>
      </c>
      <c r="EW41" s="1">
        <v>38</v>
      </c>
      <c r="EX41" s="1">
        <v>37.9</v>
      </c>
      <c r="EY41" s="1">
        <v>37.8</v>
      </c>
      <c r="EZ41" s="1">
        <v>38</v>
      </c>
      <c r="FA41" s="1">
        <v>38.5</v>
      </c>
      <c r="FB41" s="1">
        <v>39.4</v>
      </c>
      <c r="FC41" s="1">
        <v>39.9</v>
      </c>
      <c r="FD41" s="1">
        <v>40.4</v>
      </c>
      <c r="FE41" s="1">
        <v>40.9</v>
      </c>
      <c r="FF41" s="1">
        <v>41.3</v>
      </c>
      <c r="FG41" s="1">
        <v>41.8</v>
      </c>
      <c r="FH41" s="1">
        <v>42.3</v>
      </c>
      <c r="FI41" s="1">
        <v>42.5</v>
      </c>
      <c r="FJ41" s="1">
        <v>42.7</v>
      </c>
      <c r="FK41" s="1">
        <v>43</v>
      </c>
    </row>
    <row r="42" ht="14.5" spans="1:167">
      <c r="A42" s="1"/>
      <c r="B42" s="10" t="s">
        <v>283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0.1</v>
      </c>
      <c r="I42" s="1">
        <v>0.3</v>
      </c>
      <c r="J42" s="1">
        <v>0.5</v>
      </c>
      <c r="K42" s="1">
        <v>0.6</v>
      </c>
      <c r="L42" s="1">
        <v>0.7</v>
      </c>
      <c r="M42" s="1">
        <v>0.9</v>
      </c>
      <c r="N42" s="1">
        <v>1</v>
      </c>
      <c r="O42" s="1">
        <v>0.9</v>
      </c>
      <c r="P42" s="1">
        <v>0.8</v>
      </c>
      <c r="Q42" s="1">
        <v>0.7</v>
      </c>
      <c r="R42" s="1">
        <v>0.6</v>
      </c>
      <c r="S42" s="1">
        <v>0.6</v>
      </c>
      <c r="T42" s="1">
        <v>0.6</v>
      </c>
      <c r="U42" s="1">
        <v>0.6</v>
      </c>
      <c r="V42" s="1">
        <v>0.6</v>
      </c>
      <c r="W42" s="1">
        <v>0.7</v>
      </c>
      <c r="Y42" s="1"/>
      <c r="Z42" s="10" t="s">
        <v>283</v>
      </c>
      <c r="AA42" s="1">
        <v>5.6</v>
      </c>
      <c r="AB42" s="1">
        <v>5.6</v>
      </c>
      <c r="AC42" s="1">
        <v>5.4</v>
      </c>
      <c r="AD42" s="1">
        <v>5.5</v>
      </c>
      <c r="AE42" s="1">
        <v>5.5</v>
      </c>
      <c r="AF42" s="1">
        <v>5.5</v>
      </c>
      <c r="AG42" s="1">
        <v>5.2</v>
      </c>
      <c r="AH42" s="1">
        <v>5</v>
      </c>
      <c r="AI42" s="1">
        <v>4.8</v>
      </c>
      <c r="AJ42" s="1">
        <v>4.5</v>
      </c>
      <c r="AK42" s="1">
        <v>4.2</v>
      </c>
      <c r="AL42" s="1">
        <v>4</v>
      </c>
      <c r="AM42" s="1">
        <v>3.8</v>
      </c>
      <c r="AN42" s="1">
        <v>3.8</v>
      </c>
      <c r="AO42" s="1">
        <v>3.8</v>
      </c>
      <c r="AP42" s="1">
        <v>3.7</v>
      </c>
      <c r="AQ42" s="1">
        <v>3.7</v>
      </c>
      <c r="AR42" s="1">
        <v>3.7</v>
      </c>
      <c r="AS42" s="1">
        <v>3.7</v>
      </c>
      <c r="AT42" s="1">
        <v>3.7</v>
      </c>
      <c r="AU42" s="1">
        <v>3.6</v>
      </c>
      <c r="AW42" s="1"/>
      <c r="AX42" s="10" t="s">
        <v>283</v>
      </c>
      <c r="AY42" s="1">
        <v>66.5</v>
      </c>
      <c r="AZ42" s="1">
        <v>67.3</v>
      </c>
      <c r="BA42" s="1">
        <v>68.2</v>
      </c>
      <c r="BB42" s="1">
        <v>68.6</v>
      </c>
      <c r="BC42" s="1">
        <v>69.4</v>
      </c>
      <c r="BD42" s="1">
        <v>70.3</v>
      </c>
      <c r="BE42" s="1">
        <v>70.6</v>
      </c>
      <c r="BF42" s="1">
        <v>70.9</v>
      </c>
      <c r="BG42" s="1">
        <v>70.8</v>
      </c>
      <c r="BH42" s="1">
        <v>70.7</v>
      </c>
      <c r="BI42" s="1">
        <v>71</v>
      </c>
      <c r="BJ42" s="1">
        <v>71</v>
      </c>
      <c r="BK42" s="1">
        <v>70.8</v>
      </c>
      <c r="BL42" s="1">
        <v>71.1</v>
      </c>
      <c r="BM42" s="1">
        <v>71.4</v>
      </c>
      <c r="BN42" s="1">
        <v>71.6</v>
      </c>
      <c r="BO42" s="1">
        <v>71.7</v>
      </c>
      <c r="BP42" s="1">
        <v>71.9</v>
      </c>
      <c r="BQ42" s="1">
        <v>72</v>
      </c>
      <c r="BR42" s="1">
        <v>72</v>
      </c>
      <c r="BS42" s="1">
        <v>72.1</v>
      </c>
      <c r="BU42" s="1"/>
      <c r="BV42" s="10" t="s">
        <v>283</v>
      </c>
      <c r="BW42" s="1">
        <v>53.6</v>
      </c>
      <c r="BX42" s="1">
        <v>53.8</v>
      </c>
      <c r="BY42" s="1">
        <v>53.7</v>
      </c>
      <c r="BZ42" s="1">
        <v>53.6</v>
      </c>
      <c r="CA42" s="1">
        <v>53.2</v>
      </c>
      <c r="CB42" s="1">
        <v>52.7</v>
      </c>
      <c r="CC42" s="1">
        <v>51.7</v>
      </c>
      <c r="CD42" s="1">
        <v>50.4</v>
      </c>
      <c r="CE42" s="1">
        <v>49.1</v>
      </c>
      <c r="CF42" s="1">
        <v>48</v>
      </c>
      <c r="CG42" s="1">
        <v>46.9</v>
      </c>
      <c r="CH42" s="1">
        <v>45.7</v>
      </c>
      <c r="CI42" s="1">
        <v>44.8</v>
      </c>
      <c r="CJ42" s="1">
        <v>44.4</v>
      </c>
      <c r="CK42" s="1">
        <v>44</v>
      </c>
      <c r="CL42" s="1">
        <v>43.5</v>
      </c>
      <c r="CM42" s="1">
        <v>43.1</v>
      </c>
      <c r="CN42" s="1">
        <v>42.7</v>
      </c>
      <c r="CO42" s="1">
        <v>42.5</v>
      </c>
      <c r="CP42" s="1">
        <v>42.2</v>
      </c>
      <c r="CQ42" s="1">
        <v>42</v>
      </c>
      <c r="CS42" s="1"/>
      <c r="CT42" s="10" t="s">
        <v>283</v>
      </c>
      <c r="CU42" s="1">
        <v>78.2</v>
      </c>
      <c r="CV42" s="1">
        <v>78.4</v>
      </c>
      <c r="CW42" s="1">
        <v>78.4</v>
      </c>
      <c r="CX42" s="1">
        <v>78.6</v>
      </c>
      <c r="CY42" s="1">
        <v>79</v>
      </c>
      <c r="CZ42" s="1">
        <v>79.9</v>
      </c>
      <c r="DA42" s="1">
        <v>80.8</v>
      </c>
      <c r="DB42" s="1">
        <v>81.2</v>
      </c>
      <c r="DC42" s="1">
        <v>81.7</v>
      </c>
      <c r="DD42" s="1">
        <v>82.3</v>
      </c>
      <c r="DE42" s="1">
        <v>82.8</v>
      </c>
      <c r="DF42" s="1">
        <v>83</v>
      </c>
      <c r="DG42" s="1">
        <v>83.2</v>
      </c>
      <c r="DH42" s="1">
        <v>83</v>
      </c>
      <c r="DI42" s="1">
        <v>82.8</v>
      </c>
      <c r="DJ42" s="1">
        <v>82.6</v>
      </c>
      <c r="DK42" s="1">
        <v>82.3</v>
      </c>
      <c r="DL42" s="1">
        <v>82.1</v>
      </c>
      <c r="DM42" s="1">
        <v>82</v>
      </c>
      <c r="DN42" s="1">
        <v>81.9</v>
      </c>
      <c r="DO42" s="1">
        <v>81.7</v>
      </c>
      <c r="DQ42" s="1"/>
      <c r="DR42" s="10" t="s">
        <v>283</v>
      </c>
      <c r="DS42" s="1">
        <v>92.6</v>
      </c>
      <c r="DT42" s="1">
        <v>92.7</v>
      </c>
      <c r="DU42" s="1">
        <v>93</v>
      </c>
      <c r="DV42" s="1">
        <v>92.6</v>
      </c>
      <c r="DW42" s="1">
        <v>92.2</v>
      </c>
      <c r="DX42" s="1">
        <v>91.9</v>
      </c>
      <c r="DY42" s="1">
        <v>91.6</v>
      </c>
      <c r="DZ42" s="1">
        <v>91.2</v>
      </c>
      <c r="EA42" s="1">
        <v>90.8</v>
      </c>
      <c r="EB42" s="1">
        <v>90.3</v>
      </c>
      <c r="EC42" s="1">
        <v>90.4</v>
      </c>
      <c r="ED42" s="1">
        <v>90.2</v>
      </c>
      <c r="EE42" s="1">
        <v>90</v>
      </c>
      <c r="EF42" s="1">
        <v>89.7</v>
      </c>
      <c r="EG42" s="1">
        <v>89.4</v>
      </c>
      <c r="EH42" s="1">
        <v>89.1</v>
      </c>
      <c r="EI42" s="1">
        <v>88.8</v>
      </c>
      <c r="EJ42" s="1">
        <v>88.4</v>
      </c>
      <c r="EK42" s="1">
        <v>88.2</v>
      </c>
      <c r="EL42" s="1">
        <v>88</v>
      </c>
      <c r="EM42" s="1">
        <v>87.8</v>
      </c>
      <c r="EO42" s="1"/>
      <c r="EP42" s="10" t="s">
        <v>283</v>
      </c>
      <c r="EQ42" s="1">
        <v>54.6</v>
      </c>
      <c r="ER42" s="1">
        <v>55</v>
      </c>
      <c r="ES42" s="1">
        <v>55.9</v>
      </c>
      <c r="ET42" s="1">
        <v>57</v>
      </c>
      <c r="EU42" s="1">
        <v>58</v>
      </c>
      <c r="EV42" s="1">
        <v>58.4</v>
      </c>
      <c r="EW42" s="1">
        <v>58.7</v>
      </c>
      <c r="EX42" s="1">
        <v>58.8</v>
      </c>
      <c r="EY42" s="1">
        <v>59.1</v>
      </c>
      <c r="EZ42" s="1">
        <v>59</v>
      </c>
      <c r="FA42" s="1">
        <v>58.6</v>
      </c>
      <c r="FB42" s="1">
        <v>57.7</v>
      </c>
      <c r="FC42" s="1">
        <v>57.2</v>
      </c>
      <c r="FD42" s="1">
        <v>56.7</v>
      </c>
      <c r="FE42" s="1">
        <v>56.3</v>
      </c>
      <c r="FF42" s="1">
        <v>55.9</v>
      </c>
      <c r="FG42" s="1">
        <v>55.4</v>
      </c>
      <c r="FH42" s="1">
        <v>55</v>
      </c>
      <c r="FI42" s="1">
        <v>54.8</v>
      </c>
      <c r="FJ42" s="1">
        <v>54.5</v>
      </c>
      <c r="FK42" s="1">
        <v>54.3</v>
      </c>
    </row>
    <row r="43" ht="14.5" spans="1:167">
      <c r="A43" s="1"/>
      <c r="B43" s="10" t="s">
        <v>281</v>
      </c>
      <c r="C43" s="1">
        <v>26.4</v>
      </c>
      <c r="D43" s="1">
        <v>26.7</v>
      </c>
      <c r="E43" s="1">
        <v>27.2</v>
      </c>
      <c r="F43" s="1">
        <v>27.7</v>
      </c>
      <c r="G43" s="1">
        <v>27.4</v>
      </c>
      <c r="H43" s="1">
        <v>27.2</v>
      </c>
      <c r="I43" s="1">
        <v>26.9</v>
      </c>
      <c r="J43" s="1">
        <v>26.3</v>
      </c>
      <c r="K43" s="1">
        <v>25.6</v>
      </c>
      <c r="L43" s="1">
        <v>24.6</v>
      </c>
      <c r="M43" s="1">
        <v>23.6</v>
      </c>
      <c r="N43" s="1">
        <v>22.8</v>
      </c>
      <c r="O43" s="1">
        <v>21.9</v>
      </c>
      <c r="P43" s="1">
        <v>21</v>
      </c>
      <c r="Q43" s="1">
        <v>20</v>
      </c>
      <c r="R43" s="1">
        <v>19.1</v>
      </c>
      <c r="S43" s="1">
        <v>18.2</v>
      </c>
      <c r="T43" s="1">
        <v>17.3</v>
      </c>
      <c r="U43" s="1">
        <v>16.9</v>
      </c>
      <c r="V43" s="1">
        <v>16.5</v>
      </c>
      <c r="W43" s="1">
        <v>16.1</v>
      </c>
      <c r="Y43" s="1"/>
      <c r="Z43" s="10" t="s">
        <v>281</v>
      </c>
      <c r="AA43" s="1">
        <v>5.9</v>
      </c>
      <c r="AB43" s="1">
        <v>5.7</v>
      </c>
      <c r="AC43" s="1">
        <v>5.3</v>
      </c>
      <c r="AD43" s="1">
        <v>4.9</v>
      </c>
      <c r="AE43" s="1">
        <v>4.6</v>
      </c>
      <c r="AF43" s="1">
        <v>4.2</v>
      </c>
      <c r="AG43" s="1">
        <v>4</v>
      </c>
      <c r="AH43" s="1">
        <v>3.8</v>
      </c>
      <c r="AI43" s="1">
        <v>3.6</v>
      </c>
      <c r="AJ43" s="1">
        <v>3.5</v>
      </c>
      <c r="AK43" s="1">
        <v>3.3</v>
      </c>
      <c r="AL43" s="1">
        <v>3</v>
      </c>
      <c r="AM43" s="1">
        <v>2.7</v>
      </c>
      <c r="AN43" s="1">
        <v>2.2</v>
      </c>
      <c r="AO43" s="1">
        <v>1.8</v>
      </c>
      <c r="AP43" s="1">
        <v>1.5</v>
      </c>
      <c r="AQ43" s="1">
        <v>1.2</v>
      </c>
      <c r="AR43" s="1">
        <v>1</v>
      </c>
      <c r="AS43" s="1">
        <v>0.9</v>
      </c>
      <c r="AT43" s="1">
        <v>0.8</v>
      </c>
      <c r="AU43" s="1">
        <v>0.7</v>
      </c>
      <c r="AW43" s="1"/>
      <c r="AX43" s="10" t="s">
        <v>281</v>
      </c>
      <c r="AY43" s="1">
        <v>3</v>
      </c>
      <c r="AZ43" s="1">
        <v>3</v>
      </c>
      <c r="BA43" s="1">
        <v>2.8</v>
      </c>
      <c r="BB43" s="1">
        <v>2.7</v>
      </c>
      <c r="BC43" s="1">
        <v>2.7</v>
      </c>
      <c r="BD43" s="1">
        <v>2.6</v>
      </c>
      <c r="BE43" s="1">
        <v>2.7</v>
      </c>
      <c r="BF43" s="1">
        <v>2.8</v>
      </c>
      <c r="BG43" s="1">
        <v>2.7</v>
      </c>
      <c r="BH43" s="1">
        <v>2.8</v>
      </c>
      <c r="BI43" s="1">
        <v>2.6</v>
      </c>
      <c r="BJ43" s="1">
        <v>2.4</v>
      </c>
      <c r="BK43" s="1">
        <v>2.3</v>
      </c>
      <c r="BL43" s="1">
        <v>2</v>
      </c>
      <c r="BM43" s="1">
        <v>1.7</v>
      </c>
      <c r="BN43" s="1">
        <v>1.5</v>
      </c>
      <c r="BO43" s="1">
        <v>1.3</v>
      </c>
      <c r="BP43" s="1">
        <v>1.1</v>
      </c>
      <c r="BQ43" s="1">
        <v>1</v>
      </c>
      <c r="BR43" s="1">
        <v>0.9</v>
      </c>
      <c r="BS43" s="1">
        <v>0.8</v>
      </c>
      <c r="BU43" s="1"/>
      <c r="BV43" s="10" t="s">
        <v>281</v>
      </c>
      <c r="BW43" s="1">
        <v>0.3</v>
      </c>
      <c r="BX43" s="1">
        <v>0.3</v>
      </c>
      <c r="BY43" s="1">
        <v>0.3</v>
      </c>
      <c r="BZ43" s="1">
        <v>0.3</v>
      </c>
      <c r="CA43" s="1">
        <v>0.3</v>
      </c>
      <c r="CB43" s="1">
        <v>0.3</v>
      </c>
      <c r="CC43" s="1">
        <v>0.3</v>
      </c>
      <c r="CD43" s="1">
        <v>0.3</v>
      </c>
      <c r="CE43" s="1">
        <v>0.3</v>
      </c>
      <c r="CF43" s="1">
        <v>0.2</v>
      </c>
      <c r="CG43" s="1">
        <v>0.2</v>
      </c>
      <c r="CH43" s="1">
        <v>0.2</v>
      </c>
      <c r="CI43" s="1">
        <v>0.1</v>
      </c>
      <c r="CJ43" s="1">
        <v>0.1</v>
      </c>
      <c r="CK43" s="1">
        <v>0.1</v>
      </c>
      <c r="CL43" s="1">
        <v>0.1</v>
      </c>
      <c r="CM43" s="1">
        <v>0.1</v>
      </c>
      <c r="CN43" s="1">
        <v>0.1</v>
      </c>
      <c r="CO43" s="1">
        <v>0</v>
      </c>
      <c r="CP43" s="1">
        <v>0</v>
      </c>
      <c r="CQ43" s="1">
        <v>0</v>
      </c>
      <c r="CS43" s="1"/>
      <c r="CT43" s="10" t="s">
        <v>281</v>
      </c>
      <c r="CU43" s="1">
        <v>1</v>
      </c>
      <c r="CV43" s="1">
        <v>1</v>
      </c>
      <c r="CW43" s="1">
        <v>1</v>
      </c>
      <c r="CX43" s="1">
        <v>1</v>
      </c>
      <c r="CY43" s="1">
        <v>1</v>
      </c>
      <c r="CZ43" s="1">
        <v>0.8</v>
      </c>
      <c r="DA43" s="1">
        <v>0.8</v>
      </c>
      <c r="DB43" s="1">
        <v>0.7</v>
      </c>
      <c r="DC43" s="1">
        <v>0.8</v>
      </c>
      <c r="DD43" s="1">
        <v>0.7</v>
      </c>
      <c r="DE43" s="1">
        <v>0.7</v>
      </c>
      <c r="DF43" s="1">
        <v>0.6</v>
      </c>
      <c r="DG43" s="1">
        <v>0.6</v>
      </c>
      <c r="DH43" s="1">
        <v>0.6</v>
      </c>
      <c r="DI43" s="1">
        <v>0.5</v>
      </c>
      <c r="DJ43" s="1">
        <v>0.5</v>
      </c>
      <c r="DK43" s="1">
        <v>0.5</v>
      </c>
      <c r="DL43" s="1">
        <v>0.5</v>
      </c>
      <c r="DM43" s="1">
        <v>0.5</v>
      </c>
      <c r="DN43" s="1">
        <v>0.4</v>
      </c>
      <c r="DO43" s="1">
        <v>0.4</v>
      </c>
      <c r="DQ43" s="1"/>
      <c r="DR43" s="10" t="s">
        <v>281</v>
      </c>
      <c r="DS43" s="1">
        <v>0.5</v>
      </c>
      <c r="DT43" s="1">
        <v>0.5</v>
      </c>
      <c r="DU43" s="1">
        <v>0.5</v>
      </c>
      <c r="DV43" s="1">
        <v>0.5</v>
      </c>
      <c r="DW43" s="1">
        <v>0.6</v>
      </c>
      <c r="DX43" s="1">
        <v>0.7</v>
      </c>
      <c r="DY43" s="1">
        <v>0.8</v>
      </c>
      <c r="DZ43" s="1">
        <v>0.8</v>
      </c>
      <c r="EA43" s="1">
        <v>0.8</v>
      </c>
      <c r="EB43" s="1">
        <v>0.9</v>
      </c>
      <c r="EC43" s="1">
        <v>0.9</v>
      </c>
      <c r="ED43" s="1">
        <v>0.8</v>
      </c>
      <c r="EE43" s="1">
        <v>0.8</v>
      </c>
      <c r="EF43" s="1">
        <v>0.8</v>
      </c>
      <c r="EG43" s="1">
        <v>0.8</v>
      </c>
      <c r="EH43" s="1">
        <v>0.7</v>
      </c>
      <c r="EI43" s="1">
        <v>0.7</v>
      </c>
      <c r="EJ43" s="1">
        <v>0.7</v>
      </c>
      <c r="EK43" s="1">
        <v>0.7</v>
      </c>
      <c r="EL43" s="1">
        <v>0.6</v>
      </c>
      <c r="EM43" s="1">
        <v>0.6</v>
      </c>
      <c r="EO43" s="1"/>
      <c r="EP43" s="10" t="s">
        <v>281</v>
      </c>
      <c r="EQ43" s="1">
        <v>2.4</v>
      </c>
      <c r="ER43" s="1">
        <v>2.4</v>
      </c>
      <c r="ES43" s="1">
        <v>2.3</v>
      </c>
      <c r="ET43" s="1">
        <v>2.3</v>
      </c>
      <c r="EU43" s="1">
        <v>2.3</v>
      </c>
      <c r="EV43" s="1">
        <v>2.3</v>
      </c>
      <c r="EW43" s="1">
        <v>2.3</v>
      </c>
      <c r="EX43" s="1">
        <v>2.3</v>
      </c>
      <c r="EY43" s="1">
        <v>2.2</v>
      </c>
      <c r="EZ43" s="1">
        <v>2.1</v>
      </c>
      <c r="FA43" s="1">
        <v>2.1</v>
      </c>
      <c r="FB43" s="1">
        <v>2.1</v>
      </c>
      <c r="FC43" s="1">
        <v>2.1</v>
      </c>
      <c r="FD43" s="1">
        <v>2</v>
      </c>
      <c r="FE43" s="1">
        <v>1.9</v>
      </c>
      <c r="FF43" s="1">
        <v>1.9</v>
      </c>
      <c r="FG43" s="1">
        <v>1.8</v>
      </c>
      <c r="FH43" s="1">
        <v>1.8</v>
      </c>
      <c r="FI43" s="1">
        <v>1.7</v>
      </c>
      <c r="FJ43" s="1">
        <v>1.7</v>
      </c>
      <c r="FK43" s="1">
        <v>1.7</v>
      </c>
    </row>
    <row r="44" ht="14.5" spans="1:167">
      <c r="A44" s="1"/>
      <c r="B44" s="10" t="s">
        <v>414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Y44" s="1"/>
      <c r="Z44" s="10" t="s">
        <v>414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W44" s="1"/>
      <c r="AX44" s="10" t="s">
        <v>414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U44" s="1"/>
      <c r="BV44" s="10" t="s">
        <v>414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S44" s="1"/>
      <c r="CT44" s="10" t="s">
        <v>414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Q44" s="1"/>
      <c r="DR44" s="10" t="s">
        <v>414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O44" s="1"/>
      <c r="EP44" s="10" t="s">
        <v>414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</row>
    <row r="45" ht="14.5" spans="1:167">
      <c r="A45" s="1"/>
      <c r="B45" s="16" t="s">
        <v>316</v>
      </c>
      <c r="C45" s="1">
        <v>0.2</v>
      </c>
      <c r="D45" s="1">
        <v>0.2</v>
      </c>
      <c r="E45" s="1">
        <v>0.2</v>
      </c>
      <c r="F45" s="1">
        <v>0.2</v>
      </c>
      <c r="G45" s="1">
        <v>0.2</v>
      </c>
      <c r="H45" s="1">
        <v>0.2</v>
      </c>
      <c r="I45" s="1">
        <v>0.2</v>
      </c>
      <c r="J45" s="1">
        <v>0.2</v>
      </c>
      <c r="K45" s="1">
        <v>0.2</v>
      </c>
      <c r="L45" s="1">
        <v>0.2</v>
      </c>
      <c r="M45" s="1">
        <v>0.2</v>
      </c>
      <c r="N45" s="1">
        <v>0.2</v>
      </c>
      <c r="O45" s="1">
        <v>0.3</v>
      </c>
      <c r="P45" s="1">
        <v>0.3</v>
      </c>
      <c r="Q45" s="1">
        <v>0.3</v>
      </c>
      <c r="R45" s="1">
        <v>0.3</v>
      </c>
      <c r="S45" s="1">
        <v>0.4</v>
      </c>
      <c r="T45" s="1">
        <v>0.4</v>
      </c>
      <c r="U45" s="1">
        <v>0.4</v>
      </c>
      <c r="V45" s="1">
        <v>0.5</v>
      </c>
      <c r="W45" s="1">
        <v>0.5</v>
      </c>
      <c r="Y45" s="1"/>
      <c r="Z45" s="16" t="s">
        <v>316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0.1</v>
      </c>
      <c r="AP45" s="1">
        <v>0.1</v>
      </c>
      <c r="AQ45" s="1">
        <v>0.1</v>
      </c>
      <c r="AR45" s="1">
        <v>0.1</v>
      </c>
      <c r="AS45" s="1">
        <v>0.1</v>
      </c>
      <c r="AT45" s="1">
        <v>0.1</v>
      </c>
      <c r="AU45" s="1">
        <v>0.1</v>
      </c>
      <c r="AW45" s="1"/>
      <c r="AX45" s="16" t="s">
        <v>316</v>
      </c>
      <c r="AY45" s="1">
        <v>0.4</v>
      </c>
      <c r="AZ45" s="1">
        <v>0.4</v>
      </c>
      <c r="BA45" s="1">
        <v>0.4</v>
      </c>
      <c r="BB45" s="1">
        <v>0.5</v>
      </c>
      <c r="BC45" s="1">
        <v>0.5</v>
      </c>
      <c r="BD45" s="1">
        <v>0.5</v>
      </c>
      <c r="BE45" s="1">
        <v>0.5</v>
      </c>
      <c r="BF45" s="1">
        <v>0.6</v>
      </c>
      <c r="BG45" s="1">
        <v>0.6</v>
      </c>
      <c r="BH45" s="1">
        <v>0.7</v>
      </c>
      <c r="BI45" s="1">
        <v>0.7</v>
      </c>
      <c r="BJ45" s="1">
        <v>0.8</v>
      </c>
      <c r="BK45" s="1">
        <v>0.9</v>
      </c>
      <c r="BL45" s="1">
        <v>1</v>
      </c>
      <c r="BM45" s="1">
        <v>1.1</v>
      </c>
      <c r="BN45" s="1">
        <v>1.2</v>
      </c>
      <c r="BO45" s="1">
        <v>1.4</v>
      </c>
      <c r="BP45" s="1">
        <v>1.5</v>
      </c>
      <c r="BQ45" s="1">
        <v>1.6</v>
      </c>
      <c r="BR45" s="1">
        <v>1.6</v>
      </c>
      <c r="BS45" s="1">
        <v>1.7</v>
      </c>
      <c r="BU45" s="1"/>
      <c r="BV45" s="16" t="s">
        <v>316</v>
      </c>
      <c r="BW45" s="1">
        <v>0.3</v>
      </c>
      <c r="BX45" s="1">
        <v>0.3</v>
      </c>
      <c r="BY45" s="1">
        <v>0.3</v>
      </c>
      <c r="BZ45" s="1">
        <v>0.3</v>
      </c>
      <c r="CA45" s="1">
        <v>0.3</v>
      </c>
      <c r="CB45" s="1">
        <v>0.4</v>
      </c>
      <c r="CC45" s="1">
        <v>0.3</v>
      </c>
      <c r="CD45" s="1">
        <v>0.3</v>
      </c>
      <c r="CE45" s="1">
        <v>0.3</v>
      </c>
      <c r="CF45" s="1">
        <v>0.3</v>
      </c>
      <c r="CG45" s="1">
        <v>0.2</v>
      </c>
      <c r="CH45" s="1">
        <v>0.2</v>
      </c>
      <c r="CI45" s="1">
        <v>0.1</v>
      </c>
      <c r="CJ45" s="1">
        <v>0.1</v>
      </c>
      <c r="CK45" s="1">
        <v>0.1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S45" s="1"/>
      <c r="CT45" s="16" t="s">
        <v>316</v>
      </c>
      <c r="CU45" s="1">
        <v>0.5</v>
      </c>
      <c r="CV45" s="1">
        <v>0.4</v>
      </c>
      <c r="CW45" s="1">
        <v>0.4</v>
      </c>
      <c r="CX45" s="1">
        <v>0.4</v>
      </c>
      <c r="CY45" s="1">
        <v>0.4</v>
      </c>
      <c r="CZ45" s="1">
        <v>0.3</v>
      </c>
      <c r="DA45" s="1">
        <v>0.3</v>
      </c>
      <c r="DB45" s="1">
        <v>0.3</v>
      </c>
      <c r="DC45" s="1">
        <v>0.4</v>
      </c>
      <c r="DD45" s="1">
        <v>0.4</v>
      </c>
      <c r="DE45" s="1">
        <v>0.4</v>
      </c>
      <c r="DF45" s="1">
        <v>0.4</v>
      </c>
      <c r="DG45" s="1">
        <v>0.5</v>
      </c>
      <c r="DH45" s="1">
        <v>0.5</v>
      </c>
      <c r="DI45" s="1">
        <v>0.6</v>
      </c>
      <c r="DJ45" s="1">
        <v>0.7</v>
      </c>
      <c r="DK45" s="1">
        <v>0.8</v>
      </c>
      <c r="DL45" s="1">
        <v>0.9</v>
      </c>
      <c r="DM45" s="1">
        <v>1</v>
      </c>
      <c r="DN45" s="1">
        <v>1</v>
      </c>
      <c r="DO45" s="1">
        <v>1.1</v>
      </c>
      <c r="DQ45" s="1"/>
      <c r="DR45" s="16" t="s">
        <v>316</v>
      </c>
      <c r="DS45" s="1">
        <v>0.7</v>
      </c>
      <c r="DT45" s="1">
        <v>0.6</v>
      </c>
      <c r="DU45" s="1">
        <v>0.6</v>
      </c>
      <c r="DV45" s="1">
        <v>0.6</v>
      </c>
      <c r="DW45" s="1">
        <v>0.7</v>
      </c>
      <c r="DX45" s="1">
        <v>0.8</v>
      </c>
      <c r="DY45" s="1">
        <v>0.9</v>
      </c>
      <c r="DZ45" s="1">
        <v>0.9</v>
      </c>
      <c r="EA45" s="1">
        <v>0.9</v>
      </c>
      <c r="EB45" s="1">
        <v>0.9</v>
      </c>
      <c r="EC45" s="1">
        <v>0.9</v>
      </c>
      <c r="ED45" s="1">
        <v>0.8</v>
      </c>
      <c r="EE45" s="1">
        <v>0.7</v>
      </c>
      <c r="EF45" s="1">
        <v>0.6</v>
      </c>
      <c r="EG45" s="1">
        <v>0.5</v>
      </c>
      <c r="EH45" s="1">
        <v>0.4</v>
      </c>
      <c r="EI45" s="1">
        <v>0.4</v>
      </c>
      <c r="EJ45" s="1">
        <v>0.4</v>
      </c>
      <c r="EK45" s="1">
        <v>0.3</v>
      </c>
      <c r="EL45" s="1">
        <v>0.3</v>
      </c>
      <c r="EM45" s="1">
        <v>0.3</v>
      </c>
      <c r="EO45" s="1"/>
      <c r="EP45" s="16" t="s">
        <v>316</v>
      </c>
      <c r="EQ45" s="1">
        <v>0.5</v>
      </c>
      <c r="ER45" s="1">
        <v>0.5</v>
      </c>
      <c r="ES45" s="1">
        <v>0.5</v>
      </c>
      <c r="ET45" s="1">
        <v>0.5</v>
      </c>
      <c r="EU45" s="1">
        <v>0.4</v>
      </c>
      <c r="EV45" s="1">
        <v>0.4</v>
      </c>
      <c r="EW45" s="1">
        <v>0.4</v>
      </c>
      <c r="EX45" s="1">
        <v>0.4</v>
      </c>
      <c r="EY45" s="1">
        <v>0.4</v>
      </c>
      <c r="EZ45" s="1">
        <v>0.3</v>
      </c>
      <c r="FA45" s="1">
        <v>0.3</v>
      </c>
      <c r="FB45" s="1">
        <v>0.4</v>
      </c>
      <c r="FC45" s="1">
        <v>0.4</v>
      </c>
      <c r="FD45" s="1">
        <v>0.4</v>
      </c>
      <c r="FE45" s="1">
        <v>0.5</v>
      </c>
      <c r="FF45" s="1">
        <v>0.5</v>
      </c>
      <c r="FG45" s="1">
        <v>0.6</v>
      </c>
      <c r="FH45" s="1">
        <v>0.6</v>
      </c>
      <c r="FI45" s="1">
        <v>0.7</v>
      </c>
      <c r="FJ45" s="1">
        <v>0.7</v>
      </c>
      <c r="FK45" s="1">
        <v>0.7</v>
      </c>
    </row>
    <row r="46" ht="14.5" spans="1:167">
      <c r="A46" s="1"/>
      <c r="B46" s="10" t="s">
        <v>272</v>
      </c>
      <c r="C46" s="1">
        <v>2.5</v>
      </c>
      <c r="D46" s="1">
        <v>2.3</v>
      </c>
      <c r="E46" s="1">
        <v>2.2</v>
      </c>
      <c r="F46" s="1">
        <v>2.2</v>
      </c>
      <c r="G46" s="1">
        <v>2.2</v>
      </c>
      <c r="H46" s="1">
        <v>2.2</v>
      </c>
      <c r="I46" s="1">
        <v>2.1</v>
      </c>
      <c r="J46" s="1">
        <v>2.1</v>
      </c>
      <c r="K46" s="1">
        <v>2.1</v>
      </c>
      <c r="L46" s="1">
        <v>2</v>
      </c>
      <c r="M46" s="1">
        <v>1.9</v>
      </c>
      <c r="N46" s="1">
        <v>1.7</v>
      </c>
      <c r="O46" s="1">
        <v>1.6</v>
      </c>
      <c r="P46" s="1">
        <v>1.5</v>
      </c>
      <c r="Q46" s="1">
        <v>1.3</v>
      </c>
      <c r="R46" s="1">
        <v>1.2</v>
      </c>
      <c r="S46" s="1">
        <v>1.1</v>
      </c>
      <c r="T46" s="1">
        <v>0.9</v>
      </c>
      <c r="U46" s="1">
        <v>0.9</v>
      </c>
      <c r="V46" s="1">
        <v>0.8</v>
      </c>
      <c r="W46" s="1">
        <v>0.8</v>
      </c>
      <c r="Y46" s="1"/>
      <c r="Z46" s="10" t="s">
        <v>272</v>
      </c>
      <c r="AA46" s="1">
        <v>0.4</v>
      </c>
      <c r="AB46" s="1">
        <v>0.3</v>
      </c>
      <c r="AC46" s="1">
        <v>0.4</v>
      </c>
      <c r="AD46" s="1">
        <v>0.3</v>
      </c>
      <c r="AE46" s="1">
        <v>0.3</v>
      </c>
      <c r="AF46" s="1">
        <v>0.4</v>
      </c>
      <c r="AG46" s="1">
        <v>0.4</v>
      </c>
      <c r="AH46" s="1">
        <v>0.4</v>
      </c>
      <c r="AI46" s="1">
        <v>0.5</v>
      </c>
      <c r="AJ46" s="1">
        <v>0.5</v>
      </c>
      <c r="AK46" s="1">
        <v>0.5</v>
      </c>
      <c r="AL46" s="1">
        <v>0.5</v>
      </c>
      <c r="AM46" s="1">
        <v>0.4</v>
      </c>
      <c r="AN46" s="1">
        <v>0.4</v>
      </c>
      <c r="AO46" s="1">
        <v>0.3</v>
      </c>
      <c r="AP46" s="1">
        <v>0.3</v>
      </c>
      <c r="AQ46" s="1">
        <v>0.3</v>
      </c>
      <c r="AR46" s="1">
        <v>0.2</v>
      </c>
      <c r="AS46" s="1">
        <v>0.2</v>
      </c>
      <c r="AT46" s="1">
        <v>0.2</v>
      </c>
      <c r="AU46" s="1">
        <v>0.2</v>
      </c>
      <c r="AW46" s="1"/>
      <c r="AX46" s="10" t="s">
        <v>272</v>
      </c>
      <c r="AY46" s="1">
        <v>0.6</v>
      </c>
      <c r="AZ46" s="1">
        <v>0.7</v>
      </c>
      <c r="BA46" s="1">
        <v>0.6</v>
      </c>
      <c r="BB46" s="1">
        <v>0.7</v>
      </c>
      <c r="BC46" s="1">
        <v>0.7</v>
      </c>
      <c r="BD46" s="1">
        <v>0.7</v>
      </c>
      <c r="BE46" s="1">
        <v>0.8</v>
      </c>
      <c r="BF46" s="1">
        <v>0.8</v>
      </c>
      <c r="BG46" s="1">
        <v>0.8</v>
      </c>
      <c r="BH46" s="1">
        <v>0.8</v>
      </c>
      <c r="BI46" s="1">
        <v>0.7</v>
      </c>
      <c r="BJ46" s="1">
        <v>0.6</v>
      </c>
      <c r="BK46" s="1">
        <v>0.6</v>
      </c>
      <c r="BL46" s="1">
        <v>0.5</v>
      </c>
      <c r="BM46" s="1">
        <v>0.4</v>
      </c>
      <c r="BN46" s="1">
        <v>0.3</v>
      </c>
      <c r="BO46" s="1">
        <v>0.2</v>
      </c>
      <c r="BP46" s="1">
        <v>0.2</v>
      </c>
      <c r="BQ46" s="1">
        <v>0.1</v>
      </c>
      <c r="BR46" s="1">
        <v>0.1</v>
      </c>
      <c r="BS46" s="1">
        <v>0.1</v>
      </c>
      <c r="BU46" s="1"/>
      <c r="BV46" s="10" t="s">
        <v>272</v>
      </c>
      <c r="BW46" s="1">
        <v>0.5</v>
      </c>
      <c r="BX46" s="1">
        <v>0.5</v>
      </c>
      <c r="BY46" s="1">
        <v>0.6</v>
      </c>
      <c r="BZ46" s="1">
        <v>0.5</v>
      </c>
      <c r="CA46" s="1">
        <v>0.6</v>
      </c>
      <c r="CB46" s="1">
        <v>0.7</v>
      </c>
      <c r="CC46" s="1">
        <v>0.6</v>
      </c>
      <c r="CD46" s="1">
        <v>0.6</v>
      </c>
      <c r="CE46" s="1">
        <v>0.6</v>
      </c>
      <c r="CF46" s="1">
        <v>0.5</v>
      </c>
      <c r="CG46" s="1">
        <v>0.5</v>
      </c>
      <c r="CH46" s="1">
        <v>0.4</v>
      </c>
      <c r="CI46" s="1">
        <v>0.3</v>
      </c>
      <c r="CJ46" s="1">
        <v>0.2</v>
      </c>
      <c r="CK46" s="1">
        <v>0.2</v>
      </c>
      <c r="CL46" s="1">
        <v>0.2</v>
      </c>
      <c r="CM46" s="1">
        <v>0.2</v>
      </c>
      <c r="CN46" s="1">
        <v>0.2</v>
      </c>
      <c r="CO46" s="1">
        <v>0.2</v>
      </c>
      <c r="CP46" s="1">
        <v>0.2</v>
      </c>
      <c r="CQ46" s="1">
        <v>0.2</v>
      </c>
      <c r="CS46" s="1"/>
      <c r="CT46" s="10" t="s">
        <v>272</v>
      </c>
      <c r="CU46" s="1">
        <v>0.4</v>
      </c>
      <c r="CV46" s="1">
        <v>0.4</v>
      </c>
      <c r="CW46" s="1">
        <v>0.4</v>
      </c>
      <c r="CX46" s="1">
        <v>0.4</v>
      </c>
      <c r="CY46" s="1">
        <v>0.4</v>
      </c>
      <c r="CZ46" s="1">
        <v>0.3</v>
      </c>
      <c r="DA46" s="1">
        <v>0.3</v>
      </c>
      <c r="DB46" s="1">
        <v>0.3</v>
      </c>
      <c r="DC46" s="1">
        <v>0.3</v>
      </c>
      <c r="DD46" s="1">
        <v>0.3</v>
      </c>
      <c r="DE46" s="1">
        <v>0.2</v>
      </c>
      <c r="DF46" s="1">
        <v>0.2</v>
      </c>
      <c r="DG46" s="1">
        <v>0.2</v>
      </c>
      <c r="DH46" s="1">
        <v>0.2</v>
      </c>
      <c r="DI46" s="1">
        <v>0.2</v>
      </c>
      <c r="DJ46" s="1">
        <v>0.2</v>
      </c>
      <c r="DK46" s="1">
        <v>0.2</v>
      </c>
      <c r="DL46" s="1">
        <v>0.1</v>
      </c>
      <c r="DM46" s="1">
        <v>0.1</v>
      </c>
      <c r="DN46" s="1">
        <v>0.1</v>
      </c>
      <c r="DO46" s="1">
        <v>0.1</v>
      </c>
      <c r="DQ46" s="1"/>
      <c r="DR46" s="10" t="s">
        <v>272</v>
      </c>
      <c r="DS46" s="1">
        <v>0.1</v>
      </c>
      <c r="DT46" s="1">
        <v>0.1</v>
      </c>
      <c r="DU46" s="1">
        <v>0.1</v>
      </c>
      <c r="DV46" s="1">
        <v>0.1</v>
      </c>
      <c r="DW46" s="1">
        <v>0.1</v>
      </c>
      <c r="DX46" s="1">
        <v>0.1</v>
      </c>
      <c r="DY46" s="1">
        <v>0.1</v>
      </c>
      <c r="DZ46" s="1">
        <v>0.2</v>
      </c>
      <c r="EA46" s="1">
        <v>0.2</v>
      </c>
      <c r="EB46" s="1">
        <v>0.2</v>
      </c>
      <c r="EC46" s="1">
        <v>0.2</v>
      </c>
      <c r="ED46" s="1">
        <v>0.2</v>
      </c>
      <c r="EE46" s="1">
        <v>0.2</v>
      </c>
      <c r="EF46" s="1">
        <v>0.2</v>
      </c>
      <c r="EG46" s="1">
        <v>0.2</v>
      </c>
      <c r="EH46" s="1">
        <v>0.2</v>
      </c>
      <c r="EI46" s="1">
        <v>0.2</v>
      </c>
      <c r="EJ46" s="1">
        <v>0.2</v>
      </c>
      <c r="EK46" s="1">
        <v>0.2</v>
      </c>
      <c r="EL46" s="1">
        <v>0.2</v>
      </c>
      <c r="EM46" s="1">
        <v>0.2</v>
      </c>
      <c r="EO46" s="1"/>
      <c r="EP46" s="10" t="s">
        <v>272</v>
      </c>
      <c r="EQ46" s="1">
        <v>0.8</v>
      </c>
      <c r="ER46" s="1">
        <v>0.7</v>
      </c>
      <c r="ES46" s="1">
        <v>0.8</v>
      </c>
      <c r="ET46" s="1">
        <v>0.7</v>
      </c>
      <c r="EU46" s="1">
        <v>0.7</v>
      </c>
      <c r="EV46" s="1">
        <v>0.7</v>
      </c>
      <c r="EW46" s="1">
        <v>0.6</v>
      </c>
      <c r="EX46" s="1">
        <v>0.6</v>
      </c>
      <c r="EY46" s="1">
        <v>0.6</v>
      </c>
      <c r="EZ46" s="1">
        <v>0.5</v>
      </c>
      <c r="FA46" s="1">
        <v>0.5</v>
      </c>
      <c r="FB46" s="1">
        <v>0.5</v>
      </c>
      <c r="FC46" s="1">
        <v>0.5</v>
      </c>
      <c r="FD46" s="1">
        <v>0.5</v>
      </c>
      <c r="FE46" s="1">
        <v>0.4</v>
      </c>
      <c r="FF46" s="1">
        <v>0.4</v>
      </c>
      <c r="FG46" s="1">
        <v>0.4</v>
      </c>
      <c r="FH46" s="1">
        <v>0.4</v>
      </c>
      <c r="FI46" s="1">
        <v>0.4</v>
      </c>
      <c r="FJ46" s="1">
        <v>0.4</v>
      </c>
      <c r="FK46" s="1">
        <v>0.3</v>
      </c>
    </row>
    <row r="47" ht="14.5" spans="1:16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</row>
    <row r="48" ht="14.5" spans="1:167">
      <c r="A48" s="15" t="s">
        <v>275</v>
      </c>
      <c r="B48" s="1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Y48" s="15" t="s">
        <v>275</v>
      </c>
      <c r="Z48" s="15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15" t="s">
        <v>275</v>
      </c>
      <c r="AX48" s="15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U48" s="15" t="s">
        <v>275</v>
      </c>
      <c r="BV48" s="15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S48" s="15" t="s">
        <v>275</v>
      </c>
      <c r="CT48" s="15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Q48" s="15" t="s">
        <v>275</v>
      </c>
      <c r="DR48" s="15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O48" s="15" t="s">
        <v>275</v>
      </c>
      <c r="EP48" s="15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</row>
    <row r="49" ht="14.5" spans="1:16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</row>
    <row r="50" ht="14.5" spans="1:16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</row>
    <row r="51" ht="14.5" spans="1:16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</row>
    <row r="52" ht="14.5" spans="1:16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</row>
    <row r="53" ht="14.5" spans="1:16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</row>
    <row r="54" ht="14.5" spans="1:16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</row>
    <row r="55" ht="14.5" spans="1:16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</row>
    <row r="56" ht="14.5" spans="1:16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</row>
    <row r="57" ht="14.5" spans="1:16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</row>
    <row r="58" ht="14.5" spans="1:16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</row>
    <row r="59" ht="14.5" spans="1:16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</row>
    <row r="60" ht="14.5" spans="1:16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</row>
    <row r="61" ht="14.5" spans="1:16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</row>
    <row r="62" ht="14.5" spans="1:16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</row>
    <row r="63" ht="14.5" spans="1:16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</row>
    <row r="64" ht="14.5" spans="1:16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</row>
    <row r="65" ht="14.5" spans="1:16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</row>
    <row r="66" ht="14.5" spans="1:16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</row>
    <row r="67" ht="14.5" spans="1:1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</row>
    <row r="68" ht="14.5" spans="1:16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</row>
    <row r="69" ht="14.5" spans="1:16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</row>
    <row r="70" ht="14.5" spans="1:16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</row>
    <row r="71" ht="14.5" spans="1:16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</row>
    <row r="72" ht="14.5" spans="1:16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</row>
    <row r="73" ht="14.5" spans="1:16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</row>
    <row r="74" ht="14.5" spans="1:16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</row>
    <row r="75" ht="14.5" spans="1:16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</row>
    <row r="76" ht="14.5" spans="1:16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</row>
    <row r="77" ht="14.5" spans="1:16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</row>
    <row r="78" ht="14.5" spans="1:16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</row>
    <row r="79" ht="14.5" spans="1:16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</row>
    <row r="80" ht="14.5" spans="1:16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</row>
    <row r="81" ht="14.5" spans="1:16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</row>
    <row r="82" ht="14.5" spans="1:16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</row>
    <row r="83" ht="14.5" spans="1:16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</row>
    <row r="84" ht="14.5" spans="1:16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</row>
    <row r="85" ht="14.5" spans="1:16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</row>
    <row r="86" ht="14.5" spans="1:16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</row>
    <row r="87" ht="14.5" spans="1:16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</row>
    <row r="88" ht="14.5" spans="1:16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</row>
    <row r="89" ht="14.5" spans="1:16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</row>
    <row r="90" ht="14.5" spans="1:16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</row>
    <row r="91" ht="14.5" spans="1:16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</row>
    <row r="92" ht="14.5" spans="1:16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</row>
    <row r="93" ht="14.5" spans="1:16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</row>
    <row r="94" ht="14.5" spans="1:16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</row>
    <row r="95" ht="14.5" spans="1:16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</row>
    <row r="96" ht="14.5" spans="1:16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</row>
    <row r="97" ht="14.5" spans="1:16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</row>
    <row r="98" ht="14.5" spans="1:16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</row>
    <row r="99" ht="14.5" spans="1:16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</row>
    <row r="100" ht="14.5" spans="1:16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</row>
    <row r="101" ht="14.5" spans="1:16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</row>
    <row r="102" ht="14.5" spans="1:16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</row>
    <row r="103" ht="14.5" spans="145:167"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</row>
    <row r="104" ht="14.5" spans="145:167"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</row>
    <row r="105" ht="14.5" spans="145:167"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</row>
    <row r="106" ht="14.5" spans="145:167"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</row>
    <row r="107" ht="14.5" spans="145:167"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</row>
    <row r="108" ht="14.5" spans="145:167"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</row>
    <row r="109" ht="14.5" spans="145:167"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</row>
    <row r="110" ht="14.5" spans="145:167"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</row>
    <row r="111" ht="14.5" spans="145:167"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</row>
    <row r="112" ht="14.5" spans="145:167"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</row>
    <row r="113" ht="14.5" spans="145:167"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</row>
    <row r="114" ht="14.5" spans="145:167"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</row>
    <row r="115" ht="14.5" spans="145:167"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</row>
  </sheetData>
  <mergeCells count="362">
    <mergeCell ref="A1:B1"/>
    <mergeCell ref="Y1:Z1"/>
    <mergeCell ref="AW1:AX1"/>
    <mergeCell ref="BU1:BV1"/>
    <mergeCell ref="CS1:CT1"/>
    <mergeCell ref="DQ1:DR1"/>
    <mergeCell ref="EO1:EP1"/>
    <mergeCell ref="A2:B2"/>
    <mergeCell ref="Y2:Z2"/>
    <mergeCell ref="AW2:AX2"/>
    <mergeCell ref="BU2:BV2"/>
    <mergeCell ref="CS2:CT2"/>
    <mergeCell ref="DQ2:DR2"/>
    <mergeCell ref="EO2:EP2"/>
    <mergeCell ref="A3:B3"/>
    <mergeCell ref="Y3:Z3"/>
    <mergeCell ref="AW3:AX3"/>
    <mergeCell ref="BU3:BV3"/>
    <mergeCell ref="CS3:CT3"/>
    <mergeCell ref="DQ3:DR3"/>
    <mergeCell ref="EO3:EP3"/>
    <mergeCell ref="A4:B4"/>
    <mergeCell ref="Y4:Z4"/>
    <mergeCell ref="AW4:AX4"/>
    <mergeCell ref="BU4:BV4"/>
    <mergeCell ref="CS4:CT4"/>
    <mergeCell ref="DQ4:DR4"/>
    <mergeCell ref="EO4:EP4"/>
    <mergeCell ref="A5:B5"/>
    <mergeCell ref="Y5:Z5"/>
    <mergeCell ref="AW5:AX5"/>
    <mergeCell ref="BU5:BV5"/>
    <mergeCell ref="CS5:CT5"/>
    <mergeCell ref="DQ5:DR5"/>
    <mergeCell ref="EO5:EP5"/>
    <mergeCell ref="A6:B6"/>
    <mergeCell ref="Y6:Z6"/>
    <mergeCell ref="AW6:AX6"/>
    <mergeCell ref="BU6:BV6"/>
    <mergeCell ref="CS6:CT6"/>
    <mergeCell ref="DQ6:DR6"/>
    <mergeCell ref="EO6:EP6"/>
    <mergeCell ref="A7:B7"/>
    <mergeCell ref="Y7:Z7"/>
    <mergeCell ref="AW7:AX7"/>
    <mergeCell ref="BU7:BV7"/>
    <mergeCell ref="CS7:CT7"/>
    <mergeCell ref="DQ7:DR7"/>
    <mergeCell ref="EO7:EP7"/>
    <mergeCell ref="A8:B8"/>
    <mergeCell ref="Y8:Z8"/>
    <mergeCell ref="AW8:AX8"/>
    <mergeCell ref="BU8:BV8"/>
    <mergeCell ref="CS8:CT8"/>
    <mergeCell ref="DQ8:DR8"/>
    <mergeCell ref="EO8:EP8"/>
    <mergeCell ref="A9:B9"/>
    <mergeCell ref="Y9:Z9"/>
    <mergeCell ref="AW9:AX9"/>
    <mergeCell ref="BU9:BV9"/>
    <mergeCell ref="CS9:CT9"/>
    <mergeCell ref="DQ9:DR9"/>
    <mergeCell ref="EO9:EP9"/>
    <mergeCell ref="A10:B10"/>
    <mergeCell ref="Y10:Z10"/>
    <mergeCell ref="AW10:AX10"/>
    <mergeCell ref="BU10:BV10"/>
    <mergeCell ref="CS10:CT10"/>
    <mergeCell ref="DQ10:DR10"/>
    <mergeCell ref="EO10:EP10"/>
    <mergeCell ref="A11:B11"/>
    <mergeCell ref="Y11:Z11"/>
    <mergeCell ref="AW11:AX11"/>
    <mergeCell ref="BU11:BV11"/>
    <mergeCell ref="CS11:CT11"/>
    <mergeCell ref="DQ11:DR11"/>
    <mergeCell ref="EO11:EP11"/>
    <mergeCell ref="A12:B12"/>
    <mergeCell ref="Y12:Z12"/>
    <mergeCell ref="AW12:AX12"/>
    <mergeCell ref="BU12:BV12"/>
    <mergeCell ref="CS12:CT12"/>
    <mergeCell ref="DQ12:DR12"/>
    <mergeCell ref="EO12:EP12"/>
    <mergeCell ref="A21:B21"/>
    <mergeCell ref="Y21:Z21"/>
    <mergeCell ref="AW21:AX21"/>
    <mergeCell ref="BU21:BV21"/>
    <mergeCell ref="CS21:CT21"/>
    <mergeCell ref="DQ21:DR21"/>
    <mergeCell ref="EO21:EP21"/>
    <mergeCell ref="A29:B29"/>
    <mergeCell ref="Y29:Z29"/>
    <mergeCell ref="AW29:AX29"/>
    <mergeCell ref="BU29:BV29"/>
    <mergeCell ref="CS29:CT29"/>
    <mergeCell ref="DQ29:DR29"/>
    <mergeCell ref="EO29:EP29"/>
    <mergeCell ref="A30:B30"/>
    <mergeCell ref="Y30:Z30"/>
    <mergeCell ref="AW30:AX30"/>
    <mergeCell ref="BU30:BV30"/>
    <mergeCell ref="CS30:CT30"/>
    <mergeCell ref="DQ30:DR30"/>
    <mergeCell ref="EO30:EP30"/>
    <mergeCell ref="A39:B39"/>
    <mergeCell ref="Y39:Z39"/>
    <mergeCell ref="AW39:AX39"/>
    <mergeCell ref="BU39:BV39"/>
    <mergeCell ref="CS39:CT39"/>
    <mergeCell ref="DQ39:DR39"/>
    <mergeCell ref="EO39:EP39"/>
    <mergeCell ref="A47:B47"/>
    <mergeCell ref="Y47:Z47"/>
    <mergeCell ref="AW47:AX47"/>
    <mergeCell ref="BU47:BV47"/>
    <mergeCell ref="CS47:CT47"/>
    <mergeCell ref="DQ47:DR47"/>
    <mergeCell ref="EO47:EP47"/>
    <mergeCell ref="A48:B48"/>
    <mergeCell ref="Y48:Z48"/>
    <mergeCell ref="AW48:AX48"/>
    <mergeCell ref="BU48:BV48"/>
    <mergeCell ref="CS48:CT48"/>
    <mergeCell ref="DQ48:DR48"/>
    <mergeCell ref="EO48:EP48"/>
    <mergeCell ref="A49:B49"/>
    <mergeCell ref="Y49:Z49"/>
    <mergeCell ref="AW49:AX49"/>
    <mergeCell ref="BU49:BV49"/>
    <mergeCell ref="CS49:CT49"/>
    <mergeCell ref="DQ49:DR49"/>
    <mergeCell ref="EO49:EP49"/>
    <mergeCell ref="A50:B50"/>
    <mergeCell ref="Y50:Z50"/>
    <mergeCell ref="AW50:AX50"/>
    <mergeCell ref="BU50:BV50"/>
    <mergeCell ref="CS50:CT50"/>
    <mergeCell ref="DQ50:DR50"/>
    <mergeCell ref="EO50:EP50"/>
    <mergeCell ref="A51:B51"/>
    <mergeCell ref="Y51:Z51"/>
    <mergeCell ref="AW51:AX51"/>
    <mergeCell ref="BU51:BV51"/>
    <mergeCell ref="CS51:CT51"/>
    <mergeCell ref="DQ51:DR51"/>
    <mergeCell ref="EO51:EP51"/>
    <mergeCell ref="A52:B52"/>
    <mergeCell ref="Y52:Z52"/>
    <mergeCell ref="AW52:AX52"/>
    <mergeCell ref="BU52:BV52"/>
    <mergeCell ref="CS52:CT52"/>
    <mergeCell ref="DQ52:DR52"/>
    <mergeCell ref="EO52:EP52"/>
    <mergeCell ref="A53:B53"/>
    <mergeCell ref="Y53:Z53"/>
    <mergeCell ref="AW53:AX53"/>
    <mergeCell ref="BU53:BV53"/>
    <mergeCell ref="CS53:CT53"/>
    <mergeCell ref="DQ53:DR53"/>
    <mergeCell ref="EO53:EP53"/>
    <mergeCell ref="A54:B54"/>
    <mergeCell ref="Y54:Z54"/>
    <mergeCell ref="AW54:AX54"/>
    <mergeCell ref="BU54:BV54"/>
    <mergeCell ref="CS54:CT54"/>
    <mergeCell ref="DQ54:DR54"/>
    <mergeCell ref="EO54:EP54"/>
    <mergeCell ref="A55:B55"/>
    <mergeCell ref="Y55:Z55"/>
    <mergeCell ref="AW55:AX55"/>
    <mergeCell ref="BU55:BV55"/>
    <mergeCell ref="CS55:CT55"/>
    <mergeCell ref="DQ55:DR55"/>
    <mergeCell ref="EO55:EP55"/>
    <mergeCell ref="A56:B56"/>
    <mergeCell ref="Y56:Z56"/>
    <mergeCell ref="AW56:AX56"/>
    <mergeCell ref="BU56:BV56"/>
    <mergeCell ref="CS56:CT56"/>
    <mergeCell ref="DQ56:DR56"/>
    <mergeCell ref="EO56:EP56"/>
    <mergeCell ref="A57:B57"/>
    <mergeCell ref="Y57:Z57"/>
    <mergeCell ref="AW57:AX57"/>
    <mergeCell ref="BU57:BV57"/>
    <mergeCell ref="CS57:CT57"/>
    <mergeCell ref="DQ57:DR57"/>
    <mergeCell ref="EO57:EP57"/>
    <mergeCell ref="A58:B58"/>
    <mergeCell ref="Y58:Z58"/>
    <mergeCell ref="AW58:AX58"/>
    <mergeCell ref="BU58:BV58"/>
    <mergeCell ref="CS58:CT58"/>
    <mergeCell ref="DQ58:DR58"/>
    <mergeCell ref="EO58:EP58"/>
    <mergeCell ref="A59:B59"/>
    <mergeCell ref="Y59:Z59"/>
    <mergeCell ref="AW59:AX59"/>
    <mergeCell ref="BU59:BV59"/>
    <mergeCell ref="CS59:CT59"/>
    <mergeCell ref="DQ59:DR59"/>
    <mergeCell ref="EO59:EP59"/>
    <mergeCell ref="A60:B60"/>
    <mergeCell ref="Y60:Z60"/>
    <mergeCell ref="AW60:AX60"/>
    <mergeCell ref="BU60:BV60"/>
    <mergeCell ref="CS60:CT60"/>
    <mergeCell ref="DQ60:DR60"/>
    <mergeCell ref="EO60:EP60"/>
    <mergeCell ref="A61:B61"/>
    <mergeCell ref="Y61:Z61"/>
    <mergeCell ref="AW61:AX61"/>
    <mergeCell ref="BU61:BV61"/>
    <mergeCell ref="CS61:CT61"/>
    <mergeCell ref="DQ61:DR61"/>
    <mergeCell ref="EO61:EP61"/>
    <mergeCell ref="A62:B62"/>
    <mergeCell ref="Y62:Z62"/>
    <mergeCell ref="AW62:AX62"/>
    <mergeCell ref="BU62:BV62"/>
    <mergeCell ref="CS62:CT62"/>
    <mergeCell ref="DQ62:DR62"/>
    <mergeCell ref="EO62:EP62"/>
    <mergeCell ref="A63:B63"/>
    <mergeCell ref="Y63:Z63"/>
    <mergeCell ref="AW63:AX63"/>
    <mergeCell ref="BU63:BV63"/>
    <mergeCell ref="CS63:CT63"/>
    <mergeCell ref="DQ63:DR63"/>
    <mergeCell ref="EO63:EP63"/>
    <mergeCell ref="A64:B64"/>
    <mergeCell ref="Y64:Z64"/>
    <mergeCell ref="AW64:AX64"/>
    <mergeCell ref="BU64:BV64"/>
    <mergeCell ref="CS64:CT64"/>
    <mergeCell ref="DQ64:DR64"/>
    <mergeCell ref="EO64:EP64"/>
    <mergeCell ref="A65:B65"/>
    <mergeCell ref="Y65:Z65"/>
    <mergeCell ref="AW65:AX65"/>
    <mergeCell ref="BU65:BV65"/>
    <mergeCell ref="CS65:CT65"/>
    <mergeCell ref="DQ65:DR65"/>
    <mergeCell ref="EO65:EP65"/>
    <mergeCell ref="A66:B66"/>
    <mergeCell ref="Y66:Z66"/>
    <mergeCell ref="AW66:AX66"/>
    <mergeCell ref="BU66:BV66"/>
    <mergeCell ref="CS66:CT66"/>
    <mergeCell ref="DQ66:DR66"/>
    <mergeCell ref="EO66:EP66"/>
    <mergeCell ref="A67:B67"/>
    <mergeCell ref="Y67:Z67"/>
    <mergeCell ref="AW67:AX67"/>
    <mergeCell ref="BU67:BV67"/>
    <mergeCell ref="CS67:CT67"/>
    <mergeCell ref="DQ67:DR67"/>
    <mergeCell ref="EO67:EP67"/>
    <mergeCell ref="A68:B68"/>
    <mergeCell ref="Y68:Z68"/>
    <mergeCell ref="AW68:AX68"/>
    <mergeCell ref="BU68:BV68"/>
    <mergeCell ref="CS68:CT68"/>
    <mergeCell ref="DQ68:DR68"/>
    <mergeCell ref="EO68:EP68"/>
    <mergeCell ref="A69:B69"/>
    <mergeCell ref="Y69:Z69"/>
    <mergeCell ref="AW69:AX69"/>
    <mergeCell ref="BU69:BV69"/>
    <mergeCell ref="CS69:CT69"/>
    <mergeCell ref="DQ69:DR69"/>
    <mergeCell ref="EO69:EP69"/>
    <mergeCell ref="A70:B70"/>
    <mergeCell ref="Y70:Z70"/>
    <mergeCell ref="AW70:AX70"/>
    <mergeCell ref="BU70:BV70"/>
    <mergeCell ref="CS70:CT70"/>
    <mergeCell ref="DQ70:DR70"/>
    <mergeCell ref="EO70:EP70"/>
    <mergeCell ref="A71:B71"/>
    <mergeCell ref="Y71:Z71"/>
    <mergeCell ref="AW71:AX71"/>
    <mergeCell ref="BU71:BV71"/>
    <mergeCell ref="CS71:CT71"/>
    <mergeCell ref="DQ71:DR71"/>
    <mergeCell ref="EO71:EP71"/>
    <mergeCell ref="A72:B72"/>
    <mergeCell ref="EO72:EP72"/>
    <mergeCell ref="A73:B73"/>
    <mergeCell ref="EO73:EP73"/>
    <mergeCell ref="A74:B74"/>
    <mergeCell ref="EO74:EP74"/>
    <mergeCell ref="A75:B75"/>
    <mergeCell ref="EO75:EP75"/>
    <mergeCell ref="A76:B76"/>
    <mergeCell ref="EO76:EP76"/>
    <mergeCell ref="A77:B77"/>
    <mergeCell ref="EO77:EP77"/>
    <mergeCell ref="A78:B78"/>
    <mergeCell ref="EO78:EP78"/>
    <mergeCell ref="A79:B79"/>
    <mergeCell ref="EO79:EP79"/>
    <mergeCell ref="A80:B80"/>
    <mergeCell ref="EO80:EP80"/>
    <mergeCell ref="A81:B81"/>
    <mergeCell ref="EO81:EP81"/>
    <mergeCell ref="A82:B82"/>
    <mergeCell ref="EO82:EP82"/>
    <mergeCell ref="A83:B83"/>
    <mergeCell ref="EO83:EP83"/>
    <mergeCell ref="A84:B84"/>
    <mergeCell ref="EO84:EP84"/>
    <mergeCell ref="A85:B85"/>
    <mergeCell ref="EO85:EP85"/>
    <mergeCell ref="A86:B86"/>
    <mergeCell ref="EO86:EP86"/>
    <mergeCell ref="A87:B87"/>
    <mergeCell ref="EO87:EP87"/>
    <mergeCell ref="A88:B88"/>
    <mergeCell ref="EO88:EP88"/>
    <mergeCell ref="A89:B89"/>
    <mergeCell ref="EO89:EP89"/>
    <mergeCell ref="A90:B90"/>
    <mergeCell ref="EO90:EP90"/>
    <mergeCell ref="A91:B91"/>
    <mergeCell ref="EO91:EP91"/>
    <mergeCell ref="A92:B92"/>
    <mergeCell ref="EO92:EP92"/>
    <mergeCell ref="A93:B93"/>
    <mergeCell ref="EO93:EP93"/>
    <mergeCell ref="A94:B94"/>
    <mergeCell ref="EO94:EP94"/>
    <mergeCell ref="A95:B95"/>
    <mergeCell ref="EO95:EP95"/>
    <mergeCell ref="A96:B96"/>
    <mergeCell ref="EO96:EP96"/>
    <mergeCell ref="A97:B97"/>
    <mergeCell ref="EO97:EP97"/>
    <mergeCell ref="A98:B98"/>
    <mergeCell ref="EO98:EP98"/>
    <mergeCell ref="A99:B99"/>
    <mergeCell ref="EO99:EP99"/>
    <mergeCell ref="A100:B100"/>
    <mergeCell ref="EO100:EP100"/>
    <mergeCell ref="A101:B101"/>
    <mergeCell ref="EO101:EP101"/>
    <mergeCell ref="A102:B102"/>
    <mergeCell ref="EO102:EP102"/>
    <mergeCell ref="EO103:EP103"/>
    <mergeCell ref="EO104:EP104"/>
    <mergeCell ref="EO105:EP105"/>
    <mergeCell ref="EO106:EP106"/>
    <mergeCell ref="EO107:EP107"/>
    <mergeCell ref="EO108:EP108"/>
    <mergeCell ref="EO109:EP109"/>
    <mergeCell ref="EO110:EP110"/>
    <mergeCell ref="EO111:EP111"/>
    <mergeCell ref="EO112:EP112"/>
    <mergeCell ref="EO113:EP113"/>
    <mergeCell ref="EO114:EP114"/>
    <mergeCell ref="EO115:EP115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K115"/>
  <sheetViews>
    <sheetView topLeftCell="A31" workbookViewId="0">
      <selection activeCell="AW22" sqref="AW22"/>
    </sheetView>
  </sheetViews>
  <sheetFormatPr defaultColWidth="9" defaultRowHeight="12.5"/>
  <cols>
    <col min="2" max="2" width="13.8181818181818" customWidth="1"/>
    <col min="4" max="22" width="9" hidden="1" customWidth="1"/>
    <col min="28" max="46" width="9" hidden="1" customWidth="1"/>
    <col min="52" max="70" width="9" hidden="1" customWidth="1"/>
    <col min="76" max="94" width="9" hidden="1" customWidth="1"/>
    <col min="100" max="118" width="9" hidden="1" customWidth="1"/>
    <col min="124" max="142" width="9" hidden="1" customWidth="1"/>
    <col min="148" max="166" width="9" hidden="1" customWidth="1"/>
  </cols>
  <sheetData>
    <row r="1" ht="14.5" spans="1:16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</row>
    <row r="2" ht="14.5" spans="1:16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</row>
    <row r="3" ht="14.5" spans="1:16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</row>
    <row r="4" ht="14.5" spans="1:16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</row>
    <row r="5" ht="18" spans="1:167">
      <c r="A5" s="2" t="s">
        <v>251</v>
      </c>
      <c r="B5" s="2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1"/>
      <c r="Q5" s="1"/>
      <c r="R5" s="1"/>
      <c r="S5" s="1"/>
      <c r="T5" s="1"/>
      <c r="U5" s="1"/>
      <c r="V5" s="1"/>
      <c r="W5" s="1"/>
      <c r="Y5" s="2" t="s">
        <v>251</v>
      </c>
      <c r="Z5" s="2"/>
      <c r="AA5" s="1"/>
      <c r="AB5" s="1"/>
      <c r="AC5" s="1"/>
      <c r="AD5" s="3"/>
      <c r="AE5" s="3"/>
      <c r="AF5" s="3"/>
      <c r="AG5" s="3"/>
      <c r="AH5" s="3"/>
      <c r="AI5" s="3"/>
      <c r="AJ5" s="3"/>
      <c r="AK5" s="3"/>
      <c r="AL5" s="3"/>
      <c r="AM5" s="3"/>
      <c r="AN5" s="1"/>
      <c r="AO5" s="1"/>
      <c r="AP5" s="1"/>
      <c r="AQ5" s="1"/>
      <c r="AR5" s="1"/>
      <c r="AS5" s="1"/>
      <c r="AT5" s="1"/>
      <c r="AU5" s="1"/>
      <c r="AW5" s="2" t="s">
        <v>251</v>
      </c>
      <c r="AX5" s="2"/>
      <c r="AY5" s="1"/>
      <c r="AZ5" s="1"/>
      <c r="BA5" s="1"/>
      <c r="BB5" s="3"/>
      <c r="BC5" s="3"/>
      <c r="BD5" s="3"/>
      <c r="BE5" s="3"/>
      <c r="BF5" s="3"/>
      <c r="BG5" s="3"/>
      <c r="BH5" s="3"/>
      <c r="BI5" s="3"/>
      <c r="BJ5" s="3"/>
      <c r="BK5" s="3"/>
      <c r="BL5" s="1"/>
      <c r="BM5" s="1"/>
      <c r="BN5" s="1"/>
      <c r="BO5" s="1"/>
      <c r="BP5" s="1"/>
      <c r="BQ5" s="1"/>
      <c r="BR5" s="1"/>
      <c r="BS5" s="1"/>
      <c r="BU5" s="2" t="s">
        <v>251</v>
      </c>
      <c r="BV5" s="2"/>
      <c r="BW5" s="1"/>
      <c r="BX5" s="1"/>
      <c r="BY5" s="1"/>
      <c r="BZ5" s="3"/>
      <c r="CA5" s="3"/>
      <c r="CB5" s="3"/>
      <c r="CC5" s="3"/>
      <c r="CD5" s="3"/>
      <c r="CE5" s="3"/>
      <c r="CF5" s="3"/>
      <c r="CG5" s="3"/>
      <c r="CH5" s="3"/>
      <c r="CI5" s="3"/>
      <c r="CJ5" s="1"/>
      <c r="CK5" s="1"/>
      <c r="CL5" s="1"/>
      <c r="CM5" s="1"/>
      <c r="CN5" s="1"/>
      <c r="CO5" s="1"/>
      <c r="CP5" s="1"/>
      <c r="CQ5" s="1"/>
      <c r="CS5" s="2" t="s">
        <v>251</v>
      </c>
      <c r="CT5" s="2"/>
      <c r="CU5" s="1"/>
      <c r="CV5" s="1"/>
      <c r="CW5" s="1"/>
      <c r="CX5" s="3"/>
      <c r="CY5" s="3"/>
      <c r="CZ5" s="3"/>
      <c r="DA5" s="3"/>
      <c r="DB5" s="3"/>
      <c r="DC5" s="3"/>
      <c r="DD5" s="3"/>
      <c r="DE5" s="3"/>
      <c r="DF5" s="3"/>
      <c r="DG5" s="3"/>
      <c r="DH5" s="1"/>
      <c r="DI5" s="1"/>
      <c r="DJ5" s="1"/>
      <c r="DK5" s="1"/>
      <c r="DL5" s="1"/>
      <c r="DM5" s="1"/>
      <c r="DN5" s="1"/>
      <c r="DO5" s="1"/>
      <c r="DQ5" s="2" t="s">
        <v>251</v>
      </c>
      <c r="DR5" s="2"/>
      <c r="DS5" s="1"/>
      <c r="DT5" s="1"/>
      <c r="DU5" s="1"/>
      <c r="DV5" s="3"/>
      <c r="DW5" s="3"/>
      <c r="DX5" s="3"/>
      <c r="DY5" s="3"/>
      <c r="DZ5" s="3"/>
      <c r="EA5" s="3"/>
      <c r="EB5" s="3"/>
      <c r="EC5" s="3"/>
      <c r="ED5" s="3"/>
      <c r="EE5" s="3"/>
      <c r="EF5" s="1"/>
      <c r="EG5" s="1"/>
      <c r="EH5" s="1"/>
      <c r="EI5" s="1"/>
      <c r="EJ5" s="1"/>
      <c r="EK5" s="1"/>
      <c r="EL5" s="1"/>
      <c r="EM5" s="1"/>
      <c r="EO5" s="2" t="s">
        <v>251</v>
      </c>
      <c r="EP5" s="2"/>
      <c r="EQ5" s="1"/>
      <c r="ER5" s="1"/>
      <c r="ES5" s="1"/>
      <c r="ET5" s="3"/>
      <c r="EU5" s="3"/>
      <c r="EV5" s="3"/>
      <c r="EW5" s="3"/>
      <c r="EX5" s="3"/>
      <c r="EY5" s="3"/>
      <c r="EZ5" s="3"/>
      <c r="FA5" s="3"/>
      <c r="FB5" s="3"/>
      <c r="FC5" s="3"/>
      <c r="FD5" s="1"/>
      <c r="FE5" s="1"/>
      <c r="FF5" s="1"/>
      <c r="FG5" s="1"/>
      <c r="FH5" s="1"/>
      <c r="FI5" s="1"/>
      <c r="FJ5" s="1"/>
      <c r="FK5" s="1"/>
    </row>
    <row r="6" ht="18" spans="1:16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Y6" s="2"/>
      <c r="Z6" s="2"/>
      <c r="AA6" s="1"/>
      <c r="AB6" s="1"/>
      <c r="AC6" s="1"/>
      <c r="AD6" s="3"/>
      <c r="AE6" s="3"/>
      <c r="AF6" s="3"/>
      <c r="AG6" s="3"/>
      <c r="AH6" s="3"/>
      <c r="AI6" s="3"/>
      <c r="AJ6" s="3"/>
      <c r="AK6" s="3"/>
      <c r="AL6" s="3"/>
      <c r="AM6" s="3"/>
      <c r="AN6" s="1"/>
      <c r="AO6" s="1"/>
      <c r="AP6" s="1"/>
      <c r="AQ6" s="1"/>
      <c r="AR6" s="1"/>
      <c r="AS6" s="1"/>
      <c r="AT6" s="1"/>
      <c r="AU6" s="1"/>
      <c r="AW6" s="2"/>
      <c r="AX6" s="2"/>
      <c r="AY6" s="1"/>
      <c r="AZ6" s="1"/>
      <c r="BA6" s="1"/>
      <c r="BB6" s="3"/>
      <c r="BC6" s="3"/>
      <c r="BD6" s="3"/>
      <c r="BE6" s="3"/>
      <c r="BF6" s="3"/>
      <c r="BG6" s="3"/>
      <c r="BH6" s="3"/>
      <c r="BI6" s="3"/>
      <c r="BJ6" s="3"/>
      <c r="BK6" s="3"/>
      <c r="BL6" s="1"/>
      <c r="BM6" s="1"/>
      <c r="BN6" s="1"/>
      <c r="BO6" s="1"/>
      <c r="BP6" s="1"/>
      <c r="BQ6" s="1"/>
      <c r="BR6" s="1"/>
      <c r="BS6" s="1"/>
      <c r="BU6" s="2"/>
      <c r="BV6" s="2"/>
      <c r="BW6" s="1"/>
      <c r="BX6" s="1"/>
      <c r="BY6" s="1"/>
      <c r="BZ6" s="3"/>
      <c r="CA6" s="3"/>
      <c r="CB6" s="3"/>
      <c r="CC6" s="3"/>
      <c r="CD6" s="3"/>
      <c r="CE6" s="3"/>
      <c r="CF6" s="3"/>
      <c r="CG6" s="3"/>
      <c r="CH6" s="3"/>
      <c r="CI6" s="3"/>
      <c r="CJ6" s="1"/>
      <c r="CK6" s="1"/>
      <c r="CL6" s="1"/>
      <c r="CM6" s="1"/>
      <c r="CN6" s="1"/>
      <c r="CO6" s="1"/>
      <c r="CP6" s="1"/>
      <c r="CQ6" s="1"/>
      <c r="CS6" s="2"/>
      <c r="CT6" s="2"/>
      <c r="CU6" s="1"/>
      <c r="CV6" s="1"/>
      <c r="CW6" s="1"/>
      <c r="CX6" s="3"/>
      <c r="CY6" s="3"/>
      <c r="CZ6" s="3"/>
      <c r="DA6" s="3"/>
      <c r="DB6" s="3"/>
      <c r="DC6" s="3"/>
      <c r="DD6" s="3"/>
      <c r="DE6" s="3"/>
      <c r="DF6" s="3"/>
      <c r="DG6" s="3"/>
      <c r="DH6" s="1"/>
      <c r="DI6" s="1"/>
      <c r="DJ6" s="1"/>
      <c r="DK6" s="1"/>
      <c r="DL6" s="1"/>
      <c r="DM6" s="1"/>
      <c r="DN6" s="1"/>
      <c r="DO6" s="1"/>
      <c r="DQ6" s="2"/>
      <c r="DR6" s="2"/>
      <c r="DS6" s="1"/>
      <c r="DT6" s="1"/>
      <c r="DU6" s="1"/>
      <c r="DV6" s="3"/>
      <c r="DW6" s="3"/>
      <c r="DX6" s="3"/>
      <c r="DY6" s="3"/>
      <c r="DZ6" s="3"/>
      <c r="EA6" s="3"/>
      <c r="EB6" s="3"/>
      <c r="EC6" s="3"/>
      <c r="ED6" s="3"/>
      <c r="EE6" s="3"/>
      <c r="EF6" s="1"/>
      <c r="EG6" s="1"/>
      <c r="EH6" s="1"/>
      <c r="EI6" s="1"/>
      <c r="EJ6" s="1"/>
      <c r="EK6" s="1"/>
      <c r="EL6" s="1"/>
      <c r="EM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</row>
    <row r="7" ht="17.5" spans="1:167">
      <c r="A7" s="4" t="s">
        <v>252</v>
      </c>
      <c r="B7" s="4"/>
      <c r="C7" s="3"/>
      <c r="D7" s="3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Y7" s="4" t="s">
        <v>253</v>
      </c>
      <c r="Z7" s="4"/>
      <c r="AA7" s="3"/>
      <c r="AB7" s="3"/>
      <c r="AC7" s="3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W7" s="4" t="s">
        <v>254</v>
      </c>
      <c r="AX7" s="4"/>
      <c r="AY7" s="3"/>
      <c r="AZ7" s="3"/>
      <c r="BA7" s="3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U7" s="4" t="s">
        <v>255</v>
      </c>
      <c r="BV7" s="4"/>
      <c r="BW7" s="3"/>
      <c r="BX7" s="3"/>
      <c r="BY7" s="3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S7" s="4" t="s">
        <v>256</v>
      </c>
      <c r="CT7" s="4"/>
      <c r="CU7" s="3"/>
      <c r="CV7" s="3"/>
      <c r="CW7" s="3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Q7" s="4" t="s">
        <v>257</v>
      </c>
      <c r="DR7" s="4"/>
      <c r="DS7" s="3"/>
      <c r="DT7" s="3"/>
      <c r="DU7" s="3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O7" s="4" t="s">
        <v>258</v>
      </c>
      <c r="EP7" s="4"/>
      <c r="EQ7" s="3"/>
      <c r="ER7" s="3"/>
      <c r="ES7" s="3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</row>
    <row r="8" ht="15.5" spans="1:167">
      <c r="A8" s="4" t="s">
        <v>416</v>
      </c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Y8" s="4" t="s">
        <v>416</v>
      </c>
      <c r="Z8" s="4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W8" s="4" t="s">
        <v>416</v>
      </c>
      <c r="AX8" s="4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4" t="s">
        <v>416</v>
      </c>
      <c r="BV8" s="4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S8" s="4" t="s">
        <v>411</v>
      </c>
      <c r="CT8" s="4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Q8" s="4" t="s">
        <v>416</v>
      </c>
      <c r="DR8" s="4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O8" s="4" t="s">
        <v>416</v>
      </c>
      <c r="EP8" s="4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</row>
    <row r="9" ht="15.5" spans="1:16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Y9" s="1"/>
      <c r="Z9" s="1"/>
      <c r="AA9" s="17"/>
      <c r="AB9" s="17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W9" s="1"/>
      <c r="AX9" s="1"/>
      <c r="AY9" s="17"/>
      <c r="AZ9" s="17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U9" s="1"/>
      <c r="BV9" s="1"/>
      <c r="BW9" s="17"/>
      <c r="BX9" s="17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S9" s="1"/>
      <c r="CT9" s="1"/>
      <c r="CU9" s="17"/>
      <c r="CV9" s="17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Q9" s="1"/>
      <c r="DR9" s="1"/>
      <c r="DS9" s="17"/>
      <c r="DT9" s="17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</row>
    <row r="10" ht="14.5" spans="1:16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</row>
    <row r="11" ht="15.25" spans="1:167">
      <c r="A11" s="1"/>
      <c r="B11" s="1"/>
      <c r="C11" s="6">
        <v>2000</v>
      </c>
      <c r="D11" s="6">
        <v>2001</v>
      </c>
      <c r="E11" s="6">
        <v>2002</v>
      </c>
      <c r="F11" s="6">
        <v>2003</v>
      </c>
      <c r="G11" s="6">
        <v>2004</v>
      </c>
      <c r="H11" s="6">
        <v>2005</v>
      </c>
      <c r="I11" s="6">
        <v>2006</v>
      </c>
      <c r="J11" s="6">
        <v>2007</v>
      </c>
      <c r="K11" s="6">
        <v>2008</v>
      </c>
      <c r="L11" s="6">
        <v>2009</v>
      </c>
      <c r="M11" s="6">
        <v>2010</v>
      </c>
      <c r="N11" s="6">
        <v>2011</v>
      </c>
      <c r="O11" s="6">
        <v>2012</v>
      </c>
      <c r="P11" s="6">
        <v>2013</v>
      </c>
      <c r="Q11" s="6">
        <v>2014</v>
      </c>
      <c r="R11" s="6">
        <v>2015</v>
      </c>
      <c r="S11" s="6">
        <v>2016</v>
      </c>
      <c r="T11" s="6">
        <v>2017</v>
      </c>
      <c r="U11" s="6">
        <v>2018</v>
      </c>
      <c r="V11" s="6">
        <v>2019</v>
      </c>
      <c r="W11" s="6">
        <v>2020</v>
      </c>
      <c r="Y11" s="1"/>
      <c r="Z11" s="1"/>
      <c r="AA11" s="6">
        <v>2000</v>
      </c>
      <c r="AB11" s="6">
        <v>2001</v>
      </c>
      <c r="AC11" s="6">
        <v>2002</v>
      </c>
      <c r="AD11" s="6">
        <v>2003</v>
      </c>
      <c r="AE11" s="6">
        <v>2004</v>
      </c>
      <c r="AF11" s="6">
        <v>2005</v>
      </c>
      <c r="AG11" s="6">
        <v>2006</v>
      </c>
      <c r="AH11" s="6">
        <v>2007</v>
      </c>
      <c r="AI11" s="6">
        <v>2008</v>
      </c>
      <c r="AJ11" s="6">
        <v>2009</v>
      </c>
      <c r="AK11" s="6">
        <v>2010</v>
      </c>
      <c r="AL11" s="6">
        <v>2011</v>
      </c>
      <c r="AM11" s="6">
        <v>2012</v>
      </c>
      <c r="AN11" s="6">
        <v>2013</v>
      </c>
      <c r="AO11" s="6">
        <v>2014</v>
      </c>
      <c r="AP11" s="6">
        <v>2015</v>
      </c>
      <c r="AQ11" s="6">
        <v>2016</v>
      </c>
      <c r="AR11" s="6">
        <v>2017</v>
      </c>
      <c r="AS11" s="6">
        <v>2018</v>
      </c>
      <c r="AT11" s="6">
        <v>2019</v>
      </c>
      <c r="AU11" s="6">
        <v>2020</v>
      </c>
      <c r="AW11" s="1"/>
      <c r="AX11" s="1"/>
      <c r="AY11" s="6">
        <v>2000</v>
      </c>
      <c r="AZ11" s="6">
        <v>2001</v>
      </c>
      <c r="BA11" s="6">
        <v>2002</v>
      </c>
      <c r="BB11" s="6">
        <v>2003</v>
      </c>
      <c r="BC11" s="6">
        <v>2004</v>
      </c>
      <c r="BD11" s="6">
        <v>2005</v>
      </c>
      <c r="BE11" s="6">
        <v>2006</v>
      </c>
      <c r="BF11" s="6">
        <v>2007</v>
      </c>
      <c r="BG11" s="6">
        <v>2008</v>
      </c>
      <c r="BH11" s="6">
        <v>2009</v>
      </c>
      <c r="BI11" s="6">
        <v>2010</v>
      </c>
      <c r="BJ11" s="6">
        <v>2011</v>
      </c>
      <c r="BK11" s="6">
        <v>2012</v>
      </c>
      <c r="BL11" s="6">
        <v>2013</v>
      </c>
      <c r="BM11" s="6">
        <v>2014</v>
      </c>
      <c r="BN11" s="6">
        <v>2015</v>
      </c>
      <c r="BO11" s="6">
        <v>2016</v>
      </c>
      <c r="BP11" s="6">
        <v>2017</v>
      </c>
      <c r="BQ11" s="6">
        <v>2018</v>
      </c>
      <c r="BR11" s="6">
        <v>2019</v>
      </c>
      <c r="BS11" s="6">
        <v>2020</v>
      </c>
      <c r="BU11" s="1"/>
      <c r="BV11" s="1"/>
      <c r="BW11" s="6">
        <v>2000</v>
      </c>
      <c r="BX11" s="6">
        <v>2001</v>
      </c>
      <c r="BY11" s="6">
        <v>2002</v>
      </c>
      <c r="BZ11" s="6">
        <v>2003</v>
      </c>
      <c r="CA11" s="6">
        <v>2004</v>
      </c>
      <c r="CB11" s="6">
        <v>2005</v>
      </c>
      <c r="CC11" s="6">
        <v>2006</v>
      </c>
      <c r="CD11" s="6">
        <v>2007</v>
      </c>
      <c r="CE11" s="6">
        <v>2008</v>
      </c>
      <c r="CF11" s="6">
        <v>2009</v>
      </c>
      <c r="CG11" s="6">
        <v>2010</v>
      </c>
      <c r="CH11" s="6">
        <v>2011</v>
      </c>
      <c r="CI11" s="6">
        <v>2012</v>
      </c>
      <c r="CJ11" s="6">
        <v>2013</v>
      </c>
      <c r="CK11" s="6">
        <v>2014</v>
      </c>
      <c r="CL11" s="6">
        <v>2015</v>
      </c>
      <c r="CM11" s="6">
        <v>2016</v>
      </c>
      <c r="CN11" s="6">
        <v>2017</v>
      </c>
      <c r="CO11" s="6">
        <v>2018</v>
      </c>
      <c r="CP11" s="6">
        <v>2019</v>
      </c>
      <c r="CQ11" s="6">
        <v>2020</v>
      </c>
      <c r="CS11" s="1"/>
      <c r="CT11" s="1"/>
      <c r="CU11" s="6">
        <v>2000</v>
      </c>
      <c r="CV11" s="6">
        <v>2001</v>
      </c>
      <c r="CW11" s="6">
        <v>2002</v>
      </c>
      <c r="CX11" s="6">
        <v>2003</v>
      </c>
      <c r="CY11" s="6">
        <v>2004</v>
      </c>
      <c r="CZ11" s="6">
        <v>2005</v>
      </c>
      <c r="DA11" s="6">
        <v>2006</v>
      </c>
      <c r="DB11" s="6">
        <v>2007</v>
      </c>
      <c r="DC11" s="6">
        <v>2008</v>
      </c>
      <c r="DD11" s="6">
        <v>2009</v>
      </c>
      <c r="DE11" s="6">
        <v>2010</v>
      </c>
      <c r="DF11" s="6">
        <v>2011</v>
      </c>
      <c r="DG11" s="6">
        <v>2012</v>
      </c>
      <c r="DH11" s="6">
        <v>2013</v>
      </c>
      <c r="DI11" s="6">
        <v>2014</v>
      </c>
      <c r="DJ11" s="6">
        <v>2015</v>
      </c>
      <c r="DK11" s="6">
        <v>2016</v>
      </c>
      <c r="DL11" s="6">
        <v>2017</v>
      </c>
      <c r="DM11" s="6">
        <v>2018</v>
      </c>
      <c r="DN11" s="6">
        <v>2019</v>
      </c>
      <c r="DO11" s="6">
        <v>2020</v>
      </c>
      <c r="DQ11" s="1"/>
      <c r="DR11" s="1"/>
      <c r="DS11" s="6">
        <v>2000</v>
      </c>
      <c r="DT11" s="6">
        <v>2001</v>
      </c>
      <c r="DU11" s="6">
        <v>2002</v>
      </c>
      <c r="DV11" s="6">
        <v>2003</v>
      </c>
      <c r="DW11" s="6">
        <v>2004</v>
      </c>
      <c r="DX11" s="6">
        <v>2005</v>
      </c>
      <c r="DY11" s="6">
        <v>2006</v>
      </c>
      <c r="DZ11" s="6">
        <v>2007</v>
      </c>
      <c r="EA11" s="6">
        <v>2008</v>
      </c>
      <c r="EB11" s="6">
        <v>2009</v>
      </c>
      <c r="EC11" s="6">
        <v>2010</v>
      </c>
      <c r="ED11" s="6">
        <v>2011</v>
      </c>
      <c r="EE11" s="6">
        <v>2012</v>
      </c>
      <c r="EF11" s="6">
        <v>2013</v>
      </c>
      <c r="EG11" s="6">
        <v>2014</v>
      </c>
      <c r="EH11" s="6">
        <v>2015</v>
      </c>
      <c r="EI11" s="6">
        <v>2016</v>
      </c>
      <c r="EJ11" s="6">
        <v>2017</v>
      </c>
      <c r="EK11" s="6">
        <v>2018</v>
      </c>
      <c r="EL11" s="6">
        <v>2019</v>
      </c>
      <c r="EM11" s="6">
        <v>2020</v>
      </c>
      <c r="EO11" s="1"/>
      <c r="EP11" s="1"/>
      <c r="EQ11" s="6">
        <v>2000</v>
      </c>
      <c r="ER11" s="6">
        <v>2001</v>
      </c>
      <c r="ES11" s="6">
        <v>2002</v>
      </c>
      <c r="ET11" s="6">
        <v>2003</v>
      </c>
      <c r="EU11" s="6">
        <v>2004</v>
      </c>
      <c r="EV11" s="6">
        <v>2005</v>
      </c>
      <c r="EW11" s="6">
        <v>2006</v>
      </c>
      <c r="EX11" s="6">
        <v>2007</v>
      </c>
      <c r="EY11" s="6">
        <v>2008</v>
      </c>
      <c r="EZ11" s="6">
        <v>2009</v>
      </c>
      <c r="FA11" s="6">
        <v>2010</v>
      </c>
      <c r="FB11" s="6">
        <v>2011</v>
      </c>
      <c r="FC11" s="6">
        <v>2012</v>
      </c>
      <c r="FD11" s="6">
        <v>2013</v>
      </c>
      <c r="FE11" s="6">
        <v>2014</v>
      </c>
      <c r="FF11" s="6">
        <v>2015</v>
      </c>
      <c r="FG11" s="6">
        <v>2016</v>
      </c>
      <c r="FH11" s="6">
        <v>2017</v>
      </c>
      <c r="FI11" s="6">
        <v>2018</v>
      </c>
      <c r="FJ11" s="6">
        <v>2019</v>
      </c>
      <c r="FK11" s="6">
        <v>2020</v>
      </c>
    </row>
    <row r="12" ht="14.5" spans="1:16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S12" s="1"/>
      <c r="CT12" s="1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1"/>
      <c r="DM12" s="1"/>
      <c r="DN12" s="1"/>
      <c r="DO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</row>
    <row r="13" ht="104" spans="1:167">
      <c r="A13" s="7"/>
      <c r="B13" s="13" t="s">
        <v>417</v>
      </c>
      <c r="C13" s="7">
        <v>174.6</v>
      </c>
      <c r="D13" s="7">
        <v>176</v>
      </c>
      <c r="E13" s="7">
        <v>177.4</v>
      </c>
      <c r="F13" s="7">
        <v>179.3</v>
      </c>
      <c r="G13" s="7">
        <v>182.3</v>
      </c>
      <c r="H13" s="7">
        <v>184.2</v>
      </c>
      <c r="I13" s="7">
        <v>186.1</v>
      </c>
      <c r="J13" s="7">
        <v>188.7</v>
      </c>
      <c r="K13" s="7">
        <v>191</v>
      </c>
      <c r="L13" s="7">
        <v>193.1</v>
      </c>
      <c r="M13" s="7">
        <v>195.3</v>
      </c>
      <c r="N13" s="7">
        <v>198</v>
      </c>
      <c r="O13" s="7">
        <v>201.2</v>
      </c>
      <c r="P13" s="7">
        <v>205.5</v>
      </c>
      <c r="Q13" s="7">
        <v>208.1</v>
      </c>
      <c r="R13" s="7">
        <v>210.1</v>
      </c>
      <c r="S13" s="7">
        <v>213</v>
      </c>
      <c r="T13" s="7">
        <v>215.1</v>
      </c>
      <c r="U13" s="7">
        <v>217.9</v>
      </c>
      <c r="V13" s="7">
        <v>220.5</v>
      </c>
      <c r="W13" s="7">
        <v>223.9</v>
      </c>
      <c r="Y13" s="7"/>
      <c r="Z13" s="13" t="s">
        <v>417</v>
      </c>
      <c r="AA13" s="7">
        <v>1428.3</v>
      </c>
      <c r="AB13" s="7">
        <v>1435.8</v>
      </c>
      <c r="AC13" s="7">
        <v>1445.4</v>
      </c>
      <c r="AD13" s="7">
        <v>1461.4</v>
      </c>
      <c r="AE13" s="7">
        <v>1481.4</v>
      </c>
      <c r="AF13" s="7">
        <v>1503.9</v>
      </c>
      <c r="AG13" s="7">
        <v>1526.4</v>
      </c>
      <c r="AH13" s="7">
        <v>1548.9</v>
      </c>
      <c r="AI13" s="7">
        <v>1572</v>
      </c>
      <c r="AJ13" s="7">
        <v>1592.9</v>
      </c>
      <c r="AK13" s="7">
        <v>1613.6</v>
      </c>
      <c r="AL13" s="7">
        <v>1635.9</v>
      </c>
      <c r="AM13" s="7">
        <v>1658.9</v>
      </c>
      <c r="AN13" s="7">
        <v>1680.5</v>
      </c>
      <c r="AO13" s="7">
        <v>1703.7</v>
      </c>
      <c r="AP13" s="7">
        <v>1722.9</v>
      </c>
      <c r="AQ13" s="7">
        <v>1746.1</v>
      </c>
      <c r="AR13" s="7">
        <v>1770.7</v>
      </c>
      <c r="AS13" s="7">
        <v>1797.9</v>
      </c>
      <c r="AT13" s="7">
        <v>1827.2</v>
      </c>
      <c r="AU13" s="7">
        <v>1858.6</v>
      </c>
      <c r="AW13" s="7"/>
      <c r="AX13" s="13" t="s">
        <v>417</v>
      </c>
      <c r="AY13" s="7">
        <v>1290.3</v>
      </c>
      <c r="AZ13" s="7">
        <v>1297.7</v>
      </c>
      <c r="BA13" s="7">
        <v>1313.5</v>
      </c>
      <c r="BB13" s="7">
        <v>1326.4</v>
      </c>
      <c r="BC13" s="7">
        <v>1342.8</v>
      </c>
      <c r="BD13" s="7">
        <v>1363.7</v>
      </c>
      <c r="BE13" s="7">
        <v>1381.9</v>
      </c>
      <c r="BF13" s="7">
        <v>1394.7</v>
      </c>
      <c r="BG13" s="7">
        <v>1413.8</v>
      </c>
      <c r="BH13" s="7">
        <v>1431.5</v>
      </c>
      <c r="BI13" s="7">
        <v>1453.4</v>
      </c>
      <c r="BJ13" s="7">
        <v>1476.9</v>
      </c>
      <c r="BK13" s="7">
        <v>1496.4</v>
      </c>
      <c r="BL13" s="7">
        <v>1518.3</v>
      </c>
      <c r="BM13" s="7">
        <v>1539</v>
      </c>
      <c r="BN13" s="7">
        <v>1580.3</v>
      </c>
      <c r="BO13" s="7">
        <v>1607.9</v>
      </c>
      <c r="BP13" s="7">
        <v>1633.5</v>
      </c>
      <c r="BQ13" s="7">
        <v>1663.1</v>
      </c>
      <c r="BR13" s="7">
        <v>1685.4</v>
      </c>
      <c r="BS13" s="7">
        <v>1716.9</v>
      </c>
      <c r="BU13" s="7"/>
      <c r="BV13" s="13" t="s">
        <v>417</v>
      </c>
      <c r="BW13" s="7">
        <v>108.2</v>
      </c>
      <c r="BX13" s="7">
        <v>108.7</v>
      </c>
      <c r="BY13" s="7">
        <v>108.9</v>
      </c>
      <c r="BZ13" s="7">
        <v>109.4</v>
      </c>
      <c r="CA13" s="7">
        <v>110.6</v>
      </c>
      <c r="CB13" s="7">
        <v>111.3</v>
      </c>
      <c r="CC13" s="7">
        <v>112.2</v>
      </c>
      <c r="CD13" s="7">
        <v>113.4</v>
      </c>
      <c r="CE13" s="7">
        <v>115.1</v>
      </c>
      <c r="CF13" s="7">
        <v>117.2</v>
      </c>
      <c r="CG13" s="7">
        <v>117.8</v>
      </c>
      <c r="CH13" s="7">
        <v>119.2</v>
      </c>
      <c r="CI13" s="7">
        <v>120.6</v>
      </c>
      <c r="CJ13" s="7">
        <v>122.4</v>
      </c>
      <c r="CK13" s="7">
        <v>123.9</v>
      </c>
      <c r="CL13" s="7">
        <v>125.8</v>
      </c>
      <c r="CM13" s="7">
        <v>128.4</v>
      </c>
      <c r="CN13" s="7">
        <v>130.4</v>
      </c>
      <c r="CO13" s="7">
        <v>132.7</v>
      </c>
      <c r="CP13" s="7">
        <v>135</v>
      </c>
      <c r="CQ13" s="7">
        <v>137.6</v>
      </c>
      <c r="CS13" s="7"/>
      <c r="CT13" s="13" t="s">
        <v>412</v>
      </c>
      <c r="CU13" s="7">
        <v>294.5</v>
      </c>
      <c r="CV13" s="7">
        <v>295.9</v>
      </c>
      <c r="CW13" s="7">
        <v>297.4</v>
      </c>
      <c r="CX13" s="7">
        <v>299.2</v>
      </c>
      <c r="CY13" s="7">
        <v>300.9</v>
      </c>
      <c r="CZ13" s="7">
        <v>302.8</v>
      </c>
      <c r="DA13" s="7">
        <v>304.6</v>
      </c>
      <c r="DB13" s="7">
        <v>307.7</v>
      </c>
      <c r="DC13" s="7">
        <v>311.7</v>
      </c>
      <c r="DD13" s="7">
        <v>314.6</v>
      </c>
      <c r="DE13" s="7">
        <v>318</v>
      </c>
      <c r="DF13" s="7">
        <v>321.6</v>
      </c>
      <c r="DG13" s="7">
        <v>325.3</v>
      </c>
      <c r="DH13" s="7">
        <v>329.1</v>
      </c>
      <c r="DI13" s="7">
        <v>333.2</v>
      </c>
      <c r="DJ13" s="7">
        <v>336.2</v>
      </c>
      <c r="DK13" s="7">
        <v>338.3</v>
      </c>
      <c r="DL13" s="7">
        <v>341.1</v>
      </c>
      <c r="DM13" s="7">
        <v>342.8</v>
      </c>
      <c r="DN13" s="7">
        <v>343.9</v>
      </c>
      <c r="DO13" s="7">
        <v>345</v>
      </c>
      <c r="DQ13" s="7"/>
      <c r="DR13" s="13" t="s">
        <v>417</v>
      </c>
      <c r="DS13" s="7">
        <v>243.2</v>
      </c>
      <c r="DT13" s="7">
        <v>249.6</v>
      </c>
      <c r="DU13" s="7">
        <v>255.4</v>
      </c>
      <c r="DV13" s="7">
        <v>263.1</v>
      </c>
      <c r="DW13" s="7">
        <v>270.9</v>
      </c>
      <c r="DX13" s="7">
        <v>277.7</v>
      </c>
      <c r="DY13" s="7">
        <v>285.1</v>
      </c>
      <c r="DZ13" s="7">
        <v>291.4</v>
      </c>
      <c r="EA13" s="7">
        <v>301.3</v>
      </c>
      <c r="EB13" s="7">
        <v>310.2</v>
      </c>
      <c r="EC13" s="7">
        <v>316.3</v>
      </c>
      <c r="ED13" s="7">
        <v>320.1</v>
      </c>
      <c r="EE13" s="7">
        <v>325.1</v>
      </c>
      <c r="EF13" s="7">
        <v>332.5</v>
      </c>
      <c r="EG13" s="7">
        <v>341.4</v>
      </c>
      <c r="EH13" s="7">
        <v>353.3</v>
      </c>
      <c r="EI13" s="7">
        <v>367.2</v>
      </c>
      <c r="EJ13" s="7">
        <v>375.2</v>
      </c>
      <c r="EK13" s="7">
        <v>380.2</v>
      </c>
      <c r="EL13" s="7">
        <v>389</v>
      </c>
      <c r="EM13" s="7">
        <v>397.9</v>
      </c>
      <c r="EO13" s="7"/>
      <c r="EP13" s="13" t="s">
        <v>417</v>
      </c>
      <c r="EQ13" s="7">
        <v>519.3</v>
      </c>
      <c r="ER13" s="7">
        <v>523.2</v>
      </c>
      <c r="ES13" s="7">
        <v>531</v>
      </c>
      <c r="ET13" s="7">
        <v>538</v>
      </c>
      <c r="EU13" s="7">
        <v>550.8</v>
      </c>
      <c r="EV13" s="7">
        <v>565.5</v>
      </c>
      <c r="EW13" s="7">
        <v>578.7</v>
      </c>
      <c r="EX13" s="7">
        <v>594.6</v>
      </c>
      <c r="EY13" s="7">
        <v>612.5</v>
      </c>
      <c r="EZ13" s="7">
        <v>628</v>
      </c>
      <c r="FA13" s="7">
        <v>640</v>
      </c>
      <c r="FB13" s="7">
        <v>649.2</v>
      </c>
      <c r="FC13" s="7">
        <v>661.4</v>
      </c>
      <c r="FD13" s="7">
        <v>674.3</v>
      </c>
      <c r="FE13" s="7">
        <v>687</v>
      </c>
      <c r="FF13" s="7">
        <v>699.8</v>
      </c>
      <c r="FG13" s="7">
        <v>713.3</v>
      </c>
      <c r="FH13" s="7">
        <v>729.7</v>
      </c>
      <c r="FI13" s="7">
        <v>750.9</v>
      </c>
      <c r="FJ13" s="7">
        <v>773.5</v>
      </c>
      <c r="FK13" s="7">
        <v>799</v>
      </c>
    </row>
    <row r="14" ht="130" spans="1:167">
      <c r="A14" s="1"/>
      <c r="B14" s="68" t="s">
        <v>413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Y14" s="1"/>
      <c r="Z14" s="68" t="s">
        <v>413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W14" s="1"/>
      <c r="AX14" s="68" t="s">
        <v>413</v>
      </c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U14" s="1"/>
      <c r="BV14" s="68" t="s">
        <v>413</v>
      </c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S14" s="1"/>
      <c r="CT14" s="68" t="s">
        <v>413</v>
      </c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Q14" s="1"/>
      <c r="DR14" s="68" t="s">
        <v>413</v>
      </c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O14" s="1"/>
      <c r="EP14" s="68" t="s">
        <v>413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</row>
    <row r="15" ht="14.5" spans="1:167">
      <c r="A15" s="1"/>
      <c r="B15" s="10" t="s">
        <v>279</v>
      </c>
      <c r="C15" s="1">
        <v>119</v>
      </c>
      <c r="D15" s="1">
        <v>119.6</v>
      </c>
      <c r="E15" s="1">
        <v>119.9</v>
      </c>
      <c r="F15" s="1">
        <v>120.3</v>
      </c>
      <c r="G15" s="1">
        <v>122.9</v>
      </c>
      <c r="H15" s="1">
        <v>124.1</v>
      </c>
      <c r="I15" s="1">
        <v>125.7</v>
      </c>
      <c r="J15" s="1">
        <v>128.3</v>
      </c>
      <c r="K15" s="1">
        <v>130.6</v>
      </c>
      <c r="L15" s="1">
        <v>133.8</v>
      </c>
      <c r="M15" s="1">
        <v>137.3</v>
      </c>
      <c r="N15" s="1">
        <v>141.1</v>
      </c>
      <c r="O15" s="1">
        <v>145.8</v>
      </c>
      <c r="P15" s="1">
        <v>151.6</v>
      </c>
      <c r="Q15" s="1">
        <v>156.1</v>
      </c>
      <c r="R15" s="1">
        <v>160.1</v>
      </c>
      <c r="S15" s="1">
        <v>164.7</v>
      </c>
      <c r="T15" s="1">
        <v>168.5</v>
      </c>
      <c r="U15" s="1">
        <v>171.7</v>
      </c>
      <c r="V15" s="1">
        <v>174.8</v>
      </c>
      <c r="W15" s="1">
        <v>178.5</v>
      </c>
      <c r="Y15" s="1"/>
      <c r="Z15" s="10" t="s">
        <v>279</v>
      </c>
      <c r="AA15" s="1">
        <v>1258.7</v>
      </c>
      <c r="AB15" s="1">
        <v>1269.2</v>
      </c>
      <c r="AC15" s="1">
        <v>1284.5</v>
      </c>
      <c r="AD15" s="1">
        <v>1304.3</v>
      </c>
      <c r="AE15" s="1">
        <v>1327</v>
      </c>
      <c r="AF15" s="1">
        <v>1352.6</v>
      </c>
      <c r="AG15" s="1">
        <v>1379.6</v>
      </c>
      <c r="AH15" s="1">
        <v>1405.4</v>
      </c>
      <c r="AI15" s="1">
        <v>1432.4</v>
      </c>
      <c r="AJ15" s="1">
        <v>1457.6</v>
      </c>
      <c r="AK15" s="1">
        <v>1483.8</v>
      </c>
      <c r="AL15" s="1">
        <v>1512.9</v>
      </c>
      <c r="AM15" s="1">
        <v>1543.1</v>
      </c>
      <c r="AN15" s="1">
        <v>1572.5</v>
      </c>
      <c r="AO15" s="1">
        <v>1602.1</v>
      </c>
      <c r="AP15" s="1">
        <v>1626.8</v>
      </c>
      <c r="AQ15" s="1">
        <v>1654.3</v>
      </c>
      <c r="AR15" s="1">
        <v>1682.5</v>
      </c>
      <c r="AS15" s="1">
        <v>1710.8</v>
      </c>
      <c r="AT15" s="1">
        <v>1740.9</v>
      </c>
      <c r="AU15" s="1">
        <v>1772.8</v>
      </c>
      <c r="AW15" s="1"/>
      <c r="AX15" s="10" t="s">
        <v>279</v>
      </c>
      <c r="AY15" s="1">
        <v>382</v>
      </c>
      <c r="AZ15" s="1">
        <v>370.7</v>
      </c>
      <c r="BA15" s="1">
        <v>366.8</v>
      </c>
      <c r="BB15" s="1">
        <v>364.1</v>
      </c>
      <c r="BC15" s="1">
        <v>358.1</v>
      </c>
      <c r="BD15" s="1">
        <v>352.6</v>
      </c>
      <c r="BE15" s="1">
        <v>350.2</v>
      </c>
      <c r="BF15" s="1">
        <v>347.3</v>
      </c>
      <c r="BG15" s="1">
        <v>354.9</v>
      </c>
      <c r="BH15" s="1">
        <v>360</v>
      </c>
      <c r="BI15" s="1">
        <v>363.8</v>
      </c>
      <c r="BJ15" s="1">
        <v>370.9</v>
      </c>
      <c r="BK15" s="1">
        <v>380.6</v>
      </c>
      <c r="BL15" s="1">
        <v>386.6</v>
      </c>
      <c r="BM15" s="1">
        <v>391.8</v>
      </c>
      <c r="BN15" s="1">
        <v>402</v>
      </c>
      <c r="BO15" s="1">
        <v>408.4</v>
      </c>
      <c r="BP15" s="1">
        <v>414.1</v>
      </c>
      <c r="BQ15" s="1">
        <v>421.2</v>
      </c>
      <c r="BR15" s="1">
        <v>426.4</v>
      </c>
      <c r="BS15" s="1">
        <v>433.9</v>
      </c>
      <c r="BU15" s="1"/>
      <c r="BV15" s="10" t="s">
        <v>279</v>
      </c>
      <c r="BW15" s="1">
        <v>49</v>
      </c>
      <c r="BX15" s="1">
        <v>49</v>
      </c>
      <c r="BY15" s="1">
        <v>49.2</v>
      </c>
      <c r="BZ15" s="1">
        <v>49.6</v>
      </c>
      <c r="CA15" s="1">
        <v>50.4</v>
      </c>
      <c r="CB15" s="1">
        <v>51.2</v>
      </c>
      <c r="CC15" s="1">
        <v>52.8</v>
      </c>
      <c r="CD15" s="1">
        <v>54.9</v>
      </c>
      <c r="CE15" s="1">
        <v>57.3</v>
      </c>
      <c r="CF15" s="1">
        <v>59.8</v>
      </c>
      <c r="CG15" s="1">
        <v>61.4</v>
      </c>
      <c r="CH15" s="1">
        <v>64</v>
      </c>
      <c r="CI15" s="1">
        <v>66</v>
      </c>
      <c r="CJ15" s="1">
        <v>67.6</v>
      </c>
      <c r="CK15" s="1">
        <v>69</v>
      </c>
      <c r="CL15" s="1">
        <v>70.6</v>
      </c>
      <c r="CM15" s="1">
        <v>72.7</v>
      </c>
      <c r="CN15" s="1">
        <v>74.4</v>
      </c>
      <c r="CO15" s="1">
        <v>76</v>
      </c>
      <c r="CP15" s="1">
        <v>77.6</v>
      </c>
      <c r="CQ15" s="1">
        <v>79.5</v>
      </c>
      <c r="CS15" s="1"/>
      <c r="CT15" s="10" t="s">
        <v>279</v>
      </c>
      <c r="CU15" s="1">
        <v>58.9</v>
      </c>
      <c r="CV15" s="1">
        <v>58.5</v>
      </c>
      <c r="CW15" s="1">
        <v>59</v>
      </c>
      <c r="CX15" s="1">
        <v>58.8</v>
      </c>
      <c r="CY15" s="1">
        <v>57.7</v>
      </c>
      <c r="CZ15" s="1">
        <v>56.8</v>
      </c>
      <c r="DA15" s="1">
        <v>54.3</v>
      </c>
      <c r="DB15" s="1">
        <v>53.8</v>
      </c>
      <c r="DC15" s="1">
        <v>52.6</v>
      </c>
      <c r="DD15" s="1">
        <v>51.3</v>
      </c>
      <c r="DE15" s="1">
        <v>50.5</v>
      </c>
      <c r="DF15" s="1">
        <v>50.5</v>
      </c>
      <c r="DG15" s="1">
        <v>50.4</v>
      </c>
      <c r="DH15" s="1">
        <v>51.6</v>
      </c>
      <c r="DI15" s="1">
        <v>52.9</v>
      </c>
      <c r="DJ15" s="1">
        <v>53.9</v>
      </c>
      <c r="DK15" s="1">
        <v>54.9</v>
      </c>
      <c r="DL15" s="1">
        <v>56</v>
      </c>
      <c r="DM15" s="1">
        <v>56.5</v>
      </c>
      <c r="DN15" s="1">
        <v>57</v>
      </c>
      <c r="DO15" s="1">
        <v>57.5</v>
      </c>
      <c r="DQ15" s="1"/>
      <c r="DR15" s="10" t="s">
        <v>279</v>
      </c>
      <c r="DS15" s="1">
        <v>14.9</v>
      </c>
      <c r="DT15" s="1">
        <v>15.3</v>
      </c>
      <c r="DU15" s="1">
        <v>14.9</v>
      </c>
      <c r="DV15" s="1">
        <v>16.5</v>
      </c>
      <c r="DW15" s="1">
        <v>17.1</v>
      </c>
      <c r="DX15" s="1">
        <v>17.9</v>
      </c>
      <c r="DY15" s="1">
        <v>18.8</v>
      </c>
      <c r="DZ15" s="1">
        <v>20.3</v>
      </c>
      <c r="EA15" s="1">
        <v>21.9</v>
      </c>
      <c r="EB15" s="1">
        <v>23.9</v>
      </c>
      <c r="EC15" s="1">
        <v>24</v>
      </c>
      <c r="ED15" s="1">
        <v>25.7</v>
      </c>
      <c r="EE15" s="1">
        <v>27.1</v>
      </c>
      <c r="EF15" s="1">
        <v>29</v>
      </c>
      <c r="EG15" s="1">
        <v>31.2</v>
      </c>
      <c r="EH15" s="1">
        <v>33.7</v>
      </c>
      <c r="EI15" s="1">
        <v>36.6</v>
      </c>
      <c r="EJ15" s="1">
        <v>39</v>
      </c>
      <c r="EK15" s="1">
        <v>40.3</v>
      </c>
      <c r="EL15" s="1">
        <v>42.1</v>
      </c>
      <c r="EM15" s="1">
        <v>44</v>
      </c>
      <c r="EO15" s="1"/>
      <c r="EP15" s="10" t="s">
        <v>279</v>
      </c>
      <c r="EQ15" s="1">
        <v>213.5</v>
      </c>
      <c r="ER15" s="1">
        <v>212.8</v>
      </c>
      <c r="ES15" s="1">
        <v>211.1</v>
      </c>
      <c r="ET15" s="1">
        <v>208.3</v>
      </c>
      <c r="EU15" s="1">
        <v>208.4</v>
      </c>
      <c r="EV15" s="1">
        <v>212.3</v>
      </c>
      <c r="EW15" s="1">
        <v>216.4</v>
      </c>
      <c r="EX15" s="1">
        <v>221.7</v>
      </c>
      <c r="EY15" s="1">
        <v>227.8</v>
      </c>
      <c r="EZ15" s="1">
        <v>235.3</v>
      </c>
      <c r="FA15" s="1">
        <v>243.2</v>
      </c>
      <c r="FB15" s="1">
        <v>252.3</v>
      </c>
      <c r="FC15" s="1">
        <v>260.7</v>
      </c>
      <c r="FD15" s="1">
        <v>269.3</v>
      </c>
      <c r="FE15" s="1">
        <v>277.8</v>
      </c>
      <c r="FF15" s="1">
        <v>286.4</v>
      </c>
      <c r="FG15" s="1">
        <v>295.5</v>
      </c>
      <c r="FH15" s="1">
        <v>305.9</v>
      </c>
      <c r="FI15" s="1">
        <v>316.6</v>
      </c>
      <c r="FJ15" s="1">
        <v>327.9</v>
      </c>
      <c r="FK15" s="1">
        <v>340.6</v>
      </c>
    </row>
    <row r="16" ht="14.5" spans="1:167">
      <c r="A16" s="1"/>
      <c r="B16" s="10" t="s">
        <v>283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0.3</v>
      </c>
      <c r="I16" s="1">
        <v>0.7</v>
      </c>
      <c r="J16" s="1">
        <v>1.1</v>
      </c>
      <c r="K16" s="1">
        <v>1.4</v>
      </c>
      <c r="L16" s="1">
        <v>1.7</v>
      </c>
      <c r="M16" s="1">
        <v>1.9</v>
      </c>
      <c r="N16" s="1">
        <v>2.2</v>
      </c>
      <c r="O16" s="1">
        <v>2.1</v>
      </c>
      <c r="P16" s="1">
        <v>1.9</v>
      </c>
      <c r="Q16" s="1">
        <v>1.7</v>
      </c>
      <c r="R16" s="1">
        <v>1.5</v>
      </c>
      <c r="S16" s="1">
        <v>1.5</v>
      </c>
      <c r="T16" s="1">
        <v>1.6</v>
      </c>
      <c r="U16" s="1">
        <v>1.6</v>
      </c>
      <c r="V16" s="1">
        <v>1.6</v>
      </c>
      <c r="W16" s="1">
        <v>1.7</v>
      </c>
      <c r="Y16" s="1"/>
      <c r="Z16" s="10" t="s">
        <v>283</v>
      </c>
      <c r="AA16" s="1">
        <v>79.7</v>
      </c>
      <c r="AB16" s="1">
        <v>80.4</v>
      </c>
      <c r="AC16" s="1">
        <v>78.4</v>
      </c>
      <c r="AD16" s="1">
        <v>80.6</v>
      </c>
      <c r="AE16" s="1">
        <v>82.1</v>
      </c>
      <c r="AF16" s="1">
        <v>82.1</v>
      </c>
      <c r="AG16" s="1">
        <v>78.7</v>
      </c>
      <c r="AH16" s="1">
        <v>78</v>
      </c>
      <c r="AI16" s="1">
        <v>74.7</v>
      </c>
      <c r="AJ16" s="1">
        <v>72</v>
      </c>
      <c r="AK16" s="1">
        <v>68.1</v>
      </c>
      <c r="AL16" s="1">
        <v>65.4</v>
      </c>
      <c r="AM16" s="1">
        <v>62.9</v>
      </c>
      <c r="AN16" s="1">
        <v>63.5</v>
      </c>
      <c r="AO16" s="1">
        <v>64</v>
      </c>
      <c r="AP16" s="1">
        <v>64.4</v>
      </c>
      <c r="AQ16" s="1">
        <v>64.8</v>
      </c>
      <c r="AR16" s="1">
        <v>65.2</v>
      </c>
      <c r="AS16" s="1">
        <v>66</v>
      </c>
      <c r="AT16" s="1">
        <v>66.8</v>
      </c>
      <c r="AU16" s="1">
        <v>67.7</v>
      </c>
      <c r="AW16" s="1"/>
      <c r="AX16" s="10" t="s">
        <v>283</v>
      </c>
      <c r="AY16" s="1">
        <v>857.5</v>
      </c>
      <c r="AZ16" s="1">
        <v>873.4</v>
      </c>
      <c r="BA16" s="1">
        <v>895.9</v>
      </c>
      <c r="BB16" s="1">
        <v>910.4</v>
      </c>
      <c r="BC16" s="1">
        <v>931.5</v>
      </c>
      <c r="BD16" s="1">
        <v>958.8</v>
      </c>
      <c r="BE16" s="1">
        <v>975.8</v>
      </c>
      <c r="BF16" s="1">
        <v>989</v>
      </c>
      <c r="BG16" s="1">
        <v>1001.5</v>
      </c>
      <c r="BH16" s="1">
        <v>1011.4</v>
      </c>
      <c r="BI16" s="1">
        <v>1031.3</v>
      </c>
      <c r="BJ16" s="1">
        <v>1049.1</v>
      </c>
      <c r="BK16" s="1">
        <v>1058.9</v>
      </c>
      <c r="BL16" s="1">
        <v>1079.5</v>
      </c>
      <c r="BM16" s="1">
        <v>1098.4</v>
      </c>
      <c r="BN16" s="1">
        <v>1131.2</v>
      </c>
      <c r="BO16" s="1">
        <v>1153.5</v>
      </c>
      <c r="BP16" s="1">
        <v>1174.3</v>
      </c>
      <c r="BQ16" s="1">
        <v>1196.7</v>
      </c>
      <c r="BR16" s="1">
        <v>1213.6</v>
      </c>
      <c r="BS16" s="1">
        <v>1237.1</v>
      </c>
      <c r="BU16" s="1"/>
      <c r="BV16" s="10" t="s">
        <v>283</v>
      </c>
      <c r="BW16" s="1">
        <v>58</v>
      </c>
      <c r="BX16" s="1">
        <v>58.4</v>
      </c>
      <c r="BY16" s="1">
        <v>58.5</v>
      </c>
      <c r="BZ16" s="1">
        <v>58.6</v>
      </c>
      <c r="CA16" s="1">
        <v>58.8</v>
      </c>
      <c r="CB16" s="1">
        <v>58.6</v>
      </c>
      <c r="CC16" s="1">
        <v>57.9</v>
      </c>
      <c r="CD16" s="1">
        <v>57.2</v>
      </c>
      <c r="CE16" s="1">
        <v>56.6</v>
      </c>
      <c r="CF16" s="1">
        <v>56.3</v>
      </c>
      <c r="CG16" s="1">
        <v>55.3</v>
      </c>
      <c r="CH16" s="1">
        <v>54.5</v>
      </c>
      <c r="CI16" s="1">
        <v>54</v>
      </c>
      <c r="CJ16" s="1">
        <v>54.3</v>
      </c>
      <c r="CK16" s="1">
        <v>54.5</v>
      </c>
      <c r="CL16" s="1">
        <v>54.8</v>
      </c>
      <c r="CM16" s="1">
        <v>55.4</v>
      </c>
      <c r="CN16" s="1">
        <v>55.6</v>
      </c>
      <c r="CO16" s="1">
        <v>56.3</v>
      </c>
      <c r="CP16" s="1">
        <v>57</v>
      </c>
      <c r="CQ16" s="1">
        <v>57.8</v>
      </c>
      <c r="CS16" s="1"/>
      <c r="CT16" s="10" t="s">
        <v>283</v>
      </c>
      <c r="CU16" s="1">
        <v>230.2</v>
      </c>
      <c r="CV16" s="1">
        <v>231.9</v>
      </c>
      <c r="CW16" s="1">
        <v>233.2</v>
      </c>
      <c r="CX16" s="1">
        <v>235.1</v>
      </c>
      <c r="CY16" s="1">
        <v>237.8</v>
      </c>
      <c r="CZ16" s="1">
        <v>241.8</v>
      </c>
      <c r="DA16" s="1">
        <v>246.1</v>
      </c>
      <c r="DB16" s="1">
        <v>249.7</v>
      </c>
      <c r="DC16" s="1">
        <v>254.8</v>
      </c>
      <c r="DD16" s="1">
        <v>258.9</v>
      </c>
      <c r="DE16" s="1">
        <v>263.3</v>
      </c>
      <c r="DF16" s="1">
        <v>267.1</v>
      </c>
      <c r="DG16" s="1">
        <v>270.7</v>
      </c>
      <c r="DH16" s="1">
        <v>273.2</v>
      </c>
      <c r="DI16" s="1">
        <v>275.8</v>
      </c>
      <c r="DJ16" s="1">
        <v>277.6</v>
      </c>
      <c r="DK16" s="1">
        <v>278.6</v>
      </c>
      <c r="DL16" s="1">
        <v>280.1</v>
      </c>
      <c r="DM16" s="1">
        <v>281</v>
      </c>
      <c r="DN16" s="1">
        <v>281.6</v>
      </c>
      <c r="DO16" s="1">
        <v>282</v>
      </c>
      <c r="DQ16" s="1"/>
      <c r="DR16" s="10" t="s">
        <v>283</v>
      </c>
      <c r="DS16" s="1">
        <v>225.2</v>
      </c>
      <c r="DT16" s="1">
        <v>231.3</v>
      </c>
      <c r="DU16" s="1">
        <v>237.6</v>
      </c>
      <c r="DV16" s="1">
        <v>243.5</v>
      </c>
      <c r="DW16" s="1">
        <v>249.7</v>
      </c>
      <c r="DX16" s="1">
        <v>255.2</v>
      </c>
      <c r="DY16" s="1">
        <v>261.1</v>
      </c>
      <c r="DZ16" s="1">
        <v>265.7</v>
      </c>
      <c r="EA16" s="1">
        <v>273.6</v>
      </c>
      <c r="EB16" s="1">
        <v>280</v>
      </c>
      <c r="EC16" s="1">
        <v>286</v>
      </c>
      <c r="ED16" s="1">
        <v>288.8</v>
      </c>
      <c r="EE16" s="1">
        <v>292.6</v>
      </c>
      <c r="EF16" s="1">
        <v>298.4</v>
      </c>
      <c r="EG16" s="1">
        <v>305.4</v>
      </c>
      <c r="EH16" s="1">
        <v>314.8</v>
      </c>
      <c r="EI16" s="1">
        <v>326</v>
      </c>
      <c r="EJ16" s="1">
        <v>331.6</v>
      </c>
      <c r="EK16" s="1">
        <v>335.4</v>
      </c>
      <c r="EL16" s="1">
        <v>342.4</v>
      </c>
      <c r="EM16" s="1">
        <v>349.5</v>
      </c>
      <c r="EO16" s="1"/>
      <c r="EP16" s="10" t="s">
        <v>283</v>
      </c>
      <c r="EQ16" s="1">
        <v>290.5</v>
      </c>
      <c r="ER16" s="1">
        <v>294.7</v>
      </c>
      <c r="ES16" s="1">
        <v>303.5</v>
      </c>
      <c r="ET16" s="1">
        <v>313.8</v>
      </c>
      <c r="EU16" s="1">
        <v>326.4</v>
      </c>
      <c r="EV16" s="1">
        <v>337.3</v>
      </c>
      <c r="EW16" s="1">
        <v>346.6</v>
      </c>
      <c r="EX16" s="1">
        <v>357.1</v>
      </c>
      <c r="EY16" s="1">
        <v>369.5</v>
      </c>
      <c r="EZ16" s="1">
        <v>378.3</v>
      </c>
      <c r="FA16" s="1">
        <v>382.6</v>
      </c>
      <c r="FB16" s="1">
        <v>382.6</v>
      </c>
      <c r="FC16" s="1">
        <v>386.5</v>
      </c>
      <c r="FD16" s="1">
        <v>391.1</v>
      </c>
      <c r="FE16" s="1">
        <v>395.3</v>
      </c>
      <c r="FF16" s="1">
        <v>399.4</v>
      </c>
      <c r="FG16" s="1">
        <v>403.7</v>
      </c>
      <c r="FH16" s="1">
        <v>409.5</v>
      </c>
      <c r="FI16" s="1">
        <v>419.7</v>
      </c>
      <c r="FJ16" s="1">
        <v>430.5</v>
      </c>
      <c r="FK16" s="1">
        <v>442.8</v>
      </c>
    </row>
    <row r="17" ht="14.5" spans="1:167">
      <c r="A17" s="1"/>
      <c r="B17" s="10" t="s">
        <v>281</v>
      </c>
      <c r="C17" s="1">
        <v>50.4</v>
      </c>
      <c r="D17" s="1">
        <v>51.5</v>
      </c>
      <c r="E17" s="1">
        <v>52.9</v>
      </c>
      <c r="F17" s="1">
        <v>54.3</v>
      </c>
      <c r="G17" s="1">
        <v>54.7</v>
      </c>
      <c r="H17" s="1">
        <v>55</v>
      </c>
      <c r="I17" s="1">
        <v>55</v>
      </c>
      <c r="J17" s="1">
        <v>54.6</v>
      </c>
      <c r="K17" s="1">
        <v>54.2</v>
      </c>
      <c r="L17" s="1">
        <v>52.9</v>
      </c>
      <c r="M17" s="1">
        <v>51.5</v>
      </c>
      <c r="N17" s="1">
        <v>50.3</v>
      </c>
      <c r="O17" s="1">
        <v>48.9</v>
      </c>
      <c r="P17" s="1">
        <v>47.9</v>
      </c>
      <c r="Q17" s="1">
        <v>46.5</v>
      </c>
      <c r="R17" s="1">
        <v>44.8</v>
      </c>
      <c r="S17" s="1">
        <v>43.2</v>
      </c>
      <c r="T17" s="1">
        <v>41.6</v>
      </c>
      <c r="U17" s="1">
        <v>41.2</v>
      </c>
      <c r="V17" s="1">
        <v>40.7</v>
      </c>
      <c r="W17" s="1">
        <v>40.4</v>
      </c>
      <c r="Y17" s="1"/>
      <c r="Z17" s="10" t="s">
        <v>281</v>
      </c>
      <c r="AA17" s="1">
        <v>84.6</v>
      </c>
      <c r="AB17" s="1">
        <v>81.2</v>
      </c>
      <c r="AC17" s="1">
        <v>77.2</v>
      </c>
      <c r="AD17" s="1">
        <v>71.8</v>
      </c>
      <c r="AE17" s="1">
        <v>67.9</v>
      </c>
      <c r="AF17" s="1">
        <v>63.6</v>
      </c>
      <c r="AG17" s="1">
        <v>61.4</v>
      </c>
      <c r="AH17" s="1">
        <v>58.5</v>
      </c>
      <c r="AI17" s="1">
        <v>57.2</v>
      </c>
      <c r="AJ17" s="1">
        <v>55.2</v>
      </c>
      <c r="AK17" s="1">
        <v>53.3</v>
      </c>
      <c r="AL17" s="1">
        <v>49.1</v>
      </c>
      <c r="AM17" s="1">
        <v>45.3</v>
      </c>
      <c r="AN17" s="1">
        <v>37.6</v>
      </c>
      <c r="AO17" s="1">
        <v>31.1</v>
      </c>
      <c r="AP17" s="1">
        <v>25.7</v>
      </c>
      <c r="AQ17" s="1">
        <v>21.2</v>
      </c>
      <c r="AR17" s="1">
        <v>17.6</v>
      </c>
      <c r="AS17" s="1">
        <v>15.8</v>
      </c>
      <c r="AT17" s="1">
        <v>14.2</v>
      </c>
      <c r="AU17" s="1">
        <v>12.9</v>
      </c>
      <c r="AW17" s="1"/>
      <c r="AX17" s="10" t="s">
        <v>281</v>
      </c>
      <c r="AY17" s="1">
        <v>38.3</v>
      </c>
      <c r="AZ17" s="1">
        <v>39.3</v>
      </c>
      <c r="BA17" s="1">
        <v>36.6</v>
      </c>
      <c r="BB17" s="1">
        <v>36.1</v>
      </c>
      <c r="BC17" s="1">
        <v>36.9</v>
      </c>
      <c r="BD17" s="1">
        <v>35.7</v>
      </c>
      <c r="BE17" s="1">
        <v>37.5</v>
      </c>
      <c r="BF17" s="1">
        <v>38.4</v>
      </c>
      <c r="BG17" s="1">
        <v>38.2</v>
      </c>
      <c r="BH17" s="1">
        <v>39.8</v>
      </c>
      <c r="BI17" s="1">
        <v>38.4</v>
      </c>
      <c r="BJ17" s="1">
        <v>36.1</v>
      </c>
      <c r="BK17" s="1">
        <v>34.8</v>
      </c>
      <c r="BL17" s="1">
        <v>30.3</v>
      </c>
      <c r="BM17" s="1">
        <v>26.4</v>
      </c>
      <c r="BN17" s="1">
        <v>23.3</v>
      </c>
      <c r="BO17" s="1">
        <v>20.4</v>
      </c>
      <c r="BP17" s="1">
        <v>17.8</v>
      </c>
      <c r="BQ17" s="1">
        <v>16.6</v>
      </c>
      <c r="BR17" s="1">
        <v>15.4</v>
      </c>
      <c r="BS17" s="1">
        <v>14.5</v>
      </c>
      <c r="BU17" s="1"/>
      <c r="BV17" s="10" t="s">
        <v>281</v>
      </c>
      <c r="BW17" s="1">
        <v>0.3</v>
      </c>
      <c r="BX17" s="1">
        <v>0.3</v>
      </c>
      <c r="BY17" s="1">
        <v>0.3</v>
      </c>
      <c r="BZ17" s="1">
        <v>0.3</v>
      </c>
      <c r="CA17" s="1">
        <v>0.3</v>
      </c>
      <c r="CB17" s="1">
        <v>0.4</v>
      </c>
      <c r="CC17" s="1">
        <v>0.3</v>
      </c>
      <c r="CD17" s="1">
        <v>0.3</v>
      </c>
      <c r="CE17" s="1">
        <v>0.3</v>
      </c>
      <c r="CF17" s="1">
        <v>0.3</v>
      </c>
      <c r="CG17" s="1">
        <v>0.3</v>
      </c>
      <c r="CH17" s="1">
        <v>0.2</v>
      </c>
      <c r="CI17" s="1">
        <v>0.1</v>
      </c>
      <c r="CJ17" s="1">
        <v>0.1</v>
      </c>
      <c r="CK17" s="1">
        <v>0.1</v>
      </c>
      <c r="CL17" s="1">
        <v>0.1</v>
      </c>
      <c r="CM17" s="1">
        <v>0.1</v>
      </c>
      <c r="CN17" s="1">
        <v>0.1</v>
      </c>
      <c r="CO17" s="1">
        <v>0.1</v>
      </c>
      <c r="CP17" s="1">
        <v>0.1</v>
      </c>
      <c r="CQ17" s="1">
        <v>0.1</v>
      </c>
      <c r="CS17" s="1"/>
      <c r="CT17" s="10" t="s">
        <v>281</v>
      </c>
      <c r="CU17" s="1">
        <v>3</v>
      </c>
      <c r="CV17" s="1">
        <v>3</v>
      </c>
      <c r="CW17" s="1">
        <v>2.9</v>
      </c>
      <c r="CX17" s="1">
        <v>2.9</v>
      </c>
      <c r="CY17" s="1">
        <v>2.9</v>
      </c>
      <c r="CZ17" s="1">
        <v>2.3</v>
      </c>
      <c r="DA17" s="1">
        <v>2.3</v>
      </c>
      <c r="DB17" s="1">
        <v>2.3</v>
      </c>
      <c r="DC17" s="1">
        <v>2.4</v>
      </c>
      <c r="DD17" s="1">
        <v>2.3</v>
      </c>
      <c r="DE17" s="1">
        <v>2.2</v>
      </c>
      <c r="DF17" s="1">
        <v>2</v>
      </c>
      <c r="DG17" s="1">
        <v>2</v>
      </c>
      <c r="DH17" s="1">
        <v>1.9</v>
      </c>
      <c r="DI17" s="1">
        <v>1.8</v>
      </c>
      <c r="DJ17" s="1">
        <v>1.7</v>
      </c>
      <c r="DK17" s="1">
        <v>1.6</v>
      </c>
      <c r="DL17" s="1">
        <v>1.5</v>
      </c>
      <c r="DM17" s="1">
        <v>1.6</v>
      </c>
      <c r="DN17" s="1">
        <v>1.5</v>
      </c>
      <c r="DO17" s="1">
        <v>1.4</v>
      </c>
      <c r="DQ17" s="1"/>
      <c r="DR17" s="10" t="s">
        <v>281</v>
      </c>
      <c r="DS17" s="1">
        <v>1.1</v>
      </c>
      <c r="DT17" s="1">
        <v>1.3</v>
      </c>
      <c r="DU17" s="1">
        <v>1.2</v>
      </c>
      <c r="DV17" s="1">
        <v>1.3</v>
      </c>
      <c r="DW17" s="1">
        <v>1.7</v>
      </c>
      <c r="DX17" s="1">
        <v>2</v>
      </c>
      <c r="DY17" s="1">
        <v>2.2</v>
      </c>
      <c r="DZ17" s="1">
        <v>2.3</v>
      </c>
      <c r="EA17" s="1">
        <v>2.5</v>
      </c>
      <c r="EB17" s="1">
        <v>2.8</v>
      </c>
      <c r="EC17" s="1">
        <v>2.9</v>
      </c>
      <c r="ED17" s="1">
        <v>2.7</v>
      </c>
      <c r="EE17" s="1">
        <v>2.7</v>
      </c>
      <c r="EF17" s="1">
        <v>2.6</v>
      </c>
      <c r="EG17" s="1">
        <v>2.6</v>
      </c>
      <c r="EH17" s="1">
        <v>2.6</v>
      </c>
      <c r="EI17" s="1">
        <v>2.6</v>
      </c>
      <c r="EJ17" s="1">
        <v>2.5</v>
      </c>
      <c r="EK17" s="1">
        <v>2.5</v>
      </c>
      <c r="EL17" s="1">
        <v>2.5</v>
      </c>
      <c r="EM17" s="1">
        <v>2.5</v>
      </c>
      <c r="EO17" s="1"/>
      <c r="EP17" s="10" t="s">
        <v>281</v>
      </c>
      <c r="EQ17" s="1">
        <v>8.8</v>
      </c>
      <c r="ER17" s="1">
        <v>9.3</v>
      </c>
      <c r="ES17" s="1">
        <v>9.6</v>
      </c>
      <c r="ET17" s="1">
        <v>9.5</v>
      </c>
      <c r="EU17" s="1">
        <v>9.6</v>
      </c>
      <c r="EV17" s="1">
        <v>9.5</v>
      </c>
      <c r="EW17" s="1">
        <v>9.5</v>
      </c>
      <c r="EX17" s="1">
        <v>9.6</v>
      </c>
      <c r="EY17" s="1">
        <v>9.3</v>
      </c>
      <c r="EZ17" s="1">
        <v>8.8</v>
      </c>
      <c r="FA17" s="1">
        <v>8.6</v>
      </c>
      <c r="FB17" s="1">
        <v>8.6</v>
      </c>
      <c r="FC17" s="1">
        <v>8.3</v>
      </c>
      <c r="FD17" s="1">
        <v>7.8</v>
      </c>
      <c r="FE17" s="1">
        <v>7.5</v>
      </c>
      <c r="FF17" s="1">
        <v>7.3</v>
      </c>
      <c r="FG17" s="1">
        <v>7.1</v>
      </c>
      <c r="FH17" s="1">
        <v>6.9</v>
      </c>
      <c r="FI17" s="1">
        <v>6.9</v>
      </c>
      <c r="FJ17" s="1">
        <v>6.9</v>
      </c>
      <c r="FK17" s="1">
        <v>6.9</v>
      </c>
    </row>
    <row r="18" ht="14.5" spans="1:167">
      <c r="A18" s="1"/>
      <c r="B18" s="10" t="s">
        <v>414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Y18" s="1"/>
      <c r="Z18" s="10" t="s">
        <v>414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W18" s="1"/>
      <c r="AX18" s="10" t="s">
        <v>414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U18" s="1"/>
      <c r="BV18" s="10" t="s">
        <v>414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S18" s="1"/>
      <c r="CT18" s="10" t="s">
        <v>414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Q18" s="1"/>
      <c r="DR18" s="10" t="s">
        <v>414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O18" s="1"/>
      <c r="EP18" s="10" t="s">
        <v>414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</row>
    <row r="19" ht="14.5" spans="1:167">
      <c r="A19" s="1"/>
      <c r="B19" s="16" t="s">
        <v>316</v>
      </c>
      <c r="C19" s="1">
        <v>0.5</v>
      </c>
      <c r="D19" s="1">
        <v>0.5</v>
      </c>
      <c r="E19" s="1">
        <v>0.4</v>
      </c>
      <c r="F19" s="1">
        <v>0.4</v>
      </c>
      <c r="G19" s="1">
        <v>0.4</v>
      </c>
      <c r="H19" s="1">
        <v>0.4</v>
      </c>
      <c r="I19" s="1">
        <v>0.4</v>
      </c>
      <c r="J19" s="1">
        <v>0.4</v>
      </c>
      <c r="K19" s="1">
        <v>0.5</v>
      </c>
      <c r="L19" s="1">
        <v>0.5</v>
      </c>
      <c r="M19" s="1">
        <v>0.5</v>
      </c>
      <c r="N19" s="1">
        <v>0.6</v>
      </c>
      <c r="O19" s="1">
        <v>0.6</v>
      </c>
      <c r="P19" s="1">
        <v>0.7</v>
      </c>
      <c r="Q19" s="1">
        <v>0.8</v>
      </c>
      <c r="R19" s="1">
        <v>0.9</v>
      </c>
      <c r="S19" s="1">
        <v>1</v>
      </c>
      <c r="T19" s="1">
        <v>1.1</v>
      </c>
      <c r="U19" s="1">
        <v>1.2</v>
      </c>
      <c r="V19" s="1">
        <v>1.3</v>
      </c>
      <c r="W19" s="1">
        <v>1.3</v>
      </c>
      <c r="Y19" s="1"/>
      <c r="Z19" s="16" t="s">
        <v>316</v>
      </c>
      <c r="AA19" s="1">
        <v>0.2</v>
      </c>
      <c r="AB19" s="1">
        <v>0.2</v>
      </c>
      <c r="AC19" s="1">
        <v>0.2</v>
      </c>
      <c r="AD19" s="1">
        <v>0.2</v>
      </c>
      <c r="AE19" s="1">
        <v>0.2</v>
      </c>
      <c r="AF19" s="1">
        <v>0.2</v>
      </c>
      <c r="AG19" s="1">
        <v>0.3</v>
      </c>
      <c r="AH19" s="1">
        <v>0.3</v>
      </c>
      <c r="AI19" s="1">
        <v>0.4</v>
      </c>
      <c r="AJ19" s="1">
        <v>0.4</v>
      </c>
      <c r="AK19" s="1">
        <v>0.5</v>
      </c>
      <c r="AL19" s="1">
        <v>0.6</v>
      </c>
      <c r="AM19" s="1">
        <v>0.7</v>
      </c>
      <c r="AN19" s="1">
        <v>0.8</v>
      </c>
      <c r="AO19" s="1">
        <v>0.9</v>
      </c>
      <c r="AP19" s="1">
        <v>1.1</v>
      </c>
      <c r="AQ19" s="1">
        <v>1.2</v>
      </c>
      <c r="AR19" s="1">
        <v>1.4</v>
      </c>
      <c r="AS19" s="1">
        <v>1.5</v>
      </c>
      <c r="AT19" s="1">
        <v>1.6</v>
      </c>
      <c r="AU19" s="1">
        <v>1.7</v>
      </c>
      <c r="AW19" s="1"/>
      <c r="AX19" s="16" t="s">
        <v>316</v>
      </c>
      <c r="AY19" s="1">
        <v>5.1</v>
      </c>
      <c r="AZ19" s="1">
        <v>5.8</v>
      </c>
      <c r="BA19" s="1">
        <v>5.8</v>
      </c>
      <c r="BB19" s="1">
        <v>6.4</v>
      </c>
      <c r="BC19" s="1">
        <v>6.6</v>
      </c>
      <c r="BD19" s="1">
        <v>6.7</v>
      </c>
      <c r="BE19" s="1">
        <v>7.5</v>
      </c>
      <c r="BF19" s="1">
        <v>8.3</v>
      </c>
      <c r="BG19" s="1">
        <v>8.4</v>
      </c>
      <c r="BH19" s="1">
        <v>9.4</v>
      </c>
      <c r="BI19" s="1">
        <v>10.1</v>
      </c>
      <c r="BJ19" s="1">
        <v>11.6</v>
      </c>
      <c r="BK19" s="1">
        <v>13.5</v>
      </c>
      <c r="BL19" s="1">
        <v>15</v>
      </c>
      <c r="BM19" s="1">
        <v>16.9</v>
      </c>
      <c r="BN19" s="1">
        <v>19.4</v>
      </c>
      <c r="BO19" s="1">
        <v>22.1</v>
      </c>
      <c r="BP19" s="1">
        <v>24.6</v>
      </c>
      <c r="BQ19" s="1">
        <v>26.2</v>
      </c>
      <c r="BR19" s="1">
        <v>27.8</v>
      </c>
      <c r="BS19" s="1">
        <v>29.6</v>
      </c>
      <c r="BU19" s="1"/>
      <c r="BV19" s="16" t="s">
        <v>316</v>
      </c>
      <c r="BW19" s="1">
        <v>0.3</v>
      </c>
      <c r="BX19" s="1">
        <v>0.3</v>
      </c>
      <c r="BY19" s="1">
        <v>0.3</v>
      </c>
      <c r="BZ19" s="1">
        <v>0.3</v>
      </c>
      <c r="CA19" s="1">
        <v>0.4</v>
      </c>
      <c r="CB19" s="1">
        <v>0.4</v>
      </c>
      <c r="CC19" s="1">
        <v>0.4</v>
      </c>
      <c r="CD19" s="1">
        <v>0.4</v>
      </c>
      <c r="CE19" s="1">
        <v>0.3</v>
      </c>
      <c r="CF19" s="1">
        <v>0.3</v>
      </c>
      <c r="CG19" s="1">
        <v>0.3</v>
      </c>
      <c r="CH19" s="1">
        <v>0.2</v>
      </c>
      <c r="CI19" s="1">
        <v>0.1</v>
      </c>
      <c r="CJ19" s="1">
        <v>0.1</v>
      </c>
      <c r="CK19" s="1">
        <v>0.1</v>
      </c>
      <c r="CL19" s="1">
        <v>0.1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S19" s="1"/>
      <c r="CT19" s="16" t="s">
        <v>316</v>
      </c>
      <c r="CU19" s="1">
        <v>1.3</v>
      </c>
      <c r="CV19" s="1">
        <v>1.3</v>
      </c>
      <c r="CW19" s="1">
        <v>1.3</v>
      </c>
      <c r="CX19" s="1">
        <v>1.3</v>
      </c>
      <c r="CY19" s="1">
        <v>1.3</v>
      </c>
      <c r="CZ19" s="1">
        <v>1</v>
      </c>
      <c r="DA19" s="1">
        <v>1</v>
      </c>
      <c r="DB19" s="1">
        <v>1</v>
      </c>
      <c r="DC19" s="1">
        <v>1.1</v>
      </c>
      <c r="DD19" s="1">
        <v>1.2</v>
      </c>
      <c r="DE19" s="1">
        <v>1.2</v>
      </c>
      <c r="DF19" s="1">
        <v>1.3</v>
      </c>
      <c r="DG19" s="1">
        <v>1.5</v>
      </c>
      <c r="DH19" s="1">
        <v>1.7</v>
      </c>
      <c r="DI19" s="1">
        <v>2</v>
      </c>
      <c r="DJ19" s="1">
        <v>2.3</v>
      </c>
      <c r="DK19" s="1">
        <v>2.7</v>
      </c>
      <c r="DL19" s="1">
        <v>3.1</v>
      </c>
      <c r="DM19" s="1">
        <v>3.3</v>
      </c>
      <c r="DN19" s="1">
        <v>3.5</v>
      </c>
      <c r="DO19" s="1">
        <v>3.7</v>
      </c>
      <c r="DQ19" s="1"/>
      <c r="DR19" s="16" t="s">
        <v>316</v>
      </c>
      <c r="DS19" s="1">
        <v>1.7</v>
      </c>
      <c r="DT19" s="1">
        <v>1.5</v>
      </c>
      <c r="DU19" s="1">
        <v>1.4</v>
      </c>
      <c r="DV19" s="1">
        <v>1.5</v>
      </c>
      <c r="DW19" s="1">
        <v>2</v>
      </c>
      <c r="DX19" s="1">
        <v>2.3</v>
      </c>
      <c r="DY19" s="1">
        <v>2.6</v>
      </c>
      <c r="DZ19" s="1">
        <v>2.7</v>
      </c>
      <c r="EA19" s="1">
        <v>2.8</v>
      </c>
      <c r="EB19" s="1">
        <v>2.9</v>
      </c>
      <c r="EC19" s="1">
        <v>2.8</v>
      </c>
      <c r="ED19" s="1">
        <v>2.4</v>
      </c>
      <c r="EE19" s="1">
        <v>2.2</v>
      </c>
      <c r="EF19" s="1">
        <v>1.9</v>
      </c>
      <c r="EG19" s="1">
        <v>1.7</v>
      </c>
      <c r="EH19" s="1">
        <v>1.6</v>
      </c>
      <c r="EI19" s="1">
        <v>1.5</v>
      </c>
      <c r="EJ19" s="1">
        <v>1.3</v>
      </c>
      <c r="EK19" s="1">
        <v>1.3</v>
      </c>
      <c r="EL19" s="1">
        <v>1.3</v>
      </c>
      <c r="EM19" s="1">
        <v>1.2</v>
      </c>
      <c r="EO19" s="1"/>
      <c r="EP19" s="16" t="s">
        <v>316</v>
      </c>
      <c r="EQ19" s="1">
        <v>2.6</v>
      </c>
      <c r="ER19" s="1">
        <v>2.5</v>
      </c>
      <c r="ES19" s="1">
        <v>2.6</v>
      </c>
      <c r="ET19" s="1">
        <v>2.5</v>
      </c>
      <c r="EU19" s="1">
        <v>2.5</v>
      </c>
      <c r="EV19" s="1">
        <v>2.5</v>
      </c>
      <c r="EW19" s="1">
        <v>2.4</v>
      </c>
      <c r="EX19" s="1">
        <v>2.4</v>
      </c>
      <c r="EY19" s="1">
        <v>2.3</v>
      </c>
      <c r="EZ19" s="1">
        <v>2.2</v>
      </c>
      <c r="FA19" s="1">
        <v>2.3</v>
      </c>
      <c r="FB19" s="1">
        <v>2.4</v>
      </c>
      <c r="FC19" s="1">
        <v>2.7</v>
      </c>
      <c r="FD19" s="1">
        <v>2.9</v>
      </c>
      <c r="FE19" s="1">
        <v>3.3</v>
      </c>
      <c r="FF19" s="1">
        <v>3.7</v>
      </c>
      <c r="FG19" s="1">
        <v>4.2</v>
      </c>
      <c r="FH19" s="1">
        <v>4.7</v>
      </c>
      <c r="FI19" s="1">
        <v>5</v>
      </c>
      <c r="FJ19" s="1">
        <v>5.4</v>
      </c>
      <c r="FK19" s="1">
        <v>5.9</v>
      </c>
    </row>
    <row r="20" ht="14.5" spans="1:167">
      <c r="A20" s="1"/>
      <c r="B20" s="10" t="s">
        <v>272</v>
      </c>
      <c r="C20" s="1">
        <v>4.7</v>
      </c>
      <c r="D20" s="1">
        <v>4.4</v>
      </c>
      <c r="E20" s="1">
        <v>4.2</v>
      </c>
      <c r="F20" s="1">
        <v>4.2</v>
      </c>
      <c r="G20" s="1">
        <v>4.3</v>
      </c>
      <c r="H20" s="1">
        <v>4.3</v>
      </c>
      <c r="I20" s="1">
        <v>4.3</v>
      </c>
      <c r="J20" s="1">
        <v>4.3</v>
      </c>
      <c r="K20" s="1">
        <v>4.4</v>
      </c>
      <c r="L20" s="1">
        <v>4.3</v>
      </c>
      <c r="M20" s="1">
        <v>4.1</v>
      </c>
      <c r="N20" s="1">
        <v>3.9</v>
      </c>
      <c r="O20" s="1">
        <v>3.7</v>
      </c>
      <c r="P20" s="1">
        <v>3.4</v>
      </c>
      <c r="Q20" s="1">
        <v>3.1</v>
      </c>
      <c r="R20" s="1">
        <v>2.8</v>
      </c>
      <c r="S20" s="1">
        <v>2.6</v>
      </c>
      <c r="T20" s="1">
        <v>2.3</v>
      </c>
      <c r="U20" s="1">
        <v>2.2</v>
      </c>
      <c r="V20" s="1">
        <v>2.1</v>
      </c>
      <c r="W20" s="1">
        <v>2.1</v>
      </c>
      <c r="Y20" s="1"/>
      <c r="Z20" s="10" t="s">
        <v>272</v>
      </c>
      <c r="AA20" s="1">
        <v>5.1</v>
      </c>
      <c r="AB20" s="1">
        <v>4.9</v>
      </c>
      <c r="AC20" s="1">
        <v>5.1</v>
      </c>
      <c r="AD20" s="1">
        <v>4.5</v>
      </c>
      <c r="AE20" s="1">
        <v>4.2</v>
      </c>
      <c r="AF20" s="1">
        <v>5.4</v>
      </c>
      <c r="AG20" s="1">
        <v>6.3</v>
      </c>
      <c r="AH20" s="1">
        <v>6.7</v>
      </c>
      <c r="AI20" s="1">
        <v>7.4</v>
      </c>
      <c r="AJ20" s="1">
        <v>7.7</v>
      </c>
      <c r="AK20" s="1">
        <v>7.9</v>
      </c>
      <c r="AL20" s="1">
        <v>8</v>
      </c>
      <c r="AM20" s="1">
        <v>6.9</v>
      </c>
      <c r="AN20" s="1">
        <v>6.2</v>
      </c>
      <c r="AO20" s="1">
        <v>5.6</v>
      </c>
      <c r="AP20" s="1">
        <v>5</v>
      </c>
      <c r="AQ20" s="1">
        <v>4.5</v>
      </c>
      <c r="AR20" s="1">
        <v>4</v>
      </c>
      <c r="AS20" s="1">
        <v>3.8</v>
      </c>
      <c r="AT20" s="1">
        <v>3.6</v>
      </c>
      <c r="AU20" s="1">
        <v>3.5</v>
      </c>
      <c r="AW20" s="1"/>
      <c r="AX20" s="10" t="s">
        <v>272</v>
      </c>
      <c r="AY20" s="1">
        <v>7.4</v>
      </c>
      <c r="AZ20" s="1">
        <v>8.5</v>
      </c>
      <c r="BA20" s="1">
        <v>8.4</v>
      </c>
      <c r="BB20" s="1">
        <v>9.4</v>
      </c>
      <c r="BC20" s="1">
        <v>9.7</v>
      </c>
      <c r="BD20" s="1">
        <v>9.8</v>
      </c>
      <c r="BE20" s="1">
        <v>11</v>
      </c>
      <c r="BF20" s="1">
        <v>11.7</v>
      </c>
      <c r="BG20" s="1">
        <v>10.8</v>
      </c>
      <c r="BH20" s="1">
        <v>10.9</v>
      </c>
      <c r="BI20" s="1">
        <v>9.8</v>
      </c>
      <c r="BJ20" s="1">
        <v>9.3</v>
      </c>
      <c r="BK20" s="1">
        <v>8.7</v>
      </c>
      <c r="BL20" s="1">
        <v>6.9</v>
      </c>
      <c r="BM20" s="1">
        <v>5.4</v>
      </c>
      <c r="BN20" s="1">
        <v>4.3</v>
      </c>
      <c r="BO20" s="1">
        <v>3.4</v>
      </c>
      <c r="BP20" s="1">
        <v>2.7</v>
      </c>
      <c r="BQ20" s="1">
        <v>2.4</v>
      </c>
      <c r="BR20" s="1">
        <v>2.1</v>
      </c>
      <c r="BS20" s="1">
        <v>1.8</v>
      </c>
      <c r="BU20" s="1"/>
      <c r="BV20" s="10" t="s">
        <v>272</v>
      </c>
      <c r="BW20" s="1">
        <v>0.6</v>
      </c>
      <c r="BX20" s="1">
        <v>0.6</v>
      </c>
      <c r="BY20" s="1">
        <v>0.6</v>
      </c>
      <c r="BZ20" s="1">
        <v>0.6</v>
      </c>
      <c r="CA20" s="1">
        <v>0.7</v>
      </c>
      <c r="CB20" s="1">
        <v>0.8</v>
      </c>
      <c r="CC20" s="1">
        <v>0.7</v>
      </c>
      <c r="CD20" s="1">
        <v>0.7</v>
      </c>
      <c r="CE20" s="1">
        <v>0.6</v>
      </c>
      <c r="CF20" s="1">
        <v>0.6</v>
      </c>
      <c r="CG20" s="1">
        <v>0.6</v>
      </c>
      <c r="CH20" s="1">
        <v>0.4</v>
      </c>
      <c r="CI20" s="1">
        <v>0.3</v>
      </c>
      <c r="CJ20" s="1">
        <v>0.3</v>
      </c>
      <c r="CK20" s="1">
        <v>0.3</v>
      </c>
      <c r="CL20" s="1">
        <v>0.3</v>
      </c>
      <c r="CM20" s="1">
        <v>0.2</v>
      </c>
      <c r="CN20" s="1">
        <v>0.2</v>
      </c>
      <c r="CO20" s="1">
        <v>0.2</v>
      </c>
      <c r="CP20" s="1">
        <v>0.2</v>
      </c>
      <c r="CQ20" s="1">
        <v>0.2</v>
      </c>
      <c r="CS20" s="1"/>
      <c r="CT20" s="10" t="s">
        <v>272</v>
      </c>
      <c r="CU20" s="1">
        <v>1.1</v>
      </c>
      <c r="CV20" s="1">
        <v>1.1</v>
      </c>
      <c r="CW20" s="1">
        <v>1.1</v>
      </c>
      <c r="CX20" s="1">
        <v>1.1</v>
      </c>
      <c r="CY20" s="1">
        <v>1.1</v>
      </c>
      <c r="CZ20" s="1">
        <v>0.9</v>
      </c>
      <c r="DA20" s="1">
        <v>0.8</v>
      </c>
      <c r="DB20" s="1">
        <v>0.8</v>
      </c>
      <c r="DC20" s="1">
        <v>0.9</v>
      </c>
      <c r="DD20" s="1">
        <v>0.9</v>
      </c>
      <c r="DE20" s="1">
        <v>0.8</v>
      </c>
      <c r="DF20" s="1">
        <v>0.7</v>
      </c>
      <c r="DG20" s="1">
        <v>0.7</v>
      </c>
      <c r="DH20" s="1">
        <v>0.7</v>
      </c>
      <c r="DI20" s="1">
        <v>0.7</v>
      </c>
      <c r="DJ20" s="1">
        <v>0.6</v>
      </c>
      <c r="DK20" s="1">
        <v>0.5</v>
      </c>
      <c r="DL20" s="1">
        <v>0.4</v>
      </c>
      <c r="DM20" s="1">
        <v>0.4</v>
      </c>
      <c r="DN20" s="1">
        <v>0.4</v>
      </c>
      <c r="DO20" s="1">
        <v>0.3</v>
      </c>
      <c r="DQ20" s="1"/>
      <c r="DR20" s="10" t="s">
        <v>272</v>
      </c>
      <c r="DS20" s="1">
        <v>0.3</v>
      </c>
      <c r="DT20" s="1">
        <v>0.2</v>
      </c>
      <c r="DU20" s="1">
        <v>0.2</v>
      </c>
      <c r="DV20" s="1">
        <v>0.2</v>
      </c>
      <c r="DW20" s="1">
        <v>0.3</v>
      </c>
      <c r="DX20" s="1">
        <v>0.4</v>
      </c>
      <c r="DY20" s="1">
        <v>0.4</v>
      </c>
      <c r="DZ20" s="1">
        <v>0.4</v>
      </c>
      <c r="EA20" s="1">
        <v>0.5</v>
      </c>
      <c r="EB20" s="1">
        <v>0.5</v>
      </c>
      <c r="EC20" s="1">
        <v>0.6</v>
      </c>
      <c r="ED20" s="1">
        <v>0.5</v>
      </c>
      <c r="EE20" s="1">
        <v>0.6</v>
      </c>
      <c r="EF20" s="1">
        <v>0.6</v>
      </c>
      <c r="EG20" s="1">
        <v>0.6</v>
      </c>
      <c r="EH20" s="1">
        <v>0.6</v>
      </c>
      <c r="EI20" s="1">
        <v>0.6</v>
      </c>
      <c r="EJ20" s="1">
        <v>0.6</v>
      </c>
      <c r="EK20" s="1">
        <v>0.6</v>
      </c>
      <c r="EL20" s="1">
        <v>0.7</v>
      </c>
      <c r="EM20" s="1">
        <v>0.7</v>
      </c>
      <c r="EO20" s="1"/>
      <c r="EP20" s="10" t="s">
        <v>272</v>
      </c>
      <c r="EQ20" s="1">
        <v>4.1</v>
      </c>
      <c r="ER20" s="1">
        <v>3.9</v>
      </c>
      <c r="ES20" s="1">
        <v>4.1</v>
      </c>
      <c r="ET20" s="1">
        <v>4</v>
      </c>
      <c r="EU20" s="1">
        <v>3.9</v>
      </c>
      <c r="EV20" s="1">
        <v>3.9</v>
      </c>
      <c r="EW20" s="1">
        <v>3.8</v>
      </c>
      <c r="EX20" s="1">
        <v>3.8</v>
      </c>
      <c r="EY20" s="1">
        <v>3.6</v>
      </c>
      <c r="EZ20" s="1">
        <v>3.4</v>
      </c>
      <c r="FA20" s="1">
        <v>3.3</v>
      </c>
      <c r="FB20" s="1">
        <v>3.3</v>
      </c>
      <c r="FC20" s="1">
        <v>3.3</v>
      </c>
      <c r="FD20" s="1">
        <v>3.2</v>
      </c>
      <c r="FE20" s="1">
        <v>3.1</v>
      </c>
      <c r="FF20" s="1">
        <v>3</v>
      </c>
      <c r="FG20" s="1">
        <v>2.9</v>
      </c>
      <c r="FH20" s="1">
        <v>2.8</v>
      </c>
      <c r="FI20" s="1">
        <v>2.8</v>
      </c>
      <c r="FJ20" s="1">
        <v>2.8</v>
      </c>
      <c r="FK20" s="1">
        <v>2.8</v>
      </c>
    </row>
    <row r="21" ht="14.5" spans="1:16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</row>
    <row r="22" ht="14.5" spans="1:167">
      <c r="A22" s="1"/>
      <c r="B22" s="9" t="s">
        <v>274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Y22" s="1"/>
      <c r="Z22" s="9" t="s">
        <v>274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W22" s="1"/>
      <c r="AX22" s="9" t="s">
        <v>274</v>
      </c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U22" s="1"/>
      <c r="BV22" s="9" t="s">
        <v>274</v>
      </c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S22" s="1"/>
      <c r="CT22" s="9" t="s">
        <v>274</v>
      </c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Q22" s="1"/>
      <c r="DR22" s="9" t="s">
        <v>274</v>
      </c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O22" s="1"/>
      <c r="EP22" s="9" t="s">
        <v>274</v>
      </c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</row>
    <row r="23" ht="14.5" spans="1:167">
      <c r="A23" s="1"/>
      <c r="B23" s="10" t="s">
        <v>279</v>
      </c>
      <c r="C23" s="1">
        <v>68.2</v>
      </c>
      <c r="D23" s="1">
        <v>68</v>
      </c>
      <c r="E23" s="1">
        <v>67.6</v>
      </c>
      <c r="F23" s="1">
        <v>67.1</v>
      </c>
      <c r="G23" s="1">
        <v>67.4</v>
      </c>
      <c r="H23" s="1">
        <v>67.4</v>
      </c>
      <c r="I23" s="1">
        <v>67.5</v>
      </c>
      <c r="J23" s="1">
        <v>68</v>
      </c>
      <c r="K23" s="1">
        <v>68.4</v>
      </c>
      <c r="L23" s="1">
        <v>69.3</v>
      </c>
      <c r="M23" s="1">
        <v>70.3</v>
      </c>
      <c r="N23" s="1">
        <v>71.3</v>
      </c>
      <c r="O23" s="1">
        <v>72.5</v>
      </c>
      <c r="P23" s="1">
        <v>73.8</v>
      </c>
      <c r="Q23" s="1">
        <v>75</v>
      </c>
      <c r="R23" s="1">
        <v>76.2</v>
      </c>
      <c r="S23" s="1">
        <v>77.3</v>
      </c>
      <c r="T23" s="1">
        <v>78.3</v>
      </c>
      <c r="U23" s="1">
        <v>78.8</v>
      </c>
      <c r="V23" s="1">
        <v>79.3</v>
      </c>
      <c r="W23" s="1">
        <v>79.7</v>
      </c>
      <c r="Y23" s="1"/>
      <c r="Z23" s="10" t="s">
        <v>279</v>
      </c>
      <c r="AA23" s="1">
        <v>88.1</v>
      </c>
      <c r="AB23" s="1">
        <v>88.4</v>
      </c>
      <c r="AC23" s="1">
        <v>88.9</v>
      </c>
      <c r="AD23" s="1">
        <v>89.3</v>
      </c>
      <c r="AE23" s="1">
        <v>89.6</v>
      </c>
      <c r="AF23" s="1">
        <v>89.9</v>
      </c>
      <c r="AG23" s="1">
        <v>90.4</v>
      </c>
      <c r="AH23" s="1">
        <v>90.7</v>
      </c>
      <c r="AI23" s="1">
        <v>91.1</v>
      </c>
      <c r="AJ23" s="1">
        <v>91.5</v>
      </c>
      <c r="AK23" s="1">
        <v>92</v>
      </c>
      <c r="AL23" s="1">
        <v>92.5</v>
      </c>
      <c r="AM23" s="1">
        <v>93</v>
      </c>
      <c r="AN23" s="1">
        <v>93.6</v>
      </c>
      <c r="AO23" s="1">
        <v>94</v>
      </c>
      <c r="AP23" s="1">
        <v>94.4</v>
      </c>
      <c r="AQ23" s="1">
        <v>94.7</v>
      </c>
      <c r="AR23" s="1">
        <v>95</v>
      </c>
      <c r="AS23" s="1">
        <v>95.2</v>
      </c>
      <c r="AT23" s="1">
        <v>95.3</v>
      </c>
      <c r="AU23" s="1">
        <v>95.4</v>
      </c>
      <c r="AW23" s="1"/>
      <c r="AX23" s="10" t="s">
        <v>279</v>
      </c>
      <c r="AY23" s="1">
        <v>29.6</v>
      </c>
      <c r="AZ23" s="1">
        <v>28.6</v>
      </c>
      <c r="BA23" s="1">
        <v>27.9</v>
      </c>
      <c r="BB23" s="1">
        <v>27.4</v>
      </c>
      <c r="BC23" s="1">
        <v>26.7</v>
      </c>
      <c r="BD23" s="1">
        <v>25.9</v>
      </c>
      <c r="BE23" s="1">
        <v>25.3</v>
      </c>
      <c r="BF23" s="1">
        <v>24.9</v>
      </c>
      <c r="BG23" s="1">
        <v>25.1</v>
      </c>
      <c r="BH23" s="1">
        <v>25.1</v>
      </c>
      <c r="BI23" s="1">
        <v>25</v>
      </c>
      <c r="BJ23" s="1">
        <v>25.1</v>
      </c>
      <c r="BK23" s="1">
        <v>25.4</v>
      </c>
      <c r="BL23" s="1">
        <v>25.5</v>
      </c>
      <c r="BM23" s="1">
        <v>25.5</v>
      </c>
      <c r="BN23" s="1">
        <v>25.4</v>
      </c>
      <c r="BO23" s="1">
        <v>25.4</v>
      </c>
      <c r="BP23" s="1">
        <v>25.4</v>
      </c>
      <c r="BQ23" s="1">
        <v>25.3</v>
      </c>
      <c r="BR23" s="1">
        <v>25.3</v>
      </c>
      <c r="BS23" s="1">
        <v>25.3</v>
      </c>
      <c r="BU23" s="1"/>
      <c r="BV23" s="10" t="s">
        <v>279</v>
      </c>
      <c r="BW23" s="1">
        <v>45.3</v>
      </c>
      <c r="BX23" s="1">
        <v>45.1</v>
      </c>
      <c r="BY23" s="1">
        <v>45.1</v>
      </c>
      <c r="BZ23" s="1">
        <v>45.4</v>
      </c>
      <c r="CA23" s="1">
        <v>45.6</v>
      </c>
      <c r="CB23" s="1">
        <v>46</v>
      </c>
      <c r="CC23" s="1">
        <v>47</v>
      </c>
      <c r="CD23" s="1">
        <v>48.4</v>
      </c>
      <c r="CE23" s="1">
        <v>49.8</v>
      </c>
      <c r="CF23" s="1">
        <v>51</v>
      </c>
      <c r="CG23" s="1">
        <v>52.1</v>
      </c>
      <c r="CH23" s="1">
        <v>53.6</v>
      </c>
      <c r="CI23" s="1">
        <v>54.7</v>
      </c>
      <c r="CJ23" s="1">
        <v>55.2</v>
      </c>
      <c r="CK23" s="1">
        <v>55.7</v>
      </c>
      <c r="CL23" s="1">
        <v>56.2</v>
      </c>
      <c r="CM23" s="1">
        <v>56.6</v>
      </c>
      <c r="CN23" s="1">
        <v>57.1</v>
      </c>
      <c r="CO23" s="1">
        <v>57.3</v>
      </c>
      <c r="CP23" s="1">
        <v>57.5</v>
      </c>
      <c r="CQ23" s="1">
        <v>57.7</v>
      </c>
      <c r="CS23" s="1"/>
      <c r="CT23" s="10" t="s">
        <v>279</v>
      </c>
      <c r="CU23" s="1">
        <v>20</v>
      </c>
      <c r="CV23" s="1">
        <v>19.8</v>
      </c>
      <c r="CW23" s="1">
        <v>19.8</v>
      </c>
      <c r="CX23" s="1">
        <v>19.7</v>
      </c>
      <c r="CY23" s="1">
        <v>19.2</v>
      </c>
      <c r="CZ23" s="1">
        <v>18.8</v>
      </c>
      <c r="DA23" s="1">
        <v>17.8</v>
      </c>
      <c r="DB23" s="1">
        <v>17.5</v>
      </c>
      <c r="DC23" s="1">
        <v>16.9</v>
      </c>
      <c r="DD23" s="1">
        <v>16.3</v>
      </c>
      <c r="DE23" s="1">
        <v>15.9</v>
      </c>
      <c r="DF23" s="1">
        <v>15.7</v>
      </c>
      <c r="DG23" s="1">
        <v>15.5</v>
      </c>
      <c r="DH23" s="1">
        <v>15.7</v>
      </c>
      <c r="DI23" s="1">
        <v>15.9</v>
      </c>
      <c r="DJ23" s="1">
        <v>16</v>
      </c>
      <c r="DK23" s="1">
        <v>16.2</v>
      </c>
      <c r="DL23" s="1">
        <v>16.4</v>
      </c>
      <c r="DM23" s="1">
        <v>16.5</v>
      </c>
      <c r="DN23" s="1">
        <v>16.6</v>
      </c>
      <c r="DO23" s="1">
        <v>16.7</v>
      </c>
      <c r="DQ23" s="1"/>
      <c r="DR23" s="10" t="s">
        <v>279</v>
      </c>
      <c r="DS23" s="1">
        <v>6.1</v>
      </c>
      <c r="DT23" s="1">
        <v>6.1</v>
      </c>
      <c r="DU23" s="1">
        <v>5.8</v>
      </c>
      <c r="DV23" s="1">
        <v>6.3</v>
      </c>
      <c r="DW23" s="1">
        <v>6.3</v>
      </c>
      <c r="DX23" s="1">
        <v>6.4</v>
      </c>
      <c r="DY23" s="1">
        <v>6.6</v>
      </c>
      <c r="DZ23" s="1">
        <v>7</v>
      </c>
      <c r="EA23" s="1">
        <v>7.3</v>
      </c>
      <c r="EB23" s="1">
        <v>7.7</v>
      </c>
      <c r="EC23" s="1">
        <v>7.6</v>
      </c>
      <c r="ED23" s="1">
        <v>8</v>
      </c>
      <c r="EE23" s="1">
        <v>8.4</v>
      </c>
      <c r="EF23" s="1">
        <v>8.7</v>
      </c>
      <c r="EG23" s="1">
        <v>9.1</v>
      </c>
      <c r="EH23" s="1">
        <v>9.5</v>
      </c>
      <c r="EI23" s="1">
        <v>10</v>
      </c>
      <c r="EJ23" s="1">
        <v>10.4</v>
      </c>
      <c r="EK23" s="1">
        <v>10.6</v>
      </c>
      <c r="EL23" s="1">
        <v>10.8</v>
      </c>
      <c r="EM23" s="1">
        <v>11</v>
      </c>
      <c r="EO23" s="1"/>
      <c r="EP23" s="10" t="s">
        <v>279</v>
      </c>
      <c r="EQ23" s="1">
        <v>41.1</v>
      </c>
      <c r="ER23" s="1">
        <v>40.7</v>
      </c>
      <c r="ES23" s="1">
        <v>39.8</v>
      </c>
      <c r="ET23" s="1">
        <v>38.7</v>
      </c>
      <c r="EU23" s="1">
        <v>37.8</v>
      </c>
      <c r="EV23" s="1">
        <v>37.5</v>
      </c>
      <c r="EW23" s="1">
        <v>37.4</v>
      </c>
      <c r="EX23" s="1">
        <v>37.3</v>
      </c>
      <c r="EY23" s="1">
        <v>37.2</v>
      </c>
      <c r="EZ23" s="1">
        <v>37.5</v>
      </c>
      <c r="FA23" s="1">
        <v>38</v>
      </c>
      <c r="FB23" s="1">
        <v>38.9</v>
      </c>
      <c r="FC23" s="1">
        <v>39.4</v>
      </c>
      <c r="FD23" s="1">
        <v>39.9</v>
      </c>
      <c r="FE23" s="1">
        <v>40.4</v>
      </c>
      <c r="FF23" s="1">
        <v>40.9</v>
      </c>
      <c r="FG23" s="1">
        <v>41.4</v>
      </c>
      <c r="FH23" s="1">
        <v>41.9</v>
      </c>
      <c r="FI23" s="1">
        <v>42.2</v>
      </c>
      <c r="FJ23" s="1">
        <v>42.4</v>
      </c>
      <c r="FK23" s="1">
        <v>42.6</v>
      </c>
    </row>
    <row r="24" ht="14.5" spans="1:167">
      <c r="A24" s="1"/>
      <c r="B24" s="10" t="s">
        <v>283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0.2</v>
      </c>
      <c r="I24" s="1">
        <v>0.4</v>
      </c>
      <c r="J24" s="1">
        <v>0.6</v>
      </c>
      <c r="K24" s="1">
        <v>0.7</v>
      </c>
      <c r="L24" s="1">
        <v>0.9</v>
      </c>
      <c r="M24" s="1">
        <v>1</v>
      </c>
      <c r="N24" s="1">
        <v>1.1</v>
      </c>
      <c r="O24" s="1">
        <v>1</v>
      </c>
      <c r="P24" s="1">
        <v>0.9</v>
      </c>
      <c r="Q24" s="1">
        <v>0.8</v>
      </c>
      <c r="R24" s="1">
        <v>0.7</v>
      </c>
      <c r="S24" s="1">
        <v>0.7</v>
      </c>
      <c r="T24" s="1">
        <v>0.7</v>
      </c>
      <c r="U24" s="1">
        <v>0.7</v>
      </c>
      <c r="V24" s="1">
        <v>0.7</v>
      </c>
      <c r="W24" s="1">
        <v>0.7</v>
      </c>
      <c r="Y24" s="1"/>
      <c r="Z24" s="10" t="s">
        <v>283</v>
      </c>
      <c r="AA24" s="1">
        <v>5.6</v>
      </c>
      <c r="AB24" s="1">
        <v>5.6</v>
      </c>
      <c r="AC24" s="1">
        <v>5.4</v>
      </c>
      <c r="AD24" s="1">
        <v>5.5</v>
      </c>
      <c r="AE24" s="1">
        <v>5.5</v>
      </c>
      <c r="AF24" s="1">
        <v>5.5</v>
      </c>
      <c r="AG24" s="1">
        <v>5.2</v>
      </c>
      <c r="AH24" s="1">
        <v>5</v>
      </c>
      <c r="AI24" s="1">
        <v>4.8</v>
      </c>
      <c r="AJ24" s="1">
        <v>4.5</v>
      </c>
      <c r="AK24" s="1">
        <v>4.2</v>
      </c>
      <c r="AL24" s="1">
        <v>4</v>
      </c>
      <c r="AM24" s="1">
        <v>3.8</v>
      </c>
      <c r="AN24" s="1">
        <v>3.8</v>
      </c>
      <c r="AO24" s="1">
        <v>3.8</v>
      </c>
      <c r="AP24" s="1">
        <v>3.7</v>
      </c>
      <c r="AQ24" s="1">
        <v>3.7</v>
      </c>
      <c r="AR24" s="1">
        <v>3.7</v>
      </c>
      <c r="AS24" s="1">
        <v>3.7</v>
      </c>
      <c r="AT24" s="1">
        <v>3.7</v>
      </c>
      <c r="AU24" s="1">
        <v>3.6</v>
      </c>
      <c r="AW24" s="1"/>
      <c r="AX24" s="10" t="s">
        <v>283</v>
      </c>
      <c r="AY24" s="1">
        <v>66.5</v>
      </c>
      <c r="AZ24" s="1">
        <v>67.3</v>
      </c>
      <c r="BA24" s="1">
        <v>68.2</v>
      </c>
      <c r="BB24" s="1">
        <v>68.6</v>
      </c>
      <c r="BC24" s="1">
        <v>69.4</v>
      </c>
      <c r="BD24" s="1">
        <v>70.3</v>
      </c>
      <c r="BE24" s="1">
        <v>70.6</v>
      </c>
      <c r="BF24" s="1">
        <v>70.9</v>
      </c>
      <c r="BG24" s="1">
        <v>70.8</v>
      </c>
      <c r="BH24" s="1">
        <v>70.7</v>
      </c>
      <c r="BI24" s="1">
        <v>71</v>
      </c>
      <c r="BJ24" s="1">
        <v>71</v>
      </c>
      <c r="BK24" s="1">
        <v>70.8</v>
      </c>
      <c r="BL24" s="1">
        <v>71.1</v>
      </c>
      <c r="BM24" s="1">
        <v>71.4</v>
      </c>
      <c r="BN24" s="1">
        <v>71.6</v>
      </c>
      <c r="BO24" s="1">
        <v>71.7</v>
      </c>
      <c r="BP24" s="1">
        <v>71.9</v>
      </c>
      <c r="BQ24" s="1">
        <v>72</v>
      </c>
      <c r="BR24" s="1">
        <v>72</v>
      </c>
      <c r="BS24" s="1">
        <v>72.1</v>
      </c>
      <c r="BU24" s="1"/>
      <c r="BV24" s="10" t="s">
        <v>283</v>
      </c>
      <c r="BW24" s="1">
        <v>53.6</v>
      </c>
      <c r="BX24" s="1">
        <v>53.8</v>
      </c>
      <c r="BY24" s="1">
        <v>53.7</v>
      </c>
      <c r="BZ24" s="1">
        <v>53.6</v>
      </c>
      <c r="CA24" s="1">
        <v>53.2</v>
      </c>
      <c r="CB24" s="1">
        <v>52.7</v>
      </c>
      <c r="CC24" s="1">
        <v>51.7</v>
      </c>
      <c r="CD24" s="1">
        <v>50.4</v>
      </c>
      <c r="CE24" s="1">
        <v>49.1</v>
      </c>
      <c r="CF24" s="1">
        <v>48</v>
      </c>
      <c r="CG24" s="1">
        <v>46.9</v>
      </c>
      <c r="CH24" s="1">
        <v>45.7</v>
      </c>
      <c r="CI24" s="1">
        <v>44.8</v>
      </c>
      <c r="CJ24" s="1">
        <v>44.4</v>
      </c>
      <c r="CK24" s="1">
        <v>44</v>
      </c>
      <c r="CL24" s="1">
        <v>43.5</v>
      </c>
      <c r="CM24" s="1">
        <v>43.1</v>
      </c>
      <c r="CN24" s="1">
        <v>42.7</v>
      </c>
      <c r="CO24" s="1">
        <v>42.5</v>
      </c>
      <c r="CP24" s="1">
        <v>42.2</v>
      </c>
      <c r="CQ24" s="1">
        <v>42</v>
      </c>
      <c r="CS24" s="1"/>
      <c r="CT24" s="10" t="s">
        <v>283</v>
      </c>
      <c r="CU24" s="1">
        <v>78.2</v>
      </c>
      <c r="CV24" s="1">
        <v>78.4</v>
      </c>
      <c r="CW24" s="1">
        <v>78.4</v>
      </c>
      <c r="CX24" s="1">
        <v>78.6</v>
      </c>
      <c r="CY24" s="1">
        <v>79</v>
      </c>
      <c r="CZ24" s="1">
        <v>79.9</v>
      </c>
      <c r="DA24" s="1">
        <v>80.8</v>
      </c>
      <c r="DB24" s="1">
        <v>81.2</v>
      </c>
      <c r="DC24" s="1">
        <v>81.7</v>
      </c>
      <c r="DD24" s="1">
        <v>82.3</v>
      </c>
      <c r="DE24" s="1">
        <v>82.8</v>
      </c>
      <c r="DF24" s="1">
        <v>83</v>
      </c>
      <c r="DG24" s="1">
        <v>83.2</v>
      </c>
      <c r="DH24" s="1">
        <v>83</v>
      </c>
      <c r="DI24" s="1">
        <v>82.8</v>
      </c>
      <c r="DJ24" s="1">
        <v>82.6</v>
      </c>
      <c r="DK24" s="1">
        <v>82.3</v>
      </c>
      <c r="DL24" s="1">
        <v>82.1</v>
      </c>
      <c r="DM24" s="1">
        <v>82</v>
      </c>
      <c r="DN24" s="1">
        <v>81.9</v>
      </c>
      <c r="DO24" s="1">
        <v>81.7</v>
      </c>
      <c r="DQ24" s="1"/>
      <c r="DR24" s="10" t="s">
        <v>283</v>
      </c>
      <c r="DS24" s="1">
        <v>92.6</v>
      </c>
      <c r="DT24" s="1">
        <v>92.7</v>
      </c>
      <c r="DU24" s="1">
        <v>93</v>
      </c>
      <c r="DV24" s="1">
        <v>92.6</v>
      </c>
      <c r="DW24" s="1">
        <v>92.2</v>
      </c>
      <c r="DX24" s="1">
        <v>91.9</v>
      </c>
      <c r="DY24" s="1">
        <v>91.6</v>
      </c>
      <c r="DZ24" s="1">
        <v>91.2</v>
      </c>
      <c r="EA24" s="1">
        <v>90.8</v>
      </c>
      <c r="EB24" s="1">
        <v>90.3</v>
      </c>
      <c r="EC24" s="1">
        <v>90.4</v>
      </c>
      <c r="ED24" s="1">
        <v>90.2</v>
      </c>
      <c r="EE24" s="1">
        <v>90</v>
      </c>
      <c r="EF24" s="1">
        <v>89.7</v>
      </c>
      <c r="EG24" s="1">
        <v>89.4</v>
      </c>
      <c r="EH24" s="1">
        <v>89.1</v>
      </c>
      <c r="EI24" s="1">
        <v>88.8</v>
      </c>
      <c r="EJ24" s="1">
        <v>88.4</v>
      </c>
      <c r="EK24" s="1">
        <v>88.2</v>
      </c>
      <c r="EL24" s="1">
        <v>88</v>
      </c>
      <c r="EM24" s="1">
        <v>87.8</v>
      </c>
      <c r="EO24" s="1"/>
      <c r="EP24" s="10" t="s">
        <v>283</v>
      </c>
      <c r="EQ24" s="1">
        <v>55.9</v>
      </c>
      <c r="ER24" s="1">
        <v>56.3</v>
      </c>
      <c r="ES24" s="1">
        <v>57.2</v>
      </c>
      <c r="ET24" s="1">
        <v>58.3</v>
      </c>
      <c r="EU24" s="1">
        <v>59.3</v>
      </c>
      <c r="EV24" s="1">
        <v>59.6</v>
      </c>
      <c r="EW24" s="1">
        <v>59.9</v>
      </c>
      <c r="EX24" s="1">
        <v>60</v>
      </c>
      <c r="EY24" s="1">
        <v>60.3</v>
      </c>
      <c r="EZ24" s="1">
        <v>60.2</v>
      </c>
      <c r="FA24" s="1">
        <v>59.8</v>
      </c>
      <c r="FB24" s="1">
        <v>58.9</v>
      </c>
      <c r="FC24" s="1">
        <v>58.4</v>
      </c>
      <c r="FD24" s="1">
        <v>58</v>
      </c>
      <c r="FE24" s="1">
        <v>57.5</v>
      </c>
      <c r="FF24" s="1">
        <v>57.1</v>
      </c>
      <c r="FG24" s="1">
        <v>56.6</v>
      </c>
      <c r="FH24" s="1">
        <v>56.1</v>
      </c>
      <c r="FI24" s="1">
        <v>55.9</v>
      </c>
      <c r="FJ24" s="1">
        <v>55.7</v>
      </c>
      <c r="FK24" s="1">
        <v>55.4</v>
      </c>
    </row>
    <row r="25" ht="14.5" spans="1:167">
      <c r="A25" s="1"/>
      <c r="B25" s="10" t="s">
        <v>281</v>
      </c>
      <c r="C25" s="1">
        <v>28.9</v>
      </c>
      <c r="D25" s="1">
        <v>29.3</v>
      </c>
      <c r="E25" s="1">
        <v>29.8</v>
      </c>
      <c r="F25" s="1">
        <v>30.3</v>
      </c>
      <c r="G25" s="1">
        <v>30</v>
      </c>
      <c r="H25" s="1">
        <v>29.8</v>
      </c>
      <c r="I25" s="1">
        <v>29.6</v>
      </c>
      <c r="J25" s="1">
        <v>28.9</v>
      </c>
      <c r="K25" s="1">
        <v>28.4</v>
      </c>
      <c r="L25" s="1">
        <v>27.4</v>
      </c>
      <c r="M25" s="1">
        <v>26.4</v>
      </c>
      <c r="N25" s="1">
        <v>25.4</v>
      </c>
      <c r="O25" s="1">
        <v>24.3</v>
      </c>
      <c r="P25" s="1">
        <v>23.3</v>
      </c>
      <c r="Q25" s="1">
        <v>22.3</v>
      </c>
      <c r="R25" s="1">
        <v>21.3</v>
      </c>
      <c r="S25" s="1">
        <v>20.3</v>
      </c>
      <c r="T25" s="1">
        <v>19.3</v>
      </c>
      <c r="U25" s="1">
        <v>18.9</v>
      </c>
      <c r="V25" s="1">
        <v>18.5</v>
      </c>
      <c r="W25" s="1">
        <v>18</v>
      </c>
      <c r="Y25" s="1"/>
      <c r="Z25" s="10" t="s">
        <v>281</v>
      </c>
      <c r="AA25" s="1">
        <v>5.9</v>
      </c>
      <c r="AB25" s="1">
        <v>5.7</v>
      </c>
      <c r="AC25" s="1">
        <v>5.3</v>
      </c>
      <c r="AD25" s="1">
        <v>4.9</v>
      </c>
      <c r="AE25" s="1">
        <v>4.6</v>
      </c>
      <c r="AF25" s="1">
        <v>4.2</v>
      </c>
      <c r="AG25" s="1">
        <v>4</v>
      </c>
      <c r="AH25" s="1">
        <v>3.8</v>
      </c>
      <c r="AI25" s="1">
        <v>3.6</v>
      </c>
      <c r="AJ25" s="1">
        <v>3.5</v>
      </c>
      <c r="AK25" s="1">
        <v>3.3</v>
      </c>
      <c r="AL25" s="1">
        <v>3</v>
      </c>
      <c r="AM25" s="1">
        <v>2.7</v>
      </c>
      <c r="AN25" s="1">
        <v>2.2</v>
      </c>
      <c r="AO25" s="1">
        <v>1.8</v>
      </c>
      <c r="AP25" s="1">
        <v>1.5</v>
      </c>
      <c r="AQ25" s="1">
        <v>1.2</v>
      </c>
      <c r="AR25" s="1">
        <v>1</v>
      </c>
      <c r="AS25" s="1">
        <v>0.9</v>
      </c>
      <c r="AT25" s="1">
        <v>0.8</v>
      </c>
      <c r="AU25" s="1">
        <v>0.7</v>
      </c>
      <c r="AW25" s="1"/>
      <c r="AX25" s="10" t="s">
        <v>281</v>
      </c>
      <c r="AY25" s="1">
        <v>3</v>
      </c>
      <c r="AZ25" s="1">
        <v>3</v>
      </c>
      <c r="BA25" s="1">
        <v>2.8</v>
      </c>
      <c r="BB25" s="1">
        <v>2.7</v>
      </c>
      <c r="BC25" s="1">
        <v>2.7</v>
      </c>
      <c r="BD25" s="1">
        <v>2.6</v>
      </c>
      <c r="BE25" s="1">
        <v>2.7</v>
      </c>
      <c r="BF25" s="1">
        <v>2.8</v>
      </c>
      <c r="BG25" s="1">
        <v>2.7</v>
      </c>
      <c r="BH25" s="1">
        <v>2.8</v>
      </c>
      <c r="BI25" s="1">
        <v>2.6</v>
      </c>
      <c r="BJ25" s="1">
        <v>2.4</v>
      </c>
      <c r="BK25" s="1">
        <v>2.3</v>
      </c>
      <c r="BL25" s="1">
        <v>2</v>
      </c>
      <c r="BM25" s="1">
        <v>1.7</v>
      </c>
      <c r="BN25" s="1">
        <v>1.5</v>
      </c>
      <c r="BO25" s="1">
        <v>1.3</v>
      </c>
      <c r="BP25" s="1">
        <v>1.1</v>
      </c>
      <c r="BQ25" s="1">
        <v>1</v>
      </c>
      <c r="BR25" s="1">
        <v>0.9</v>
      </c>
      <c r="BS25" s="1">
        <v>0.8</v>
      </c>
      <c r="BU25" s="1"/>
      <c r="BV25" s="10" t="s">
        <v>281</v>
      </c>
      <c r="BW25" s="1">
        <v>0.3</v>
      </c>
      <c r="BX25" s="1">
        <v>0.3</v>
      </c>
      <c r="BY25" s="1">
        <v>0.3</v>
      </c>
      <c r="BZ25" s="1">
        <v>0.3</v>
      </c>
      <c r="CA25" s="1">
        <v>0.3</v>
      </c>
      <c r="CB25" s="1">
        <v>0.3</v>
      </c>
      <c r="CC25" s="1">
        <v>0.3</v>
      </c>
      <c r="CD25" s="1">
        <v>0.3</v>
      </c>
      <c r="CE25" s="1">
        <v>0.3</v>
      </c>
      <c r="CF25" s="1">
        <v>0.2</v>
      </c>
      <c r="CG25" s="1">
        <v>0.2</v>
      </c>
      <c r="CH25" s="1">
        <v>0.2</v>
      </c>
      <c r="CI25" s="1">
        <v>0.1</v>
      </c>
      <c r="CJ25" s="1">
        <v>0.1</v>
      </c>
      <c r="CK25" s="1">
        <v>0.1</v>
      </c>
      <c r="CL25" s="1">
        <v>0.1</v>
      </c>
      <c r="CM25" s="1">
        <v>0.1</v>
      </c>
      <c r="CN25" s="1">
        <v>0.1</v>
      </c>
      <c r="CO25" s="1">
        <v>0</v>
      </c>
      <c r="CP25" s="1">
        <v>0</v>
      </c>
      <c r="CQ25" s="1">
        <v>0</v>
      </c>
      <c r="CS25" s="1"/>
      <c r="CT25" s="10" t="s">
        <v>281</v>
      </c>
      <c r="CU25" s="1">
        <v>1</v>
      </c>
      <c r="CV25" s="1">
        <v>1</v>
      </c>
      <c r="CW25" s="1">
        <v>1</v>
      </c>
      <c r="CX25" s="1">
        <v>1</v>
      </c>
      <c r="CY25" s="1">
        <v>1</v>
      </c>
      <c r="CZ25" s="1">
        <v>0.8</v>
      </c>
      <c r="DA25" s="1">
        <v>0.8</v>
      </c>
      <c r="DB25" s="1">
        <v>0.7</v>
      </c>
      <c r="DC25" s="1">
        <v>0.8</v>
      </c>
      <c r="DD25" s="1">
        <v>0.7</v>
      </c>
      <c r="DE25" s="1">
        <v>0.7</v>
      </c>
      <c r="DF25" s="1">
        <v>0.6</v>
      </c>
      <c r="DG25" s="1">
        <v>0.6</v>
      </c>
      <c r="DH25" s="1">
        <v>0.6</v>
      </c>
      <c r="DI25" s="1">
        <v>0.5</v>
      </c>
      <c r="DJ25" s="1">
        <v>0.5</v>
      </c>
      <c r="DK25" s="1">
        <v>0.5</v>
      </c>
      <c r="DL25" s="1">
        <v>0.5</v>
      </c>
      <c r="DM25" s="1">
        <v>0.5</v>
      </c>
      <c r="DN25" s="1">
        <v>0.4</v>
      </c>
      <c r="DO25" s="1">
        <v>0.4</v>
      </c>
      <c r="DQ25" s="1"/>
      <c r="DR25" s="10" t="s">
        <v>281</v>
      </c>
      <c r="DS25" s="1">
        <v>0.5</v>
      </c>
      <c r="DT25" s="1">
        <v>0.5</v>
      </c>
      <c r="DU25" s="1">
        <v>0.5</v>
      </c>
      <c r="DV25" s="1">
        <v>0.5</v>
      </c>
      <c r="DW25" s="1">
        <v>0.6</v>
      </c>
      <c r="DX25" s="1">
        <v>0.7</v>
      </c>
      <c r="DY25" s="1">
        <v>0.8</v>
      </c>
      <c r="DZ25" s="1">
        <v>0.8</v>
      </c>
      <c r="EA25" s="1">
        <v>0.8</v>
      </c>
      <c r="EB25" s="1">
        <v>0.9</v>
      </c>
      <c r="EC25" s="1">
        <v>0.9</v>
      </c>
      <c r="ED25" s="1">
        <v>0.8</v>
      </c>
      <c r="EE25" s="1">
        <v>0.8</v>
      </c>
      <c r="EF25" s="1">
        <v>0.8</v>
      </c>
      <c r="EG25" s="1">
        <v>0.8</v>
      </c>
      <c r="EH25" s="1">
        <v>0.7</v>
      </c>
      <c r="EI25" s="1">
        <v>0.7</v>
      </c>
      <c r="EJ25" s="1">
        <v>0.7</v>
      </c>
      <c r="EK25" s="1">
        <v>0.7</v>
      </c>
      <c r="EL25" s="1">
        <v>0.6</v>
      </c>
      <c r="EM25" s="1">
        <v>0.6</v>
      </c>
      <c r="EO25" s="1"/>
      <c r="EP25" s="10" t="s">
        <v>281</v>
      </c>
      <c r="EQ25" s="1">
        <v>1.7</v>
      </c>
      <c r="ER25" s="1">
        <v>1.8</v>
      </c>
      <c r="ES25" s="1">
        <v>1.8</v>
      </c>
      <c r="ET25" s="1">
        <v>1.8</v>
      </c>
      <c r="EU25" s="1">
        <v>1.7</v>
      </c>
      <c r="EV25" s="1">
        <v>1.7</v>
      </c>
      <c r="EW25" s="1">
        <v>1.6</v>
      </c>
      <c r="EX25" s="1">
        <v>1.6</v>
      </c>
      <c r="EY25" s="1">
        <v>1.5</v>
      </c>
      <c r="EZ25" s="1">
        <v>1.4</v>
      </c>
      <c r="FA25" s="1">
        <v>1.3</v>
      </c>
      <c r="FB25" s="1">
        <v>1.3</v>
      </c>
      <c r="FC25" s="1">
        <v>1.3</v>
      </c>
      <c r="FD25" s="1">
        <v>1.2</v>
      </c>
      <c r="FE25" s="1">
        <v>1.1</v>
      </c>
      <c r="FF25" s="1">
        <v>1</v>
      </c>
      <c r="FG25" s="1">
        <v>1</v>
      </c>
      <c r="FH25" s="1">
        <v>0.9</v>
      </c>
      <c r="FI25" s="1">
        <v>0.9</v>
      </c>
      <c r="FJ25" s="1">
        <v>0.9</v>
      </c>
      <c r="FK25" s="1">
        <v>0.9</v>
      </c>
    </row>
    <row r="26" ht="14.5" spans="1:167">
      <c r="A26" s="1"/>
      <c r="B26" s="10" t="s">
        <v>414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Y26" s="1"/>
      <c r="Z26" s="10" t="s">
        <v>414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W26" s="1"/>
      <c r="AX26" s="10" t="s">
        <v>414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U26" s="1"/>
      <c r="BV26" s="10" t="s">
        <v>414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S26" s="1"/>
      <c r="CT26" s="10" t="s">
        <v>414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Q26" s="1"/>
      <c r="DR26" s="10" t="s">
        <v>414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O26" s="1"/>
      <c r="EP26" s="10" t="s">
        <v>414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</row>
    <row r="27" ht="14.5" spans="1:167">
      <c r="A27" s="1"/>
      <c r="B27" s="16" t="s">
        <v>316</v>
      </c>
      <c r="C27" s="1">
        <v>0.3</v>
      </c>
      <c r="D27" s="1">
        <v>0.3</v>
      </c>
      <c r="E27" s="1">
        <v>0.2</v>
      </c>
      <c r="F27" s="1">
        <v>0.2</v>
      </c>
      <c r="G27" s="1">
        <v>0.2</v>
      </c>
      <c r="H27" s="1">
        <v>0.2</v>
      </c>
      <c r="I27" s="1">
        <v>0.2</v>
      </c>
      <c r="J27" s="1">
        <v>0.2</v>
      </c>
      <c r="K27" s="1">
        <v>0.2</v>
      </c>
      <c r="L27" s="1">
        <v>0.2</v>
      </c>
      <c r="M27" s="1">
        <v>0.3</v>
      </c>
      <c r="N27" s="1">
        <v>0.3</v>
      </c>
      <c r="O27" s="1">
        <v>0.3</v>
      </c>
      <c r="P27" s="1">
        <v>0.3</v>
      </c>
      <c r="Q27" s="1">
        <v>0.4</v>
      </c>
      <c r="R27" s="1">
        <v>0.4</v>
      </c>
      <c r="S27" s="1">
        <v>0.5</v>
      </c>
      <c r="T27" s="1">
        <v>0.5</v>
      </c>
      <c r="U27" s="1">
        <v>0.5</v>
      </c>
      <c r="V27" s="1">
        <v>0.6</v>
      </c>
      <c r="W27" s="1">
        <v>0.6</v>
      </c>
      <c r="Y27" s="1"/>
      <c r="Z27" s="16" t="s">
        <v>316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0.1</v>
      </c>
      <c r="AP27" s="1">
        <v>0.1</v>
      </c>
      <c r="AQ27" s="1">
        <v>0.1</v>
      </c>
      <c r="AR27" s="1">
        <v>0.1</v>
      </c>
      <c r="AS27" s="1">
        <v>0.1</v>
      </c>
      <c r="AT27" s="1">
        <v>0.1</v>
      </c>
      <c r="AU27" s="1">
        <v>0.1</v>
      </c>
      <c r="AW27" s="1"/>
      <c r="AX27" s="16" t="s">
        <v>316</v>
      </c>
      <c r="AY27" s="1">
        <v>0.4</v>
      </c>
      <c r="AZ27" s="1">
        <v>0.4</v>
      </c>
      <c r="BA27" s="1">
        <v>0.4</v>
      </c>
      <c r="BB27" s="1">
        <v>0.5</v>
      </c>
      <c r="BC27" s="1">
        <v>0.5</v>
      </c>
      <c r="BD27" s="1">
        <v>0.5</v>
      </c>
      <c r="BE27" s="1">
        <v>0.5</v>
      </c>
      <c r="BF27" s="1">
        <v>0.6</v>
      </c>
      <c r="BG27" s="1">
        <v>0.6</v>
      </c>
      <c r="BH27" s="1">
        <v>0.7</v>
      </c>
      <c r="BI27" s="1">
        <v>0.7</v>
      </c>
      <c r="BJ27" s="1">
        <v>0.8</v>
      </c>
      <c r="BK27" s="1">
        <v>0.9</v>
      </c>
      <c r="BL27" s="1">
        <v>1</v>
      </c>
      <c r="BM27" s="1">
        <v>1.1</v>
      </c>
      <c r="BN27" s="1">
        <v>1.2</v>
      </c>
      <c r="BO27" s="1">
        <v>1.4</v>
      </c>
      <c r="BP27" s="1">
        <v>1.5</v>
      </c>
      <c r="BQ27" s="1">
        <v>1.6</v>
      </c>
      <c r="BR27" s="1">
        <v>1.6</v>
      </c>
      <c r="BS27" s="1">
        <v>1.7</v>
      </c>
      <c r="BU27" s="1"/>
      <c r="BV27" s="16" t="s">
        <v>316</v>
      </c>
      <c r="BW27" s="1">
        <v>0.3</v>
      </c>
      <c r="BX27" s="1">
        <v>0.3</v>
      </c>
      <c r="BY27" s="1">
        <v>0.3</v>
      </c>
      <c r="BZ27" s="1">
        <v>0.3</v>
      </c>
      <c r="CA27" s="1">
        <v>0.3</v>
      </c>
      <c r="CB27" s="1">
        <v>0.4</v>
      </c>
      <c r="CC27" s="1">
        <v>0.3</v>
      </c>
      <c r="CD27" s="1">
        <v>0.3</v>
      </c>
      <c r="CE27" s="1">
        <v>0.3</v>
      </c>
      <c r="CF27" s="1">
        <v>0.3</v>
      </c>
      <c r="CG27" s="1">
        <v>0.2</v>
      </c>
      <c r="CH27" s="1">
        <v>0.2</v>
      </c>
      <c r="CI27" s="1">
        <v>0.1</v>
      </c>
      <c r="CJ27" s="1">
        <v>0.1</v>
      </c>
      <c r="CK27" s="1">
        <v>0.1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S27" s="1"/>
      <c r="CT27" s="16" t="s">
        <v>316</v>
      </c>
      <c r="CU27" s="1">
        <v>0.5</v>
      </c>
      <c r="CV27" s="1">
        <v>0.4</v>
      </c>
      <c r="CW27" s="1">
        <v>0.4</v>
      </c>
      <c r="CX27" s="1">
        <v>0.4</v>
      </c>
      <c r="CY27" s="1">
        <v>0.4</v>
      </c>
      <c r="CZ27" s="1">
        <v>0.3</v>
      </c>
      <c r="DA27" s="1">
        <v>0.3</v>
      </c>
      <c r="DB27" s="1">
        <v>0.3</v>
      </c>
      <c r="DC27" s="1">
        <v>0.4</v>
      </c>
      <c r="DD27" s="1">
        <v>0.4</v>
      </c>
      <c r="DE27" s="1">
        <v>0.4</v>
      </c>
      <c r="DF27" s="1">
        <v>0.4</v>
      </c>
      <c r="DG27" s="1">
        <v>0.5</v>
      </c>
      <c r="DH27" s="1">
        <v>0.5</v>
      </c>
      <c r="DI27" s="1">
        <v>0.6</v>
      </c>
      <c r="DJ27" s="1">
        <v>0.7</v>
      </c>
      <c r="DK27" s="1">
        <v>0.8</v>
      </c>
      <c r="DL27" s="1">
        <v>0.9</v>
      </c>
      <c r="DM27" s="1">
        <v>1</v>
      </c>
      <c r="DN27" s="1">
        <v>1</v>
      </c>
      <c r="DO27" s="1">
        <v>1.1</v>
      </c>
      <c r="DQ27" s="1"/>
      <c r="DR27" s="16" t="s">
        <v>316</v>
      </c>
      <c r="DS27" s="1">
        <v>0.7</v>
      </c>
      <c r="DT27" s="1">
        <v>0.6</v>
      </c>
      <c r="DU27" s="1">
        <v>0.6</v>
      </c>
      <c r="DV27" s="1">
        <v>0.6</v>
      </c>
      <c r="DW27" s="1">
        <v>0.7</v>
      </c>
      <c r="DX27" s="1">
        <v>0.8</v>
      </c>
      <c r="DY27" s="1">
        <v>0.9</v>
      </c>
      <c r="DZ27" s="1">
        <v>0.9</v>
      </c>
      <c r="EA27" s="1">
        <v>0.9</v>
      </c>
      <c r="EB27" s="1">
        <v>0.9</v>
      </c>
      <c r="EC27" s="1">
        <v>0.9</v>
      </c>
      <c r="ED27" s="1">
        <v>0.8</v>
      </c>
      <c r="EE27" s="1">
        <v>0.7</v>
      </c>
      <c r="EF27" s="1">
        <v>0.6</v>
      </c>
      <c r="EG27" s="1">
        <v>0.5</v>
      </c>
      <c r="EH27" s="1">
        <v>0.4</v>
      </c>
      <c r="EI27" s="1">
        <v>0.4</v>
      </c>
      <c r="EJ27" s="1">
        <v>0.4</v>
      </c>
      <c r="EK27" s="1">
        <v>0.3</v>
      </c>
      <c r="EL27" s="1">
        <v>0.3</v>
      </c>
      <c r="EM27" s="1">
        <v>0.3</v>
      </c>
      <c r="EO27" s="1"/>
      <c r="EP27" s="16" t="s">
        <v>316</v>
      </c>
      <c r="EQ27" s="1">
        <v>0.5</v>
      </c>
      <c r="ER27" s="1">
        <v>0.5</v>
      </c>
      <c r="ES27" s="1">
        <v>0.5</v>
      </c>
      <c r="ET27" s="1">
        <v>0.5</v>
      </c>
      <c r="EU27" s="1">
        <v>0.4</v>
      </c>
      <c r="EV27" s="1">
        <v>0.4</v>
      </c>
      <c r="EW27" s="1">
        <v>0.4</v>
      </c>
      <c r="EX27" s="1">
        <v>0.4</v>
      </c>
      <c r="EY27" s="1">
        <v>0.4</v>
      </c>
      <c r="EZ27" s="1">
        <v>0.4</v>
      </c>
      <c r="FA27" s="1">
        <v>0.4</v>
      </c>
      <c r="FB27" s="1">
        <v>0.4</v>
      </c>
      <c r="FC27" s="1">
        <v>0.4</v>
      </c>
      <c r="FD27" s="1">
        <v>0.4</v>
      </c>
      <c r="FE27" s="1">
        <v>0.5</v>
      </c>
      <c r="FF27" s="1">
        <v>0.5</v>
      </c>
      <c r="FG27" s="1">
        <v>0.6</v>
      </c>
      <c r="FH27" s="1">
        <v>0.6</v>
      </c>
      <c r="FI27" s="1">
        <v>0.7</v>
      </c>
      <c r="FJ27" s="1">
        <v>0.7</v>
      </c>
      <c r="FK27" s="1">
        <v>0.7</v>
      </c>
    </row>
    <row r="28" ht="14.5" spans="1:167">
      <c r="A28" s="1"/>
      <c r="B28" s="10" t="s">
        <v>272</v>
      </c>
      <c r="C28" s="1">
        <v>2.7</v>
      </c>
      <c r="D28" s="1">
        <v>2.5</v>
      </c>
      <c r="E28" s="1">
        <v>2.3</v>
      </c>
      <c r="F28" s="1">
        <v>2.4</v>
      </c>
      <c r="G28" s="1">
        <v>2.4</v>
      </c>
      <c r="H28" s="1">
        <v>2.3</v>
      </c>
      <c r="I28" s="1">
        <v>2.3</v>
      </c>
      <c r="J28" s="1">
        <v>2.3</v>
      </c>
      <c r="K28" s="1">
        <v>2.3</v>
      </c>
      <c r="L28" s="1">
        <v>2.2</v>
      </c>
      <c r="M28" s="1">
        <v>2.1</v>
      </c>
      <c r="N28" s="1">
        <v>2</v>
      </c>
      <c r="O28" s="1">
        <v>1.8</v>
      </c>
      <c r="P28" s="1">
        <v>1.7</v>
      </c>
      <c r="Q28" s="1">
        <v>1.5</v>
      </c>
      <c r="R28" s="1">
        <v>1.4</v>
      </c>
      <c r="S28" s="1">
        <v>1.2</v>
      </c>
      <c r="T28" s="1">
        <v>1.1</v>
      </c>
      <c r="U28" s="1">
        <v>1</v>
      </c>
      <c r="V28" s="1">
        <v>1</v>
      </c>
      <c r="W28" s="1">
        <v>0.9</v>
      </c>
      <c r="Y28" s="1"/>
      <c r="Z28" s="10" t="s">
        <v>272</v>
      </c>
      <c r="AA28" s="1">
        <v>0.4</v>
      </c>
      <c r="AB28" s="1">
        <v>0.3</v>
      </c>
      <c r="AC28" s="1">
        <v>0.4</v>
      </c>
      <c r="AD28" s="1">
        <v>0.3</v>
      </c>
      <c r="AE28" s="1">
        <v>0.3</v>
      </c>
      <c r="AF28" s="1">
        <v>0.4</v>
      </c>
      <c r="AG28" s="1">
        <v>0.4</v>
      </c>
      <c r="AH28" s="1">
        <v>0.4</v>
      </c>
      <c r="AI28" s="1">
        <v>0.5</v>
      </c>
      <c r="AJ28" s="1">
        <v>0.5</v>
      </c>
      <c r="AK28" s="1">
        <v>0.5</v>
      </c>
      <c r="AL28" s="1">
        <v>0.5</v>
      </c>
      <c r="AM28" s="1">
        <v>0.4</v>
      </c>
      <c r="AN28" s="1">
        <v>0.4</v>
      </c>
      <c r="AO28" s="1">
        <v>0.3</v>
      </c>
      <c r="AP28" s="1">
        <v>0.3</v>
      </c>
      <c r="AQ28" s="1">
        <v>0.3</v>
      </c>
      <c r="AR28" s="1">
        <v>0.2</v>
      </c>
      <c r="AS28" s="1">
        <v>0.2</v>
      </c>
      <c r="AT28" s="1">
        <v>0.2</v>
      </c>
      <c r="AU28" s="1">
        <v>0.2</v>
      </c>
      <c r="AW28" s="1"/>
      <c r="AX28" s="10" t="s">
        <v>272</v>
      </c>
      <c r="AY28" s="1">
        <v>0.6</v>
      </c>
      <c r="AZ28" s="1">
        <v>0.7</v>
      </c>
      <c r="BA28" s="1">
        <v>0.6</v>
      </c>
      <c r="BB28" s="1">
        <v>0.7</v>
      </c>
      <c r="BC28" s="1">
        <v>0.7</v>
      </c>
      <c r="BD28" s="1">
        <v>0.7</v>
      </c>
      <c r="BE28" s="1">
        <v>0.8</v>
      </c>
      <c r="BF28" s="1">
        <v>0.8</v>
      </c>
      <c r="BG28" s="1">
        <v>0.8</v>
      </c>
      <c r="BH28" s="1">
        <v>0.8</v>
      </c>
      <c r="BI28" s="1">
        <v>0.7</v>
      </c>
      <c r="BJ28" s="1">
        <v>0.6</v>
      </c>
      <c r="BK28" s="1">
        <v>0.6</v>
      </c>
      <c r="BL28" s="1">
        <v>0.5</v>
      </c>
      <c r="BM28" s="1">
        <v>0.4</v>
      </c>
      <c r="BN28" s="1">
        <v>0.3</v>
      </c>
      <c r="BO28" s="1">
        <v>0.2</v>
      </c>
      <c r="BP28" s="1">
        <v>0.2</v>
      </c>
      <c r="BQ28" s="1">
        <v>0.1</v>
      </c>
      <c r="BR28" s="1">
        <v>0.1</v>
      </c>
      <c r="BS28" s="1">
        <v>0.1</v>
      </c>
      <c r="BU28" s="1"/>
      <c r="BV28" s="10" t="s">
        <v>272</v>
      </c>
      <c r="BW28" s="1">
        <v>0.5</v>
      </c>
      <c r="BX28" s="1">
        <v>0.5</v>
      </c>
      <c r="BY28" s="1">
        <v>0.6</v>
      </c>
      <c r="BZ28" s="1">
        <v>0.5</v>
      </c>
      <c r="CA28" s="1">
        <v>0.6</v>
      </c>
      <c r="CB28" s="1">
        <v>0.7</v>
      </c>
      <c r="CC28" s="1">
        <v>0.6</v>
      </c>
      <c r="CD28" s="1">
        <v>0.6</v>
      </c>
      <c r="CE28" s="1">
        <v>0.6</v>
      </c>
      <c r="CF28" s="1">
        <v>0.5</v>
      </c>
      <c r="CG28" s="1">
        <v>0.5</v>
      </c>
      <c r="CH28" s="1">
        <v>0.4</v>
      </c>
      <c r="CI28" s="1">
        <v>0.3</v>
      </c>
      <c r="CJ28" s="1">
        <v>0.2</v>
      </c>
      <c r="CK28" s="1">
        <v>0.2</v>
      </c>
      <c r="CL28" s="1">
        <v>0.2</v>
      </c>
      <c r="CM28" s="1">
        <v>0.2</v>
      </c>
      <c r="CN28" s="1">
        <v>0.2</v>
      </c>
      <c r="CO28" s="1">
        <v>0.2</v>
      </c>
      <c r="CP28" s="1">
        <v>0.2</v>
      </c>
      <c r="CQ28" s="1">
        <v>0.2</v>
      </c>
      <c r="CS28" s="1"/>
      <c r="CT28" s="10" t="s">
        <v>272</v>
      </c>
      <c r="CU28" s="1">
        <v>0.4</v>
      </c>
      <c r="CV28" s="1">
        <v>0.4</v>
      </c>
      <c r="CW28" s="1">
        <v>0.4</v>
      </c>
      <c r="CX28" s="1">
        <v>0.4</v>
      </c>
      <c r="CY28" s="1">
        <v>0.4</v>
      </c>
      <c r="CZ28" s="1">
        <v>0.3</v>
      </c>
      <c r="DA28" s="1">
        <v>0.3</v>
      </c>
      <c r="DB28" s="1">
        <v>0.3</v>
      </c>
      <c r="DC28" s="1">
        <v>0.3</v>
      </c>
      <c r="DD28" s="1">
        <v>0.3</v>
      </c>
      <c r="DE28" s="1">
        <v>0.2</v>
      </c>
      <c r="DF28" s="1">
        <v>0.2</v>
      </c>
      <c r="DG28" s="1">
        <v>0.2</v>
      </c>
      <c r="DH28" s="1">
        <v>0.2</v>
      </c>
      <c r="DI28" s="1">
        <v>0.2</v>
      </c>
      <c r="DJ28" s="1">
        <v>0.2</v>
      </c>
      <c r="DK28" s="1">
        <v>0.2</v>
      </c>
      <c r="DL28" s="1">
        <v>0.1</v>
      </c>
      <c r="DM28" s="1">
        <v>0.1</v>
      </c>
      <c r="DN28" s="1">
        <v>0.1</v>
      </c>
      <c r="DO28" s="1">
        <v>0.1</v>
      </c>
      <c r="DQ28" s="1"/>
      <c r="DR28" s="10" t="s">
        <v>272</v>
      </c>
      <c r="DS28" s="1">
        <v>0.1</v>
      </c>
      <c r="DT28" s="1">
        <v>0.1</v>
      </c>
      <c r="DU28" s="1">
        <v>0.1</v>
      </c>
      <c r="DV28" s="1">
        <v>0.1</v>
      </c>
      <c r="DW28" s="1">
        <v>0.1</v>
      </c>
      <c r="DX28" s="1">
        <v>0.1</v>
      </c>
      <c r="DY28" s="1">
        <v>0.1</v>
      </c>
      <c r="DZ28" s="1">
        <v>0.2</v>
      </c>
      <c r="EA28" s="1">
        <v>0.2</v>
      </c>
      <c r="EB28" s="1">
        <v>0.2</v>
      </c>
      <c r="EC28" s="1">
        <v>0.2</v>
      </c>
      <c r="ED28" s="1">
        <v>0.2</v>
      </c>
      <c r="EE28" s="1">
        <v>0.2</v>
      </c>
      <c r="EF28" s="1">
        <v>0.2</v>
      </c>
      <c r="EG28" s="1">
        <v>0.2</v>
      </c>
      <c r="EH28" s="1">
        <v>0.2</v>
      </c>
      <c r="EI28" s="1">
        <v>0.2</v>
      </c>
      <c r="EJ28" s="1">
        <v>0.2</v>
      </c>
      <c r="EK28" s="1">
        <v>0.2</v>
      </c>
      <c r="EL28" s="1">
        <v>0.2</v>
      </c>
      <c r="EM28" s="1">
        <v>0.2</v>
      </c>
      <c r="EO28" s="1"/>
      <c r="EP28" s="10" t="s">
        <v>272</v>
      </c>
      <c r="EQ28" s="1">
        <v>0.8</v>
      </c>
      <c r="ER28" s="1">
        <v>0.8</v>
      </c>
      <c r="ES28" s="1">
        <v>0.8</v>
      </c>
      <c r="ET28" s="1">
        <v>0.7</v>
      </c>
      <c r="EU28" s="1">
        <v>0.7</v>
      </c>
      <c r="EV28" s="1">
        <v>0.7</v>
      </c>
      <c r="EW28" s="1">
        <v>0.7</v>
      </c>
      <c r="EX28" s="1">
        <v>0.6</v>
      </c>
      <c r="EY28" s="1">
        <v>0.6</v>
      </c>
      <c r="EZ28" s="1">
        <v>0.5</v>
      </c>
      <c r="FA28" s="1">
        <v>0.5</v>
      </c>
      <c r="FB28" s="1">
        <v>0.5</v>
      </c>
      <c r="FC28" s="1">
        <v>0.5</v>
      </c>
      <c r="FD28" s="1">
        <v>0.5</v>
      </c>
      <c r="FE28" s="1">
        <v>0.5</v>
      </c>
      <c r="FF28" s="1">
        <v>0.4</v>
      </c>
      <c r="FG28" s="1">
        <v>0.4</v>
      </c>
      <c r="FH28" s="1">
        <v>0.4</v>
      </c>
      <c r="FI28" s="1">
        <v>0.4</v>
      </c>
      <c r="FJ28" s="1">
        <v>0.4</v>
      </c>
      <c r="FK28" s="1">
        <v>0.3</v>
      </c>
    </row>
    <row r="29" ht="14.5" spans="1:16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</row>
    <row r="30" ht="14.5" spans="1:16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</row>
    <row r="31" ht="104" spans="1:167">
      <c r="A31" s="7"/>
      <c r="B31" s="13" t="s">
        <v>418</v>
      </c>
      <c r="C31" s="7">
        <v>35.7</v>
      </c>
      <c r="D31" s="7">
        <v>36</v>
      </c>
      <c r="E31" s="7">
        <v>36.4</v>
      </c>
      <c r="F31" s="7">
        <v>36.9</v>
      </c>
      <c r="G31" s="7">
        <v>37.3</v>
      </c>
      <c r="H31" s="7">
        <v>37.7</v>
      </c>
      <c r="I31" s="7">
        <v>38.1</v>
      </c>
      <c r="J31" s="7">
        <v>38.4</v>
      </c>
      <c r="K31" s="7">
        <v>38.8</v>
      </c>
      <c r="L31" s="7">
        <v>39.1</v>
      </c>
      <c r="M31" s="7">
        <v>39.4</v>
      </c>
      <c r="N31" s="7">
        <v>39.7</v>
      </c>
      <c r="O31" s="7">
        <v>39.9</v>
      </c>
      <c r="P31" s="7">
        <v>40.1</v>
      </c>
      <c r="Q31" s="7">
        <v>40.3</v>
      </c>
      <c r="R31" s="7">
        <v>40.5</v>
      </c>
      <c r="S31" s="7">
        <v>40.6</v>
      </c>
      <c r="T31" s="7">
        <v>40.8</v>
      </c>
      <c r="U31" s="7">
        <v>41</v>
      </c>
      <c r="V31" s="7">
        <v>41.2</v>
      </c>
      <c r="W31" s="7">
        <v>41.4</v>
      </c>
      <c r="Y31" s="7"/>
      <c r="Z31" s="13" t="s">
        <v>418</v>
      </c>
      <c r="AA31" s="7">
        <v>40.4</v>
      </c>
      <c r="AB31" s="7">
        <v>40.3</v>
      </c>
      <c r="AC31" s="7">
        <v>40.5</v>
      </c>
      <c r="AD31" s="7">
        <v>40.8</v>
      </c>
      <c r="AE31" s="7">
        <v>41.3</v>
      </c>
      <c r="AF31" s="7">
        <v>41.6</v>
      </c>
      <c r="AG31" s="7">
        <v>42</v>
      </c>
      <c r="AH31" s="7">
        <v>42.4</v>
      </c>
      <c r="AI31" s="7">
        <v>42.8</v>
      </c>
      <c r="AJ31" s="7">
        <v>43.2</v>
      </c>
      <c r="AK31" s="7">
        <v>43.6</v>
      </c>
      <c r="AL31" s="7">
        <v>43.9</v>
      </c>
      <c r="AM31" s="7">
        <v>44.2</v>
      </c>
      <c r="AN31" s="7">
        <v>44.4</v>
      </c>
      <c r="AO31" s="7">
        <v>44.6</v>
      </c>
      <c r="AP31" s="7">
        <v>44.8</v>
      </c>
      <c r="AQ31" s="7">
        <v>44.9</v>
      </c>
      <c r="AR31" s="7">
        <v>45.1</v>
      </c>
      <c r="AS31" s="7">
        <v>45.2</v>
      </c>
      <c r="AT31" s="7">
        <v>45.3</v>
      </c>
      <c r="AU31" s="7">
        <v>45.4</v>
      </c>
      <c r="AW31" s="7"/>
      <c r="AX31" s="13" t="s">
        <v>418</v>
      </c>
      <c r="AY31" s="7">
        <v>24.9</v>
      </c>
      <c r="AZ31" s="7">
        <v>24.8</v>
      </c>
      <c r="BA31" s="7">
        <v>24.9</v>
      </c>
      <c r="BB31" s="7">
        <v>25</v>
      </c>
      <c r="BC31" s="7">
        <v>25.2</v>
      </c>
      <c r="BD31" s="7">
        <v>25.4</v>
      </c>
      <c r="BE31" s="7">
        <v>25.5</v>
      </c>
      <c r="BF31" s="7">
        <v>25.6</v>
      </c>
      <c r="BG31" s="7">
        <v>25.7</v>
      </c>
      <c r="BH31" s="7">
        <v>25.8</v>
      </c>
      <c r="BI31" s="7">
        <v>25.8</v>
      </c>
      <c r="BJ31" s="7">
        <v>25.9</v>
      </c>
      <c r="BK31" s="7">
        <v>26</v>
      </c>
      <c r="BL31" s="7">
        <v>26.1</v>
      </c>
      <c r="BM31" s="7">
        <v>26.2</v>
      </c>
      <c r="BN31" s="7">
        <v>26.3</v>
      </c>
      <c r="BO31" s="7">
        <v>26.4</v>
      </c>
      <c r="BP31" s="7">
        <v>26.5</v>
      </c>
      <c r="BQ31" s="7">
        <v>26.6</v>
      </c>
      <c r="BR31" s="7">
        <v>26.7</v>
      </c>
      <c r="BS31" s="7">
        <v>26.8</v>
      </c>
      <c r="BU31" s="7"/>
      <c r="BV31" s="13" t="s">
        <v>418</v>
      </c>
      <c r="BW31" s="7">
        <v>10.1</v>
      </c>
      <c r="BX31" s="7">
        <v>10.2</v>
      </c>
      <c r="BY31" s="7">
        <v>10.3</v>
      </c>
      <c r="BZ31" s="7">
        <v>10.4</v>
      </c>
      <c r="CA31" s="7">
        <v>10.5</v>
      </c>
      <c r="CB31" s="7">
        <v>10.6</v>
      </c>
      <c r="CC31" s="7">
        <v>10.7</v>
      </c>
      <c r="CD31" s="7">
        <v>10.8</v>
      </c>
      <c r="CE31" s="7">
        <v>10.9</v>
      </c>
      <c r="CF31" s="7">
        <v>11</v>
      </c>
      <c r="CG31" s="7">
        <v>11.1</v>
      </c>
      <c r="CH31" s="7">
        <v>11.2</v>
      </c>
      <c r="CI31" s="7">
        <v>11.3</v>
      </c>
      <c r="CJ31" s="7">
        <v>11.4</v>
      </c>
      <c r="CK31" s="7">
        <v>11.4</v>
      </c>
      <c r="CL31" s="7">
        <v>11.5</v>
      </c>
      <c r="CM31" s="7">
        <v>11.6</v>
      </c>
      <c r="CN31" s="7">
        <v>11.6</v>
      </c>
      <c r="CO31" s="7">
        <v>11.7</v>
      </c>
      <c r="CP31" s="7">
        <v>11.8</v>
      </c>
      <c r="CQ31" s="7">
        <v>11.8</v>
      </c>
      <c r="CS31" s="7"/>
      <c r="CT31" s="13" t="s">
        <v>415</v>
      </c>
      <c r="CU31" s="7">
        <v>21.8</v>
      </c>
      <c r="CV31" s="7">
        <v>22.2</v>
      </c>
      <c r="CW31" s="7">
        <v>22.6</v>
      </c>
      <c r="CX31" s="7">
        <v>23.3</v>
      </c>
      <c r="CY31" s="7">
        <v>23.9</v>
      </c>
      <c r="CZ31" s="7">
        <v>24.6</v>
      </c>
      <c r="DA31" s="7">
        <v>25.2</v>
      </c>
      <c r="DB31" s="7">
        <v>25.9</v>
      </c>
      <c r="DC31" s="7">
        <v>26.8</v>
      </c>
      <c r="DD31" s="7">
        <v>27.4</v>
      </c>
      <c r="DE31" s="7">
        <v>28</v>
      </c>
      <c r="DF31" s="7">
        <v>28.7</v>
      </c>
      <c r="DG31" s="7">
        <v>29.8</v>
      </c>
      <c r="DH31" s="7">
        <v>31.2</v>
      </c>
      <c r="DI31" s="7">
        <v>32.8</v>
      </c>
      <c r="DJ31" s="7">
        <v>34</v>
      </c>
      <c r="DK31" s="7">
        <v>34.9</v>
      </c>
      <c r="DL31" s="7">
        <v>35.9</v>
      </c>
      <c r="DM31" s="7">
        <v>36.7</v>
      </c>
      <c r="DN31" s="7">
        <v>37.1</v>
      </c>
      <c r="DO31" s="7">
        <v>37.5</v>
      </c>
      <c r="DQ31" s="7"/>
      <c r="DR31" s="13" t="s">
        <v>418</v>
      </c>
      <c r="DS31" s="7">
        <v>48</v>
      </c>
      <c r="DT31" s="7">
        <v>48.8</v>
      </c>
      <c r="DU31" s="7">
        <v>50</v>
      </c>
      <c r="DV31" s="7">
        <v>51.4</v>
      </c>
      <c r="DW31" s="7">
        <v>52.6</v>
      </c>
      <c r="DX31" s="7">
        <v>54.1</v>
      </c>
      <c r="DY31" s="7">
        <v>55.6</v>
      </c>
      <c r="DZ31" s="7">
        <v>57.2</v>
      </c>
      <c r="EA31" s="7">
        <v>58.5</v>
      </c>
      <c r="EB31" s="7">
        <v>59.3</v>
      </c>
      <c r="EC31" s="7">
        <v>60.3</v>
      </c>
      <c r="ED31" s="7">
        <v>61.1</v>
      </c>
      <c r="EE31" s="7">
        <v>62</v>
      </c>
      <c r="EF31" s="7">
        <v>62.9</v>
      </c>
      <c r="EG31" s="7">
        <v>63.9</v>
      </c>
      <c r="EH31" s="7">
        <v>64.9</v>
      </c>
      <c r="EI31" s="7">
        <v>65.6</v>
      </c>
      <c r="EJ31" s="7">
        <v>66.2</v>
      </c>
      <c r="EK31" s="7">
        <v>66.9</v>
      </c>
      <c r="EL31" s="7">
        <v>67.5</v>
      </c>
      <c r="EM31" s="7">
        <v>68</v>
      </c>
      <c r="EO31" s="7"/>
      <c r="EP31" s="13" t="s">
        <v>418</v>
      </c>
      <c r="EQ31" s="7">
        <v>64</v>
      </c>
      <c r="ER31" s="7">
        <v>64.4</v>
      </c>
      <c r="ES31" s="7">
        <v>64.9</v>
      </c>
      <c r="ET31" s="7">
        <v>65.5</v>
      </c>
      <c r="EU31" s="7">
        <v>66.2</v>
      </c>
      <c r="EV31" s="7">
        <v>66.9</v>
      </c>
      <c r="EW31" s="7">
        <v>67.7</v>
      </c>
      <c r="EX31" s="7">
        <v>68.9</v>
      </c>
      <c r="EY31" s="7">
        <v>69.5</v>
      </c>
      <c r="EZ31" s="7">
        <v>71.3</v>
      </c>
      <c r="FA31" s="7">
        <v>71.9</v>
      </c>
      <c r="FB31" s="7">
        <v>72.3</v>
      </c>
      <c r="FC31" s="7">
        <v>72.7</v>
      </c>
      <c r="FD31" s="7">
        <v>73.2</v>
      </c>
      <c r="FE31" s="7">
        <v>73.6</v>
      </c>
      <c r="FF31" s="7">
        <v>74</v>
      </c>
      <c r="FG31" s="7">
        <v>74.4</v>
      </c>
      <c r="FH31" s="7">
        <v>75.7</v>
      </c>
      <c r="FI31" s="7">
        <v>76.9</v>
      </c>
      <c r="FJ31" s="7">
        <v>78.1</v>
      </c>
      <c r="FK31" s="7">
        <v>78.9</v>
      </c>
    </row>
    <row r="32" ht="130" spans="1:167">
      <c r="A32" s="1"/>
      <c r="B32" s="68" t="s">
        <v>413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Y32" s="1"/>
      <c r="Z32" s="68" t="s">
        <v>413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1"/>
      <c r="AX32" s="68" t="s">
        <v>413</v>
      </c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U32" s="1"/>
      <c r="BV32" s="68" t="s">
        <v>413</v>
      </c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S32" s="1"/>
      <c r="CT32" s="68" t="s">
        <v>413</v>
      </c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Q32" s="1"/>
      <c r="DR32" s="68" t="s">
        <v>413</v>
      </c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O32" s="1"/>
      <c r="EP32" s="68" t="s">
        <v>413</v>
      </c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</row>
    <row r="33" ht="14.5" spans="1:167">
      <c r="A33" s="1"/>
      <c r="B33" s="10" t="s">
        <v>279</v>
      </c>
      <c r="C33" s="1">
        <v>24.6</v>
      </c>
      <c r="D33" s="1">
        <v>24.8</v>
      </c>
      <c r="E33" s="1">
        <v>24.9</v>
      </c>
      <c r="F33" s="1">
        <v>25.1</v>
      </c>
      <c r="G33" s="1">
        <v>25.5</v>
      </c>
      <c r="H33" s="1">
        <v>25.8</v>
      </c>
      <c r="I33" s="1">
        <v>26.1</v>
      </c>
      <c r="J33" s="1">
        <v>26.5</v>
      </c>
      <c r="K33" s="1">
        <v>26.9</v>
      </c>
      <c r="L33" s="1">
        <v>27.5</v>
      </c>
      <c r="M33" s="1">
        <v>28.1</v>
      </c>
      <c r="N33" s="1">
        <v>28.7</v>
      </c>
      <c r="O33" s="1">
        <v>29.3</v>
      </c>
      <c r="P33" s="1">
        <v>30</v>
      </c>
      <c r="Q33" s="1">
        <v>30.7</v>
      </c>
      <c r="R33" s="1">
        <v>31.3</v>
      </c>
      <c r="S33" s="1">
        <v>31.8</v>
      </c>
      <c r="T33" s="1">
        <v>32.4</v>
      </c>
      <c r="U33" s="1">
        <v>32.8</v>
      </c>
      <c r="V33" s="1">
        <v>33.1</v>
      </c>
      <c r="W33" s="1">
        <v>33.5</v>
      </c>
      <c r="Y33" s="1"/>
      <c r="Z33" s="10" t="s">
        <v>279</v>
      </c>
      <c r="AA33" s="1">
        <v>35.6</v>
      </c>
      <c r="AB33" s="1">
        <v>35.6</v>
      </c>
      <c r="AC33" s="1">
        <v>36</v>
      </c>
      <c r="AD33" s="1">
        <v>36.5</v>
      </c>
      <c r="AE33" s="1">
        <v>37</v>
      </c>
      <c r="AF33" s="1">
        <v>37.4</v>
      </c>
      <c r="AG33" s="1">
        <v>37.9</v>
      </c>
      <c r="AH33" s="1">
        <v>38.5</v>
      </c>
      <c r="AI33" s="1">
        <v>39</v>
      </c>
      <c r="AJ33" s="1">
        <v>39.5</v>
      </c>
      <c r="AK33" s="1">
        <v>40.1</v>
      </c>
      <c r="AL33" s="1">
        <v>40.6</v>
      </c>
      <c r="AM33" s="1">
        <v>41.1</v>
      </c>
      <c r="AN33" s="1">
        <v>41.6</v>
      </c>
      <c r="AO33" s="1">
        <v>41.9</v>
      </c>
      <c r="AP33" s="1">
        <v>42.3</v>
      </c>
      <c r="AQ33" s="1">
        <v>42.6</v>
      </c>
      <c r="AR33" s="1">
        <v>42.8</v>
      </c>
      <c r="AS33" s="1">
        <v>43</v>
      </c>
      <c r="AT33" s="1">
        <v>43.2</v>
      </c>
      <c r="AU33" s="1">
        <v>43.3</v>
      </c>
      <c r="AW33" s="1"/>
      <c r="AX33" s="10" t="s">
        <v>279</v>
      </c>
      <c r="AY33" s="1">
        <v>7.4</v>
      </c>
      <c r="AZ33" s="1">
        <v>7.1</v>
      </c>
      <c r="BA33" s="1">
        <v>6.9</v>
      </c>
      <c r="BB33" s="1">
        <v>6.9</v>
      </c>
      <c r="BC33" s="1">
        <v>6.7</v>
      </c>
      <c r="BD33" s="1">
        <v>6.6</v>
      </c>
      <c r="BE33" s="1">
        <v>6.5</v>
      </c>
      <c r="BF33" s="1">
        <v>6.4</v>
      </c>
      <c r="BG33" s="1">
        <v>6.5</v>
      </c>
      <c r="BH33" s="1">
        <v>6.5</v>
      </c>
      <c r="BI33" s="1">
        <v>6.5</v>
      </c>
      <c r="BJ33" s="1">
        <v>6.5</v>
      </c>
      <c r="BK33" s="1">
        <v>6.6</v>
      </c>
      <c r="BL33" s="1">
        <v>6.6</v>
      </c>
      <c r="BM33" s="1">
        <v>6.7</v>
      </c>
      <c r="BN33" s="1">
        <v>6.7</v>
      </c>
      <c r="BO33" s="1">
        <v>6.7</v>
      </c>
      <c r="BP33" s="1">
        <v>6.7</v>
      </c>
      <c r="BQ33" s="1">
        <v>6.7</v>
      </c>
      <c r="BR33" s="1">
        <v>6.8</v>
      </c>
      <c r="BS33" s="1">
        <v>6.8</v>
      </c>
      <c r="BU33" s="1"/>
      <c r="BV33" s="10" t="s">
        <v>279</v>
      </c>
      <c r="BW33" s="1">
        <v>4.6</v>
      </c>
      <c r="BX33" s="1">
        <v>4.6</v>
      </c>
      <c r="BY33" s="1">
        <v>4.7</v>
      </c>
      <c r="BZ33" s="1">
        <v>4.7</v>
      </c>
      <c r="CA33" s="1">
        <v>4.8</v>
      </c>
      <c r="CB33" s="1">
        <v>4.9</v>
      </c>
      <c r="CC33" s="1">
        <v>5</v>
      </c>
      <c r="CD33" s="1">
        <v>5.2</v>
      </c>
      <c r="CE33" s="1">
        <v>5.4</v>
      </c>
      <c r="CF33" s="1">
        <v>5.6</v>
      </c>
      <c r="CG33" s="1">
        <v>5.8</v>
      </c>
      <c r="CH33" s="1">
        <v>6</v>
      </c>
      <c r="CI33" s="1">
        <v>6.2</v>
      </c>
      <c r="CJ33" s="1">
        <v>6.3</v>
      </c>
      <c r="CK33" s="1">
        <v>6.4</v>
      </c>
      <c r="CL33" s="1">
        <v>6.5</v>
      </c>
      <c r="CM33" s="1">
        <v>6.6</v>
      </c>
      <c r="CN33" s="1">
        <v>6.6</v>
      </c>
      <c r="CO33" s="1">
        <v>6.7</v>
      </c>
      <c r="CP33" s="1">
        <v>6.8</v>
      </c>
      <c r="CQ33" s="1">
        <v>6.8</v>
      </c>
      <c r="CS33" s="1"/>
      <c r="CT33" s="10" t="s">
        <v>279</v>
      </c>
      <c r="CU33" s="1">
        <v>4.4</v>
      </c>
      <c r="CV33" s="1">
        <v>4.4</v>
      </c>
      <c r="CW33" s="1">
        <v>4.5</v>
      </c>
      <c r="CX33" s="1">
        <v>4.6</v>
      </c>
      <c r="CY33" s="1">
        <v>4.6</v>
      </c>
      <c r="CZ33" s="1">
        <v>4.6</v>
      </c>
      <c r="DA33" s="1">
        <v>4.5</v>
      </c>
      <c r="DB33" s="1">
        <v>4.5</v>
      </c>
      <c r="DC33" s="1">
        <v>4.5</v>
      </c>
      <c r="DD33" s="1">
        <v>4.5</v>
      </c>
      <c r="DE33" s="1">
        <v>4.4</v>
      </c>
      <c r="DF33" s="1">
        <v>4.5</v>
      </c>
      <c r="DG33" s="1">
        <v>4.6</v>
      </c>
      <c r="DH33" s="1">
        <v>4.9</v>
      </c>
      <c r="DI33" s="1">
        <v>5.2</v>
      </c>
      <c r="DJ33" s="1">
        <v>5.5</v>
      </c>
      <c r="DK33" s="1">
        <v>5.7</v>
      </c>
      <c r="DL33" s="1">
        <v>5.9</v>
      </c>
      <c r="DM33" s="1">
        <v>6</v>
      </c>
      <c r="DN33" s="1">
        <v>6.2</v>
      </c>
      <c r="DO33" s="1">
        <v>6.3</v>
      </c>
      <c r="DQ33" s="1"/>
      <c r="DR33" s="10" t="s">
        <v>279</v>
      </c>
      <c r="DS33" s="1">
        <v>2.9</v>
      </c>
      <c r="DT33" s="1">
        <v>3</v>
      </c>
      <c r="DU33" s="1">
        <v>2.9</v>
      </c>
      <c r="DV33" s="1">
        <v>3.2</v>
      </c>
      <c r="DW33" s="1">
        <v>3.3</v>
      </c>
      <c r="DX33" s="1">
        <v>3.5</v>
      </c>
      <c r="DY33" s="1">
        <v>3.7</v>
      </c>
      <c r="DZ33" s="1">
        <v>4</v>
      </c>
      <c r="EA33" s="1">
        <v>4.2</v>
      </c>
      <c r="EB33" s="1">
        <v>4.6</v>
      </c>
      <c r="EC33" s="1">
        <v>4.6</v>
      </c>
      <c r="ED33" s="1">
        <v>4.9</v>
      </c>
      <c r="EE33" s="1">
        <v>5.2</v>
      </c>
      <c r="EF33" s="1">
        <v>5.5</v>
      </c>
      <c r="EG33" s="1">
        <v>5.8</v>
      </c>
      <c r="EH33" s="1">
        <v>6.2</v>
      </c>
      <c r="EI33" s="1">
        <v>6.5</v>
      </c>
      <c r="EJ33" s="1">
        <v>6.9</v>
      </c>
      <c r="EK33" s="1">
        <v>7.1</v>
      </c>
      <c r="EL33" s="1">
        <v>7.3</v>
      </c>
      <c r="EM33" s="1">
        <v>7.5</v>
      </c>
      <c r="EO33" s="1"/>
      <c r="EP33" s="10" t="s">
        <v>279</v>
      </c>
      <c r="EQ33" s="1">
        <v>26.9</v>
      </c>
      <c r="ER33" s="1">
        <v>26.9</v>
      </c>
      <c r="ES33" s="1">
        <v>26.5</v>
      </c>
      <c r="ET33" s="1">
        <v>26.1</v>
      </c>
      <c r="EU33" s="1">
        <v>25.8</v>
      </c>
      <c r="EV33" s="1">
        <v>25.8</v>
      </c>
      <c r="EW33" s="1">
        <v>26</v>
      </c>
      <c r="EX33" s="1">
        <v>26.3</v>
      </c>
      <c r="EY33" s="1">
        <v>26.4</v>
      </c>
      <c r="EZ33" s="1">
        <v>27.3</v>
      </c>
      <c r="FA33" s="1">
        <v>27.9</v>
      </c>
      <c r="FB33" s="1">
        <v>28.6</v>
      </c>
      <c r="FC33" s="1">
        <v>29.1</v>
      </c>
      <c r="FD33" s="1">
        <v>29.7</v>
      </c>
      <c r="FE33" s="1">
        <v>30.2</v>
      </c>
      <c r="FF33" s="1">
        <v>30.7</v>
      </c>
      <c r="FG33" s="1">
        <v>31.2</v>
      </c>
      <c r="FH33" s="1">
        <v>32.1</v>
      </c>
      <c r="FI33" s="1">
        <v>32.8</v>
      </c>
      <c r="FJ33" s="1">
        <v>33.5</v>
      </c>
      <c r="FK33" s="1">
        <v>34</v>
      </c>
    </row>
    <row r="34" ht="14.5" spans="1:167">
      <c r="A34" s="1"/>
      <c r="B34" s="10" t="s">
        <v>283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0.1</v>
      </c>
      <c r="I34" s="1">
        <v>0.2</v>
      </c>
      <c r="J34" s="1">
        <v>0.3</v>
      </c>
      <c r="K34" s="1">
        <v>0.4</v>
      </c>
      <c r="L34" s="1">
        <v>0.5</v>
      </c>
      <c r="M34" s="1">
        <v>0.5</v>
      </c>
      <c r="N34" s="1">
        <v>0.6</v>
      </c>
      <c r="O34" s="1">
        <v>0.5</v>
      </c>
      <c r="P34" s="1">
        <v>0.5</v>
      </c>
      <c r="Q34" s="1">
        <v>0.4</v>
      </c>
      <c r="R34" s="1">
        <v>0.4</v>
      </c>
      <c r="S34" s="1">
        <v>0.4</v>
      </c>
      <c r="T34" s="1">
        <v>0.4</v>
      </c>
      <c r="U34" s="1">
        <v>0.4</v>
      </c>
      <c r="V34" s="1">
        <v>0.4</v>
      </c>
      <c r="W34" s="1">
        <v>0.4</v>
      </c>
      <c r="Y34" s="1"/>
      <c r="Z34" s="10" t="s">
        <v>283</v>
      </c>
      <c r="AA34" s="1">
        <v>2.3</v>
      </c>
      <c r="AB34" s="1">
        <v>2.3</v>
      </c>
      <c r="AC34" s="1">
        <v>2.2</v>
      </c>
      <c r="AD34" s="1">
        <v>2.3</v>
      </c>
      <c r="AE34" s="1">
        <v>2.3</v>
      </c>
      <c r="AF34" s="1">
        <v>2.3</v>
      </c>
      <c r="AG34" s="1">
        <v>2.2</v>
      </c>
      <c r="AH34" s="1">
        <v>2.1</v>
      </c>
      <c r="AI34" s="1">
        <v>2</v>
      </c>
      <c r="AJ34" s="1">
        <v>2</v>
      </c>
      <c r="AK34" s="1">
        <v>1.8</v>
      </c>
      <c r="AL34" s="1">
        <v>1.8</v>
      </c>
      <c r="AM34" s="1">
        <v>1.7</v>
      </c>
      <c r="AN34" s="1">
        <v>1.7</v>
      </c>
      <c r="AO34" s="1">
        <v>1.7</v>
      </c>
      <c r="AP34" s="1">
        <v>1.7</v>
      </c>
      <c r="AQ34" s="1">
        <v>1.7</v>
      </c>
      <c r="AR34" s="1">
        <v>1.7</v>
      </c>
      <c r="AS34" s="1">
        <v>1.7</v>
      </c>
      <c r="AT34" s="1">
        <v>1.7</v>
      </c>
      <c r="AU34" s="1">
        <v>1.7</v>
      </c>
      <c r="AW34" s="1"/>
      <c r="AX34" s="10" t="s">
        <v>283</v>
      </c>
      <c r="AY34" s="1">
        <v>16.5</v>
      </c>
      <c r="AZ34" s="1">
        <v>16.7</v>
      </c>
      <c r="BA34" s="1">
        <v>17</v>
      </c>
      <c r="BB34" s="1">
        <v>17.2</v>
      </c>
      <c r="BC34" s="1">
        <v>17.5</v>
      </c>
      <c r="BD34" s="1">
        <v>17.8</v>
      </c>
      <c r="BE34" s="1">
        <v>18</v>
      </c>
      <c r="BF34" s="1">
        <v>18.2</v>
      </c>
      <c r="BG34" s="1">
        <v>18.2</v>
      </c>
      <c r="BH34" s="1">
        <v>18.2</v>
      </c>
      <c r="BI34" s="1">
        <v>18.3</v>
      </c>
      <c r="BJ34" s="1">
        <v>18.4</v>
      </c>
      <c r="BK34" s="1">
        <v>18.4</v>
      </c>
      <c r="BL34" s="1">
        <v>18.6</v>
      </c>
      <c r="BM34" s="1">
        <v>18.7</v>
      </c>
      <c r="BN34" s="1">
        <v>18.8</v>
      </c>
      <c r="BO34" s="1">
        <v>18.9</v>
      </c>
      <c r="BP34" s="1">
        <v>19.1</v>
      </c>
      <c r="BQ34" s="1">
        <v>19.2</v>
      </c>
      <c r="BR34" s="1">
        <v>19.2</v>
      </c>
      <c r="BS34" s="1">
        <v>19.3</v>
      </c>
      <c r="BU34" s="1"/>
      <c r="BV34" s="10" t="s">
        <v>283</v>
      </c>
      <c r="BW34" s="1">
        <v>5.4</v>
      </c>
      <c r="BX34" s="1">
        <v>5.5</v>
      </c>
      <c r="BY34" s="1">
        <v>5.5</v>
      </c>
      <c r="BZ34" s="1">
        <v>5.6</v>
      </c>
      <c r="CA34" s="1">
        <v>5.6</v>
      </c>
      <c r="CB34" s="1">
        <v>5.6</v>
      </c>
      <c r="CC34" s="1">
        <v>5.5</v>
      </c>
      <c r="CD34" s="1">
        <v>5.4</v>
      </c>
      <c r="CE34" s="1">
        <v>5.4</v>
      </c>
      <c r="CF34" s="1">
        <v>5.3</v>
      </c>
      <c r="CG34" s="1">
        <v>5.2</v>
      </c>
      <c r="CH34" s="1">
        <v>5.1</v>
      </c>
      <c r="CI34" s="1">
        <v>5.1</v>
      </c>
      <c r="CJ34" s="1">
        <v>5</v>
      </c>
      <c r="CK34" s="1">
        <v>5</v>
      </c>
      <c r="CL34" s="1">
        <v>5</v>
      </c>
      <c r="CM34" s="1">
        <v>5</v>
      </c>
      <c r="CN34" s="1">
        <v>5</v>
      </c>
      <c r="CO34" s="1">
        <v>5</v>
      </c>
      <c r="CP34" s="1">
        <v>5</v>
      </c>
      <c r="CQ34" s="1">
        <v>5</v>
      </c>
      <c r="CS34" s="1"/>
      <c r="CT34" s="10" t="s">
        <v>283</v>
      </c>
      <c r="CU34" s="1">
        <v>17.1</v>
      </c>
      <c r="CV34" s="1">
        <v>17.4</v>
      </c>
      <c r="CW34" s="1">
        <v>17.7</v>
      </c>
      <c r="CX34" s="1">
        <v>18.3</v>
      </c>
      <c r="CY34" s="1">
        <v>18.9</v>
      </c>
      <c r="CZ34" s="1">
        <v>19.6</v>
      </c>
      <c r="DA34" s="1">
        <v>20.4</v>
      </c>
      <c r="DB34" s="1">
        <v>21</v>
      </c>
      <c r="DC34" s="1">
        <v>21.9</v>
      </c>
      <c r="DD34" s="1">
        <v>22.6</v>
      </c>
      <c r="DE34" s="1">
        <v>23.2</v>
      </c>
      <c r="DF34" s="1">
        <v>23.9</v>
      </c>
      <c r="DG34" s="1">
        <v>24.8</v>
      </c>
      <c r="DH34" s="1">
        <v>25.9</v>
      </c>
      <c r="DI34" s="1">
        <v>27.1</v>
      </c>
      <c r="DJ34" s="1">
        <v>28.1</v>
      </c>
      <c r="DK34" s="1">
        <v>28.7</v>
      </c>
      <c r="DL34" s="1">
        <v>29.4</v>
      </c>
      <c r="DM34" s="1">
        <v>30.1</v>
      </c>
      <c r="DN34" s="1">
        <v>30.4</v>
      </c>
      <c r="DO34" s="1">
        <v>30.7</v>
      </c>
      <c r="DQ34" s="1"/>
      <c r="DR34" s="10" t="s">
        <v>283</v>
      </c>
      <c r="DS34" s="1">
        <v>44.4</v>
      </c>
      <c r="DT34" s="1">
        <v>45.3</v>
      </c>
      <c r="DU34" s="1">
        <v>46.5</v>
      </c>
      <c r="DV34" s="1">
        <v>47.5</v>
      </c>
      <c r="DW34" s="1">
        <v>48.5</v>
      </c>
      <c r="DX34" s="1">
        <v>49.7</v>
      </c>
      <c r="DY34" s="1">
        <v>50.9</v>
      </c>
      <c r="DZ34" s="1">
        <v>52.2</v>
      </c>
      <c r="EA34" s="1">
        <v>53.1</v>
      </c>
      <c r="EB34" s="1">
        <v>53.5</v>
      </c>
      <c r="EC34" s="1">
        <v>54.5</v>
      </c>
      <c r="ED34" s="1">
        <v>55.1</v>
      </c>
      <c r="EE34" s="1">
        <v>55.8</v>
      </c>
      <c r="EF34" s="1">
        <v>56.5</v>
      </c>
      <c r="EG34" s="1">
        <v>57.2</v>
      </c>
      <c r="EH34" s="1">
        <v>57.9</v>
      </c>
      <c r="EI34" s="1">
        <v>58.2</v>
      </c>
      <c r="EJ34" s="1">
        <v>58.6</v>
      </c>
      <c r="EK34" s="1">
        <v>59</v>
      </c>
      <c r="EL34" s="1">
        <v>59.4</v>
      </c>
      <c r="EM34" s="1">
        <v>59.8</v>
      </c>
      <c r="EO34" s="1"/>
      <c r="EP34" s="10" t="s">
        <v>283</v>
      </c>
      <c r="EQ34" s="1">
        <v>34.6</v>
      </c>
      <c r="ER34" s="1">
        <v>35.1</v>
      </c>
      <c r="ES34" s="1">
        <v>35.9</v>
      </c>
      <c r="ET34" s="1">
        <v>37</v>
      </c>
      <c r="EU34" s="1">
        <v>37.9</v>
      </c>
      <c r="EV34" s="1">
        <v>38.6</v>
      </c>
      <c r="EW34" s="1">
        <v>39.3</v>
      </c>
      <c r="EX34" s="1">
        <v>40</v>
      </c>
      <c r="EY34" s="1">
        <v>40.6</v>
      </c>
      <c r="EZ34" s="1">
        <v>41.6</v>
      </c>
      <c r="FA34" s="1">
        <v>41.6</v>
      </c>
      <c r="FB34" s="1">
        <v>41.3</v>
      </c>
      <c r="FC34" s="1">
        <v>41.2</v>
      </c>
      <c r="FD34" s="1">
        <v>41.2</v>
      </c>
      <c r="FE34" s="1">
        <v>41.1</v>
      </c>
      <c r="FF34" s="1">
        <v>41</v>
      </c>
      <c r="FG34" s="1">
        <v>40.9</v>
      </c>
      <c r="FH34" s="1">
        <v>41.2</v>
      </c>
      <c r="FI34" s="1">
        <v>41.7</v>
      </c>
      <c r="FJ34" s="1">
        <v>42.2</v>
      </c>
      <c r="FK34" s="1">
        <v>42.5</v>
      </c>
    </row>
    <row r="35" ht="14.5" spans="1:167">
      <c r="A35" s="1"/>
      <c r="B35" s="10" t="s">
        <v>281</v>
      </c>
      <c r="C35" s="1">
        <v>10.1</v>
      </c>
      <c r="D35" s="1">
        <v>10.3</v>
      </c>
      <c r="E35" s="1">
        <v>10.5</v>
      </c>
      <c r="F35" s="1">
        <v>10.8</v>
      </c>
      <c r="G35" s="1">
        <v>10.9</v>
      </c>
      <c r="H35" s="1">
        <v>10.9</v>
      </c>
      <c r="I35" s="1">
        <v>10.8</v>
      </c>
      <c r="J35" s="1">
        <v>10.7</v>
      </c>
      <c r="K35" s="1">
        <v>10.5</v>
      </c>
      <c r="L35" s="1">
        <v>10.2</v>
      </c>
      <c r="M35" s="1">
        <v>9.8</v>
      </c>
      <c r="N35" s="1">
        <v>9.5</v>
      </c>
      <c r="O35" s="1">
        <v>9.2</v>
      </c>
      <c r="P35" s="1">
        <v>8.8</v>
      </c>
      <c r="Q35" s="1">
        <v>8.5</v>
      </c>
      <c r="R35" s="1">
        <v>8.1</v>
      </c>
      <c r="S35" s="1">
        <v>7.7</v>
      </c>
      <c r="T35" s="1">
        <v>7.4</v>
      </c>
      <c r="U35" s="1">
        <v>7.2</v>
      </c>
      <c r="V35" s="1">
        <v>7.1</v>
      </c>
      <c r="W35" s="1">
        <v>6.9</v>
      </c>
      <c r="Y35" s="1"/>
      <c r="Z35" s="10" t="s">
        <v>281</v>
      </c>
      <c r="AA35" s="1">
        <v>2.4</v>
      </c>
      <c r="AB35" s="1">
        <v>2.3</v>
      </c>
      <c r="AC35" s="1">
        <v>2.2</v>
      </c>
      <c r="AD35" s="1">
        <v>2</v>
      </c>
      <c r="AE35" s="1">
        <v>1.9</v>
      </c>
      <c r="AF35" s="1">
        <v>1.8</v>
      </c>
      <c r="AG35" s="1">
        <v>1.7</v>
      </c>
      <c r="AH35" s="1">
        <v>1.6</v>
      </c>
      <c r="AI35" s="1">
        <v>1.6</v>
      </c>
      <c r="AJ35" s="1">
        <v>1.5</v>
      </c>
      <c r="AK35" s="1">
        <v>1.4</v>
      </c>
      <c r="AL35" s="1">
        <v>1.3</v>
      </c>
      <c r="AM35" s="1">
        <v>1.2</v>
      </c>
      <c r="AN35" s="1">
        <v>1</v>
      </c>
      <c r="AO35" s="1">
        <v>0.8</v>
      </c>
      <c r="AP35" s="1">
        <v>0.7</v>
      </c>
      <c r="AQ35" s="1">
        <v>0.5</v>
      </c>
      <c r="AR35" s="1">
        <v>0.4</v>
      </c>
      <c r="AS35" s="1">
        <v>0.4</v>
      </c>
      <c r="AT35" s="1">
        <v>0.4</v>
      </c>
      <c r="AU35" s="1">
        <v>0.3</v>
      </c>
      <c r="AW35" s="1"/>
      <c r="AX35" s="10" t="s">
        <v>281</v>
      </c>
      <c r="AY35" s="1">
        <v>0.7</v>
      </c>
      <c r="AZ35" s="1">
        <v>0.8</v>
      </c>
      <c r="BA35" s="1">
        <v>0.7</v>
      </c>
      <c r="BB35" s="1">
        <v>0.7</v>
      </c>
      <c r="BC35" s="1">
        <v>0.7</v>
      </c>
      <c r="BD35" s="1">
        <v>0.7</v>
      </c>
      <c r="BE35" s="1">
        <v>0.7</v>
      </c>
      <c r="BF35" s="1">
        <v>0.7</v>
      </c>
      <c r="BG35" s="1">
        <v>0.7</v>
      </c>
      <c r="BH35" s="1">
        <v>0.7</v>
      </c>
      <c r="BI35" s="1">
        <v>0.7</v>
      </c>
      <c r="BJ35" s="1">
        <v>0.6</v>
      </c>
      <c r="BK35" s="1">
        <v>0.6</v>
      </c>
      <c r="BL35" s="1">
        <v>0.5</v>
      </c>
      <c r="BM35" s="1">
        <v>0.5</v>
      </c>
      <c r="BN35" s="1">
        <v>0.4</v>
      </c>
      <c r="BO35" s="1">
        <v>0.3</v>
      </c>
      <c r="BP35" s="1">
        <v>0.3</v>
      </c>
      <c r="BQ35" s="1">
        <v>0.3</v>
      </c>
      <c r="BR35" s="1">
        <v>0.2</v>
      </c>
      <c r="BS35" s="1">
        <v>0.2</v>
      </c>
      <c r="BU35" s="1"/>
      <c r="BV35" s="10" t="s">
        <v>281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S35" s="1"/>
      <c r="CT35" s="10" t="s">
        <v>281</v>
      </c>
      <c r="CU35" s="1">
        <v>0.2</v>
      </c>
      <c r="CV35" s="1">
        <v>0.2</v>
      </c>
      <c r="CW35" s="1">
        <v>0.2</v>
      </c>
      <c r="CX35" s="1">
        <v>0.2</v>
      </c>
      <c r="CY35" s="1">
        <v>0.2</v>
      </c>
      <c r="CZ35" s="1">
        <v>0.2</v>
      </c>
      <c r="DA35" s="1">
        <v>0.2</v>
      </c>
      <c r="DB35" s="1">
        <v>0.2</v>
      </c>
      <c r="DC35" s="1">
        <v>0.2</v>
      </c>
      <c r="DD35" s="1">
        <v>0.2</v>
      </c>
      <c r="DE35" s="1">
        <v>0.2</v>
      </c>
      <c r="DF35" s="1">
        <v>0.2</v>
      </c>
      <c r="DG35" s="1">
        <v>0.2</v>
      </c>
      <c r="DH35" s="1">
        <v>0.2</v>
      </c>
      <c r="DI35" s="1">
        <v>0.2</v>
      </c>
      <c r="DJ35" s="1">
        <v>0.2</v>
      </c>
      <c r="DK35" s="1">
        <v>0.2</v>
      </c>
      <c r="DL35" s="1">
        <v>0.2</v>
      </c>
      <c r="DM35" s="1">
        <v>0.2</v>
      </c>
      <c r="DN35" s="1">
        <v>0.2</v>
      </c>
      <c r="DO35" s="1">
        <v>0.2</v>
      </c>
      <c r="DQ35" s="1"/>
      <c r="DR35" s="10" t="s">
        <v>281</v>
      </c>
      <c r="DS35" s="1">
        <v>0.2</v>
      </c>
      <c r="DT35" s="1">
        <v>0.2</v>
      </c>
      <c r="DU35" s="1">
        <v>0.2</v>
      </c>
      <c r="DV35" s="1">
        <v>0.3</v>
      </c>
      <c r="DW35" s="1">
        <v>0.3</v>
      </c>
      <c r="DX35" s="1">
        <v>0.4</v>
      </c>
      <c r="DY35" s="1">
        <v>0.4</v>
      </c>
      <c r="DZ35" s="1">
        <v>0.5</v>
      </c>
      <c r="EA35" s="1">
        <v>0.5</v>
      </c>
      <c r="EB35" s="1">
        <v>0.5</v>
      </c>
      <c r="EC35" s="1">
        <v>0.6</v>
      </c>
      <c r="ED35" s="1">
        <v>0.5</v>
      </c>
      <c r="EE35" s="1">
        <v>0.5</v>
      </c>
      <c r="EF35" s="1">
        <v>0.5</v>
      </c>
      <c r="EG35" s="1">
        <v>0.5</v>
      </c>
      <c r="EH35" s="1">
        <v>0.5</v>
      </c>
      <c r="EI35" s="1">
        <v>0.5</v>
      </c>
      <c r="EJ35" s="1">
        <v>0.4</v>
      </c>
      <c r="EK35" s="1">
        <v>0.4</v>
      </c>
      <c r="EL35" s="1">
        <v>0.4</v>
      </c>
      <c r="EM35" s="1">
        <v>0.4</v>
      </c>
      <c r="EO35" s="1"/>
      <c r="EP35" s="10" t="s">
        <v>281</v>
      </c>
      <c r="EQ35" s="1">
        <v>1.7</v>
      </c>
      <c r="ER35" s="1">
        <v>1.7</v>
      </c>
      <c r="ES35" s="1">
        <v>1.7</v>
      </c>
      <c r="ET35" s="1">
        <v>1.7</v>
      </c>
      <c r="EU35" s="1">
        <v>1.7</v>
      </c>
      <c r="EV35" s="1">
        <v>1.7</v>
      </c>
      <c r="EW35" s="1">
        <v>1.8</v>
      </c>
      <c r="EX35" s="1">
        <v>1.8</v>
      </c>
      <c r="EY35" s="1">
        <v>1.8</v>
      </c>
      <c r="EZ35" s="1">
        <v>1.8</v>
      </c>
      <c r="FA35" s="1">
        <v>1.8</v>
      </c>
      <c r="FB35" s="1">
        <v>1.8</v>
      </c>
      <c r="FC35" s="1">
        <v>1.7</v>
      </c>
      <c r="FD35" s="1">
        <v>1.7</v>
      </c>
      <c r="FE35" s="1">
        <v>1.7</v>
      </c>
      <c r="FF35" s="1">
        <v>1.6</v>
      </c>
      <c r="FG35" s="1">
        <v>1.6</v>
      </c>
      <c r="FH35" s="1">
        <v>1.6</v>
      </c>
      <c r="FI35" s="1">
        <v>1.6</v>
      </c>
      <c r="FJ35" s="1">
        <v>1.6</v>
      </c>
      <c r="FK35" s="1">
        <v>1.6</v>
      </c>
    </row>
    <row r="36" ht="14.5" spans="1:167">
      <c r="A36" s="1"/>
      <c r="B36" s="10" t="s">
        <v>414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Y36" s="1"/>
      <c r="Z36" s="10" t="s">
        <v>414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W36" s="1"/>
      <c r="AX36" s="10" t="s">
        <v>414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U36" s="1"/>
      <c r="BV36" s="10" t="s">
        <v>414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S36" s="1"/>
      <c r="CT36" s="10" t="s">
        <v>414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Q36" s="1"/>
      <c r="DR36" s="10" t="s">
        <v>414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O36" s="1"/>
      <c r="EP36" s="10" t="s">
        <v>414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</row>
    <row r="37" ht="14.5" spans="1:167">
      <c r="A37" s="1"/>
      <c r="B37" s="16" t="s">
        <v>316</v>
      </c>
      <c r="C37" s="1">
        <v>0.1</v>
      </c>
      <c r="D37" s="1">
        <v>0.1</v>
      </c>
      <c r="E37" s="1">
        <v>0.1</v>
      </c>
      <c r="F37" s="1">
        <v>0.1</v>
      </c>
      <c r="G37" s="1">
        <v>0.1</v>
      </c>
      <c r="H37" s="1">
        <v>0.1</v>
      </c>
      <c r="I37" s="1">
        <v>0.1</v>
      </c>
      <c r="J37" s="1">
        <v>0.1</v>
      </c>
      <c r="K37" s="1">
        <v>0.1</v>
      </c>
      <c r="L37" s="1">
        <v>0.1</v>
      </c>
      <c r="M37" s="1">
        <v>0.1</v>
      </c>
      <c r="N37" s="1">
        <v>0.1</v>
      </c>
      <c r="O37" s="1">
        <v>0.1</v>
      </c>
      <c r="P37" s="1">
        <v>0.1</v>
      </c>
      <c r="Q37" s="1">
        <v>0.1</v>
      </c>
      <c r="R37" s="1">
        <v>0.2</v>
      </c>
      <c r="S37" s="1">
        <v>0.2</v>
      </c>
      <c r="T37" s="1">
        <v>0.2</v>
      </c>
      <c r="U37" s="1">
        <v>0.2</v>
      </c>
      <c r="V37" s="1">
        <v>0.2</v>
      </c>
      <c r="W37" s="1">
        <v>0.2</v>
      </c>
      <c r="Y37" s="1"/>
      <c r="Z37" s="16" t="s">
        <v>316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W37" s="1"/>
      <c r="AX37" s="16" t="s">
        <v>316</v>
      </c>
      <c r="AY37" s="1">
        <v>0.1</v>
      </c>
      <c r="AZ37" s="1">
        <v>0.1</v>
      </c>
      <c r="BA37" s="1">
        <v>0.1</v>
      </c>
      <c r="BB37" s="1">
        <v>0.1</v>
      </c>
      <c r="BC37" s="1">
        <v>0.1</v>
      </c>
      <c r="BD37" s="1">
        <v>0.1</v>
      </c>
      <c r="BE37" s="1">
        <v>0.1</v>
      </c>
      <c r="BF37" s="1">
        <v>0.2</v>
      </c>
      <c r="BG37" s="1">
        <v>0.2</v>
      </c>
      <c r="BH37" s="1">
        <v>0.2</v>
      </c>
      <c r="BI37" s="1">
        <v>0.2</v>
      </c>
      <c r="BJ37" s="1">
        <v>0.2</v>
      </c>
      <c r="BK37" s="1">
        <v>0.2</v>
      </c>
      <c r="BL37" s="1">
        <v>0.3</v>
      </c>
      <c r="BM37" s="1">
        <v>0.3</v>
      </c>
      <c r="BN37" s="1">
        <v>0.3</v>
      </c>
      <c r="BO37" s="1">
        <v>0.4</v>
      </c>
      <c r="BP37" s="1">
        <v>0.4</v>
      </c>
      <c r="BQ37" s="1">
        <v>0.4</v>
      </c>
      <c r="BR37" s="1">
        <v>0.4</v>
      </c>
      <c r="BS37" s="1">
        <v>0.5</v>
      </c>
      <c r="BU37" s="1"/>
      <c r="BV37" s="16" t="s">
        <v>316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S37" s="1"/>
      <c r="CT37" s="16" t="s">
        <v>316</v>
      </c>
      <c r="CU37" s="1">
        <v>0.1</v>
      </c>
      <c r="CV37" s="1">
        <v>0.1</v>
      </c>
      <c r="CW37" s="1">
        <v>0.1</v>
      </c>
      <c r="CX37" s="1">
        <v>0.1</v>
      </c>
      <c r="CY37" s="1">
        <v>0.1</v>
      </c>
      <c r="CZ37" s="1">
        <v>0.1</v>
      </c>
      <c r="DA37" s="1">
        <v>0.1</v>
      </c>
      <c r="DB37" s="1">
        <v>0.1</v>
      </c>
      <c r="DC37" s="1">
        <v>0.1</v>
      </c>
      <c r="DD37" s="1">
        <v>0.1</v>
      </c>
      <c r="DE37" s="1">
        <v>0.1</v>
      </c>
      <c r="DF37" s="1">
        <v>0.1</v>
      </c>
      <c r="DG37" s="1">
        <v>0.1</v>
      </c>
      <c r="DH37" s="1">
        <v>0.2</v>
      </c>
      <c r="DI37" s="1">
        <v>0.2</v>
      </c>
      <c r="DJ37" s="1">
        <v>0.2</v>
      </c>
      <c r="DK37" s="1">
        <v>0.3</v>
      </c>
      <c r="DL37" s="1">
        <v>0.3</v>
      </c>
      <c r="DM37" s="1">
        <v>0.4</v>
      </c>
      <c r="DN37" s="1">
        <v>0.4</v>
      </c>
      <c r="DO37" s="1">
        <v>0.4</v>
      </c>
      <c r="DQ37" s="1"/>
      <c r="DR37" s="16" t="s">
        <v>316</v>
      </c>
      <c r="DS37" s="1">
        <v>0.3</v>
      </c>
      <c r="DT37" s="1">
        <v>0.3</v>
      </c>
      <c r="DU37" s="1">
        <v>0.3</v>
      </c>
      <c r="DV37" s="1">
        <v>0.3</v>
      </c>
      <c r="DW37" s="1">
        <v>0.4</v>
      </c>
      <c r="DX37" s="1">
        <v>0.5</v>
      </c>
      <c r="DY37" s="1">
        <v>0.5</v>
      </c>
      <c r="DZ37" s="1">
        <v>0.5</v>
      </c>
      <c r="EA37" s="1">
        <v>0.5</v>
      </c>
      <c r="EB37" s="1">
        <v>0.6</v>
      </c>
      <c r="EC37" s="1">
        <v>0.5</v>
      </c>
      <c r="ED37" s="1">
        <v>0.5</v>
      </c>
      <c r="EE37" s="1">
        <v>0.4</v>
      </c>
      <c r="EF37" s="1">
        <v>0.4</v>
      </c>
      <c r="EG37" s="1">
        <v>0.3</v>
      </c>
      <c r="EH37" s="1">
        <v>0.3</v>
      </c>
      <c r="EI37" s="1">
        <v>0.3</v>
      </c>
      <c r="EJ37" s="1">
        <v>0.2</v>
      </c>
      <c r="EK37" s="1">
        <v>0.2</v>
      </c>
      <c r="EL37" s="1">
        <v>0.2</v>
      </c>
      <c r="EM37" s="1">
        <v>0.2</v>
      </c>
      <c r="EO37" s="1"/>
      <c r="EP37" s="16" t="s">
        <v>316</v>
      </c>
      <c r="EQ37" s="1">
        <v>0.3</v>
      </c>
      <c r="ER37" s="1">
        <v>0.3</v>
      </c>
      <c r="ES37" s="1">
        <v>0.3</v>
      </c>
      <c r="ET37" s="1">
        <v>0.3</v>
      </c>
      <c r="EU37" s="1">
        <v>0.3</v>
      </c>
      <c r="EV37" s="1">
        <v>0.3</v>
      </c>
      <c r="EW37" s="1">
        <v>0.3</v>
      </c>
      <c r="EX37" s="1">
        <v>0.3</v>
      </c>
      <c r="EY37" s="1">
        <v>0.3</v>
      </c>
      <c r="EZ37" s="1">
        <v>0.2</v>
      </c>
      <c r="FA37" s="1">
        <v>0.2</v>
      </c>
      <c r="FB37" s="1">
        <v>0.3</v>
      </c>
      <c r="FC37" s="1">
        <v>0.3</v>
      </c>
      <c r="FD37" s="1">
        <v>0.3</v>
      </c>
      <c r="FE37" s="1">
        <v>0.3</v>
      </c>
      <c r="FF37" s="1">
        <v>0.4</v>
      </c>
      <c r="FG37" s="1">
        <v>0.4</v>
      </c>
      <c r="FH37" s="1">
        <v>0.5</v>
      </c>
      <c r="FI37" s="1">
        <v>0.5</v>
      </c>
      <c r="FJ37" s="1">
        <v>0.5</v>
      </c>
      <c r="FK37" s="1">
        <v>0.6</v>
      </c>
    </row>
    <row r="38" ht="14.5" spans="1:167">
      <c r="A38" s="1"/>
      <c r="B38" s="10" t="s">
        <v>272</v>
      </c>
      <c r="C38" s="1">
        <v>0.9</v>
      </c>
      <c r="D38" s="1">
        <v>0.9</v>
      </c>
      <c r="E38" s="1">
        <v>0.8</v>
      </c>
      <c r="F38" s="1">
        <v>0.9</v>
      </c>
      <c r="G38" s="1">
        <v>0.9</v>
      </c>
      <c r="H38" s="1">
        <v>0.9</v>
      </c>
      <c r="I38" s="1">
        <v>0.9</v>
      </c>
      <c r="J38" s="1">
        <v>0.9</v>
      </c>
      <c r="K38" s="1">
        <v>0.9</v>
      </c>
      <c r="L38" s="1">
        <v>0.9</v>
      </c>
      <c r="M38" s="1">
        <v>0.8</v>
      </c>
      <c r="N38" s="1">
        <v>0.8</v>
      </c>
      <c r="O38" s="1">
        <v>0.7</v>
      </c>
      <c r="P38" s="1">
        <v>0.7</v>
      </c>
      <c r="Q38" s="1">
        <v>0.6</v>
      </c>
      <c r="R38" s="1">
        <v>0.5</v>
      </c>
      <c r="S38" s="1">
        <v>0.5</v>
      </c>
      <c r="T38" s="1">
        <v>0.4</v>
      </c>
      <c r="U38" s="1">
        <v>0.4</v>
      </c>
      <c r="V38" s="1">
        <v>0.4</v>
      </c>
      <c r="W38" s="1">
        <v>0.4</v>
      </c>
      <c r="Y38" s="1"/>
      <c r="Z38" s="10" t="s">
        <v>272</v>
      </c>
      <c r="AA38" s="1">
        <v>0.1</v>
      </c>
      <c r="AB38" s="1">
        <v>0.1</v>
      </c>
      <c r="AC38" s="1">
        <v>0.1</v>
      </c>
      <c r="AD38" s="1">
        <v>0.1</v>
      </c>
      <c r="AE38" s="1">
        <v>0.1</v>
      </c>
      <c r="AF38" s="1">
        <v>0.2</v>
      </c>
      <c r="AG38" s="1">
        <v>0.2</v>
      </c>
      <c r="AH38" s="1">
        <v>0.2</v>
      </c>
      <c r="AI38" s="1">
        <v>0.2</v>
      </c>
      <c r="AJ38" s="1">
        <v>0.2</v>
      </c>
      <c r="AK38" s="1">
        <v>0.2</v>
      </c>
      <c r="AL38" s="1">
        <v>0.2</v>
      </c>
      <c r="AM38" s="1">
        <v>0.2</v>
      </c>
      <c r="AN38" s="1">
        <v>0.2</v>
      </c>
      <c r="AO38" s="1">
        <v>0.1</v>
      </c>
      <c r="AP38" s="1">
        <v>0.1</v>
      </c>
      <c r="AQ38" s="1">
        <v>0.1</v>
      </c>
      <c r="AR38" s="1">
        <v>0.1</v>
      </c>
      <c r="AS38" s="1">
        <v>0.1</v>
      </c>
      <c r="AT38" s="1">
        <v>0.1</v>
      </c>
      <c r="AU38" s="1">
        <v>0.1</v>
      </c>
      <c r="AW38" s="1"/>
      <c r="AX38" s="10" t="s">
        <v>272</v>
      </c>
      <c r="AY38" s="1">
        <v>0.1</v>
      </c>
      <c r="AZ38" s="1">
        <v>0.2</v>
      </c>
      <c r="BA38" s="1">
        <v>0.2</v>
      </c>
      <c r="BB38" s="1">
        <v>0.2</v>
      </c>
      <c r="BC38" s="1">
        <v>0.2</v>
      </c>
      <c r="BD38" s="1">
        <v>0.2</v>
      </c>
      <c r="BE38" s="1">
        <v>0.2</v>
      </c>
      <c r="BF38" s="1">
        <v>0.2</v>
      </c>
      <c r="BG38" s="1">
        <v>0.2</v>
      </c>
      <c r="BH38" s="1">
        <v>0.2</v>
      </c>
      <c r="BI38" s="1">
        <v>0.2</v>
      </c>
      <c r="BJ38" s="1">
        <v>0.2</v>
      </c>
      <c r="BK38" s="1">
        <v>0.2</v>
      </c>
      <c r="BL38" s="1">
        <v>0.1</v>
      </c>
      <c r="BM38" s="1">
        <v>0.1</v>
      </c>
      <c r="BN38" s="1">
        <v>0.1</v>
      </c>
      <c r="BO38" s="1">
        <v>0.1</v>
      </c>
      <c r="BP38" s="1">
        <v>0</v>
      </c>
      <c r="BQ38" s="1">
        <v>0</v>
      </c>
      <c r="BR38" s="1">
        <v>0</v>
      </c>
      <c r="BS38" s="1">
        <v>0</v>
      </c>
      <c r="BU38" s="1"/>
      <c r="BV38" s="10" t="s">
        <v>272</v>
      </c>
      <c r="BW38" s="1">
        <v>0.1</v>
      </c>
      <c r="BX38" s="1">
        <v>0.1</v>
      </c>
      <c r="BY38" s="1">
        <v>0.1</v>
      </c>
      <c r="BZ38" s="1">
        <v>0.1</v>
      </c>
      <c r="CA38" s="1">
        <v>0.1</v>
      </c>
      <c r="CB38" s="1">
        <v>0.1</v>
      </c>
      <c r="CC38" s="1">
        <v>0.1</v>
      </c>
      <c r="CD38" s="1">
        <v>0.1</v>
      </c>
      <c r="CE38" s="1">
        <v>0.1</v>
      </c>
      <c r="CF38" s="1">
        <v>0.1</v>
      </c>
      <c r="CG38" s="1">
        <v>0.1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S38" s="1"/>
      <c r="CT38" s="10" t="s">
        <v>272</v>
      </c>
      <c r="CU38" s="1">
        <v>0.1</v>
      </c>
      <c r="CV38" s="1">
        <v>0.1</v>
      </c>
      <c r="CW38" s="1">
        <v>0.1</v>
      </c>
      <c r="CX38" s="1">
        <v>0.1</v>
      </c>
      <c r="CY38" s="1">
        <v>0.1</v>
      </c>
      <c r="CZ38" s="1">
        <v>0.1</v>
      </c>
      <c r="DA38" s="1">
        <v>0.1</v>
      </c>
      <c r="DB38" s="1">
        <v>0.1</v>
      </c>
      <c r="DC38" s="1">
        <v>0.1</v>
      </c>
      <c r="DD38" s="1">
        <v>0.1</v>
      </c>
      <c r="DE38" s="1">
        <v>0.1</v>
      </c>
      <c r="DF38" s="1">
        <v>0.1</v>
      </c>
      <c r="DG38" s="1">
        <v>0.1</v>
      </c>
      <c r="DH38" s="1">
        <v>0.1</v>
      </c>
      <c r="DI38" s="1">
        <v>0.1</v>
      </c>
      <c r="DJ38" s="1">
        <v>0.1</v>
      </c>
      <c r="DK38" s="1">
        <v>0.1</v>
      </c>
      <c r="DL38" s="1">
        <v>0</v>
      </c>
      <c r="DM38" s="1">
        <v>0</v>
      </c>
      <c r="DN38" s="1">
        <v>0</v>
      </c>
      <c r="DO38" s="1">
        <v>0</v>
      </c>
      <c r="DQ38" s="1"/>
      <c r="DR38" s="10" t="s">
        <v>272</v>
      </c>
      <c r="DS38" s="1">
        <v>0.1</v>
      </c>
      <c r="DT38" s="1">
        <v>0</v>
      </c>
      <c r="DU38" s="1">
        <v>0</v>
      </c>
      <c r="DV38" s="1">
        <v>0</v>
      </c>
      <c r="DW38" s="1">
        <v>0.1</v>
      </c>
      <c r="DX38" s="1">
        <v>0.1</v>
      </c>
      <c r="DY38" s="1">
        <v>0.1</v>
      </c>
      <c r="DZ38" s="1">
        <v>0.1</v>
      </c>
      <c r="EA38" s="1">
        <v>0.1</v>
      </c>
      <c r="EB38" s="1">
        <v>0.1</v>
      </c>
      <c r="EC38" s="1">
        <v>0.1</v>
      </c>
      <c r="ED38" s="1">
        <v>0.1</v>
      </c>
      <c r="EE38" s="1">
        <v>0.1</v>
      </c>
      <c r="EF38" s="1">
        <v>0.1</v>
      </c>
      <c r="EG38" s="1">
        <v>0.1</v>
      </c>
      <c r="EH38" s="1">
        <v>0.1</v>
      </c>
      <c r="EI38" s="1">
        <v>0.1</v>
      </c>
      <c r="EJ38" s="1">
        <v>0.1</v>
      </c>
      <c r="EK38" s="1">
        <v>0.1</v>
      </c>
      <c r="EL38" s="1">
        <v>0.1</v>
      </c>
      <c r="EM38" s="1">
        <v>0.1</v>
      </c>
      <c r="EO38" s="1"/>
      <c r="EP38" s="10" t="s">
        <v>272</v>
      </c>
      <c r="EQ38" s="1">
        <v>0.5</v>
      </c>
      <c r="ER38" s="1">
        <v>0.5</v>
      </c>
      <c r="ES38" s="1">
        <v>0.5</v>
      </c>
      <c r="ET38" s="1">
        <v>0.5</v>
      </c>
      <c r="EU38" s="1">
        <v>0.5</v>
      </c>
      <c r="EV38" s="1">
        <v>0.4</v>
      </c>
      <c r="EW38" s="1">
        <v>0.4</v>
      </c>
      <c r="EX38" s="1">
        <v>0.4</v>
      </c>
      <c r="EY38" s="1">
        <v>0.4</v>
      </c>
      <c r="EZ38" s="1">
        <v>0.4</v>
      </c>
      <c r="FA38" s="1">
        <v>0.4</v>
      </c>
      <c r="FB38" s="1">
        <v>0.4</v>
      </c>
      <c r="FC38" s="1">
        <v>0.4</v>
      </c>
      <c r="FD38" s="1">
        <v>0.3</v>
      </c>
      <c r="FE38" s="1">
        <v>0.3</v>
      </c>
      <c r="FF38" s="1">
        <v>0.3</v>
      </c>
      <c r="FG38" s="1">
        <v>0.3</v>
      </c>
      <c r="FH38" s="1">
        <v>0.3</v>
      </c>
      <c r="FI38" s="1">
        <v>0.3</v>
      </c>
      <c r="FJ38" s="1">
        <v>0.3</v>
      </c>
      <c r="FK38" s="1">
        <v>0.3</v>
      </c>
    </row>
    <row r="39" ht="14.5" spans="1:16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</row>
    <row r="40" ht="14.5" spans="1:167">
      <c r="A40" s="1"/>
      <c r="B40" s="9" t="s">
        <v>274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Y40" s="1"/>
      <c r="Z40" s="9" t="s">
        <v>274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1"/>
      <c r="AX40" s="9" t="s">
        <v>274</v>
      </c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U40" s="1"/>
      <c r="BV40" s="9" t="s">
        <v>274</v>
      </c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S40" s="1"/>
      <c r="CT40" s="9" t="s">
        <v>274</v>
      </c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Q40" s="1"/>
      <c r="DR40" s="9" t="s">
        <v>274</v>
      </c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O40" s="1"/>
      <c r="EP40" s="9" t="s">
        <v>274</v>
      </c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</row>
    <row r="41" ht="14.5" spans="1:167">
      <c r="A41" s="1"/>
      <c r="B41" s="10" t="s">
        <v>279</v>
      </c>
      <c r="C41" s="1">
        <v>68.9</v>
      </c>
      <c r="D41" s="1">
        <v>68.8</v>
      </c>
      <c r="E41" s="1">
        <v>68.5</v>
      </c>
      <c r="F41" s="1">
        <v>68</v>
      </c>
      <c r="G41" s="1">
        <v>68.3</v>
      </c>
      <c r="H41" s="1">
        <v>68.3</v>
      </c>
      <c r="I41" s="1">
        <v>68.5</v>
      </c>
      <c r="J41" s="1">
        <v>68.9</v>
      </c>
      <c r="K41" s="1">
        <v>69.4</v>
      </c>
      <c r="L41" s="1">
        <v>70.3</v>
      </c>
      <c r="M41" s="1">
        <v>71.3</v>
      </c>
      <c r="N41" s="1">
        <v>72.3</v>
      </c>
      <c r="O41" s="1">
        <v>73.5</v>
      </c>
      <c r="P41" s="1">
        <v>74.8</v>
      </c>
      <c r="Q41" s="1">
        <v>76</v>
      </c>
      <c r="R41" s="1">
        <v>77.3</v>
      </c>
      <c r="S41" s="1">
        <v>78.4</v>
      </c>
      <c r="T41" s="1">
        <v>79.4</v>
      </c>
      <c r="U41" s="1">
        <v>79.9</v>
      </c>
      <c r="V41" s="1">
        <v>80.4</v>
      </c>
      <c r="W41" s="1">
        <v>80.9</v>
      </c>
      <c r="Y41" s="1"/>
      <c r="Z41" s="10" t="s">
        <v>279</v>
      </c>
      <c r="AA41" s="1">
        <v>88.1</v>
      </c>
      <c r="AB41" s="1">
        <v>88.4</v>
      </c>
      <c r="AC41" s="1">
        <v>88.9</v>
      </c>
      <c r="AD41" s="1">
        <v>89.3</v>
      </c>
      <c r="AE41" s="1">
        <v>89.6</v>
      </c>
      <c r="AF41" s="1">
        <v>89.9</v>
      </c>
      <c r="AG41" s="1">
        <v>90.4</v>
      </c>
      <c r="AH41" s="1">
        <v>90.7</v>
      </c>
      <c r="AI41" s="1">
        <v>91.1</v>
      </c>
      <c r="AJ41" s="1">
        <v>91.5</v>
      </c>
      <c r="AK41" s="1">
        <v>92</v>
      </c>
      <c r="AL41" s="1">
        <v>92.5</v>
      </c>
      <c r="AM41" s="1">
        <v>93</v>
      </c>
      <c r="AN41" s="1">
        <v>93.6</v>
      </c>
      <c r="AO41" s="1">
        <v>94</v>
      </c>
      <c r="AP41" s="1">
        <v>94.4</v>
      </c>
      <c r="AQ41" s="1">
        <v>94.7</v>
      </c>
      <c r="AR41" s="1">
        <v>95</v>
      </c>
      <c r="AS41" s="1">
        <v>95.2</v>
      </c>
      <c r="AT41" s="1">
        <v>95.3</v>
      </c>
      <c r="AU41" s="1">
        <v>95.4</v>
      </c>
      <c r="AW41" s="1"/>
      <c r="AX41" s="10" t="s">
        <v>279</v>
      </c>
      <c r="AY41" s="1">
        <v>29.6</v>
      </c>
      <c r="AZ41" s="1">
        <v>28.6</v>
      </c>
      <c r="BA41" s="1">
        <v>27.9</v>
      </c>
      <c r="BB41" s="1">
        <v>27.4</v>
      </c>
      <c r="BC41" s="1">
        <v>26.7</v>
      </c>
      <c r="BD41" s="1">
        <v>25.9</v>
      </c>
      <c r="BE41" s="1">
        <v>25.3</v>
      </c>
      <c r="BF41" s="1">
        <v>24.9</v>
      </c>
      <c r="BG41" s="1">
        <v>25.1</v>
      </c>
      <c r="BH41" s="1">
        <v>25.1</v>
      </c>
      <c r="BI41" s="1">
        <v>25</v>
      </c>
      <c r="BJ41" s="1">
        <v>25.1</v>
      </c>
      <c r="BK41" s="1">
        <v>25.4</v>
      </c>
      <c r="BL41" s="1">
        <v>25.5</v>
      </c>
      <c r="BM41" s="1">
        <v>25.5</v>
      </c>
      <c r="BN41" s="1">
        <v>25.4</v>
      </c>
      <c r="BO41" s="1">
        <v>25.4</v>
      </c>
      <c r="BP41" s="1">
        <v>25.4</v>
      </c>
      <c r="BQ41" s="1">
        <v>25.3</v>
      </c>
      <c r="BR41" s="1">
        <v>25.3</v>
      </c>
      <c r="BS41" s="1">
        <v>25.3</v>
      </c>
      <c r="BU41" s="1"/>
      <c r="BV41" s="10" t="s">
        <v>279</v>
      </c>
      <c r="BW41" s="1">
        <v>45.3</v>
      </c>
      <c r="BX41" s="1">
        <v>45.1</v>
      </c>
      <c r="BY41" s="1">
        <v>45.1</v>
      </c>
      <c r="BZ41" s="1">
        <v>45.4</v>
      </c>
      <c r="CA41" s="1">
        <v>45.6</v>
      </c>
      <c r="CB41" s="1">
        <v>46</v>
      </c>
      <c r="CC41" s="1">
        <v>47</v>
      </c>
      <c r="CD41" s="1">
        <v>48.4</v>
      </c>
      <c r="CE41" s="1">
        <v>49.8</v>
      </c>
      <c r="CF41" s="1">
        <v>51</v>
      </c>
      <c r="CG41" s="1">
        <v>52.1</v>
      </c>
      <c r="CH41" s="1">
        <v>53.6</v>
      </c>
      <c r="CI41" s="1">
        <v>54.7</v>
      </c>
      <c r="CJ41" s="1">
        <v>55.2</v>
      </c>
      <c r="CK41" s="1">
        <v>55.7</v>
      </c>
      <c r="CL41" s="1">
        <v>56.2</v>
      </c>
      <c r="CM41" s="1">
        <v>56.6</v>
      </c>
      <c r="CN41" s="1">
        <v>57.1</v>
      </c>
      <c r="CO41" s="1">
        <v>57.3</v>
      </c>
      <c r="CP41" s="1">
        <v>57.5</v>
      </c>
      <c r="CQ41" s="1">
        <v>57.7</v>
      </c>
      <c r="CS41" s="1"/>
      <c r="CT41" s="10" t="s">
        <v>279</v>
      </c>
      <c r="CU41" s="1">
        <v>20</v>
      </c>
      <c r="CV41" s="1">
        <v>19.8</v>
      </c>
      <c r="CW41" s="1">
        <v>19.8</v>
      </c>
      <c r="CX41" s="1">
        <v>19.7</v>
      </c>
      <c r="CY41" s="1">
        <v>19.2</v>
      </c>
      <c r="CZ41" s="1">
        <v>18.8</v>
      </c>
      <c r="DA41" s="1">
        <v>17.8</v>
      </c>
      <c r="DB41" s="1">
        <v>17.5</v>
      </c>
      <c r="DC41" s="1">
        <v>16.9</v>
      </c>
      <c r="DD41" s="1">
        <v>16.3</v>
      </c>
      <c r="DE41" s="1">
        <v>15.9</v>
      </c>
      <c r="DF41" s="1">
        <v>15.7</v>
      </c>
      <c r="DG41" s="1">
        <v>15.5</v>
      </c>
      <c r="DH41" s="1">
        <v>15.7</v>
      </c>
      <c r="DI41" s="1">
        <v>15.9</v>
      </c>
      <c r="DJ41" s="1">
        <v>16</v>
      </c>
      <c r="DK41" s="1">
        <v>16.2</v>
      </c>
      <c r="DL41" s="1">
        <v>16.4</v>
      </c>
      <c r="DM41" s="1">
        <v>16.5</v>
      </c>
      <c r="DN41" s="1">
        <v>16.6</v>
      </c>
      <c r="DO41" s="1">
        <v>16.7</v>
      </c>
      <c r="DQ41" s="1"/>
      <c r="DR41" s="10" t="s">
        <v>279</v>
      </c>
      <c r="DS41" s="1">
        <v>6.1</v>
      </c>
      <c r="DT41" s="1">
        <v>6.1</v>
      </c>
      <c r="DU41" s="1">
        <v>5.8</v>
      </c>
      <c r="DV41" s="1">
        <v>6.3</v>
      </c>
      <c r="DW41" s="1">
        <v>6.3</v>
      </c>
      <c r="DX41" s="1">
        <v>6.4</v>
      </c>
      <c r="DY41" s="1">
        <v>6.6</v>
      </c>
      <c r="DZ41" s="1">
        <v>7</v>
      </c>
      <c r="EA41" s="1">
        <v>7.3</v>
      </c>
      <c r="EB41" s="1">
        <v>7.7</v>
      </c>
      <c r="EC41" s="1">
        <v>7.6</v>
      </c>
      <c r="ED41" s="1">
        <v>8</v>
      </c>
      <c r="EE41" s="1">
        <v>8.4</v>
      </c>
      <c r="EF41" s="1">
        <v>8.7</v>
      </c>
      <c r="EG41" s="1">
        <v>9.1</v>
      </c>
      <c r="EH41" s="1">
        <v>9.5</v>
      </c>
      <c r="EI41" s="1">
        <v>10</v>
      </c>
      <c r="EJ41" s="1">
        <v>10.4</v>
      </c>
      <c r="EK41" s="1">
        <v>10.6</v>
      </c>
      <c r="EL41" s="1">
        <v>10.8</v>
      </c>
      <c r="EM41" s="1">
        <v>11</v>
      </c>
      <c r="EO41" s="1"/>
      <c r="EP41" s="10" t="s">
        <v>279</v>
      </c>
      <c r="EQ41" s="1">
        <v>42</v>
      </c>
      <c r="ER41" s="1">
        <v>41.7</v>
      </c>
      <c r="ES41" s="1">
        <v>40.9</v>
      </c>
      <c r="ET41" s="1">
        <v>39.9</v>
      </c>
      <c r="EU41" s="1">
        <v>39</v>
      </c>
      <c r="EV41" s="1">
        <v>38.6</v>
      </c>
      <c r="EW41" s="1">
        <v>38.4</v>
      </c>
      <c r="EX41" s="1">
        <v>38.2</v>
      </c>
      <c r="EY41" s="1">
        <v>38.1</v>
      </c>
      <c r="EZ41" s="1">
        <v>38.3</v>
      </c>
      <c r="FA41" s="1">
        <v>38.8</v>
      </c>
      <c r="FB41" s="1">
        <v>39.6</v>
      </c>
      <c r="FC41" s="1">
        <v>40.1</v>
      </c>
      <c r="FD41" s="1">
        <v>40.6</v>
      </c>
      <c r="FE41" s="1">
        <v>41.1</v>
      </c>
      <c r="FF41" s="1">
        <v>41.5</v>
      </c>
      <c r="FG41" s="1">
        <v>42</v>
      </c>
      <c r="FH41" s="1">
        <v>42.4</v>
      </c>
      <c r="FI41" s="1">
        <v>42.6</v>
      </c>
      <c r="FJ41" s="1">
        <v>42.9</v>
      </c>
      <c r="FK41" s="1">
        <v>43.1</v>
      </c>
    </row>
    <row r="42" ht="14.5" spans="1:167">
      <c r="A42" s="1"/>
      <c r="B42" s="10" t="s">
        <v>283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0.2</v>
      </c>
      <c r="I42" s="1">
        <v>0.5</v>
      </c>
      <c r="J42" s="1">
        <v>0.8</v>
      </c>
      <c r="K42" s="1">
        <v>1</v>
      </c>
      <c r="L42" s="1">
        <v>1.2</v>
      </c>
      <c r="M42" s="1">
        <v>1.3</v>
      </c>
      <c r="N42" s="1">
        <v>1.5</v>
      </c>
      <c r="O42" s="1">
        <v>1.4</v>
      </c>
      <c r="P42" s="1">
        <v>1.2</v>
      </c>
      <c r="Q42" s="1">
        <v>1.1</v>
      </c>
      <c r="R42" s="1">
        <v>1</v>
      </c>
      <c r="S42" s="1">
        <v>0.9</v>
      </c>
      <c r="T42" s="1">
        <v>0.9</v>
      </c>
      <c r="U42" s="1">
        <v>0.9</v>
      </c>
      <c r="V42" s="1">
        <v>0.9</v>
      </c>
      <c r="W42" s="1">
        <v>0.9</v>
      </c>
      <c r="Y42" s="1"/>
      <c r="Z42" s="10" t="s">
        <v>283</v>
      </c>
      <c r="AA42" s="1">
        <v>5.6</v>
      </c>
      <c r="AB42" s="1">
        <v>5.6</v>
      </c>
      <c r="AC42" s="1">
        <v>5.4</v>
      </c>
      <c r="AD42" s="1">
        <v>5.5</v>
      </c>
      <c r="AE42" s="1">
        <v>5.5</v>
      </c>
      <c r="AF42" s="1">
        <v>5.5</v>
      </c>
      <c r="AG42" s="1">
        <v>5.2</v>
      </c>
      <c r="AH42" s="1">
        <v>5</v>
      </c>
      <c r="AI42" s="1">
        <v>4.8</v>
      </c>
      <c r="AJ42" s="1">
        <v>4.5</v>
      </c>
      <c r="AK42" s="1">
        <v>4.2</v>
      </c>
      <c r="AL42" s="1">
        <v>4</v>
      </c>
      <c r="AM42" s="1">
        <v>3.8</v>
      </c>
      <c r="AN42" s="1">
        <v>3.8</v>
      </c>
      <c r="AO42" s="1">
        <v>3.8</v>
      </c>
      <c r="AP42" s="1">
        <v>3.7</v>
      </c>
      <c r="AQ42" s="1">
        <v>3.7</v>
      </c>
      <c r="AR42" s="1">
        <v>3.7</v>
      </c>
      <c r="AS42" s="1">
        <v>3.7</v>
      </c>
      <c r="AT42" s="1">
        <v>3.7</v>
      </c>
      <c r="AU42" s="1">
        <v>3.6</v>
      </c>
      <c r="AW42" s="1"/>
      <c r="AX42" s="10" t="s">
        <v>283</v>
      </c>
      <c r="AY42" s="1">
        <v>66.5</v>
      </c>
      <c r="AZ42" s="1">
        <v>67.3</v>
      </c>
      <c r="BA42" s="1">
        <v>68.2</v>
      </c>
      <c r="BB42" s="1">
        <v>68.6</v>
      </c>
      <c r="BC42" s="1">
        <v>69.4</v>
      </c>
      <c r="BD42" s="1">
        <v>70.3</v>
      </c>
      <c r="BE42" s="1">
        <v>70.6</v>
      </c>
      <c r="BF42" s="1">
        <v>70.9</v>
      </c>
      <c r="BG42" s="1">
        <v>70.8</v>
      </c>
      <c r="BH42" s="1">
        <v>70.7</v>
      </c>
      <c r="BI42" s="1">
        <v>71</v>
      </c>
      <c r="BJ42" s="1">
        <v>71</v>
      </c>
      <c r="BK42" s="1">
        <v>70.8</v>
      </c>
      <c r="BL42" s="1">
        <v>71.1</v>
      </c>
      <c r="BM42" s="1">
        <v>71.4</v>
      </c>
      <c r="BN42" s="1">
        <v>71.6</v>
      </c>
      <c r="BO42" s="1">
        <v>71.7</v>
      </c>
      <c r="BP42" s="1">
        <v>71.9</v>
      </c>
      <c r="BQ42" s="1">
        <v>72</v>
      </c>
      <c r="BR42" s="1">
        <v>72</v>
      </c>
      <c r="BS42" s="1">
        <v>72.1</v>
      </c>
      <c r="BU42" s="1"/>
      <c r="BV42" s="10" t="s">
        <v>283</v>
      </c>
      <c r="BW42" s="1">
        <v>53.6</v>
      </c>
      <c r="BX42" s="1">
        <v>53.8</v>
      </c>
      <c r="BY42" s="1">
        <v>53.7</v>
      </c>
      <c r="BZ42" s="1">
        <v>53.6</v>
      </c>
      <c r="CA42" s="1">
        <v>53.2</v>
      </c>
      <c r="CB42" s="1">
        <v>52.7</v>
      </c>
      <c r="CC42" s="1">
        <v>51.7</v>
      </c>
      <c r="CD42" s="1">
        <v>50.4</v>
      </c>
      <c r="CE42" s="1">
        <v>49.1</v>
      </c>
      <c r="CF42" s="1">
        <v>48</v>
      </c>
      <c r="CG42" s="1">
        <v>46.9</v>
      </c>
      <c r="CH42" s="1">
        <v>45.7</v>
      </c>
      <c r="CI42" s="1">
        <v>44.8</v>
      </c>
      <c r="CJ42" s="1">
        <v>44.4</v>
      </c>
      <c r="CK42" s="1">
        <v>44</v>
      </c>
      <c r="CL42" s="1">
        <v>43.5</v>
      </c>
      <c r="CM42" s="1">
        <v>43.1</v>
      </c>
      <c r="CN42" s="1">
        <v>42.7</v>
      </c>
      <c r="CO42" s="1">
        <v>42.5</v>
      </c>
      <c r="CP42" s="1">
        <v>42.2</v>
      </c>
      <c r="CQ42" s="1">
        <v>42</v>
      </c>
      <c r="CS42" s="1"/>
      <c r="CT42" s="10" t="s">
        <v>283</v>
      </c>
      <c r="CU42" s="1">
        <v>78.2</v>
      </c>
      <c r="CV42" s="1">
        <v>78.4</v>
      </c>
      <c r="CW42" s="1">
        <v>78.4</v>
      </c>
      <c r="CX42" s="1">
        <v>78.6</v>
      </c>
      <c r="CY42" s="1">
        <v>79</v>
      </c>
      <c r="CZ42" s="1">
        <v>79.9</v>
      </c>
      <c r="DA42" s="1">
        <v>80.8</v>
      </c>
      <c r="DB42" s="1">
        <v>81.2</v>
      </c>
      <c r="DC42" s="1">
        <v>81.7</v>
      </c>
      <c r="DD42" s="1">
        <v>82.3</v>
      </c>
      <c r="DE42" s="1">
        <v>82.8</v>
      </c>
      <c r="DF42" s="1">
        <v>83</v>
      </c>
      <c r="DG42" s="1">
        <v>83.2</v>
      </c>
      <c r="DH42" s="1">
        <v>83</v>
      </c>
      <c r="DI42" s="1">
        <v>82.8</v>
      </c>
      <c r="DJ42" s="1">
        <v>82.6</v>
      </c>
      <c r="DK42" s="1">
        <v>82.3</v>
      </c>
      <c r="DL42" s="1">
        <v>82.1</v>
      </c>
      <c r="DM42" s="1">
        <v>82</v>
      </c>
      <c r="DN42" s="1">
        <v>81.9</v>
      </c>
      <c r="DO42" s="1">
        <v>81.7</v>
      </c>
      <c r="DQ42" s="1"/>
      <c r="DR42" s="10" t="s">
        <v>283</v>
      </c>
      <c r="DS42" s="1">
        <v>92.6</v>
      </c>
      <c r="DT42" s="1">
        <v>92.7</v>
      </c>
      <c r="DU42" s="1">
        <v>93</v>
      </c>
      <c r="DV42" s="1">
        <v>92.6</v>
      </c>
      <c r="DW42" s="1">
        <v>92.2</v>
      </c>
      <c r="DX42" s="1">
        <v>91.9</v>
      </c>
      <c r="DY42" s="1">
        <v>91.6</v>
      </c>
      <c r="DZ42" s="1">
        <v>91.2</v>
      </c>
      <c r="EA42" s="1">
        <v>90.8</v>
      </c>
      <c r="EB42" s="1">
        <v>90.3</v>
      </c>
      <c r="EC42" s="1">
        <v>90.4</v>
      </c>
      <c r="ED42" s="1">
        <v>90.2</v>
      </c>
      <c r="EE42" s="1">
        <v>90</v>
      </c>
      <c r="EF42" s="1">
        <v>89.7</v>
      </c>
      <c r="EG42" s="1">
        <v>89.4</v>
      </c>
      <c r="EH42" s="1">
        <v>89.1</v>
      </c>
      <c r="EI42" s="1">
        <v>88.8</v>
      </c>
      <c r="EJ42" s="1">
        <v>88.4</v>
      </c>
      <c r="EK42" s="1">
        <v>88.2</v>
      </c>
      <c r="EL42" s="1">
        <v>88</v>
      </c>
      <c r="EM42" s="1">
        <v>87.8</v>
      </c>
      <c r="EO42" s="1"/>
      <c r="EP42" s="10" t="s">
        <v>283</v>
      </c>
      <c r="EQ42" s="1">
        <v>54.1</v>
      </c>
      <c r="ER42" s="1">
        <v>54.5</v>
      </c>
      <c r="ES42" s="1">
        <v>55.3</v>
      </c>
      <c r="ET42" s="1">
        <v>56.5</v>
      </c>
      <c r="EU42" s="1">
        <v>57.4</v>
      </c>
      <c r="EV42" s="1">
        <v>57.7</v>
      </c>
      <c r="EW42" s="1">
        <v>58</v>
      </c>
      <c r="EX42" s="1">
        <v>58.1</v>
      </c>
      <c r="EY42" s="1">
        <v>58.4</v>
      </c>
      <c r="EZ42" s="1">
        <v>58.4</v>
      </c>
      <c r="FA42" s="1">
        <v>57.9</v>
      </c>
      <c r="FB42" s="1">
        <v>57.1</v>
      </c>
      <c r="FC42" s="1">
        <v>56.7</v>
      </c>
      <c r="FD42" s="1">
        <v>56.2</v>
      </c>
      <c r="FE42" s="1">
        <v>55.8</v>
      </c>
      <c r="FF42" s="1">
        <v>55.4</v>
      </c>
      <c r="FG42" s="1">
        <v>54.9</v>
      </c>
      <c r="FH42" s="1">
        <v>54.5</v>
      </c>
      <c r="FI42" s="1">
        <v>54.3</v>
      </c>
      <c r="FJ42" s="1">
        <v>54</v>
      </c>
      <c r="FK42" s="1">
        <v>53.8</v>
      </c>
    </row>
    <row r="43" ht="14.5" spans="1:167">
      <c r="A43" s="1"/>
      <c r="B43" s="10" t="s">
        <v>281</v>
      </c>
      <c r="C43" s="1">
        <v>28.2</v>
      </c>
      <c r="D43" s="1">
        <v>28.5</v>
      </c>
      <c r="E43" s="1">
        <v>28.9</v>
      </c>
      <c r="F43" s="1">
        <v>29.3</v>
      </c>
      <c r="G43" s="1">
        <v>29.1</v>
      </c>
      <c r="H43" s="1">
        <v>28.9</v>
      </c>
      <c r="I43" s="1">
        <v>28.5</v>
      </c>
      <c r="J43" s="1">
        <v>27.8</v>
      </c>
      <c r="K43" s="1">
        <v>27.1</v>
      </c>
      <c r="L43" s="1">
        <v>26.1</v>
      </c>
      <c r="M43" s="1">
        <v>25</v>
      </c>
      <c r="N43" s="1">
        <v>24</v>
      </c>
      <c r="O43" s="1">
        <v>23</v>
      </c>
      <c r="P43" s="1">
        <v>22</v>
      </c>
      <c r="Q43" s="1">
        <v>21</v>
      </c>
      <c r="R43" s="1">
        <v>20</v>
      </c>
      <c r="S43" s="1">
        <v>19</v>
      </c>
      <c r="T43" s="1">
        <v>18.1</v>
      </c>
      <c r="U43" s="1">
        <v>17.6</v>
      </c>
      <c r="V43" s="1">
        <v>17.2</v>
      </c>
      <c r="W43" s="1">
        <v>16.7</v>
      </c>
      <c r="Y43" s="1"/>
      <c r="Z43" s="10" t="s">
        <v>281</v>
      </c>
      <c r="AA43" s="1">
        <v>5.9</v>
      </c>
      <c r="AB43" s="1">
        <v>5.7</v>
      </c>
      <c r="AC43" s="1">
        <v>5.3</v>
      </c>
      <c r="AD43" s="1">
        <v>4.9</v>
      </c>
      <c r="AE43" s="1">
        <v>4.6</v>
      </c>
      <c r="AF43" s="1">
        <v>4.2</v>
      </c>
      <c r="AG43" s="1">
        <v>4</v>
      </c>
      <c r="AH43" s="1">
        <v>3.8</v>
      </c>
      <c r="AI43" s="1">
        <v>3.6</v>
      </c>
      <c r="AJ43" s="1">
        <v>3.5</v>
      </c>
      <c r="AK43" s="1">
        <v>3.3</v>
      </c>
      <c r="AL43" s="1">
        <v>3</v>
      </c>
      <c r="AM43" s="1">
        <v>2.7</v>
      </c>
      <c r="AN43" s="1">
        <v>2.2</v>
      </c>
      <c r="AO43" s="1">
        <v>1.8</v>
      </c>
      <c r="AP43" s="1">
        <v>1.5</v>
      </c>
      <c r="AQ43" s="1">
        <v>1.2</v>
      </c>
      <c r="AR43" s="1">
        <v>1</v>
      </c>
      <c r="AS43" s="1">
        <v>0.9</v>
      </c>
      <c r="AT43" s="1">
        <v>0.8</v>
      </c>
      <c r="AU43" s="1">
        <v>0.7</v>
      </c>
      <c r="AW43" s="1"/>
      <c r="AX43" s="10" t="s">
        <v>281</v>
      </c>
      <c r="AY43" s="1">
        <v>3</v>
      </c>
      <c r="AZ43" s="1">
        <v>3</v>
      </c>
      <c r="BA43" s="1">
        <v>2.8</v>
      </c>
      <c r="BB43" s="1">
        <v>2.7</v>
      </c>
      <c r="BC43" s="1">
        <v>2.7</v>
      </c>
      <c r="BD43" s="1">
        <v>2.6</v>
      </c>
      <c r="BE43" s="1">
        <v>2.7</v>
      </c>
      <c r="BF43" s="1">
        <v>2.8</v>
      </c>
      <c r="BG43" s="1">
        <v>2.7</v>
      </c>
      <c r="BH43" s="1">
        <v>2.8</v>
      </c>
      <c r="BI43" s="1">
        <v>2.6</v>
      </c>
      <c r="BJ43" s="1">
        <v>2.4</v>
      </c>
      <c r="BK43" s="1">
        <v>2.3</v>
      </c>
      <c r="BL43" s="1">
        <v>2</v>
      </c>
      <c r="BM43" s="1">
        <v>1.7</v>
      </c>
      <c r="BN43" s="1">
        <v>1.5</v>
      </c>
      <c r="BO43" s="1">
        <v>1.3</v>
      </c>
      <c r="BP43" s="1">
        <v>1.1</v>
      </c>
      <c r="BQ43" s="1">
        <v>1</v>
      </c>
      <c r="BR43" s="1">
        <v>0.9</v>
      </c>
      <c r="BS43" s="1">
        <v>0.8</v>
      </c>
      <c r="BU43" s="1"/>
      <c r="BV43" s="10" t="s">
        <v>281</v>
      </c>
      <c r="BW43" s="1">
        <v>0.3</v>
      </c>
      <c r="BX43" s="1">
        <v>0.3</v>
      </c>
      <c r="BY43" s="1">
        <v>0.3</v>
      </c>
      <c r="BZ43" s="1">
        <v>0.3</v>
      </c>
      <c r="CA43" s="1">
        <v>0.3</v>
      </c>
      <c r="CB43" s="1">
        <v>0.3</v>
      </c>
      <c r="CC43" s="1">
        <v>0.3</v>
      </c>
      <c r="CD43" s="1">
        <v>0.3</v>
      </c>
      <c r="CE43" s="1">
        <v>0.3</v>
      </c>
      <c r="CF43" s="1">
        <v>0.2</v>
      </c>
      <c r="CG43" s="1">
        <v>0.2</v>
      </c>
      <c r="CH43" s="1">
        <v>0.2</v>
      </c>
      <c r="CI43" s="1">
        <v>0.1</v>
      </c>
      <c r="CJ43" s="1">
        <v>0.1</v>
      </c>
      <c r="CK43" s="1">
        <v>0.1</v>
      </c>
      <c r="CL43" s="1">
        <v>0.1</v>
      </c>
      <c r="CM43" s="1">
        <v>0.1</v>
      </c>
      <c r="CN43" s="1">
        <v>0.1</v>
      </c>
      <c r="CO43" s="1">
        <v>0</v>
      </c>
      <c r="CP43" s="1">
        <v>0</v>
      </c>
      <c r="CQ43" s="1">
        <v>0</v>
      </c>
      <c r="CS43" s="1"/>
      <c r="CT43" s="10" t="s">
        <v>281</v>
      </c>
      <c r="CU43" s="1">
        <v>1</v>
      </c>
      <c r="CV43" s="1">
        <v>1</v>
      </c>
      <c r="CW43" s="1">
        <v>1</v>
      </c>
      <c r="CX43" s="1">
        <v>1</v>
      </c>
      <c r="CY43" s="1">
        <v>1</v>
      </c>
      <c r="CZ43" s="1">
        <v>0.8</v>
      </c>
      <c r="DA43" s="1">
        <v>0.8</v>
      </c>
      <c r="DB43" s="1">
        <v>0.7</v>
      </c>
      <c r="DC43" s="1">
        <v>0.8</v>
      </c>
      <c r="DD43" s="1">
        <v>0.7</v>
      </c>
      <c r="DE43" s="1">
        <v>0.7</v>
      </c>
      <c r="DF43" s="1">
        <v>0.6</v>
      </c>
      <c r="DG43" s="1">
        <v>0.6</v>
      </c>
      <c r="DH43" s="1">
        <v>0.6</v>
      </c>
      <c r="DI43" s="1">
        <v>0.5</v>
      </c>
      <c r="DJ43" s="1">
        <v>0.5</v>
      </c>
      <c r="DK43" s="1">
        <v>0.5</v>
      </c>
      <c r="DL43" s="1">
        <v>0.5</v>
      </c>
      <c r="DM43" s="1">
        <v>0.5</v>
      </c>
      <c r="DN43" s="1">
        <v>0.4</v>
      </c>
      <c r="DO43" s="1">
        <v>0.4</v>
      </c>
      <c r="DQ43" s="1"/>
      <c r="DR43" s="10" t="s">
        <v>281</v>
      </c>
      <c r="DS43" s="1">
        <v>0.5</v>
      </c>
      <c r="DT43" s="1">
        <v>0.5</v>
      </c>
      <c r="DU43" s="1">
        <v>0.5</v>
      </c>
      <c r="DV43" s="1">
        <v>0.5</v>
      </c>
      <c r="DW43" s="1">
        <v>0.6</v>
      </c>
      <c r="DX43" s="1">
        <v>0.7</v>
      </c>
      <c r="DY43" s="1">
        <v>0.8</v>
      </c>
      <c r="DZ43" s="1">
        <v>0.8</v>
      </c>
      <c r="EA43" s="1">
        <v>0.8</v>
      </c>
      <c r="EB43" s="1">
        <v>0.9</v>
      </c>
      <c r="EC43" s="1">
        <v>0.9</v>
      </c>
      <c r="ED43" s="1">
        <v>0.8</v>
      </c>
      <c r="EE43" s="1">
        <v>0.8</v>
      </c>
      <c r="EF43" s="1">
        <v>0.8</v>
      </c>
      <c r="EG43" s="1">
        <v>0.8</v>
      </c>
      <c r="EH43" s="1">
        <v>0.7</v>
      </c>
      <c r="EI43" s="1">
        <v>0.7</v>
      </c>
      <c r="EJ43" s="1">
        <v>0.7</v>
      </c>
      <c r="EK43" s="1">
        <v>0.7</v>
      </c>
      <c r="EL43" s="1">
        <v>0.6</v>
      </c>
      <c r="EM43" s="1">
        <v>0.6</v>
      </c>
      <c r="EO43" s="1"/>
      <c r="EP43" s="10" t="s">
        <v>281</v>
      </c>
      <c r="EQ43" s="1">
        <v>2.6</v>
      </c>
      <c r="ER43" s="1">
        <v>2.6</v>
      </c>
      <c r="ES43" s="1">
        <v>2.5</v>
      </c>
      <c r="ET43" s="1">
        <v>2.5</v>
      </c>
      <c r="EU43" s="1">
        <v>2.6</v>
      </c>
      <c r="EV43" s="1">
        <v>2.6</v>
      </c>
      <c r="EW43" s="1">
        <v>2.6</v>
      </c>
      <c r="EX43" s="1">
        <v>2.6</v>
      </c>
      <c r="EY43" s="1">
        <v>2.6</v>
      </c>
      <c r="EZ43" s="1">
        <v>2.5</v>
      </c>
      <c r="FA43" s="1">
        <v>2.4</v>
      </c>
      <c r="FB43" s="1">
        <v>2.4</v>
      </c>
      <c r="FC43" s="1">
        <v>2.4</v>
      </c>
      <c r="FD43" s="1">
        <v>2.3</v>
      </c>
      <c r="FE43" s="1">
        <v>2.2</v>
      </c>
      <c r="FF43" s="1">
        <v>2.2</v>
      </c>
      <c r="FG43" s="1">
        <v>2.2</v>
      </c>
      <c r="FH43" s="1">
        <v>2.1</v>
      </c>
      <c r="FI43" s="1">
        <v>2.1</v>
      </c>
      <c r="FJ43" s="1">
        <v>2.1</v>
      </c>
      <c r="FK43" s="1">
        <v>2</v>
      </c>
    </row>
    <row r="44" ht="14.5" spans="1:167">
      <c r="A44" s="1"/>
      <c r="B44" s="10" t="s">
        <v>414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Y44" s="1"/>
      <c r="Z44" s="10" t="s">
        <v>414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W44" s="1"/>
      <c r="AX44" s="10" t="s">
        <v>414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U44" s="1"/>
      <c r="BV44" s="10" t="s">
        <v>414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S44" s="1"/>
      <c r="CT44" s="10" t="s">
        <v>414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Q44" s="1"/>
      <c r="DR44" s="10" t="s">
        <v>414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O44" s="1"/>
      <c r="EP44" s="10" t="s">
        <v>414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</row>
    <row r="45" ht="14.5" spans="1:167">
      <c r="A45" s="1"/>
      <c r="B45" s="16" t="s">
        <v>316</v>
      </c>
      <c r="C45" s="1">
        <v>0.3</v>
      </c>
      <c r="D45" s="1">
        <v>0.3</v>
      </c>
      <c r="E45" s="1">
        <v>0.2</v>
      </c>
      <c r="F45" s="1">
        <v>0.2</v>
      </c>
      <c r="G45" s="1">
        <v>0.2</v>
      </c>
      <c r="H45" s="1">
        <v>0.2</v>
      </c>
      <c r="I45" s="1">
        <v>0.2</v>
      </c>
      <c r="J45" s="1">
        <v>0.2</v>
      </c>
      <c r="K45" s="1">
        <v>0.2</v>
      </c>
      <c r="L45" s="1">
        <v>0.2</v>
      </c>
      <c r="M45" s="1">
        <v>0.3</v>
      </c>
      <c r="N45" s="1">
        <v>0.3</v>
      </c>
      <c r="O45" s="1">
        <v>0.3</v>
      </c>
      <c r="P45" s="1">
        <v>0.3</v>
      </c>
      <c r="Q45" s="1">
        <v>0.4</v>
      </c>
      <c r="R45" s="1">
        <v>0.4</v>
      </c>
      <c r="S45" s="1">
        <v>0.5</v>
      </c>
      <c r="T45" s="1">
        <v>0.5</v>
      </c>
      <c r="U45" s="1">
        <v>0.5</v>
      </c>
      <c r="V45" s="1">
        <v>0.6</v>
      </c>
      <c r="W45" s="1">
        <v>0.6</v>
      </c>
      <c r="Y45" s="1"/>
      <c r="Z45" s="16" t="s">
        <v>316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0.1</v>
      </c>
      <c r="AP45" s="1">
        <v>0.1</v>
      </c>
      <c r="AQ45" s="1">
        <v>0.1</v>
      </c>
      <c r="AR45" s="1">
        <v>0.1</v>
      </c>
      <c r="AS45" s="1">
        <v>0.1</v>
      </c>
      <c r="AT45" s="1">
        <v>0.1</v>
      </c>
      <c r="AU45" s="1">
        <v>0.1</v>
      </c>
      <c r="AW45" s="1"/>
      <c r="AX45" s="16" t="s">
        <v>316</v>
      </c>
      <c r="AY45" s="1">
        <v>0.4</v>
      </c>
      <c r="AZ45" s="1">
        <v>0.4</v>
      </c>
      <c r="BA45" s="1">
        <v>0.4</v>
      </c>
      <c r="BB45" s="1">
        <v>0.5</v>
      </c>
      <c r="BC45" s="1">
        <v>0.5</v>
      </c>
      <c r="BD45" s="1">
        <v>0.5</v>
      </c>
      <c r="BE45" s="1">
        <v>0.5</v>
      </c>
      <c r="BF45" s="1">
        <v>0.6</v>
      </c>
      <c r="BG45" s="1">
        <v>0.6</v>
      </c>
      <c r="BH45" s="1">
        <v>0.7</v>
      </c>
      <c r="BI45" s="1">
        <v>0.7</v>
      </c>
      <c r="BJ45" s="1">
        <v>0.8</v>
      </c>
      <c r="BK45" s="1">
        <v>0.9</v>
      </c>
      <c r="BL45" s="1">
        <v>1</v>
      </c>
      <c r="BM45" s="1">
        <v>1.1</v>
      </c>
      <c r="BN45" s="1">
        <v>1.2</v>
      </c>
      <c r="BO45" s="1">
        <v>1.4</v>
      </c>
      <c r="BP45" s="1">
        <v>1.5</v>
      </c>
      <c r="BQ45" s="1">
        <v>1.6</v>
      </c>
      <c r="BR45" s="1">
        <v>1.6</v>
      </c>
      <c r="BS45" s="1">
        <v>1.7</v>
      </c>
      <c r="BU45" s="1"/>
      <c r="BV45" s="16" t="s">
        <v>316</v>
      </c>
      <c r="BW45" s="1">
        <v>0.3</v>
      </c>
      <c r="BX45" s="1">
        <v>0.3</v>
      </c>
      <c r="BY45" s="1">
        <v>0.3</v>
      </c>
      <c r="BZ45" s="1">
        <v>0.3</v>
      </c>
      <c r="CA45" s="1">
        <v>0.3</v>
      </c>
      <c r="CB45" s="1">
        <v>0.4</v>
      </c>
      <c r="CC45" s="1">
        <v>0.3</v>
      </c>
      <c r="CD45" s="1">
        <v>0.3</v>
      </c>
      <c r="CE45" s="1">
        <v>0.3</v>
      </c>
      <c r="CF45" s="1">
        <v>0.3</v>
      </c>
      <c r="CG45" s="1">
        <v>0.2</v>
      </c>
      <c r="CH45" s="1">
        <v>0.2</v>
      </c>
      <c r="CI45" s="1">
        <v>0.1</v>
      </c>
      <c r="CJ45" s="1">
        <v>0.1</v>
      </c>
      <c r="CK45" s="1">
        <v>0.1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S45" s="1"/>
      <c r="CT45" s="16" t="s">
        <v>316</v>
      </c>
      <c r="CU45" s="1">
        <v>0.5</v>
      </c>
      <c r="CV45" s="1">
        <v>0.4</v>
      </c>
      <c r="CW45" s="1">
        <v>0.4</v>
      </c>
      <c r="CX45" s="1">
        <v>0.4</v>
      </c>
      <c r="CY45" s="1">
        <v>0.4</v>
      </c>
      <c r="CZ45" s="1">
        <v>0.3</v>
      </c>
      <c r="DA45" s="1">
        <v>0.3</v>
      </c>
      <c r="DB45" s="1">
        <v>0.3</v>
      </c>
      <c r="DC45" s="1">
        <v>0.4</v>
      </c>
      <c r="DD45" s="1">
        <v>0.4</v>
      </c>
      <c r="DE45" s="1">
        <v>0.4</v>
      </c>
      <c r="DF45" s="1">
        <v>0.4</v>
      </c>
      <c r="DG45" s="1">
        <v>0.5</v>
      </c>
      <c r="DH45" s="1">
        <v>0.5</v>
      </c>
      <c r="DI45" s="1">
        <v>0.6</v>
      </c>
      <c r="DJ45" s="1">
        <v>0.7</v>
      </c>
      <c r="DK45" s="1">
        <v>0.8</v>
      </c>
      <c r="DL45" s="1">
        <v>0.9</v>
      </c>
      <c r="DM45" s="1">
        <v>1</v>
      </c>
      <c r="DN45" s="1">
        <v>1</v>
      </c>
      <c r="DO45" s="1">
        <v>1.1</v>
      </c>
      <c r="DQ45" s="1"/>
      <c r="DR45" s="16" t="s">
        <v>316</v>
      </c>
      <c r="DS45" s="1">
        <v>0.7</v>
      </c>
      <c r="DT45" s="1">
        <v>0.6</v>
      </c>
      <c r="DU45" s="1">
        <v>0.6</v>
      </c>
      <c r="DV45" s="1">
        <v>0.6</v>
      </c>
      <c r="DW45" s="1">
        <v>0.7</v>
      </c>
      <c r="DX45" s="1">
        <v>0.8</v>
      </c>
      <c r="DY45" s="1">
        <v>0.9</v>
      </c>
      <c r="DZ45" s="1">
        <v>0.9</v>
      </c>
      <c r="EA45" s="1">
        <v>0.9</v>
      </c>
      <c r="EB45" s="1">
        <v>0.9</v>
      </c>
      <c r="EC45" s="1">
        <v>0.9</v>
      </c>
      <c r="ED45" s="1">
        <v>0.8</v>
      </c>
      <c r="EE45" s="1">
        <v>0.7</v>
      </c>
      <c r="EF45" s="1">
        <v>0.6</v>
      </c>
      <c r="EG45" s="1">
        <v>0.5</v>
      </c>
      <c r="EH45" s="1">
        <v>0.4</v>
      </c>
      <c r="EI45" s="1">
        <v>0.4</v>
      </c>
      <c r="EJ45" s="1">
        <v>0.4</v>
      </c>
      <c r="EK45" s="1">
        <v>0.3</v>
      </c>
      <c r="EL45" s="1">
        <v>0.3</v>
      </c>
      <c r="EM45" s="1">
        <v>0.3</v>
      </c>
      <c r="EO45" s="1"/>
      <c r="EP45" s="16" t="s">
        <v>316</v>
      </c>
      <c r="EQ45" s="1">
        <v>0.5</v>
      </c>
      <c r="ER45" s="1">
        <v>0.5</v>
      </c>
      <c r="ES45" s="1">
        <v>0.5</v>
      </c>
      <c r="ET45" s="1">
        <v>0.4</v>
      </c>
      <c r="EU45" s="1">
        <v>0.4</v>
      </c>
      <c r="EV45" s="1">
        <v>0.4</v>
      </c>
      <c r="EW45" s="1">
        <v>0.4</v>
      </c>
      <c r="EX45" s="1">
        <v>0.4</v>
      </c>
      <c r="EY45" s="1">
        <v>0.4</v>
      </c>
      <c r="EZ45" s="1">
        <v>0.3</v>
      </c>
      <c r="FA45" s="1">
        <v>0.3</v>
      </c>
      <c r="FB45" s="1">
        <v>0.4</v>
      </c>
      <c r="FC45" s="1">
        <v>0.4</v>
      </c>
      <c r="FD45" s="1">
        <v>0.4</v>
      </c>
      <c r="FE45" s="1">
        <v>0.5</v>
      </c>
      <c r="FF45" s="1">
        <v>0.5</v>
      </c>
      <c r="FG45" s="1">
        <v>0.6</v>
      </c>
      <c r="FH45" s="1">
        <v>0.6</v>
      </c>
      <c r="FI45" s="1">
        <v>0.7</v>
      </c>
      <c r="FJ45" s="1">
        <v>0.7</v>
      </c>
      <c r="FK45" s="1">
        <v>0.7</v>
      </c>
    </row>
    <row r="46" ht="14.5" spans="1:167">
      <c r="A46" s="1"/>
      <c r="B46" s="10" t="s">
        <v>272</v>
      </c>
      <c r="C46" s="1">
        <v>2.7</v>
      </c>
      <c r="D46" s="1">
        <v>2.5</v>
      </c>
      <c r="E46" s="1">
        <v>2.3</v>
      </c>
      <c r="F46" s="1">
        <v>2.4</v>
      </c>
      <c r="G46" s="1">
        <v>2.4</v>
      </c>
      <c r="H46" s="1">
        <v>2.4</v>
      </c>
      <c r="I46" s="1">
        <v>2.3</v>
      </c>
      <c r="J46" s="1">
        <v>2.4</v>
      </c>
      <c r="K46" s="1">
        <v>2.3</v>
      </c>
      <c r="L46" s="1">
        <v>2.3</v>
      </c>
      <c r="M46" s="1">
        <v>2.1</v>
      </c>
      <c r="N46" s="1">
        <v>2</v>
      </c>
      <c r="O46" s="1">
        <v>1.9</v>
      </c>
      <c r="P46" s="1">
        <v>1.7</v>
      </c>
      <c r="Q46" s="1">
        <v>1.5</v>
      </c>
      <c r="R46" s="1">
        <v>1.4</v>
      </c>
      <c r="S46" s="1">
        <v>1.2</v>
      </c>
      <c r="T46" s="1">
        <v>1.1</v>
      </c>
      <c r="U46" s="1">
        <v>1</v>
      </c>
      <c r="V46" s="1">
        <v>1</v>
      </c>
      <c r="W46" s="1">
        <v>0.9</v>
      </c>
      <c r="Y46" s="1"/>
      <c r="Z46" s="10" t="s">
        <v>272</v>
      </c>
      <c r="AA46" s="1">
        <v>0.4</v>
      </c>
      <c r="AB46" s="1">
        <v>0.3</v>
      </c>
      <c r="AC46" s="1">
        <v>0.4</v>
      </c>
      <c r="AD46" s="1">
        <v>0.3</v>
      </c>
      <c r="AE46" s="1">
        <v>0.3</v>
      </c>
      <c r="AF46" s="1">
        <v>0.4</v>
      </c>
      <c r="AG46" s="1">
        <v>0.4</v>
      </c>
      <c r="AH46" s="1">
        <v>0.4</v>
      </c>
      <c r="AI46" s="1">
        <v>0.5</v>
      </c>
      <c r="AJ46" s="1">
        <v>0.5</v>
      </c>
      <c r="AK46" s="1">
        <v>0.5</v>
      </c>
      <c r="AL46" s="1">
        <v>0.5</v>
      </c>
      <c r="AM46" s="1">
        <v>0.4</v>
      </c>
      <c r="AN46" s="1">
        <v>0.4</v>
      </c>
      <c r="AO46" s="1">
        <v>0.3</v>
      </c>
      <c r="AP46" s="1">
        <v>0.3</v>
      </c>
      <c r="AQ46" s="1">
        <v>0.3</v>
      </c>
      <c r="AR46" s="1">
        <v>0.2</v>
      </c>
      <c r="AS46" s="1">
        <v>0.2</v>
      </c>
      <c r="AT46" s="1">
        <v>0.2</v>
      </c>
      <c r="AU46" s="1">
        <v>0.2</v>
      </c>
      <c r="AW46" s="1"/>
      <c r="AX46" s="10" t="s">
        <v>272</v>
      </c>
      <c r="AY46" s="1">
        <v>0.6</v>
      </c>
      <c r="AZ46" s="1">
        <v>0.7</v>
      </c>
      <c r="BA46" s="1">
        <v>0.6</v>
      </c>
      <c r="BB46" s="1">
        <v>0.7</v>
      </c>
      <c r="BC46" s="1">
        <v>0.7</v>
      </c>
      <c r="BD46" s="1">
        <v>0.7</v>
      </c>
      <c r="BE46" s="1">
        <v>0.8</v>
      </c>
      <c r="BF46" s="1">
        <v>0.8</v>
      </c>
      <c r="BG46" s="1">
        <v>0.8</v>
      </c>
      <c r="BH46" s="1">
        <v>0.8</v>
      </c>
      <c r="BI46" s="1">
        <v>0.7</v>
      </c>
      <c r="BJ46" s="1">
        <v>0.6</v>
      </c>
      <c r="BK46" s="1">
        <v>0.6</v>
      </c>
      <c r="BL46" s="1">
        <v>0.5</v>
      </c>
      <c r="BM46" s="1">
        <v>0.4</v>
      </c>
      <c r="BN46" s="1">
        <v>0.3</v>
      </c>
      <c r="BO46" s="1">
        <v>0.2</v>
      </c>
      <c r="BP46" s="1">
        <v>0.2</v>
      </c>
      <c r="BQ46" s="1">
        <v>0.1</v>
      </c>
      <c r="BR46" s="1">
        <v>0.1</v>
      </c>
      <c r="BS46" s="1">
        <v>0.1</v>
      </c>
      <c r="BU46" s="1"/>
      <c r="BV46" s="10" t="s">
        <v>272</v>
      </c>
      <c r="BW46" s="1">
        <v>0.5</v>
      </c>
      <c r="BX46" s="1">
        <v>0.5</v>
      </c>
      <c r="BY46" s="1">
        <v>0.6</v>
      </c>
      <c r="BZ46" s="1">
        <v>0.5</v>
      </c>
      <c r="CA46" s="1">
        <v>0.6</v>
      </c>
      <c r="CB46" s="1">
        <v>0.7</v>
      </c>
      <c r="CC46" s="1">
        <v>0.6</v>
      </c>
      <c r="CD46" s="1">
        <v>0.6</v>
      </c>
      <c r="CE46" s="1">
        <v>0.6</v>
      </c>
      <c r="CF46" s="1">
        <v>0.5</v>
      </c>
      <c r="CG46" s="1">
        <v>0.5</v>
      </c>
      <c r="CH46" s="1">
        <v>0.4</v>
      </c>
      <c r="CI46" s="1">
        <v>0.3</v>
      </c>
      <c r="CJ46" s="1">
        <v>0.2</v>
      </c>
      <c r="CK46" s="1">
        <v>0.2</v>
      </c>
      <c r="CL46" s="1">
        <v>0.2</v>
      </c>
      <c r="CM46" s="1">
        <v>0.2</v>
      </c>
      <c r="CN46" s="1">
        <v>0.2</v>
      </c>
      <c r="CO46" s="1">
        <v>0.2</v>
      </c>
      <c r="CP46" s="1">
        <v>0.2</v>
      </c>
      <c r="CQ46" s="1">
        <v>0.2</v>
      </c>
      <c r="CS46" s="1"/>
      <c r="CT46" s="10" t="s">
        <v>272</v>
      </c>
      <c r="CU46" s="1">
        <v>0.4</v>
      </c>
      <c r="CV46" s="1">
        <v>0.4</v>
      </c>
      <c r="CW46" s="1">
        <v>0.4</v>
      </c>
      <c r="CX46" s="1">
        <v>0.4</v>
      </c>
      <c r="CY46" s="1">
        <v>0.4</v>
      </c>
      <c r="CZ46" s="1">
        <v>0.3</v>
      </c>
      <c r="DA46" s="1">
        <v>0.3</v>
      </c>
      <c r="DB46" s="1">
        <v>0.3</v>
      </c>
      <c r="DC46" s="1">
        <v>0.3</v>
      </c>
      <c r="DD46" s="1">
        <v>0.3</v>
      </c>
      <c r="DE46" s="1">
        <v>0.2</v>
      </c>
      <c r="DF46" s="1">
        <v>0.2</v>
      </c>
      <c r="DG46" s="1">
        <v>0.2</v>
      </c>
      <c r="DH46" s="1">
        <v>0.2</v>
      </c>
      <c r="DI46" s="1">
        <v>0.2</v>
      </c>
      <c r="DJ46" s="1">
        <v>0.2</v>
      </c>
      <c r="DK46" s="1">
        <v>0.2</v>
      </c>
      <c r="DL46" s="1">
        <v>0.1</v>
      </c>
      <c r="DM46" s="1">
        <v>0.1</v>
      </c>
      <c r="DN46" s="1">
        <v>0.1</v>
      </c>
      <c r="DO46" s="1">
        <v>0.1</v>
      </c>
      <c r="DQ46" s="1"/>
      <c r="DR46" s="10" t="s">
        <v>272</v>
      </c>
      <c r="DS46" s="1">
        <v>0.1</v>
      </c>
      <c r="DT46" s="1">
        <v>0.1</v>
      </c>
      <c r="DU46" s="1">
        <v>0.1</v>
      </c>
      <c r="DV46" s="1">
        <v>0.1</v>
      </c>
      <c r="DW46" s="1">
        <v>0.1</v>
      </c>
      <c r="DX46" s="1">
        <v>0.1</v>
      </c>
      <c r="DY46" s="1">
        <v>0.1</v>
      </c>
      <c r="DZ46" s="1">
        <v>0.2</v>
      </c>
      <c r="EA46" s="1">
        <v>0.2</v>
      </c>
      <c r="EB46" s="1">
        <v>0.2</v>
      </c>
      <c r="EC46" s="1">
        <v>0.2</v>
      </c>
      <c r="ED46" s="1">
        <v>0.2</v>
      </c>
      <c r="EE46" s="1">
        <v>0.2</v>
      </c>
      <c r="EF46" s="1">
        <v>0.2</v>
      </c>
      <c r="EG46" s="1">
        <v>0.2</v>
      </c>
      <c r="EH46" s="1">
        <v>0.2</v>
      </c>
      <c r="EI46" s="1">
        <v>0.2</v>
      </c>
      <c r="EJ46" s="1">
        <v>0.2</v>
      </c>
      <c r="EK46" s="1">
        <v>0.2</v>
      </c>
      <c r="EL46" s="1">
        <v>0.2</v>
      </c>
      <c r="EM46" s="1">
        <v>0.2</v>
      </c>
      <c r="EO46" s="1"/>
      <c r="EP46" s="10" t="s">
        <v>272</v>
      </c>
      <c r="EQ46" s="1">
        <v>0.8</v>
      </c>
      <c r="ER46" s="1">
        <v>0.7</v>
      </c>
      <c r="ES46" s="1">
        <v>0.8</v>
      </c>
      <c r="ET46" s="1">
        <v>0.7</v>
      </c>
      <c r="EU46" s="1">
        <v>0.7</v>
      </c>
      <c r="EV46" s="1">
        <v>0.7</v>
      </c>
      <c r="EW46" s="1">
        <v>0.6</v>
      </c>
      <c r="EX46" s="1">
        <v>0.6</v>
      </c>
      <c r="EY46" s="1">
        <v>0.6</v>
      </c>
      <c r="EZ46" s="1">
        <v>0.5</v>
      </c>
      <c r="FA46" s="1">
        <v>0.5</v>
      </c>
      <c r="FB46" s="1">
        <v>0.5</v>
      </c>
      <c r="FC46" s="1">
        <v>0.5</v>
      </c>
      <c r="FD46" s="1">
        <v>0.5</v>
      </c>
      <c r="FE46" s="1">
        <v>0.4</v>
      </c>
      <c r="FF46" s="1">
        <v>0.4</v>
      </c>
      <c r="FG46" s="1">
        <v>0.4</v>
      </c>
      <c r="FH46" s="1">
        <v>0.4</v>
      </c>
      <c r="FI46" s="1">
        <v>0.4</v>
      </c>
      <c r="FJ46" s="1">
        <v>0.3</v>
      </c>
      <c r="FK46" s="1">
        <v>0.3</v>
      </c>
    </row>
    <row r="47" ht="14.5" spans="1:16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</row>
    <row r="48" ht="14.5" spans="1:167">
      <c r="A48" s="15" t="s">
        <v>275</v>
      </c>
      <c r="B48" s="1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Y48" s="15" t="s">
        <v>275</v>
      </c>
      <c r="Z48" s="15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15" t="s">
        <v>275</v>
      </c>
      <c r="AX48" s="15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U48" s="15" t="s">
        <v>275</v>
      </c>
      <c r="BV48" s="15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S48" s="15" t="s">
        <v>275</v>
      </c>
      <c r="CT48" s="15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Q48" s="15" t="s">
        <v>275</v>
      </c>
      <c r="DR48" s="15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O48" s="15" t="s">
        <v>275</v>
      </c>
      <c r="EP48" s="15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</row>
    <row r="49" ht="14.5" spans="1:16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</row>
    <row r="50" ht="14.5" spans="1:16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</row>
    <row r="51" ht="14.5" spans="1:16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</row>
    <row r="52" ht="14.5" spans="1:16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</row>
    <row r="53" ht="14.5" spans="1:16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</row>
    <row r="54" ht="14.5" spans="1:16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</row>
    <row r="55" ht="14.5" spans="1:16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</row>
    <row r="56" ht="14.5" spans="1:16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</row>
    <row r="57" ht="14.5" spans="1:16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</row>
    <row r="58" ht="14.5" spans="1:16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</row>
    <row r="59" ht="14.5" spans="1:16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</row>
    <row r="60" ht="14.5" spans="1:16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</row>
    <row r="61" ht="14.5" spans="1:16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</row>
    <row r="62" ht="14.5" spans="1:16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</row>
    <row r="63" ht="14.5" spans="1:16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</row>
    <row r="64" ht="14.5" spans="1:16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</row>
    <row r="65" ht="14.5" spans="1:16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</row>
    <row r="66" ht="14.5" spans="1:16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</row>
    <row r="67" ht="14.5" spans="1:1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</row>
    <row r="68" ht="14.5" spans="1:16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</row>
    <row r="69" ht="14.5" spans="1:16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</row>
    <row r="70" ht="14.5" spans="1:16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</row>
    <row r="71" ht="14.5" spans="1:16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</row>
    <row r="72" ht="14.5" spans="1:16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</row>
    <row r="73" ht="14.5" spans="1:16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</row>
    <row r="74" ht="14.5" spans="1:16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</row>
    <row r="75" ht="14.5" spans="1:16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</row>
    <row r="76" ht="14.5" spans="1:16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</row>
    <row r="77" ht="14.5" spans="1:16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</row>
    <row r="78" ht="14.5" spans="1:16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</row>
    <row r="79" ht="14.5" spans="1:16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</row>
    <row r="80" ht="14.5" spans="1:16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</row>
    <row r="81" ht="14.5" spans="1:16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</row>
    <row r="82" ht="14.5" spans="1:16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</row>
    <row r="83" ht="14.5" spans="1:16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</row>
    <row r="84" ht="14.5" spans="1:16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</row>
    <row r="85" ht="14.5" spans="1:16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</row>
    <row r="86" ht="14.5" spans="1:16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</row>
    <row r="87" ht="14.5" spans="1:16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</row>
    <row r="88" ht="14.5" spans="1:16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</row>
    <row r="89" ht="14.5" spans="1:16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</row>
    <row r="90" ht="14.5" spans="1:16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</row>
    <row r="91" ht="14.5" spans="1:16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</row>
    <row r="92" ht="14.5" spans="1:16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</row>
    <row r="93" ht="14.5" spans="1:16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</row>
    <row r="94" ht="14.5" spans="1:16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</row>
    <row r="95" ht="14.5" spans="1:16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</row>
    <row r="96" ht="14.5" spans="1:16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</row>
    <row r="97" ht="14.5" spans="1:16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</row>
    <row r="98" ht="14.5" spans="1:16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</row>
    <row r="99" ht="14.5" spans="1:16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</row>
    <row r="100" ht="14.5" spans="1:16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</row>
    <row r="101" ht="14.5" spans="1:16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</row>
    <row r="102" ht="14.5" spans="1:16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</row>
    <row r="103" ht="14.5" spans="145:167"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</row>
    <row r="104" ht="14.5" spans="145:167"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</row>
    <row r="105" ht="14.5" spans="145:167"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</row>
    <row r="106" ht="14.5" spans="145:167"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</row>
    <row r="107" ht="14.5" spans="145:167"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</row>
    <row r="108" ht="14.5" spans="145:167"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</row>
    <row r="109" ht="14.5" spans="145:167"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</row>
    <row r="110" ht="14.5" spans="145:167"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</row>
    <row r="111" ht="14.5" spans="145:167"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</row>
    <row r="112" ht="14.5" spans="145:167"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</row>
    <row r="113" ht="14.5" spans="145:167"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</row>
    <row r="114" ht="14.5" spans="145:167"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</row>
    <row r="115" ht="14.5" spans="145:167"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</row>
  </sheetData>
  <mergeCells count="362">
    <mergeCell ref="A1:B1"/>
    <mergeCell ref="Y1:Z1"/>
    <mergeCell ref="AW1:AX1"/>
    <mergeCell ref="BU1:BV1"/>
    <mergeCell ref="CS1:CT1"/>
    <mergeCell ref="DQ1:DR1"/>
    <mergeCell ref="EO1:EP1"/>
    <mergeCell ref="A2:B2"/>
    <mergeCell ref="Y2:Z2"/>
    <mergeCell ref="AW2:AX2"/>
    <mergeCell ref="BU2:BV2"/>
    <mergeCell ref="CS2:CT2"/>
    <mergeCell ref="DQ2:DR2"/>
    <mergeCell ref="EO2:EP2"/>
    <mergeCell ref="A3:B3"/>
    <mergeCell ref="Y3:Z3"/>
    <mergeCell ref="AW3:AX3"/>
    <mergeCell ref="BU3:BV3"/>
    <mergeCell ref="CS3:CT3"/>
    <mergeCell ref="DQ3:DR3"/>
    <mergeCell ref="EO3:EP3"/>
    <mergeCell ref="A4:B4"/>
    <mergeCell ref="Y4:Z4"/>
    <mergeCell ref="AW4:AX4"/>
    <mergeCell ref="BU4:BV4"/>
    <mergeCell ref="CS4:CT4"/>
    <mergeCell ref="DQ4:DR4"/>
    <mergeCell ref="EO4:EP4"/>
    <mergeCell ref="A5:B5"/>
    <mergeCell ref="Y5:Z5"/>
    <mergeCell ref="AW5:AX5"/>
    <mergeCell ref="BU5:BV5"/>
    <mergeCell ref="CS5:CT5"/>
    <mergeCell ref="DQ5:DR5"/>
    <mergeCell ref="EO5:EP5"/>
    <mergeCell ref="A6:B6"/>
    <mergeCell ref="Y6:Z6"/>
    <mergeCell ref="AW6:AX6"/>
    <mergeCell ref="BU6:BV6"/>
    <mergeCell ref="CS6:CT6"/>
    <mergeCell ref="DQ6:DR6"/>
    <mergeCell ref="EO6:EP6"/>
    <mergeCell ref="A7:B7"/>
    <mergeCell ref="Y7:Z7"/>
    <mergeCell ref="AW7:AX7"/>
    <mergeCell ref="BU7:BV7"/>
    <mergeCell ref="CS7:CT7"/>
    <mergeCell ref="DQ7:DR7"/>
    <mergeCell ref="EO7:EP7"/>
    <mergeCell ref="A8:B8"/>
    <mergeCell ref="Y8:Z8"/>
    <mergeCell ref="AW8:AX8"/>
    <mergeCell ref="BU8:BV8"/>
    <mergeCell ref="CS8:CT8"/>
    <mergeCell ref="DQ8:DR8"/>
    <mergeCell ref="EO8:EP8"/>
    <mergeCell ref="A9:B9"/>
    <mergeCell ref="Y9:Z9"/>
    <mergeCell ref="AW9:AX9"/>
    <mergeCell ref="BU9:BV9"/>
    <mergeCell ref="CS9:CT9"/>
    <mergeCell ref="DQ9:DR9"/>
    <mergeCell ref="EO9:EP9"/>
    <mergeCell ref="A10:B10"/>
    <mergeCell ref="Y10:Z10"/>
    <mergeCell ref="AW10:AX10"/>
    <mergeCell ref="BU10:BV10"/>
    <mergeCell ref="CS10:CT10"/>
    <mergeCell ref="DQ10:DR10"/>
    <mergeCell ref="EO10:EP10"/>
    <mergeCell ref="A11:B11"/>
    <mergeCell ref="Y11:Z11"/>
    <mergeCell ref="AW11:AX11"/>
    <mergeCell ref="BU11:BV11"/>
    <mergeCell ref="CS11:CT11"/>
    <mergeCell ref="DQ11:DR11"/>
    <mergeCell ref="EO11:EP11"/>
    <mergeCell ref="A12:B12"/>
    <mergeCell ref="Y12:Z12"/>
    <mergeCell ref="AW12:AX12"/>
    <mergeCell ref="BU12:BV12"/>
    <mergeCell ref="CS12:CT12"/>
    <mergeCell ref="DQ12:DR12"/>
    <mergeCell ref="EO12:EP12"/>
    <mergeCell ref="A21:B21"/>
    <mergeCell ref="Y21:Z21"/>
    <mergeCell ref="AW21:AX21"/>
    <mergeCell ref="BU21:BV21"/>
    <mergeCell ref="CS21:CT21"/>
    <mergeCell ref="DQ21:DR21"/>
    <mergeCell ref="EO21:EP21"/>
    <mergeCell ref="A29:B29"/>
    <mergeCell ref="Y29:Z29"/>
    <mergeCell ref="AW29:AX29"/>
    <mergeCell ref="BU29:BV29"/>
    <mergeCell ref="CS29:CT29"/>
    <mergeCell ref="DQ29:DR29"/>
    <mergeCell ref="EO29:EP29"/>
    <mergeCell ref="A30:B30"/>
    <mergeCell ref="Y30:Z30"/>
    <mergeCell ref="AW30:AX30"/>
    <mergeCell ref="BU30:BV30"/>
    <mergeCell ref="CS30:CT30"/>
    <mergeCell ref="DQ30:DR30"/>
    <mergeCell ref="EO30:EP30"/>
    <mergeCell ref="A39:B39"/>
    <mergeCell ref="Y39:Z39"/>
    <mergeCell ref="AW39:AX39"/>
    <mergeCell ref="BU39:BV39"/>
    <mergeCell ref="CS39:CT39"/>
    <mergeCell ref="DQ39:DR39"/>
    <mergeCell ref="EO39:EP39"/>
    <mergeCell ref="A47:B47"/>
    <mergeCell ref="Y47:Z47"/>
    <mergeCell ref="AW47:AX47"/>
    <mergeCell ref="BU47:BV47"/>
    <mergeCell ref="CS47:CT47"/>
    <mergeCell ref="DQ47:DR47"/>
    <mergeCell ref="EO47:EP47"/>
    <mergeCell ref="A48:B48"/>
    <mergeCell ref="Y48:Z48"/>
    <mergeCell ref="AW48:AX48"/>
    <mergeCell ref="BU48:BV48"/>
    <mergeCell ref="CS48:CT48"/>
    <mergeCell ref="DQ48:DR48"/>
    <mergeCell ref="EO48:EP48"/>
    <mergeCell ref="A49:B49"/>
    <mergeCell ref="Y49:Z49"/>
    <mergeCell ref="AW49:AX49"/>
    <mergeCell ref="BU49:BV49"/>
    <mergeCell ref="CS49:CT49"/>
    <mergeCell ref="DQ49:DR49"/>
    <mergeCell ref="EO49:EP49"/>
    <mergeCell ref="A50:B50"/>
    <mergeCell ref="Y50:Z50"/>
    <mergeCell ref="AW50:AX50"/>
    <mergeCell ref="BU50:BV50"/>
    <mergeCell ref="CS50:CT50"/>
    <mergeCell ref="DQ50:DR50"/>
    <mergeCell ref="EO50:EP50"/>
    <mergeCell ref="A51:B51"/>
    <mergeCell ref="Y51:Z51"/>
    <mergeCell ref="AW51:AX51"/>
    <mergeCell ref="BU51:BV51"/>
    <mergeCell ref="CS51:CT51"/>
    <mergeCell ref="DQ51:DR51"/>
    <mergeCell ref="EO51:EP51"/>
    <mergeCell ref="A52:B52"/>
    <mergeCell ref="Y52:Z52"/>
    <mergeCell ref="AW52:AX52"/>
    <mergeCell ref="BU52:BV52"/>
    <mergeCell ref="CS52:CT52"/>
    <mergeCell ref="DQ52:DR52"/>
    <mergeCell ref="EO52:EP52"/>
    <mergeCell ref="A53:B53"/>
    <mergeCell ref="Y53:Z53"/>
    <mergeCell ref="AW53:AX53"/>
    <mergeCell ref="BU53:BV53"/>
    <mergeCell ref="CS53:CT53"/>
    <mergeCell ref="DQ53:DR53"/>
    <mergeCell ref="EO53:EP53"/>
    <mergeCell ref="A54:B54"/>
    <mergeCell ref="Y54:Z54"/>
    <mergeCell ref="AW54:AX54"/>
    <mergeCell ref="BU54:BV54"/>
    <mergeCell ref="CS54:CT54"/>
    <mergeCell ref="DQ54:DR54"/>
    <mergeCell ref="EO54:EP54"/>
    <mergeCell ref="A55:B55"/>
    <mergeCell ref="Y55:Z55"/>
    <mergeCell ref="AW55:AX55"/>
    <mergeCell ref="BU55:BV55"/>
    <mergeCell ref="CS55:CT55"/>
    <mergeCell ref="DQ55:DR55"/>
    <mergeCell ref="EO55:EP55"/>
    <mergeCell ref="A56:B56"/>
    <mergeCell ref="Y56:Z56"/>
    <mergeCell ref="AW56:AX56"/>
    <mergeCell ref="BU56:BV56"/>
    <mergeCell ref="CS56:CT56"/>
    <mergeCell ref="DQ56:DR56"/>
    <mergeCell ref="EO56:EP56"/>
    <mergeCell ref="A57:B57"/>
    <mergeCell ref="Y57:Z57"/>
    <mergeCell ref="AW57:AX57"/>
    <mergeCell ref="BU57:BV57"/>
    <mergeCell ref="CS57:CT57"/>
    <mergeCell ref="DQ57:DR57"/>
    <mergeCell ref="EO57:EP57"/>
    <mergeCell ref="A58:B58"/>
    <mergeCell ref="Y58:Z58"/>
    <mergeCell ref="AW58:AX58"/>
    <mergeCell ref="BU58:BV58"/>
    <mergeCell ref="CS58:CT58"/>
    <mergeCell ref="DQ58:DR58"/>
    <mergeCell ref="EO58:EP58"/>
    <mergeCell ref="A59:B59"/>
    <mergeCell ref="Y59:Z59"/>
    <mergeCell ref="AW59:AX59"/>
    <mergeCell ref="BU59:BV59"/>
    <mergeCell ref="CS59:CT59"/>
    <mergeCell ref="DQ59:DR59"/>
    <mergeCell ref="EO59:EP59"/>
    <mergeCell ref="A60:B60"/>
    <mergeCell ref="Y60:Z60"/>
    <mergeCell ref="AW60:AX60"/>
    <mergeCell ref="BU60:BV60"/>
    <mergeCell ref="CS60:CT60"/>
    <mergeCell ref="DQ60:DR60"/>
    <mergeCell ref="EO60:EP60"/>
    <mergeCell ref="A61:B61"/>
    <mergeCell ref="Y61:Z61"/>
    <mergeCell ref="AW61:AX61"/>
    <mergeCell ref="BU61:BV61"/>
    <mergeCell ref="CS61:CT61"/>
    <mergeCell ref="DQ61:DR61"/>
    <mergeCell ref="EO61:EP61"/>
    <mergeCell ref="A62:B62"/>
    <mergeCell ref="Y62:Z62"/>
    <mergeCell ref="AW62:AX62"/>
    <mergeCell ref="BU62:BV62"/>
    <mergeCell ref="CS62:CT62"/>
    <mergeCell ref="DQ62:DR62"/>
    <mergeCell ref="EO62:EP62"/>
    <mergeCell ref="A63:B63"/>
    <mergeCell ref="Y63:Z63"/>
    <mergeCell ref="AW63:AX63"/>
    <mergeCell ref="BU63:BV63"/>
    <mergeCell ref="CS63:CT63"/>
    <mergeCell ref="DQ63:DR63"/>
    <mergeCell ref="EO63:EP63"/>
    <mergeCell ref="A64:B64"/>
    <mergeCell ref="Y64:Z64"/>
    <mergeCell ref="AW64:AX64"/>
    <mergeCell ref="BU64:BV64"/>
    <mergeCell ref="CS64:CT64"/>
    <mergeCell ref="DQ64:DR64"/>
    <mergeCell ref="EO64:EP64"/>
    <mergeCell ref="A65:B65"/>
    <mergeCell ref="Y65:Z65"/>
    <mergeCell ref="AW65:AX65"/>
    <mergeCell ref="BU65:BV65"/>
    <mergeCell ref="CS65:CT65"/>
    <mergeCell ref="DQ65:DR65"/>
    <mergeCell ref="EO65:EP65"/>
    <mergeCell ref="A66:B66"/>
    <mergeCell ref="Y66:Z66"/>
    <mergeCell ref="AW66:AX66"/>
    <mergeCell ref="BU66:BV66"/>
    <mergeCell ref="CS66:CT66"/>
    <mergeCell ref="DQ66:DR66"/>
    <mergeCell ref="EO66:EP66"/>
    <mergeCell ref="A67:B67"/>
    <mergeCell ref="Y67:Z67"/>
    <mergeCell ref="AW67:AX67"/>
    <mergeCell ref="BU67:BV67"/>
    <mergeCell ref="CS67:CT67"/>
    <mergeCell ref="DQ67:DR67"/>
    <mergeCell ref="EO67:EP67"/>
    <mergeCell ref="A68:B68"/>
    <mergeCell ref="Y68:Z68"/>
    <mergeCell ref="AW68:AX68"/>
    <mergeCell ref="BU68:BV68"/>
    <mergeCell ref="CS68:CT68"/>
    <mergeCell ref="DQ68:DR68"/>
    <mergeCell ref="EO68:EP68"/>
    <mergeCell ref="A69:B69"/>
    <mergeCell ref="Y69:Z69"/>
    <mergeCell ref="AW69:AX69"/>
    <mergeCell ref="BU69:BV69"/>
    <mergeCell ref="CS69:CT69"/>
    <mergeCell ref="DQ69:DR69"/>
    <mergeCell ref="EO69:EP69"/>
    <mergeCell ref="A70:B70"/>
    <mergeCell ref="Y70:Z70"/>
    <mergeCell ref="AW70:AX70"/>
    <mergeCell ref="BU70:BV70"/>
    <mergeCell ref="CS70:CT70"/>
    <mergeCell ref="DQ70:DR70"/>
    <mergeCell ref="EO70:EP70"/>
    <mergeCell ref="A71:B71"/>
    <mergeCell ref="Y71:Z71"/>
    <mergeCell ref="AW71:AX71"/>
    <mergeCell ref="BU71:BV71"/>
    <mergeCell ref="CS71:CT71"/>
    <mergeCell ref="DQ71:DR71"/>
    <mergeCell ref="EO71:EP71"/>
    <mergeCell ref="A72:B72"/>
    <mergeCell ref="EO72:EP72"/>
    <mergeCell ref="A73:B73"/>
    <mergeCell ref="EO73:EP73"/>
    <mergeCell ref="A74:B74"/>
    <mergeCell ref="EO74:EP74"/>
    <mergeCell ref="A75:B75"/>
    <mergeCell ref="EO75:EP75"/>
    <mergeCell ref="A76:B76"/>
    <mergeCell ref="EO76:EP76"/>
    <mergeCell ref="A77:B77"/>
    <mergeCell ref="EO77:EP77"/>
    <mergeCell ref="A78:B78"/>
    <mergeCell ref="EO78:EP78"/>
    <mergeCell ref="A79:B79"/>
    <mergeCell ref="EO79:EP79"/>
    <mergeCell ref="A80:B80"/>
    <mergeCell ref="EO80:EP80"/>
    <mergeCell ref="A81:B81"/>
    <mergeCell ref="EO81:EP81"/>
    <mergeCell ref="A82:B82"/>
    <mergeCell ref="EO82:EP82"/>
    <mergeCell ref="A83:B83"/>
    <mergeCell ref="EO83:EP83"/>
    <mergeCell ref="A84:B84"/>
    <mergeCell ref="EO84:EP84"/>
    <mergeCell ref="A85:B85"/>
    <mergeCell ref="EO85:EP85"/>
    <mergeCell ref="A86:B86"/>
    <mergeCell ref="EO86:EP86"/>
    <mergeCell ref="A87:B87"/>
    <mergeCell ref="EO87:EP87"/>
    <mergeCell ref="A88:B88"/>
    <mergeCell ref="EO88:EP88"/>
    <mergeCell ref="A89:B89"/>
    <mergeCell ref="EO89:EP89"/>
    <mergeCell ref="A90:B90"/>
    <mergeCell ref="EO90:EP90"/>
    <mergeCell ref="A91:B91"/>
    <mergeCell ref="EO91:EP91"/>
    <mergeCell ref="A92:B92"/>
    <mergeCell ref="EO92:EP92"/>
    <mergeCell ref="A93:B93"/>
    <mergeCell ref="EO93:EP93"/>
    <mergeCell ref="A94:B94"/>
    <mergeCell ref="EO94:EP94"/>
    <mergeCell ref="A95:B95"/>
    <mergeCell ref="EO95:EP95"/>
    <mergeCell ref="A96:B96"/>
    <mergeCell ref="EO96:EP96"/>
    <mergeCell ref="A97:B97"/>
    <mergeCell ref="EO97:EP97"/>
    <mergeCell ref="A98:B98"/>
    <mergeCell ref="EO98:EP98"/>
    <mergeCell ref="A99:B99"/>
    <mergeCell ref="EO99:EP99"/>
    <mergeCell ref="A100:B100"/>
    <mergeCell ref="EO100:EP100"/>
    <mergeCell ref="A101:B101"/>
    <mergeCell ref="EO101:EP101"/>
    <mergeCell ref="A102:B102"/>
    <mergeCell ref="EO102:EP102"/>
    <mergeCell ref="EO103:EP103"/>
    <mergeCell ref="EO104:EP104"/>
    <mergeCell ref="EO105:EP105"/>
    <mergeCell ref="EO106:EP106"/>
    <mergeCell ref="EO107:EP107"/>
    <mergeCell ref="EO108:EP108"/>
    <mergeCell ref="EO109:EP109"/>
    <mergeCell ref="EO110:EP110"/>
    <mergeCell ref="EO111:EP111"/>
    <mergeCell ref="EO112:EP112"/>
    <mergeCell ref="EO113:EP113"/>
    <mergeCell ref="EO114:EP114"/>
    <mergeCell ref="EO115:EP115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K94"/>
  <sheetViews>
    <sheetView workbookViewId="0">
      <selection activeCell="W15" sqref="W15"/>
    </sheetView>
  </sheetViews>
  <sheetFormatPr defaultColWidth="9" defaultRowHeight="12.5"/>
  <cols>
    <col min="1" max="1" width="3" customWidth="1"/>
    <col min="2" max="2" width="49.5454545454545" style="15" customWidth="1"/>
    <col min="3" max="3" width="10.4545454545455" customWidth="1"/>
    <col min="4" max="5" width="10.4545454545455" style="23" hidden="1" customWidth="1"/>
    <col min="6" max="15" width="10.4545454545455" hidden="1" customWidth="1"/>
    <col min="16" max="22" width="9" hidden="1" customWidth="1"/>
    <col min="23" max="23" width="8.72727272727273"/>
    <col min="25" max="25" width="3" customWidth="1"/>
    <col min="26" max="26" width="48.1818181818182" style="15" customWidth="1"/>
    <col min="27" max="27" width="10.4545454545455" customWidth="1"/>
    <col min="28" max="29" width="10.4545454545455" style="23" hidden="1" customWidth="1"/>
    <col min="30" max="39" width="10.4545454545455" hidden="1" customWidth="1"/>
    <col min="40" max="41" width="9" hidden="1" customWidth="1"/>
    <col min="42" max="43" width="9.54545454545454" hidden="1" customWidth="1"/>
    <col min="44" max="46" width="9" hidden="1" customWidth="1"/>
    <col min="47" max="47" width="8.72727272727273"/>
    <col min="49" max="49" width="3" customWidth="1"/>
    <col min="50" max="50" width="48.1818181818182" style="15" customWidth="1"/>
    <col min="51" max="51" width="10.4545454545455" customWidth="1"/>
    <col min="52" max="53" width="10.4545454545455" style="23" hidden="1" customWidth="1"/>
    <col min="54" max="63" width="10.4545454545455" hidden="1" customWidth="1"/>
    <col min="64" max="64" width="9.72727272727273" hidden="1" customWidth="1"/>
    <col min="65" max="65" width="10.2727272727273" hidden="1" customWidth="1"/>
    <col min="66" max="67" width="9.54545454545454" hidden="1" customWidth="1"/>
    <col min="68" max="68" width="11" hidden="1" customWidth="1"/>
    <col min="69" max="70" width="10.8181818181818" hidden="1" customWidth="1"/>
    <col min="71" max="71" width="10.8181818181818" customWidth="1"/>
    <col min="73" max="73" width="3" customWidth="1"/>
    <col min="74" max="74" width="48.1818181818182" style="15" customWidth="1"/>
    <col min="75" max="75" width="10.4545454545455" customWidth="1"/>
    <col min="76" max="77" width="10.4545454545455" style="23" hidden="1" customWidth="1"/>
    <col min="78" max="87" width="10.4545454545455" hidden="1" customWidth="1"/>
    <col min="88" max="89" width="9" hidden="1" customWidth="1"/>
    <col min="90" max="91" width="9.54545454545454" hidden="1" customWidth="1"/>
    <col min="92" max="94" width="9" hidden="1" customWidth="1"/>
    <col min="95" max="95" width="8.72727272727273"/>
    <col min="97" max="97" width="3" customWidth="1"/>
    <col min="98" max="98" width="48.1818181818182" style="15" customWidth="1"/>
    <col min="99" max="99" width="10.4545454545455" customWidth="1"/>
    <col min="100" max="101" width="10.4545454545455" style="23" hidden="1" customWidth="1"/>
    <col min="102" max="111" width="10.4545454545455" hidden="1" customWidth="1"/>
    <col min="112" max="113" width="9" hidden="1" customWidth="1"/>
    <col min="114" max="115" width="9.54545454545454" hidden="1" customWidth="1"/>
    <col min="116" max="118" width="9" hidden="1" customWidth="1"/>
    <col min="119" max="119" width="8.72727272727273"/>
    <col min="121" max="121" width="3" customWidth="1"/>
    <col min="122" max="122" width="30" style="15" customWidth="1"/>
    <col min="123" max="123" width="10.4545454545455" customWidth="1"/>
    <col min="124" max="125" width="10.4545454545455" style="23" hidden="1" customWidth="1"/>
    <col min="126" max="135" width="10.4545454545455" hidden="1" customWidth="1"/>
    <col min="136" max="137" width="9" hidden="1" customWidth="1"/>
    <col min="138" max="139" width="9.54545454545454" hidden="1" customWidth="1"/>
    <col min="140" max="142" width="9" hidden="1" customWidth="1"/>
    <col min="143" max="143" width="8.72727272727273"/>
    <col min="145" max="145" width="3" customWidth="1"/>
    <col min="146" max="146" width="49.5454545454545" style="15" customWidth="1"/>
    <col min="147" max="147" width="10.4545454545455" customWidth="1"/>
    <col min="148" max="149" width="10.4545454545455" style="23" hidden="1" customWidth="1"/>
    <col min="150" max="159" width="10.4545454545455" hidden="1" customWidth="1"/>
    <col min="160" max="166" width="9" hidden="1" customWidth="1"/>
    <col min="167" max="167" width="8.72727272727273"/>
  </cols>
  <sheetData>
    <row r="2" ht="18" spans="1:146">
      <c r="A2" s="21" t="s">
        <v>285</v>
      </c>
      <c r="B2" s="21"/>
      <c r="Y2" s="21" t="s">
        <v>286</v>
      </c>
      <c r="Z2" s="22"/>
      <c r="AW2" s="21" t="s">
        <v>286</v>
      </c>
      <c r="AX2" s="22"/>
      <c r="BU2" s="21" t="s">
        <v>286</v>
      </c>
      <c r="BV2" s="22"/>
      <c r="CS2" s="21" t="s">
        <v>286</v>
      </c>
      <c r="CT2" s="22"/>
      <c r="DQ2" s="21" t="s">
        <v>286</v>
      </c>
      <c r="DR2" s="22"/>
      <c r="EO2" s="21" t="s">
        <v>285</v>
      </c>
      <c r="EP2" s="21"/>
    </row>
    <row r="5" ht="18" spans="1:159">
      <c r="A5" s="2" t="s">
        <v>251</v>
      </c>
      <c r="F5" s="23"/>
      <c r="G5" s="23"/>
      <c r="H5" s="23"/>
      <c r="I5" s="23"/>
      <c r="J5" s="23"/>
      <c r="K5" s="23"/>
      <c r="L5" s="23"/>
      <c r="M5" s="23"/>
      <c r="N5" s="23"/>
      <c r="O5" s="23"/>
      <c r="Y5" s="2" t="s">
        <v>251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W5" s="2" t="s">
        <v>251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U5" s="2" t="s">
        <v>251</v>
      </c>
      <c r="BZ5" s="23"/>
      <c r="CA5" s="23"/>
      <c r="CB5" s="23"/>
      <c r="CC5" s="23"/>
      <c r="CD5" s="23"/>
      <c r="CE5" s="23"/>
      <c r="CF5" s="23"/>
      <c r="CG5" s="23"/>
      <c r="CH5" s="23"/>
      <c r="CI5" s="23"/>
      <c r="CS5" s="2" t="s">
        <v>251</v>
      </c>
      <c r="CX5" s="23"/>
      <c r="CY5" s="23"/>
      <c r="CZ5" s="23"/>
      <c r="DA5" s="23"/>
      <c r="DB5" s="23"/>
      <c r="DC5" s="23"/>
      <c r="DD5" s="23"/>
      <c r="DE5" s="23"/>
      <c r="DF5" s="23"/>
      <c r="DG5" s="23"/>
      <c r="DQ5" s="2" t="s">
        <v>251</v>
      </c>
      <c r="DV5" s="23"/>
      <c r="DW5" s="23"/>
      <c r="DX5" s="23"/>
      <c r="DY5" s="23"/>
      <c r="DZ5" s="23"/>
      <c r="EA5" s="23"/>
      <c r="EB5" s="23"/>
      <c r="EC5" s="23"/>
      <c r="ED5" s="23"/>
      <c r="EE5" s="23"/>
      <c r="EO5" s="2" t="s">
        <v>251</v>
      </c>
      <c r="ET5" s="23"/>
      <c r="EU5" s="23"/>
      <c r="EV5" s="23"/>
      <c r="EW5" s="23"/>
      <c r="EX5" s="23"/>
      <c r="EY5" s="23"/>
      <c r="EZ5" s="23"/>
      <c r="FA5" s="23"/>
      <c r="FB5" s="23"/>
      <c r="FC5" s="23"/>
    </row>
    <row r="6" ht="18" spans="25:135">
      <c r="Y6" s="2"/>
      <c r="AD6" s="23"/>
      <c r="AE6" s="23"/>
      <c r="AF6" s="23"/>
      <c r="AG6" s="23"/>
      <c r="AH6" s="23"/>
      <c r="AI6" s="23"/>
      <c r="AJ6" s="23"/>
      <c r="AK6" s="23"/>
      <c r="AL6" s="23"/>
      <c r="AM6" s="23"/>
      <c r="AW6" s="2"/>
      <c r="BB6" s="23"/>
      <c r="BC6" s="23"/>
      <c r="BD6" s="23"/>
      <c r="BE6" s="23"/>
      <c r="BF6" s="23"/>
      <c r="BG6" s="23"/>
      <c r="BH6" s="23"/>
      <c r="BI6" s="23"/>
      <c r="BJ6" s="23"/>
      <c r="BK6" s="23"/>
      <c r="BU6" s="2"/>
      <c r="BZ6" s="23"/>
      <c r="CA6" s="23"/>
      <c r="CB6" s="23"/>
      <c r="CC6" s="23"/>
      <c r="CD6" s="23"/>
      <c r="CE6" s="23"/>
      <c r="CF6" s="23"/>
      <c r="CG6" s="23"/>
      <c r="CH6" s="23"/>
      <c r="CI6" s="23"/>
      <c r="CS6" s="2"/>
      <c r="CX6" s="23"/>
      <c r="CY6" s="23"/>
      <c r="CZ6" s="23"/>
      <c r="DA6" s="23"/>
      <c r="DB6" s="23"/>
      <c r="DC6" s="23"/>
      <c r="DD6" s="23"/>
      <c r="DE6" s="23"/>
      <c r="DF6" s="23"/>
      <c r="DG6" s="23"/>
      <c r="DQ6" s="2"/>
      <c r="DV6" s="23"/>
      <c r="DW6" s="23"/>
      <c r="DX6" s="23"/>
      <c r="DY6" s="23"/>
      <c r="DZ6" s="23"/>
      <c r="EA6" s="23"/>
      <c r="EB6" s="23"/>
      <c r="EC6" s="23"/>
      <c r="ED6" s="23"/>
      <c r="EE6" s="23"/>
    </row>
    <row r="7" ht="17.5" spans="1:147">
      <c r="A7" s="4" t="s">
        <v>287</v>
      </c>
      <c r="C7" s="23"/>
      <c r="Y7" s="4" t="s">
        <v>306</v>
      </c>
      <c r="AA7" s="23"/>
      <c r="AW7" s="4" t="s">
        <v>307</v>
      </c>
      <c r="AY7" s="23"/>
      <c r="BU7" s="4" t="s">
        <v>288</v>
      </c>
      <c r="BW7" s="23"/>
      <c r="CS7" s="4" t="s">
        <v>289</v>
      </c>
      <c r="CU7" s="23"/>
      <c r="DQ7" s="4" t="s">
        <v>290</v>
      </c>
      <c r="DS7" s="23"/>
      <c r="EO7" s="4" t="s">
        <v>258</v>
      </c>
      <c r="EQ7" s="23"/>
    </row>
    <row r="8" ht="15.5" spans="1:167">
      <c r="A8" s="4" t="s">
        <v>419</v>
      </c>
      <c r="C8" s="5"/>
      <c r="D8" s="66"/>
      <c r="E8" s="6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Y8" s="4" t="s">
        <v>419</v>
      </c>
      <c r="AA8" s="5"/>
      <c r="AB8" s="66"/>
      <c r="AC8" s="66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W8" s="4" t="s">
        <v>419</v>
      </c>
      <c r="AY8" s="5"/>
      <c r="AZ8" s="66"/>
      <c r="BA8" s="66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4" t="s">
        <v>419</v>
      </c>
      <c r="BW8" s="5"/>
      <c r="BX8" s="66"/>
      <c r="BY8" s="66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S8" s="4" t="s">
        <v>419</v>
      </c>
      <c r="CU8" s="5"/>
      <c r="CV8" s="66"/>
      <c r="CW8" s="66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Q8" s="4" t="s">
        <v>419</v>
      </c>
      <c r="DS8" s="5"/>
      <c r="DT8" s="66"/>
      <c r="DU8" s="66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O8" s="4" t="s">
        <v>419</v>
      </c>
      <c r="EQ8" s="5"/>
      <c r="ER8" s="66"/>
      <c r="ES8" s="66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</row>
    <row r="9" ht="15.5" spans="27:124">
      <c r="AA9" s="17"/>
      <c r="AB9" s="17"/>
      <c r="AY9" s="17"/>
      <c r="AZ9" s="17"/>
      <c r="BW9" s="17"/>
      <c r="BX9" s="17"/>
      <c r="CU9" s="17"/>
      <c r="CV9" s="17"/>
      <c r="DS9" s="17"/>
      <c r="DT9" s="17"/>
    </row>
    <row r="10" spans="28:125">
      <c r="AB10"/>
      <c r="AC10"/>
      <c r="AZ10"/>
      <c r="BA10"/>
      <c r="BX10"/>
      <c r="BY10"/>
      <c r="CV10"/>
      <c r="CW10"/>
      <c r="DT10"/>
      <c r="DU10"/>
    </row>
    <row r="11" ht="13.75" spans="3:167">
      <c r="C11" s="6">
        <v>2000</v>
      </c>
      <c r="D11" s="67">
        <v>2001</v>
      </c>
      <c r="E11" s="67">
        <v>2002</v>
      </c>
      <c r="F11" s="67">
        <v>2003</v>
      </c>
      <c r="G11" s="67">
        <v>2004</v>
      </c>
      <c r="H11" s="67">
        <v>2005</v>
      </c>
      <c r="I11" s="67">
        <v>2006</v>
      </c>
      <c r="J11" s="67">
        <v>2007</v>
      </c>
      <c r="K11" s="67">
        <v>2008</v>
      </c>
      <c r="L11" s="67">
        <v>2009</v>
      </c>
      <c r="M11" s="67">
        <v>2010</v>
      </c>
      <c r="N11" s="67">
        <v>2011</v>
      </c>
      <c r="O11" s="67">
        <v>2012</v>
      </c>
      <c r="P11" s="67">
        <v>2013</v>
      </c>
      <c r="Q11" s="67">
        <v>2014</v>
      </c>
      <c r="R11" s="67">
        <v>2015</v>
      </c>
      <c r="S11" s="67">
        <v>2016</v>
      </c>
      <c r="T11" s="67">
        <v>2017</v>
      </c>
      <c r="U11" s="67">
        <v>2018</v>
      </c>
      <c r="V11" s="67">
        <v>2019</v>
      </c>
      <c r="W11" s="67">
        <v>2020</v>
      </c>
      <c r="AA11" s="6">
        <v>2000</v>
      </c>
      <c r="AB11" s="6">
        <v>2001</v>
      </c>
      <c r="AC11" s="6">
        <v>2002</v>
      </c>
      <c r="AD11" s="6">
        <v>2003</v>
      </c>
      <c r="AE11" s="6">
        <v>2004</v>
      </c>
      <c r="AF11" s="6">
        <v>2005</v>
      </c>
      <c r="AG11" s="6">
        <v>2006</v>
      </c>
      <c r="AH11" s="6">
        <v>2007</v>
      </c>
      <c r="AI11" s="6">
        <v>2008</v>
      </c>
      <c r="AJ11" s="6">
        <v>2009</v>
      </c>
      <c r="AK11" s="6">
        <v>2010</v>
      </c>
      <c r="AL11" s="6">
        <v>2011</v>
      </c>
      <c r="AM11" s="6">
        <v>2012</v>
      </c>
      <c r="AN11" s="6">
        <v>2013</v>
      </c>
      <c r="AO11" s="6">
        <v>2014</v>
      </c>
      <c r="AP11" s="6">
        <v>2015</v>
      </c>
      <c r="AQ11" s="6">
        <v>2016</v>
      </c>
      <c r="AR11" s="6">
        <v>2017</v>
      </c>
      <c r="AS11" s="6">
        <v>2018</v>
      </c>
      <c r="AT11" s="6">
        <v>2019</v>
      </c>
      <c r="AU11" s="6">
        <v>2020</v>
      </c>
      <c r="AY11" s="6">
        <v>2000</v>
      </c>
      <c r="AZ11" s="6">
        <v>2001</v>
      </c>
      <c r="BA11" s="6">
        <v>2002</v>
      </c>
      <c r="BB11" s="6">
        <v>2003</v>
      </c>
      <c r="BC11" s="6">
        <v>2004</v>
      </c>
      <c r="BD11" s="6">
        <v>2005</v>
      </c>
      <c r="BE11" s="6">
        <v>2006</v>
      </c>
      <c r="BF11" s="6">
        <v>2007</v>
      </c>
      <c r="BG11" s="6">
        <v>2008</v>
      </c>
      <c r="BH11" s="6">
        <v>2009</v>
      </c>
      <c r="BI11" s="6">
        <v>2010</v>
      </c>
      <c r="BJ11" s="6">
        <v>2011</v>
      </c>
      <c r="BK11" s="6">
        <v>2012</v>
      </c>
      <c r="BL11" s="6">
        <v>2013</v>
      </c>
      <c r="BM11" s="6">
        <v>2014</v>
      </c>
      <c r="BN11" s="6">
        <v>2015</v>
      </c>
      <c r="BO11" s="6">
        <v>2016</v>
      </c>
      <c r="BP11" s="6">
        <v>2017</v>
      </c>
      <c r="BQ11" s="6">
        <v>2018</v>
      </c>
      <c r="BR11" s="6">
        <v>2019</v>
      </c>
      <c r="BS11" s="6">
        <v>2020</v>
      </c>
      <c r="BW11" s="6">
        <v>2000</v>
      </c>
      <c r="BX11" s="6">
        <v>2001</v>
      </c>
      <c r="BY11" s="6">
        <v>2002</v>
      </c>
      <c r="BZ11" s="6">
        <v>2003</v>
      </c>
      <c r="CA11" s="6">
        <v>2004</v>
      </c>
      <c r="CB11" s="6">
        <v>2005</v>
      </c>
      <c r="CC11" s="6">
        <v>2006</v>
      </c>
      <c r="CD11" s="6">
        <v>2007</v>
      </c>
      <c r="CE11" s="6">
        <v>2008</v>
      </c>
      <c r="CF11" s="6">
        <v>2009</v>
      </c>
      <c r="CG11" s="6">
        <v>2010</v>
      </c>
      <c r="CH11" s="6">
        <v>2011</v>
      </c>
      <c r="CI11" s="6">
        <v>2012</v>
      </c>
      <c r="CJ11" s="6">
        <v>2013</v>
      </c>
      <c r="CK11" s="6">
        <v>2014</v>
      </c>
      <c r="CL11" s="6">
        <v>2015</v>
      </c>
      <c r="CM11" s="6">
        <v>2016</v>
      </c>
      <c r="CN11" s="6">
        <v>2017</v>
      </c>
      <c r="CO11" s="6">
        <v>2018</v>
      </c>
      <c r="CP11" s="6">
        <v>2019</v>
      </c>
      <c r="CQ11" s="6">
        <v>2020</v>
      </c>
      <c r="CU11" s="6">
        <v>2000</v>
      </c>
      <c r="CV11" s="6">
        <v>2001</v>
      </c>
      <c r="CW11" s="6">
        <v>2002</v>
      </c>
      <c r="CX11" s="6">
        <v>2003</v>
      </c>
      <c r="CY11" s="6">
        <v>2004</v>
      </c>
      <c r="CZ11" s="6">
        <v>2005</v>
      </c>
      <c r="DA11" s="6">
        <v>2006</v>
      </c>
      <c r="DB11" s="6">
        <v>2007</v>
      </c>
      <c r="DC11" s="6">
        <v>2008</v>
      </c>
      <c r="DD11" s="6">
        <v>2009</v>
      </c>
      <c r="DE11" s="6">
        <v>2010</v>
      </c>
      <c r="DF11" s="6">
        <v>2011</v>
      </c>
      <c r="DG11" s="6">
        <v>2012</v>
      </c>
      <c r="DH11" s="6">
        <v>2013</v>
      </c>
      <c r="DI11" s="6">
        <v>2014</v>
      </c>
      <c r="DJ11" s="6">
        <v>2015</v>
      </c>
      <c r="DK11" s="6">
        <v>2016</v>
      </c>
      <c r="DL11" s="6">
        <v>2017</v>
      </c>
      <c r="DM11" s="6">
        <v>2018</v>
      </c>
      <c r="DN11" s="6">
        <v>2019</v>
      </c>
      <c r="DO11" s="6">
        <v>2020</v>
      </c>
      <c r="DS11" s="6">
        <v>2000</v>
      </c>
      <c r="DT11" s="6">
        <v>2001</v>
      </c>
      <c r="DU11" s="6">
        <v>2002</v>
      </c>
      <c r="DV11" s="6">
        <v>2003</v>
      </c>
      <c r="DW11" s="6">
        <v>2004</v>
      </c>
      <c r="DX11" s="6">
        <v>2005</v>
      </c>
      <c r="DY11" s="6">
        <v>2006</v>
      </c>
      <c r="DZ11" s="6">
        <v>2007</v>
      </c>
      <c r="EA11" s="6">
        <v>2008</v>
      </c>
      <c r="EB11" s="6">
        <v>2009</v>
      </c>
      <c r="EC11" s="6">
        <v>2010</v>
      </c>
      <c r="ED11" s="6">
        <v>2011</v>
      </c>
      <c r="EE11" s="6">
        <v>2012</v>
      </c>
      <c r="EF11" s="6">
        <v>2013</v>
      </c>
      <c r="EG11" s="6">
        <v>2014</v>
      </c>
      <c r="EH11" s="6">
        <v>2015</v>
      </c>
      <c r="EI11" s="6">
        <v>2016</v>
      </c>
      <c r="EJ11" s="6">
        <v>2017</v>
      </c>
      <c r="EK11" s="6">
        <v>2018</v>
      </c>
      <c r="EL11" s="6">
        <v>2019</v>
      </c>
      <c r="EM11" s="6">
        <v>2020</v>
      </c>
      <c r="EQ11" s="6">
        <v>2000</v>
      </c>
      <c r="ER11" s="67">
        <v>2001</v>
      </c>
      <c r="ES11" s="67">
        <v>2002</v>
      </c>
      <c r="ET11" s="67">
        <v>2003</v>
      </c>
      <c r="EU11" s="67">
        <v>2004</v>
      </c>
      <c r="EV11" s="67">
        <v>2005</v>
      </c>
      <c r="EW11" s="67">
        <v>2006</v>
      </c>
      <c r="EX11" s="67">
        <v>2007</v>
      </c>
      <c r="EY11" s="67">
        <v>2008</v>
      </c>
      <c r="EZ11" s="67">
        <v>2009</v>
      </c>
      <c r="FA11" s="67">
        <v>2010</v>
      </c>
      <c r="FB11" s="67">
        <v>2011</v>
      </c>
      <c r="FC11" s="67">
        <v>2012</v>
      </c>
      <c r="FD11" s="67">
        <v>2013</v>
      </c>
      <c r="FE11" s="67">
        <v>2014</v>
      </c>
      <c r="FF11" s="67">
        <v>2015</v>
      </c>
      <c r="FG11" s="67">
        <v>2016</v>
      </c>
      <c r="FH11" s="67">
        <v>2017</v>
      </c>
      <c r="FI11" s="67">
        <v>2018</v>
      </c>
      <c r="FJ11" s="67">
        <v>2019</v>
      </c>
      <c r="FK11" s="67">
        <v>2020</v>
      </c>
    </row>
    <row r="12" spans="6:167"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AB12"/>
      <c r="AC12"/>
      <c r="AZ12"/>
      <c r="BA12"/>
      <c r="BX12"/>
      <c r="BY12"/>
      <c r="CV12"/>
      <c r="CW12"/>
      <c r="DT12"/>
      <c r="DU12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</row>
    <row r="13" ht="13" spans="1:167">
      <c r="A13" s="7"/>
      <c r="B13" s="8" t="s">
        <v>420</v>
      </c>
      <c r="C13" s="26">
        <v>16.895658</v>
      </c>
      <c r="D13" s="26">
        <v>17.307645</v>
      </c>
      <c r="E13" s="26">
        <v>17.722969</v>
      </c>
      <c r="F13" s="26">
        <v>16.68808</v>
      </c>
      <c r="G13" s="26">
        <v>16.336846</v>
      </c>
      <c r="H13" s="26">
        <v>16.272719</v>
      </c>
      <c r="I13" s="26">
        <v>17.042971</v>
      </c>
      <c r="J13" s="26">
        <v>18.248349</v>
      </c>
      <c r="K13" s="26">
        <v>17.179864</v>
      </c>
      <c r="L13" s="26">
        <v>16.840382</v>
      </c>
      <c r="M13" s="26">
        <v>17.563558</v>
      </c>
      <c r="N13" s="26">
        <v>17.854558</v>
      </c>
      <c r="O13" s="26">
        <v>17.265258</v>
      </c>
      <c r="P13" s="26">
        <v>15.684595</v>
      </c>
      <c r="Q13" s="26">
        <v>13.91326</v>
      </c>
      <c r="R13" s="26">
        <v>13.056997</v>
      </c>
      <c r="S13" s="26">
        <v>12.768402</v>
      </c>
      <c r="T13" s="26">
        <v>12.206199</v>
      </c>
      <c r="U13" s="26">
        <v>13.247194</v>
      </c>
      <c r="V13" s="26">
        <v>12.756103</v>
      </c>
      <c r="W13" s="26">
        <v>13.458078</v>
      </c>
      <c r="Y13" s="7"/>
      <c r="Z13" s="8" t="s">
        <v>420</v>
      </c>
      <c r="AA13" s="26">
        <v>50.468247</v>
      </c>
      <c r="AB13" s="26">
        <v>50.367221</v>
      </c>
      <c r="AC13" s="26">
        <v>50.874186</v>
      </c>
      <c r="AD13" s="26">
        <v>52.048792</v>
      </c>
      <c r="AE13" s="26">
        <v>53.625728</v>
      </c>
      <c r="AF13" s="26">
        <v>52.301646</v>
      </c>
      <c r="AG13" s="26">
        <v>52.85871</v>
      </c>
      <c r="AH13" s="26">
        <v>51.497328</v>
      </c>
      <c r="AI13" s="26">
        <v>50.322743</v>
      </c>
      <c r="AJ13" s="26">
        <v>50.127289</v>
      </c>
      <c r="AK13" s="26">
        <v>47.671689</v>
      </c>
      <c r="AL13" s="26">
        <v>46.822748</v>
      </c>
      <c r="AM13" s="26">
        <v>46.378094</v>
      </c>
      <c r="AN13" s="26">
        <v>45.911543</v>
      </c>
      <c r="AO13" s="26">
        <v>46.316552</v>
      </c>
      <c r="AP13" s="26">
        <v>44.170455</v>
      </c>
      <c r="AQ13" s="26">
        <v>43.750589</v>
      </c>
      <c r="AR13" s="26">
        <v>42.516108</v>
      </c>
      <c r="AS13" s="26">
        <v>43.717452</v>
      </c>
      <c r="AT13" s="26">
        <v>43.893734</v>
      </c>
      <c r="AU13" s="26">
        <v>46.347804</v>
      </c>
      <c r="AW13" s="7"/>
      <c r="AX13" s="8" t="s">
        <v>420</v>
      </c>
      <c r="AY13" s="26">
        <v>93.548577</v>
      </c>
      <c r="AZ13" s="26">
        <v>97.500247</v>
      </c>
      <c r="BA13" s="26">
        <v>97.089497</v>
      </c>
      <c r="BB13" s="26">
        <v>100.443764</v>
      </c>
      <c r="BC13" s="26">
        <v>100.109535</v>
      </c>
      <c r="BD13" s="26">
        <v>102.558862</v>
      </c>
      <c r="BE13" s="26">
        <v>101.490869</v>
      </c>
      <c r="BF13" s="26">
        <v>103.539099</v>
      </c>
      <c r="BG13" s="26">
        <v>101.281295</v>
      </c>
      <c r="BH13" s="26">
        <v>94.680198</v>
      </c>
      <c r="BI13" s="26">
        <v>95.548124</v>
      </c>
      <c r="BJ13" s="26">
        <v>102.087878</v>
      </c>
      <c r="BK13" s="26">
        <v>97.875465</v>
      </c>
      <c r="BL13" s="26">
        <v>98.817547</v>
      </c>
      <c r="BM13" s="26">
        <v>93.106028</v>
      </c>
      <c r="BN13" s="26">
        <v>98.436769</v>
      </c>
      <c r="BO13" s="26">
        <v>92.204338</v>
      </c>
      <c r="BP13" s="26">
        <v>92.385084</v>
      </c>
      <c r="BQ13" s="26">
        <v>106.76319</v>
      </c>
      <c r="BR13" s="26">
        <v>89.627963</v>
      </c>
      <c r="BS13" s="26">
        <v>90.640843</v>
      </c>
      <c r="BU13" s="7"/>
      <c r="BV13" s="8" t="s">
        <v>420</v>
      </c>
      <c r="BW13" s="26">
        <v>9.658897</v>
      </c>
      <c r="BX13" s="26">
        <v>9.332873</v>
      </c>
      <c r="BY13" s="26">
        <v>9.223116</v>
      </c>
      <c r="BZ13" s="26">
        <v>9.251098</v>
      </c>
      <c r="CA13" s="26">
        <v>9.209376</v>
      </c>
      <c r="CB13" s="26">
        <v>8.868794</v>
      </c>
      <c r="CC13" s="26">
        <v>7.875861</v>
      </c>
      <c r="CD13" s="26">
        <v>8.851907</v>
      </c>
      <c r="CE13" s="26">
        <v>8.92744</v>
      </c>
      <c r="CF13" s="26">
        <v>8.962889</v>
      </c>
      <c r="CG13" s="26">
        <v>8.781548</v>
      </c>
      <c r="CH13" s="26">
        <v>8.997504</v>
      </c>
      <c r="CI13" s="26">
        <v>10.01509</v>
      </c>
      <c r="CJ13" s="26">
        <v>9.418848</v>
      </c>
      <c r="CK13" s="26">
        <v>9.272719</v>
      </c>
      <c r="CL13" s="26">
        <v>9.002265</v>
      </c>
      <c r="CM13" s="26">
        <v>9.003245</v>
      </c>
      <c r="CN13" s="26">
        <v>9.319761</v>
      </c>
      <c r="CO13" s="26">
        <v>9.280655</v>
      </c>
      <c r="CP13" s="26">
        <v>9.099637</v>
      </c>
      <c r="CQ13" s="26">
        <v>9.387902</v>
      </c>
      <c r="CS13" s="7"/>
      <c r="CT13" s="8" t="s">
        <v>420</v>
      </c>
      <c r="CU13" s="26">
        <v>9.596344</v>
      </c>
      <c r="CV13" s="26">
        <v>10.10707</v>
      </c>
      <c r="CW13" s="26">
        <v>9.545018</v>
      </c>
      <c r="CX13" s="26">
        <v>8.644034</v>
      </c>
      <c r="CY13" s="26">
        <v>8.373598</v>
      </c>
      <c r="CZ13" s="26">
        <v>8.157766</v>
      </c>
      <c r="DA13" s="26">
        <v>8.775369</v>
      </c>
      <c r="DB13" s="26">
        <v>8.162609</v>
      </c>
      <c r="DC13" s="26">
        <v>8.471914</v>
      </c>
      <c r="DD13" s="26">
        <v>8.490292</v>
      </c>
      <c r="DE13" s="26">
        <v>10.045062</v>
      </c>
      <c r="DF13" s="26">
        <v>9.720149</v>
      </c>
      <c r="DG13" s="26">
        <v>9.206309</v>
      </c>
      <c r="DH13" s="26">
        <v>9.788663</v>
      </c>
      <c r="DI13" s="26">
        <v>9.626822</v>
      </c>
      <c r="DJ13" s="26">
        <v>9.942249</v>
      </c>
      <c r="DK13" s="26">
        <v>9.854832</v>
      </c>
      <c r="DL13" s="26">
        <v>10.507406</v>
      </c>
      <c r="DM13" s="26">
        <v>10.622918</v>
      </c>
      <c r="DN13" s="26">
        <v>10.894579</v>
      </c>
      <c r="DO13" s="26">
        <v>10.609054</v>
      </c>
      <c r="DQ13" s="7"/>
      <c r="DR13" s="8" t="s">
        <v>420</v>
      </c>
      <c r="DS13" s="26">
        <v>40.14367</v>
      </c>
      <c r="DT13" s="26">
        <v>38.519403</v>
      </c>
      <c r="DU13" s="26">
        <v>39.932431</v>
      </c>
      <c r="DV13" s="26">
        <v>41.653074</v>
      </c>
      <c r="DW13" s="26">
        <v>42.48027</v>
      </c>
      <c r="DX13" s="26">
        <v>42.072077</v>
      </c>
      <c r="DY13" s="26">
        <v>41.311922</v>
      </c>
      <c r="DZ13" s="26">
        <v>47.400116</v>
      </c>
      <c r="EA13" s="26">
        <v>46.224165</v>
      </c>
      <c r="EB13" s="26">
        <v>43.845669</v>
      </c>
      <c r="EC13" s="26">
        <v>44.290906</v>
      </c>
      <c r="ED13" s="26">
        <v>46.650604</v>
      </c>
      <c r="EE13" s="26">
        <v>46.522575</v>
      </c>
      <c r="EF13" s="26">
        <v>45.102172</v>
      </c>
      <c r="EG13" s="26">
        <v>43.32056</v>
      </c>
      <c r="EH13" s="26">
        <v>44.981458</v>
      </c>
      <c r="EI13" s="26">
        <v>38.811795</v>
      </c>
      <c r="EJ13" s="26">
        <v>46.193291</v>
      </c>
      <c r="EK13" s="26">
        <v>44.590778</v>
      </c>
      <c r="EL13" s="26">
        <v>43.718298</v>
      </c>
      <c r="EM13" s="26">
        <v>45.532896</v>
      </c>
      <c r="EO13" s="7"/>
      <c r="EP13" s="8" t="s">
        <v>420</v>
      </c>
      <c r="EQ13" s="26">
        <v>36.004211</v>
      </c>
      <c r="ER13" s="26">
        <v>35.932577</v>
      </c>
      <c r="ES13" s="26">
        <v>36.795533</v>
      </c>
      <c r="ET13" s="26">
        <v>37.059784</v>
      </c>
      <c r="EU13" s="26">
        <v>37.357422</v>
      </c>
      <c r="EV13" s="26">
        <v>39.320518</v>
      </c>
      <c r="EW13" s="26">
        <v>39.24257</v>
      </c>
      <c r="EX13" s="26">
        <v>38.297181</v>
      </c>
      <c r="EY13" s="26">
        <v>37.219635</v>
      </c>
      <c r="EZ13" s="26">
        <v>38.441785</v>
      </c>
      <c r="FA13" s="26">
        <v>34.687271</v>
      </c>
      <c r="FB13" s="26">
        <v>38.718361</v>
      </c>
      <c r="FC13" s="26">
        <v>37.69399</v>
      </c>
      <c r="FD13" s="26">
        <v>38.254191</v>
      </c>
      <c r="FE13" s="26">
        <v>37.886123</v>
      </c>
      <c r="FF13" s="26">
        <v>37.532259</v>
      </c>
      <c r="FG13" s="26">
        <v>38.563857</v>
      </c>
      <c r="FH13" s="26">
        <v>42.645085</v>
      </c>
      <c r="FI13" s="26">
        <v>38.900736</v>
      </c>
      <c r="FJ13" s="26">
        <v>39.37932</v>
      </c>
      <c r="FK13" s="26">
        <v>42.160484</v>
      </c>
    </row>
    <row r="14" ht="13" spans="2:167">
      <c r="B14" s="9" t="s">
        <v>293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Z14" s="9" t="s">
        <v>293</v>
      </c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X14" s="9" t="s">
        <v>293</v>
      </c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V14" s="9" t="s">
        <v>293</v>
      </c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T14" s="9" t="s">
        <v>293</v>
      </c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R14" s="9" t="s">
        <v>293</v>
      </c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P14" s="9" t="s">
        <v>293</v>
      </c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</row>
    <row r="15" spans="2:167">
      <c r="B15" s="62" t="s">
        <v>279</v>
      </c>
      <c r="C15" s="30">
        <v>8.238359</v>
      </c>
      <c r="D15" s="30">
        <v>8.425512</v>
      </c>
      <c r="E15" s="30">
        <v>8.557617</v>
      </c>
      <c r="F15" s="30">
        <v>8.498378</v>
      </c>
      <c r="G15" s="30">
        <v>8.456838</v>
      </c>
      <c r="H15" s="30">
        <v>8.659562</v>
      </c>
      <c r="I15" s="30">
        <v>8.631398</v>
      </c>
      <c r="J15" s="30">
        <v>8.374931</v>
      </c>
      <c r="K15" s="30">
        <v>8.097351</v>
      </c>
      <c r="L15" s="30">
        <v>7.994828</v>
      </c>
      <c r="M15" s="30">
        <v>7.941611</v>
      </c>
      <c r="N15" s="30">
        <v>7.796549</v>
      </c>
      <c r="O15" s="30">
        <v>8.204758</v>
      </c>
      <c r="P15" s="30">
        <v>8.243908</v>
      </c>
      <c r="Q15" s="30">
        <v>7.834467</v>
      </c>
      <c r="R15" s="30">
        <v>7.601819</v>
      </c>
      <c r="S15" s="30">
        <v>7.717495</v>
      </c>
      <c r="T15" s="30">
        <v>7.347146</v>
      </c>
      <c r="U15" s="30">
        <v>7.858017</v>
      </c>
      <c r="V15" s="30">
        <v>7.590801</v>
      </c>
      <c r="W15" s="30">
        <v>8.106163</v>
      </c>
      <c r="Z15" s="62" t="s">
        <v>279</v>
      </c>
      <c r="AA15" s="30">
        <v>36.28405</v>
      </c>
      <c r="AB15" s="30">
        <v>37.077583</v>
      </c>
      <c r="AC15" s="30">
        <v>37.546938</v>
      </c>
      <c r="AD15" s="30">
        <v>39.025132</v>
      </c>
      <c r="AE15" s="30">
        <v>39.395938</v>
      </c>
      <c r="AF15" s="30">
        <v>39.02808</v>
      </c>
      <c r="AG15" s="30">
        <v>40.33064</v>
      </c>
      <c r="AH15" s="30">
        <v>39.687328</v>
      </c>
      <c r="AI15" s="30">
        <v>39.51389</v>
      </c>
      <c r="AJ15" s="30">
        <v>39.658957</v>
      </c>
      <c r="AK15" s="30">
        <v>38.738857</v>
      </c>
      <c r="AL15" s="30">
        <v>39.260729</v>
      </c>
      <c r="AM15" s="30">
        <v>39.443404</v>
      </c>
      <c r="AN15" s="30">
        <v>39.810213</v>
      </c>
      <c r="AO15" s="30">
        <v>40.835995</v>
      </c>
      <c r="AP15" s="30">
        <v>39.014887</v>
      </c>
      <c r="AQ15" s="30">
        <v>38.474787</v>
      </c>
      <c r="AR15" s="30">
        <v>37.557642</v>
      </c>
      <c r="AS15" s="30">
        <v>38.697981</v>
      </c>
      <c r="AT15" s="30">
        <v>38.677429</v>
      </c>
      <c r="AU15" s="30">
        <v>41.240217</v>
      </c>
      <c r="AX15" s="62" t="s">
        <v>279</v>
      </c>
      <c r="AY15" s="30">
        <v>15.12985</v>
      </c>
      <c r="AZ15" s="30">
        <v>15.221712</v>
      </c>
      <c r="BA15" s="30">
        <v>14.140706</v>
      </c>
      <c r="BB15" s="30">
        <v>14.316025</v>
      </c>
      <c r="BC15" s="30">
        <v>14.6886</v>
      </c>
      <c r="BD15" s="30">
        <v>13.205161</v>
      </c>
      <c r="BE15" s="30">
        <v>12.939526</v>
      </c>
      <c r="BF15" s="30">
        <v>12.294663</v>
      </c>
      <c r="BG15" s="30">
        <v>12.331109</v>
      </c>
      <c r="BH15" s="30">
        <v>12.605254</v>
      </c>
      <c r="BI15" s="30">
        <v>12.599548</v>
      </c>
      <c r="BJ15" s="30">
        <v>12.024031</v>
      </c>
      <c r="BK15" s="30">
        <v>12.374077</v>
      </c>
      <c r="BL15" s="30">
        <v>12.174633</v>
      </c>
      <c r="BM15" s="30">
        <v>11.813209</v>
      </c>
      <c r="BN15" s="30">
        <v>11.851432</v>
      </c>
      <c r="BO15" s="30">
        <v>10.79388</v>
      </c>
      <c r="BP15" s="30">
        <v>10.725239</v>
      </c>
      <c r="BQ15" s="30">
        <v>10.306099</v>
      </c>
      <c r="BR15" s="30">
        <v>10.562113</v>
      </c>
      <c r="BS15" s="30">
        <v>10.846247</v>
      </c>
      <c r="BV15" s="62" t="s">
        <v>279</v>
      </c>
      <c r="BW15" s="30">
        <v>2.652822</v>
      </c>
      <c r="BX15" s="30">
        <v>2.716079</v>
      </c>
      <c r="BY15" s="30">
        <v>2.742959</v>
      </c>
      <c r="BZ15" s="30">
        <v>2.814558</v>
      </c>
      <c r="CA15" s="30">
        <v>2.948056</v>
      </c>
      <c r="CB15" s="30">
        <v>3.015799</v>
      </c>
      <c r="CC15" s="30">
        <v>2.773028</v>
      </c>
      <c r="CD15" s="30">
        <v>3.581021</v>
      </c>
      <c r="CE15" s="30">
        <v>3.666138</v>
      </c>
      <c r="CF15" s="30">
        <v>3.86936</v>
      </c>
      <c r="CG15" s="30">
        <v>3.81145</v>
      </c>
      <c r="CH15" s="30">
        <v>3.864834</v>
      </c>
      <c r="CI15" s="30">
        <v>4.207074</v>
      </c>
      <c r="CJ15" s="30">
        <v>4.056091</v>
      </c>
      <c r="CK15" s="30">
        <v>4.004732</v>
      </c>
      <c r="CL15" s="30">
        <v>3.977742</v>
      </c>
      <c r="CM15" s="30">
        <v>3.859346</v>
      </c>
      <c r="CN15" s="30">
        <v>3.891885</v>
      </c>
      <c r="CO15" s="30">
        <v>3.938893</v>
      </c>
      <c r="CP15" s="30">
        <v>3.908368</v>
      </c>
      <c r="CQ15" s="30">
        <v>4.034307</v>
      </c>
      <c r="CT15" s="62" t="s">
        <v>279</v>
      </c>
      <c r="CU15" s="30">
        <v>0.885014</v>
      </c>
      <c r="CV15" s="30">
        <v>0.896959</v>
      </c>
      <c r="CW15" s="30">
        <v>0.904718</v>
      </c>
      <c r="CX15" s="30">
        <v>0.917541</v>
      </c>
      <c r="CY15" s="30">
        <v>0.92228</v>
      </c>
      <c r="CZ15" s="30">
        <v>0.915296</v>
      </c>
      <c r="DA15" s="30">
        <v>0.8594</v>
      </c>
      <c r="DB15" s="30">
        <v>0.861677</v>
      </c>
      <c r="DC15" s="30">
        <v>0.839607</v>
      </c>
      <c r="DD15" s="30">
        <v>0.838078</v>
      </c>
      <c r="DE15" s="30">
        <v>0.802545</v>
      </c>
      <c r="DF15" s="30">
        <v>0.793392</v>
      </c>
      <c r="DG15" s="30">
        <v>0.737785</v>
      </c>
      <c r="DH15" s="30">
        <v>0.769571</v>
      </c>
      <c r="DI15" s="30">
        <v>0.77498</v>
      </c>
      <c r="DJ15" s="30">
        <v>0.755852</v>
      </c>
      <c r="DK15" s="30">
        <v>0.740568</v>
      </c>
      <c r="DL15" s="30">
        <v>0.720078</v>
      </c>
      <c r="DM15" s="30">
        <v>0.701331</v>
      </c>
      <c r="DN15" s="30">
        <v>0.682559</v>
      </c>
      <c r="DO15" s="30">
        <v>0.705632</v>
      </c>
      <c r="DR15" s="62" t="s">
        <v>279</v>
      </c>
      <c r="DS15" s="30">
        <v>0.796131</v>
      </c>
      <c r="DT15" s="30">
        <v>0.886445</v>
      </c>
      <c r="DU15" s="30">
        <v>0.859159</v>
      </c>
      <c r="DV15" s="30">
        <v>0.870034</v>
      </c>
      <c r="DW15" s="30">
        <v>0.889742</v>
      </c>
      <c r="DX15" s="30">
        <v>0.92899</v>
      </c>
      <c r="DY15" s="30">
        <v>0.974795</v>
      </c>
      <c r="DZ15" s="30">
        <v>1.042809</v>
      </c>
      <c r="EA15" s="30">
        <v>1.084743</v>
      </c>
      <c r="EB15" s="30">
        <v>1.141438</v>
      </c>
      <c r="EC15" s="30">
        <v>1.075332</v>
      </c>
      <c r="ED15" s="30">
        <v>1.135214</v>
      </c>
      <c r="EE15" s="30">
        <v>1.16372</v>
      </c>
      <c r="EF15" s="30">
        <v>1.200856</v>
      </c>
      <c r="EG15" s="30">
        <v>1.258946</v>
      </c>
      <c r="EH15" s="30">
        <v>1.316162</v>
      </c>
      <c r="EI15" s="30">
        <v>1.359934</v>
      </c>
      <c r="EJ15" s="30">
        <v>1.376755</v>
      </c>
      <c r="EK15" s="30">
        <v>1.363549</v>
      </c>
      <c r="EL15" s="30">
        <v>1.472292</v>
      </c>
      <c r="EM15" s="30">
        <v>1.597418</v>
      </c>
      <c r="EP15" s="62" t="s">
        <v>279</v>
      </c>
      <c r="EQ15" s="30">
        <v>8.409428</v>
      </c>
      <c r="ER15" s="30">
        <v>8.447255</v>
      </c>
      <c r="ES15" s="30">
        <v>8.513977</v>
      </c>
      <c r="ET15" s="30">
        <v>8.411428</v>
      </c>
      <c r="EU15" s="30">
        <v>8.798479</v>
      </c>
      <c r="EV15" s="30">
        <v>8.69623</v>
      </c>
      <c r="EW15" s="30">
        <v>8.48453</v>
      </c>
      <c r="EX15" s="30">
        <v>8.460673</v>
      </c>
      <c r="EY15" s="30">
        <v>8.640887</v>
      </c>
      <c r="EZ15" s="30">
        <v>8.57657</v>
      </c>
      <c r="FA15" s="30">
        <v>8.398969</v>
      </c>
      <c r="FB15" s="30">
        <v>8.328009</v>
      </c>
      <c r="FC15" s="30">
        <v>8.393355</v>
      </c>
      <c r="FD15" s="30">
        <v>8.493464</v>
      </c>
      <c r="FE15" s="30">
        <v>8.655192</v>
      </c>
      <c r="FF15" s="30">
        <v>8.150087</v>
      </c>
      <c r="FG15" s="30">
        <v>8.314084</v>
      </c>
      <c r="FH15" s="30">
        <v>8.87339</v>
      </c>
      <c r="FI15" s="30">
        <v>8.39191</v>
      </c>
      <c r="FJ15" s="30">
        <v>8.422752</v>
      </c>
      <c r="FK15" s="30">
        <v>8.893319</v>
      </c>
    </row>
    <row r="16" spans="2:167">
      <c r="B16" s="62" t="s">
        <v>283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0.094664</v>
      </c>
      <c r="I16" s="30">
        <v>0.165643</v>
      </c>
      <c r="J16" s="30">
        <v>0.121279</v>
      </c>
      <c r="K16" s="30">
        <v>0.168886</v>
      </c>
      <c r="L16" s="30">
        <v>0.177074</v>
      </c>
      <c r="M16" s="30">
        <v>0.203257</v>
      </c>
      <c r="N16" s="30">
        <v>0.224423</v>
      </c>
      <c r="O16" s="30">
        <v>0.240274</v>
      </c>
      <c r="P16" s="30">
        <v>0.281305</v>
      </c>
      <c r="Q16" s="30">
        <v>0.193881</v>
      </c>
      <c r="R16" s="30">
        <v>0.148706</v>
      </c>
      <c r="S16" s="30">
        <v>0.126865</v>
      </c>
      <c r="T16" s="30">
        <v>0.105657</v>
      </c>
      <c r="U16" s="30">
        <v>0.112602</v>
      </c>
      <c r="V16" s="30">
        <v>0.10216</v>
      </c>
      <c r="W16" s="30">
        <v>0.102399</v>
      </c>
      <c r="Z16" s="62" t="s">
        <v>283</v>
      </c>
      <c r="AA16" s="30">
        <v>7.36162</v>
      </c>
      <c r="AB16" s="30">
        <v>6.687479</v>
      </c>
      <c r="AC16" s="30">
        <v>7.201543</v>
      </c>
      <c r="AD16" s="30">
        <v>7.704123</v>
      </c>
      <c r="AE16" s="30">
        <v>7.669189</v>
      </c>
      <c r="AF16" s="30">
        <v>7.918487</v>
      </c>
      <c r="AG16" s="30">
        <v>7.379596</v>
      </c>
      <c r="AH16" s="30">
        <v>6.9567</v>
      </c>
      <c r="AI16" s="30">
        <v>6.788961</v>
      </c>
      <c r="AJ16" s="30">
        <v>6.97255</v>
      </c>
      <c r="AK16" s="30">
        <v>5.840283</v>
      </c>
      <c r="AL16" s="30">
        <v>5.132299</v>
      </c>
      <c r="AM16" s="30">
        <v>4.931795</v>
      </c>
      <c r="AN16" s="30">
        <v>4.630169</v>
      </c>
      <c r="AO16" s="30">
        <v>4.283352</v>
      </c>
      <c r="AP16" s="30">
        <v>4.165177</v>
      </c>
      <c r="AQ16" s="30">
        <v>4.335282</v>
      </c>
      <c r="AR16" s="30">
        <v>4.325514</v>
      </c>
      <c r="AS16" s="30">
        <v>4.442036</v>
      </c>
      <c r="AT16" s="30">
        <v>4.710247</v>
      </c>
      <c r="AU16" s="30">
        <v>4.668329</v>
      </c>
      <c r="AX16" s="62" t="s">
        <v>283</v>
      </c>
      <c r="AY16" s="30">
        <v>74.338849</v>
      </c>
      <c r="AZ16" s="30">
        <v>77.89116</v>
      </c>
      <c r="BA16" s="30">
        <v>78.541114</v>
      </c>
      <c r="BB16" s="30">
        <v>82.005919</v>
      </c>
      <c r="BC16" s="30">
        <v>81.282154</v>
      </c>
      <c r="BD16" s="30">
        <v>84.635025</v>
      </c>
      <c r="BE16" s="30">
        <v>83.447563</v>
      </c>
      <c r="BF16" s="30">
        <v>86.286635</v>
      </c>
      <c r="BG16" s="30">
        <v>84.546764</v>
      </c>
      <c r="BH16" s="30">
        <v>77.406032</v>
      </c>
      <c r="BI16" s="30">
        <v>78.188028</v>
      </c>
      <c r="BJ16" s="30">
        <v>85.970065</v>
      </c>
      <c r="BK16" s="30">
        <v>81.433211</v>
      </c>
      <c r="BL16" s="30">
        <v>83.521906</v>
      </c>
      <c r="BM16" s="30">
        <v>78.889149</v>
      </c>
      <c r="BN16" s="30">
        <v>84.389688</v>
      </c>
      <c r="BO16" s="30">
        <v>79.318445</v>
      </c>
      <c r="BP16" s="30">
        <v>79.853407</v>
      </c>
      <c r="BQ16" s="30">
        <v>94.951749</v>
      </c>
      <c r="BR16" s="30">
        <v>77.754943</v>
      </c>
      <c r="BS16" s="30">
        <v>78.427787</v>
      </c>
      <c r="BV16" s="62" t="s">
        <v>283</v>
      </c>
      <c r="BW16" s="30">
        <v>6.916606</v>
      </c>
      <c r="BX16" s="30">
        <v>6.534876</v>
      </c>
      <c r="BY16" s="30">
        <v>6.407077</v>
      </c>
      <c r="BZ16" s="30">
        <v>6.375655</v>
      </c>
      <c r="CA16" s="30">
        <v>6.187362</v>
      </c>
      <c r="CB16" s="30">
        <v>5.773558</v>
      </c>
      <c r="CC16" s="30">
        <v>5.018739</v>
      </c>
      <c r="CD16" s="30">
        <v>5.184317</v>
      </c>
      <c r="CE16" s="30">
        <v>5.182141</v>
      </c>
      <c r="CF16" s="30">
        <v>5.019043</v>
      </c>
      <c r="CG16" s="30">
        <v>4.899106</v>
      </c>
      <c r="CH16" s="30">
        <v>5.082803</v>
      </c>
      <c r="CI16" s="30">
        <v>5.765577</v>
      </c>
      <c r="CJ16" s="30">
        <v>5.325372</v>
      </c>
      <c r="CK16" s="30">
        <v>5.23927</v>
      </c>
      <c r="CL16" s="30">
        <v>4.996569</v>
      </c>
      <c r="CM16" s="30">
        <v>5.118998</v>
      </c>
      <c r="CN16" s="30">
        <v>5.399835</v>
      </c>
      <c r="CO16" s="30">
        <v>5.312306</v>
      </c>
      <c r="CP16" s="30">
        <v>5.163291</v>
      </c>
      <c r="CQ16" s="30">
        <v>5.325271</v>
      </c>
      <c r="CT16" s="62" t="s">
        <v>283</v>
      </c>
      <c r="CU16" s="30">
        <v>8.501188</v>
      </c>
      <c r="CV16" s="30">
        <v>8.979225</v>
      </c>
      <c r="CW16" s="30">
        <v>8.404655</v>
      </c>
      <c r="CX16" s="30">
        <v>7.502446</v>
      </c>
      <c r="CY16" s="30">
        <v>7.175624</v>
      </c>
      <c r="CZ16" s="30">
        <v>7.027228</v>
      </c>
      <c r="DA16" s="30">
        <v>7.664015</v>
      </c>
      <c r="DB16" s="30">
        <v>7.071301</v>
      </c>
      <c r="DC16" s="30">
        <v>7.393292</v>
      </c>
      <c r="DD16" s="30">
        <v>7.433144</v>
      </c>
      <c r="DE16" s="30">
        <v>9.004838</v>
      </c>
      <c r="DF16" s="30">
        <v>8.790844</v>
      </c>
      <c r="DG16" s="30">
        <v>8.328864</v>
      </c>
      <c r="DH16" s="30">
        <v>8.926071</v>
      </c>
      <c r="DI16" s="30">
        <v>8.764908</v>
      </c>
      <c r="DJ16" s="30">
        <v>9.096173</v>
      </c>
      <c r="DK16" s="30">
        <v>9.024512</v>
      </c>
      <c r="DL16" s="30">
        <v>9.693737</v>
      </c>
      <c r="DM16" s="30">
        <v>9.833947</v>
      </c>
      <c r="DN16" s="30">
        <v>10.124108</v>
      </c>
      <c r="DO16" s="30">
        <v>9.838258</v>
      </c>
      <c r="DR16" s="62" t="s">
        <v>283</v>
      </c>
      <c r="DS16" s="30">
        <v>38.941074</v>
      </c>
      <c r="DT16" s="30">
        <v>37.180972</v>
      </c>
      <c r="DU16" s="30">
        <v>38.782158</v>
      </c>
      <c r="DV16" s="30">
        <v>40.536404</v>
      </c>
      <c r="DW16" s="30">
        <v>41.277848</v>
      </c>
      <c r="DX16" s="30">
        <v>40.810648</v>
      </c>
      <c r="DY16" s="30">
        <v>39.95988</v>
      </c>
      <c r="DZ16" s="30">
        <v>45.858113</v>
      </c>
      <c r="EA16" s="30">
        <v>44.587149</v>
      </c>
      <c r="EB16" s="30">
        <v>42.123219</v>
      </c>
      <c r="EC16" s="30">
        <v>42.591867</v>
      </c>
      <c r="ED16" s="30">
        <v>44.908364</v>
      </c>
      <c r="EE16" s="30">
        <v>44.807581</v>
      </c>
      <c r="EF16" s="30">
        <v>43.470578</v>
      </c>
      <c r="EG16" s="30">
        <v>41.7153</v>
      </c>
      <c r="EH16" s="30">
        <v>43.358879</v>
      </c>
      <c r="EI16" s="30">
        <v>36.948368</v>
      </c>
      <c r="EJ16" s="30">
        <v>44.071976</v>
      </c>
      <c r="EK16" s="30">
        <v>42.644778</v>
      </c>
      <c r="EL16" s="30">
        <v>41.817689</v>
      </c>
      <c r="EM16" s="30">
        <v>43.503901</v>
      </c>
      <c r="EP16" s="62" t="s">
        <v>283</v>
      </c>
      <c r="EQ16" s="30">
        <v>26.121958</v>
      </c>
      <c r="ER16" s="30">
        <v>25.977149</v>
      </c>
      <c r="ES16" s="30">
        <v>27.344802</v>
      </c>
      <c r="ET16" s="30">
        <v>27.790895</v>
      </c>
      <c r="EU16" s="30">
        <v>27.648739</v>
      </c>
      <c r="EV16" s="30">
        <v>29.491161</v>
      </c>
      <c r="EW16" s="30">
        <v>29.824764</v>
      </c>
      <c r="EX16" s="30">
        <v>28.930598</v>
      </c>
      <c r="EY16" s="30">
        <v>27.870099</v>
      </c>
      <c r="EZ16" s="30">
        <v>29.222961</v>
      </c>
      <c r="FA16" s="30">
        <v>25.732191</v>
      </c>
      <c r="FB16" s="30">
        <v>29.907289</v>
      </c>
      <c r="FC16" s="30">
        <v>28.860382</v>
      </c>
      <c r="FD16" s="30">
        <v>29.331816</v>
      </c>
      <c r="FE16" s="30">
        <v>28.832965</v>
      </c>
      <c r="FF16" s="30">
        <v>28.979334</v>
      </c>
      <c r="FG16" s="30">
        <v>29.882911</v>
      </c>
      <c r="FH16" s="30">
        <v>33.370311</v>
      </c>
      <c r="FI16" s="30">
        <v>30.001398</v>
      </c>
      <c r="FJ16" s="30">
        <v>30.478157</v>
      </c>
      <c r="FK16" s="30">
        <v>32.839877</v>
      </c>
    </row>
    <row r="17" spans="2:167">
      <c r="B17" s="62" t="s">
        <v>281</v>
      </c>
      <c r="C17" s="30">
        <v>7.720753</v>
      </c>
      <c r="D17" s="30">
        <v>8.09436</v>
      </c>
      <c r="E17" s="30">
        <v>8.491549</v>
      </c>
      <c r="F17" s="30">
        <v>7.617171</v>
      </c>
      <c r="G17" s="30">
        <v>7.199246</v>
      </c>
      <c r="H17" s="30">
        <v>6.731885</v>
      </c>
      <c r="I17" s="30">
        <v>7.35128</v>
      </c>
      <c r="J17" s="30">
        <v>8.669187</v>
      </c>
      <c r="K17" s="30">
        <v>7.952789</v>
      </c>
      <c r="L17" s="30">
        <v>7.710163</v>
      </c>
      <c r="M17" s="30">
        <v>8.477667</v>
      </c>
      <c r="N17" s="30">
        <v>8.957163</v>
      </c>
      <c r="O17" s="30">
        <v>7.908926</v>
      </c>
      <c r="P17" s="30">
        <v>6.272461</v>
      </c>
      <c r="Q17" s="30">
        <v>5.170011</v>
      </c>
      <c r="R17" s="30">
        <v>4.629069</v>
      </c>
      <c r="S17" s="30">
        <v>4.312895</v>
      </c>
      <c r="T17" s="30">
        <v>4.24059</v>
      </c>
      <c r="U17" s="30">
        <v>4.806591</v>
      </c>
      <c r="V17" s="30">
        <v>4.659083</v>
      </c>
      <c r="W17" s="30">
        <v>4.85133</v>
      </c>
      <c r="Z17" s="62" t="s">
        <v>281</v>
      </c>
      <c r="AA17" s="30">
        <v>6.583914</v>
      </c>
      <c r="AB17" s="30">
        <v>6.375745</v>
      </c>
      <c r="AC17" s="30">
        <v>5.899985</v>
      </c>
      <c r="AD17" s="30">
        <v>5.140829</v>
      </c>
      <c r="AE17" s="30">
        <v>6.373888</v>
      </c>
      <c r="AF17" s="30">
        <v>5.081824</v>
      </c>
      <c r="AG17" s="30">
        <v>4.805211</v>
      </c>
      <c r="AH17" s="30">
        <v>4.457947</v>
      </c>
      <c r="AI17" s="30">
        <v>3.596536</v>
      </c>
      <c r="AJ17" s="30">
        <v>3.054295</v>
      </c>
      <c r="AK17" s="30">
        <v>2.639458</v>
      </c>
      <c r="AL17" s="30">
        <v>1.965652</v>
      </c>
      <c r="AM17" s="30">
        <v>1.58534</v>
      </c>
      <c r="AN17" s="30">
        <v>1.085834</v>
      </c>
      <c r="AO17" s="30">
        <v>0.852423</v>
      </c>
      <c r="AP17" s="30">
        <v>0.672997</v>
      </c>
      <c r="AQ17" s="30">
        <v>0.650293</v>
      </c>
      <c r="AR17" s="30">
        <v>0.393216</v>
      </c>
      <c r="AS17" s="30">
        <v>0.352118</v>
      </c>
      <c r="AT17" s="30">
        <v>0.304035</v>
      </c>
      <c r="AU17" s="30">
        <v>0.252363</v>
      </c>
      <c r="AX17" s="62" t="s">
        <v>281</v>
      </c>
      <c r="AY17" s="30">
        <v>3.036373</v>
      </c>
      <c r="AZ17" s="30">
        <v>3.259531</v>
      </c>
      <c r="BA17" s="30">
        <v>3.408288</v>
      </c>
      <c r="BB17" s="30">
        <v>3.094702</v>
      </c>
      <c r="BC17" s="30">
        <v>3.054402</v>
      </c>
      <c r="BD17" s="30">
        <v>3.515149</v>
      </c>
      <c r="BE17" s="30">
        <v>3.63936</v>
      </c>
      <c r="BF17" s="30">
        <v>3.356831</v>
      </c>
      <c r="BG17" s="30">
        <v>2.846053</v>
      </c>
      <c r="BH17" s="30">
        <v>3.122258</v>
      </c>
      <c r="BI17" s="30">
        <v>3.214308</v>
      </c>
      <c r="BJ17" s="30">
        <v>2.410248</v>
      </c>
      <c r="BK17" s="30">
        <v>2.141423</v>
      </c>
      <c r="BL17" s="30">
        <v>1.770943</v>
      </c>
      <c r="BM17" s="30">
        <v>1.304375</v>
      </c>
      <c r="BN17" s="30">
        <v>1.15278</v>
      </c>
      <c r="BO17" s="30">
        <v>0.807005</v>
      </c>
      <c r="BP17" s="30">
        <v>0.603728</v>
      </c>
      <c r="BQ17" s="30">
        <v>0.593342</v>
      </c>
      <c r="BR17" s="30">
        <v>0.47353</v>
      </c>
      <c r="BS17" s="30">
        <v>0.442848</v>
      </c>
      <c r="BV17" s="62" t="s">
        <v>281</v>
      </c>
      <c r="BW17" s="30">
        <v>0.021866</v>
      </c>
      <c r="BX17" s="30">
        <v>0.014982</v>
      </c>
      <c r="BY17" s="30">
        <v>0.011082</v>
      </c>
      <c r="BZ17" s="30">
        <v>0.010201</v>
      </c>
      <c r="CA17" s="30">
        <v>0.009097</v>
      </c>
      <c r="CB17" s="30">
        <v>0.010261</v>
      </c>
      <c r="CC17" s="30">
        <v>0.011005</v>
      </c>
      <c r="CD17" s="30">
        <v>0.010762</v>
      </c>
      <c r="CE17" s="30">
        <v>0.008464</v>
      </c>
      <c r="CF17" s="30">
        <v>0.006473</v>
      </c>
      <c r="CG17" s="30">
        <v>0.013529</v>
      </c>
      <c r="CH17" s="30">
        <v>0.00442</v>
      </c>
      <c r="CI17" s="30">
        <v>0.003568</v>
      </c>
      <c r="CJ17" s="30">
        <v>0.005862</v>
      </c>
      <c r="CK17" s="30">
        <v>0.003185</v>
      </c>
      <c r="CL17" s="30">
        <v>0.002743</v>
      </c>
      <c r="CM17" s="30">
        <v>0.001335</v>
      </c>
      <c r="CN17" s="30">
        <v>0.001854</v>
      </c>
      <c r="CO17" s="30">
        <v>0.001953</v>
      </c>
      <c r="CP17" s="30">
        <v>0.001513</v>
      </c>
      <c r="CQ17" s="30">
        <v>0.001709</v>
      </c>
      <c r="CT17" s="62" t="s">
        <v>281</v>
      </c>
      <c r="CU17" s="30">
        <v>0.029957</v>
      </c>
      <c r="CV17" s="30">
        <v>0.021352</v>
      </c>
      <c r="CW17" s="30">
        <v>0.026372</v>
      </c>
      <c r="CX17" s="30">
        <v>0.030231</v>
      </c>
      <c r="CY17" s="30">
        <v>0.058665</v>
      </c>
      <c r="CZ17" s="30">
        <v>0.051612</v>
      </c>
      <c r="DA17" s="30">
        <v>0.046716</v>
      </c>
      <c r="DB17" s="30">
        <v>0.030612</v>
      </c>
      <c r="DC17" s="30">
        <v>0.027518</v>
      </c>
      <c r="DD17" s="30">
        <v>0.044108</v>
      </c>
      <c r="DE17" s="30">
        <v>0.037905</v>
      </c>
      <c r="DF17" s="30">
        <v>0.022426</v>
      </c>
      <c r="DG17" s="30">
        <v>0.0356</v>
      </c>
      <c r="DH17" s="30">
        <v>0.015395</v>
      </c>
      <c r="DI17" s="30">
        <v>0.013336</v>
      </c>
      <c r="DJ17" s="30">
        <v>0.015321</v>
      </c>
      <c r="DK17" s="30">
        <v>0.01755</v>
      </c>
      <c r="DL17" s="30">
        <v>0.018709</v>
      </c>
      <c r="DM17" s="30">
        <v>0.010109</v>
      </c>
      <c r="DN17" s="30">
        <v>0.01017</v>
      </c>
      <c r="DO17" s="30">
        <v>0.007598</v>
      </c>
      <c r="DR17" s="62" t="s">
        <v>281</v>
      </c>
      <c r="DS17" s="30">
        <v>0.034301</v>
      </c>
      <c r="DT17" s="30">
        <v>0.013182</v>
      </c>
      <c r="DU17" s="30">
        <v>0.013043</v>
      </c>
      <c r="DV17" s="30">
        <v>0.00715</v>
      </c>
      <c r="DW17" s="30">
        <v>0.009237</v>
      </c>
      <c r="DX17" s="30">
        <v>0.019056</v>
      </c>
      <c r="DY17" s="30">
        <v>0.015203</v>
      </c>
      <c r="DZ17" s="30">
        <v>0.013614</v>
      </c>
      <c r="EA17" s="30">
        <v>0.022123</v>
      </c>
      <c r="EB17" s="30">
        <v>0.028255</v>
      </c>
      <c r="EC17" s="30">
        <v>0.02776</v>
      </c>
      <c r="ED17" s="30">
        <v>0.029305</v>
      </c>
      <c r="EE17" s="30">
        <v>0.0107</v>
      </c>
      <c r="EF17" s="30">
        <v>0.013713</v>
      </c>
      <c r="EG17" s="30">
        <v>0.009177</v>
      </c>
      <c r="EH17" s="30">
        <v>0.007534</v>
      </c>
      <c r="EI17" s="30">
        <v>0.001497</v>
      </c>
      <c r="EJ17" s="30">
        <v>0.000904</v>
      </c>
      <c r="EK17" s="30">
        <v>0.001026</v>
      </c>
      <c r="EL17" s="30">
        <v>0.006371</v>
      </c>
      <c r="EM17" s="30">
        <v>0.003988</v>
      </c>
      <c r="EP17" s="62" t="s">
        <v>281</v>
      </c>
      <c r="EQ17" s="30">
        <v>0.76172</v>
      </c>
      <c r="ER17" s="30">
        <v>0.864071</v>
      </c>
      <c r="ES17" s="30">
        <v>0.28217</v>
      </c>
      <c r="ET17" s="30">
        <v>0.25436</v>
      </c>
      <c r="EU17" s="30">
        <v>0.396262</v>
      </c>
      <c r="EV17" s="30">
        <v>0.547125</v>
      </c>
      <c r="EW17" s="30">
        <v>0.521092</v>
      </c>
      <c r="EX17" s="30">
        <v>0.533873</v>
      </c>
      <c r="EY17" s="30">
        <v>0.374013</v>
      </c>
      <c r="EZ17" s="30">
        <v>0.344574</v>
      </c>
      <c r="FA17" s="30">
        <v>0.268494</v>
      </c>
      <c r="FB17" s="30">
        <v>0.21237</v>
      </c>
      <c r="FC17" s="30">
        <v>0.174971</v>
      </c>
      <c r="FD17" s="30">
        <v>0.171893</v>
      </c>
      <c r="FE17" s="30">
        <v>0.155707</v>
      </c>
      <c r="FF17" s="30">
        <v>0.15039</v>
      </c>
      <c r="FG17" s="30">
        <v>0.107749</v>
      </c>
      <c r="FH17" s="30">
        <v>0.074369</v>
      </c>
      <c r="FI17" s="30">
        <v>0.08215</v>
      </c>
      <c r="FJ17" s="30">
        <v>0.073311</v>
      </c>
      <c r="FK17" s="30">
        <v>0.057921</v>
      </c>
    </row>
    <row r="18" ht="14" spans="2:167">
      <c r="B18" s="62" t="s">
        <v>294</v>
      </c>
      <c r="C18" s="30">
        <v>0.096032</v>
      </c>
      <c r="D18" s="30">
        <v>0.09931</v>
      </c>
      <c r="E18" s="30">
        <v>0.088358</v>
      </c>
      <c r="F18" s="30">
        <v>0.073973</v>
      </c>
      <c r="G18" s="30">
        <v>0.061181</v>
      </c>
      <c r="H18" s="30">
        <v>0.080622</v>
      </c>
      <c r="I18" s="30">
        <v>0.085205</v>
      </c>
      <c r="J18" s="30">
        <v>0.081263</v>
      </c>
      <c r="K18" s="30">
        <v>0.075323</v>
      </c>
      <c r="L18" s="30">
        <v>0.071644</v>
      </c>
      <c r="M18" s="30">
        <v>0.087595</v>
      </c>
      <c r="N18" s="30">
        <v>0.067811</v>
      </c>
      <c r="O18" s="30">
        <v>0.064715</v>
      </c>
      <c r="P18" s="30">
        <v>0.058394</v>
      </c>
      <c r="Q18" s="30">
        <v>0.05256</v>
      </c>
      <c r="R18" s="30">
        <v>0.063938</v>
      </c>
      <c r="S18" s="30">
        <v>0.067497</v>
      </c>
      <c r="T18" s="30">
        <v>0.062763</v>
      </c>
      <c r="U18" s="30">
        <v>0.021418</v>
      </c>
      <c r="V18" s="30">
        <v>0.027925</v>
      </c>
      <c r="W18" s="30">
        <v>0.024785</v>
      </c>
      <c r="Z18" s="62" t="s">
        <v>294</v>
      </c>
      <c r="AA18" s="30">
        <v>0.032856</v>
      </c>
      <c r="AB18" s="30">
        <v>0.035382</v>
      </c>
      <c r="AC18" s="30">
        <v>0.036784</v>
      </c>
      <c r="AD18" s="30">
        <v>0.024853</v>
      </c>
      <c r="AE18" s="30">
        <v>0.025315</v>
      </c>
      <c r="AF18" s="30">
        <v>0.047288</v>
      </c>
      <c r="AG18" s="30">
        <v>0.043793</v>
      </c>
      <c r="AH18" s="30">
        <v>0.047933</v>
      </c>
      <c r="AI18" s="30">
        <v>0.041245</v>
      </c>
      <c r="AJ18" s="30">
        <v>0.038659</v>
      </c>
      <c r="AK18" s="30">
        <v>0.053356</v>
      </c>
      <c r="AL18" s="30">
        <v>0.055068</v>
      </c>
      <c r="AM18" s="30">
        <v>0.060894</v>
      </c>
      <c r="AN18" s="30">
        <v>0.060075</v>
      </c>
      <c r="AO18" s="30">
        <v>0.057558</v>
      </c>
      <c r="AP18" s="30">
        <v>0.061156</v>
      </c>
      <c r="AQ18" s="30">
        <v>0.06872</v>
      </c>
      <c r="AR18" s="30">
        <v>0.06289</v>
      </c>
      <c r="AS18" s="30">
        <v>0.06644</v>
      </c>
      <c r="AT18" s="30">
        <v>0.06902</v>
      </c>
      <c r="AU18" s="30">
        <v>0.059037</v>
      </c>
      <c r="AX18" s="62" t="s">
        <v>294</v>
      </c>
      <c r="AY18" s="30">
        <v>0.259057</v>
      </c>
      <c r="AZ18" s="30">
        <v>0.308526</v>
      </c>
      <c r="BA18" s="30">
        <v>0.279464</v>
      </c>
      <c r="BB18" s="30">
        <v>0.326411</v>
      </c>
      <c r="BC18" s="30">
        <v>0.338017</v>
      </c>
      <c r="BD18" s="30">
        <v>0.437292</v>
      </c>
      <c r="BE18" s="30">
        <v>0.579004</v>
      </c>
      <c r="BF18" s="30">
        <v>0.619416</v>
      </c>
      <c r="BG18" s="30">
        <v>0.616691</v>
      </c>
      <c r="BH18" s="30">
        <v>0.582957</v>
      </c>
      <c r="BI18" s="30">
        <v>0.667293</v>
      </c>
      <c r="BJ18" s="30">
        <v>0.815161</v>
      </c>
      <c r="BK18" s="30">
        <v>1.098182</v>
      </c>
      <c r="BL18" s="30">
        <v>0.679471</v>
      </c>
      <c r="BM18" s="30">
        <v>0.584238</v>
      </c>
      <c r="BN18" s="30">
        <v>0.632979</v>
      </c>
      <c r="BO18" s="30">
        <v>0.946856</v>
      </c>
      <c r="BP18" s="30">
        <v>0.929943</v>
      </c>
      <c r="BQ18" s="30">
        <v>0.692616</v>
      </c>
      <c r="BR18" s="30">
        <v>0.683753</v>
      </c>
      <c r="BS18" s="30">
        <v>0.785938</v>
      </c>
      <c r="BV18" s="62" t="s">
        <v>294</v>
      </c>
      <c r="BW18" s="30">
        <v>0.01427</v>
      </c>
      <c r="BX18" s="30">
        <v>0.017112</v>
      </c>
      <c r="BY18" s="30">
        <v>0.013569</v>
      </c>
      <c r="BZ18" s="30">
        <v>0.012954</v>
      </c>
      <c r="CA18" s="30">
        <v>0.015426</v>
      </c>
      <c r="CB18" s="30">
        <v>0.014203</v>
      </c>
      <c r="CC18" s="30">
        <v>0.015063</v>
      </c>
      <c r="CD18" s="30">
        <v>0.016185</v>
      </c>
      <c r="CE18" s="30">
        <v>0.015853</v>
      </c>
      <c r="CF18" s="30">
        <v>0.013525</v>
      </c>
      <c r="CG18" s="30">
        <v>0.009433</v>
      </c>
      <c r="CH18" s="30">
        <v>0.006792</v>
      </c>
      <c r="CI18" s="30">
        <v>0.006782</v>
      </c>
      <c r="CJ18" s="30">
        <v>0.005225</v>
      </c>
      <c r="CK18" s="30">
        <v>0.003494</v>
      </c>
      <c r="CL18" s="30">
        <v>0.003474</v>
      </c>
      <c r="CM18" s="30">
        <v>0.002371</v>
      </c>
      <c r="CN18" s="30">
        <v>0.003829</v>
      </c>
      <c r="CO18" s="30">
        <v>0.004029</v>
      </c>
      <c r="CP18" s="30">
        <v>0.003792</v>
      </c>
      <c r="CQ18" s="30">
        <v>0.004354</v>
      </c>
      <c r="CT18" s="62" t="s">
        <v>294</v>
      </c>
      <c r="CU18" s="30">
        <v>0.1206</v>
      </c>
      <c r="CV18" s="30">
        <v>0.154707</v>
      </c>
      <c r="CW18" s="30">
        <v>0.158583</v>
      </c>
      <c r="CX18" s="30">
        <v>0.147931</v>
      </c>
      <c r="CY18" s="30">
        <v>0.174905</v>
      </c>
      <c r="CZ18" s="30">
        <v>0.134792</v>
      </c>
      <c r="DA18" s="30">
        <v>0.181171</v>
      </c>
      <c r="DB18" s="30">
        <v>0.179058</v>
      </c>
      <c r="DC18" s="30">
        <v>0.187356</v>
      </c>
      <c r="DD18" s="30">
        <v>0.151387</v>
      </c>
      <c r="DE18" s="30">
        <v>0.176369</v>
      </c>
      <c r="DF18" s="30">
        <v>0.089499</v>
      </c>
      <c r="DG18" s="30">
        <v>0.079121</v>
      </c>
      <c r="DH18" s="30">
        <v>0.052262</v>
      </c>
      <c r="DI18" s="30">
        <v>0.047962</v>
      </c>
      <c r="DJ18" s="30">
        <v>0.048854</v>
      </c>
      <c r="DK18" s="30">
        <v>0.043278</v>
      </c>
      <c r="DL18" s="30">
        <v>0.042598</v>
      </c>
      <c r="DM18" s="30">
        <v>0.045124</v>
      </c>
      <c r="DN18" s="30">
        <v>0.051637</v>
      </c>
      <c r="DO18" s="30">
        <v>0.036038</v>
      </c>
      <c r="DR18" s="62" t="s">
        <v>294</v>
      </c>
      <c r="DS18" s="30">
        <v>0.129953</v>
      </c>
      <c r="DT18" s="30">
        <v>0.270299</v>
      </c>
      <c r="DU18" s="30">
        <v>0.15839</v>
      </c>
      <c r="DV18" s="30">
        <v>0.158655</v>
      </c>
      <c r="DW18" s="30">
        <v>0.170602</v>
      </c>
      <c r="DX18" s="30">
        <v>0.128733</v>
      </c>
      <c r="DY18" s="30">
        <v>0.139374</v>
      </c>
      <c r="DZ18" s="30">
        <v>0.208537</v>
      </c>
      <c r="EA18" s="30">
        <v>0.249086</v>
      </c>
      <c r="EB18" s="30">
        <v>0.265813</v>
      </c>
      <c r="EC18" s="30">
        <v>0.325885</v>
      </c>
      <c r="ED18" s="30">
        <v>0.33771</v>
      </c>
      <c r="EE18" s="30">
        <v>0.326887</v>
      </c>
      <c r="EF18" s="30">
        <v>0.238585</v>
      </c>
      <c r="EG18" s="30">
        <v>0.178358</v>
      </c>
      <c r="EH18" s="30">
        <v>0.164549</v>
      </c>
      <c r="EI18" s="30">
        <v>0.135056</v>
      </c>
      <c r="EJ18" s="30">
        <v>0.124953</v>
      </c>
      <c r="EK18" s="30">
        <v>0.138209</v>
      </c>
      <c r="EL18" s="30">
        <v>0.129942</v>
      </c>
      <c r="EM18" s="30">
        <v>0.127404</v>
      </c>
      <c r="EP18" s="62" t="s">
        <v>294</v>
      </c>
      <c r="EQ18" s="30">
        <v>0.075733</v>
      </c>
      <c r="ER18" s="30">
        <v>0.079033</v>
      </c>
      <c r="ES18" s="30">
        <v>0.096664</v>
      </c>
      <c r="ET18" s="30">
        <v>0.088414</v>
      </c>
      <c r="EU18" s="30">
        <v>0.07629</v>
      </c>
      <c r="EV18" s="30">
        <v>0.204025</v>
      </c>
      <c r="EW18" s="30">
        <v>0.106048</v>
      </c>
      <c r="EX18" s="30">
        <v>0.101814</v>
      </c>
      <c r="EY18" s="30">
        <v>0.099378</v>
      </c>
      <c r="EZ18" s="30">
        <v>0.084762</v>
      </c>
      <c r="FA18" s="30">
        <v>0.104373</v>
      </c>
      <c r="FB18" s="30">
        <v>0.099955</v>
      </c>
      <c r="FC18" s="30">
        <v>0.110708</v>
      </c>
      <c r="FD18" s="30">
        <v>0.118558</v>
      </c>
      <c r="FE18" s="30">
        <v>0.118361</v>
      </c>
      <c r="FF18" s="30">
        <v>0.148373</v>
      </c>
      <c r="FG18" s="30">
        <v>0.143804</v>
      </c>
      <c r="FH18" s="30">
        <v>0.179611</v>
      </c>
      <c r="FI18" s="30">
        <v>0.297759</v>
      </c>
      <c r="FJ18" s="30">
        <v>0.286397</v>
      </c>
      <c r="FK18" s="30">
        <v>0.248443</v>
      </c>
    </row>
    <row r="19" spans="2:167">
      <c r="B19" s="62" t="s">
        <v>272</v>
      </c>
      <c r="C19" s="30">
        <v>0.84051</v>
      </c>
      <c r="D19" s="30">
        <v>0.688455</v>
      </c>
      <c r="E19" s="30">
        <v>0.585432</v>
      </c>
      <c r="F19" s="30">
        <v>0.498541</v>
      </c>
      <c r="G19" s="30">
        <v>0.619561</v>
      </c>
      <c r="H19" s="30">
        <v>0.705962</v>
      </c>
      <c r="I19" s="30">
        <v>0.809417</v>
      </c>
      <c r="J19" s="30">
        <v>1.001661</v>
      </c>
      <c r="K19" s="30">
        <v>0.885489</v>
      </c>
      <c r="L19" s="30">
        <v>0.886643</v>
      </c>
      <c r="M19" s="30">
        <v>0.853393</v>
      </c>
      <c r="N19" s="30">
        <v>0.808574</v>
      </c>
      <c r="O19" s="30">
        <v>0.846544</v>
      </c>
      <c r="P19" s="30">
        <v>0.828482</v>
      </c>
      <c r="Q19" s="30">
        <v>0.662293</v>
      </c>
      <c r="R19" s="30">
        <v>0.613414</v>
      </c>
      <c r="S19" s="30">
        <v>0.543599</v>
      </c>
      <c r="T19" s="30">
        <v>0.45</v>
      </c>
      <c r="U19" s="30">
        <v>0.448524</v>
      </c>
      <c r="V19" s="30">
        <v>0.376093</v>
      </c>
      <c r="W19" s="30">
        <v>0.373363</v>
      </c>
      <c r="Z19" s="62" t="s">
        <v>272</v>
      </c>
      <c r="AA19" s="30">
        <v>0.205807</v>
      </c>
      <c r="AB19" s="30">
        <v>0.191031</v>
      </c>
      <c r="AC19" s="30">
        <v>0.188936</v>
      </c>
      <c r="AD19" s="30">
        <v>0.153856</v>
      </c>
      <c r="AE19" s="30">
        <v>0.161397</v>
      </c>
      <c r="AF19" s="30">
        <v>0.225967</v>
      </c>
      <c r="AG19" s="30">
        <v>0.29947</v>
      </c>
      <c r="AH19" s="30">
        <v>0.347419</v>
      </c>
      <c r="AI19" s="30">
        <v>0.382111</v>
      </c>
      <c r="AJ19" s="30">
        <v>0.402828</v>
      </c>
      <c r="AK19" s="30">
        <v>0.399735</v>
      </c>
      <c r="AL19" s="30">
        <v>0.408999</v>
      </c>
      <c r="AM19" s="30">
        <v>0.356662</v>
      </c>
      <c r="AN19" s="30">
        <v>0.325252</v>
      </c>
      <c r="AO19" s="30">
        <v>0.287224</v>
      </c>
      <c r="AP19" s="30">
        <v>0.256237</v>
      </c>
      <c r="AQ19" s="30">
        <v>0.221508</v>
      </c>
      <c r="AR19" s="30">
        <v>0.176845</v>
      </c>
      <c r="AS19" s="30">
        <v>0.158877</v>
      </c>
      <c r="AT19" s="30">
        <v>0.133002</v>
      </c>
      <c r="AU19" s="30">
        <v>0.127858</v>
      </c>
      <c r="AX19" s="62" t="s">
        <v>272</v>
      </c>
      <c r="AY19" s="30">
        <v>0.784449</v>
      </c>
      <c r="AZ19" s="30">
        <v>0.819319</v>
      </c>
      <c r="BA19" s="30">
        <v>0.719925</v>
      </c>
      <c r="BB19" s="30">
        <v>0.700708</v>
      </c>
      <c r="BC19" s="30">
        <v>0.746362</v>
      </c>
      <c r="BD19" s="30">
        <v>0.766235</v>
      </c>
      <c r="BE19" s="30">
        <v>0.885416</v>
      </c>
      <c r="BF19" s="30">
        <v>0.981554</v>
      </c>
      <c r="BG19" s="30">
        <v>0.940678</v>
      </c>
      <c r="BH19" s="30">
        <v>0.963697</v>
      </c>
      <c r="BI19" s="30">
        <v>0.878946</v>
      </c>
      <c r="BJ19" s="30">
        <v>0.868374</v>
      </c>
      <c r="BK19" s="30">
        <v>0.828572</v>
      </c>
      <c r="BL19" s="30">
        <v>0.670593</v>
      </c>
      <c r="BM19" s="30">
        <v>0.515058</v>
      </c>
      <c r="BN19" s="30">
        <v>0.40989</v>
      </c>
      <c r="BO19" s="30">
        <v>0.338153</v>
      </c>
      <c r="BP19" s="30">
        <v>0.272767</v>
      </c>
      <c r="BQ19" s="30">
        <v>0.219383</v>
      </c>
      <c r="BR19" s="30">
        <v>0.153623</v>
      </c>
      <c r="BS19" s="30">
        <v>0.138022</v>
      </c>
      <c r="BV19" s="62" t="s">
        <v>272</v>
      </c>
      <c r="BW19" s="30">
        <v>0.053334</v>
      </c>
      <c r="BX19" s="30">
        <v>0.049824</v>
      </c>
      <c r="BY19" s="30">
        <v>0.04843</v>
      </c>
      <c r="BZ19" s="30">
        <v>0.037729</v>
      </c>
      <c r="CA19" s="30">
        <v>0.049434</v>
      </c>
      <c r="CB19" s="30">
        <v>0.054975</v>
      </c>
      <c r="CC19" s="30">
        <v>0.058027</v>
      </c>
      <c r="CD19" s="30">
        <v>0.059622</v>
      </c>
      <c r="CE19" s="30">
        <v>0.054844</v>
      </c>
      <c r="CF19" s="30">
        <v>0.054489</v>
      </c>
      <c r="CG19" s="30">
        <v>0.04803</v>
      </c>
      <c r="CH19" s="30">
        <v>0.038655</v>
      </c>
      <c r="CI19" s="30">
        <v>0.032089</v>
      </c>
      <c r="CJ19" s="30">
        <v>0.026299</v>
      </c>
      <c r="CK19" s="30">
        <v>0.022038</v>
      </c>
      <c r="CL19" s="30">
        <v>0.021737</v>
      </c>
      <c r="CM19" s="30">
        <v>0.021195</v>
      </c>
      <c r="CN19" s="30">
        <v>0.022358</v>
      </c>
      <c r="CO19" s="30">
        <v>0.023473</v>
      </c>
      <c r="CP19" s="30">
        <v>0.022673</v>
      </c>
      <c r="CQ19" s="30">
        <v>0.02226</v>
      </c>
      <c r="CT19" s="62" t="s">
        <v>272</v>
      </c>
      <c r="CU19" s="30">
        <v>0.059586</v>
      </c>
      <c r="CV19" s="30">
        <v>0.054827</v>
      </c>
      <c r="CW19" s="30">
        <v>0.050689</v>
      </c>
      <c r="CX19" s="30">
        <v>0.045885</v>
      </c>
      <c r="CY19" s="30">
        <v>0.042125</v>
      </c>
      <c r="CZ19" s="30">
        <v>0.028838</v>
      </c>
      <c r="DA19" s="30">
        <v>0.024068</v>
      </c>
      <c r="DB19" s="30">
        <v>0.019961</v>
      </c>
      <c r="DC19" s="30">
        <v>0.024141</v>
      </c>
      <c r="DD19" s="30">
        <v>0.023576</v>
      </c>
      <c r="DE19" s="30">
        <v>0.023406</v>
      </c>
      <c r="DF19" s="30">
        <v>0.023988</v>
      </c>
      <c r="DG19" s="30">
        <v>0.024939</v>
      </c>
      <c r="DH19" s="30">
        <v>0.025364</v>
      </c>
      <c r="DI19" s="30">
        <v>0.025637</v>
      </c>
      <c r="DJ19" s="30">
        <v>0.026048</v>
      </c>
      <c r="DK19" s="30">
        <v>0.028924</v>
      </c>
      <c r="DL19" s="30">
        <v>0.032285</v>
      </c>
      <c r="DM19" s="30">
        <v>0.032406</v>
      </c>
      <c r="DN19" s="30">
        <v>0.026105</v>
      </c>
      <c r="DO19" s="30">
        <v>0.021528</v>
      </c>
      <c r="DR19" s="62" t="s">
        <v>272</v>
      </c>
      <c r="DS19" s="30">
        <v>0.242211</v>
      </c>
      <c r="DT19" s="30">
        <v>0.168504</v>
      </c>
      <c r="DU19" s="30">
        <v>0.119681</v>
      </c>
      <c r="DV19" s="30">
        <v>0.080831</v>
      </c>
      <c r="DW19" s="30">
        <v>0.13284</v>
      </c>
      <c r="DX19" s="30">
        <v>0.184649</v>
      </c>
      <c r="DY19" s="30">
        <v>0.222669</v>
      </c>
      <c r="DZ19" s="30">
        <v>0.277042</v>
      </c>
      <c r="EA19" s="30">
        <v>0.281064</v>
      </c>
      <c r="EB19" s="30">
        <v>0.286944</v>
      </c>
      <c r="EC19" s="30">
        <v>0.270061</v>
      </c>
      <c r="ED19" s="30">
        <v>0.24001</v>
      </c>
      <c r="EE19" s="30">
        <v>0.213687</v>
      </c>
      <c r="EF19" s="30">
        <v>0.178441</v>
      </c>
      <c r="EG19" s="30">
        <v>0.158779</v>
      </c>
      <c r="EH19" s="30">
        <v>0.134334</v>
      </c>
      <c r="EI19" s="30">
        <v>0.36694</v>
      </c>
      <c r="EJ19" s="30">
        <v>0.618703</v>
      </c>
      <c r="EK19" s="30">
        <v>0.443216</v>
      </c>
      <c r="EL19" s="30">
        <v>0.292004</v>
      </c>
      <c r="EM19" s="30">
        <v>0.300185</v>
      </c>
      <c r="EP19" s="62" t="s">
        <v>272</v>
      </c>
      <c r="EQ19" s="30">
        <v>0.635372</v>
      </c>
      <c r="ER19" s="30">
        <v>0.565069</v>
      </c>
      <c r="ES19" s="30">
        <v>0.55792</v>
      </c>
      <c r="ET19" s="30">
        <v>0.514687</v>
      </c>
      <c r="EU19" s="30">
        <v>0.437652</v>
      </c>
      <c r="EV19" s="30">
        <v>0.381977</v>
      </c>
      <c r="EW19" s="30">
        <v>0.306136</v>
      </c>
      <c r="EX19" s="30">
        <v>0.270223</v>
      </c>
      <c r="EY19" s="30">
        <v>0.235258</v>
      </c>
      <c r="EZ19" s="30">
        <v>0.212918</v>
      </c>
      <c r="FA19" s="30">
        <v>0.183245</v>
      </c>
      <c r="FB19" s="30">
        <v>0.170737</v>
      </c>
      <c r="FC19" s="30">
        <v>0.154574</v>
      </c>
      <c r="FD19" s="30">
        <v>0.138459</v>
      </c>
      <c r="FE19" s="30">
        <v>0.123899</v>
      </c>
      <c r="FF19" s="30">
        <v>0.104076</v>
      </c>
      <c r="FG19" s="30">
        <v>0.115309</v>
      </c>
      <c r="FH19" s="30">
        <v>0.147404</v>
      </c>
      <c r="FI19" s="30">
        <v>0.127518</v>
      </c>
      <c r="FJ19" s="30">
        <v>0.118703</v>
      </c>
      <c r="FK19" s="30">
        <v>0.120924</v>
      </c>
    </row>
    <row r="20" spans="2:167">
      <c r="B20" s="24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Z20" s="24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X20" s="24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V20" s="24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T20" s="24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R20" s="24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P20" s="24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</row>
    <row r="21" ht="13" spans="2:167">
      <c r="B21" s="9" t="s">
        <v>274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Z21" s="9" t="s">
        <v>274</v>
      </c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X21" s="9" t="s">
        <v>274</v>
      </c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V21" s="9" t="s">
        <v>274</v>
      </c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T21" s="9" t="s">
        <v>274</v>
      </c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R21" s="9" t="s">
        <v>274</v>
      </c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P21" s="9" t="s">
        <v>274</v>
      </c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</row>
    <row r="22" spans="2:167">
      <c r="B22" s="62" t="s">
        <v>279</v>
      </c>
      <c r="C22" s="30">
        <v>48.760215</v>
      </c>
      <c r="D22" s="30">
        <v>48.680865</v>
      </c>
      <c r="E22" s="30">
        <v>48.285461</v>
      </c>
      <c r="F22" s="30">
        <v>50.924843</v>
      </c>
      <c r="G22" s="30">
        <v>51.765427</v>
      </c>
      <c r="H22" s="30">
        <v>53.215217</v>
      </c>
      <c r="I22" s="30">
        <v>50.644913</v>
      </c>
      <c r="J22" s="30">
        <v>45.894186</v>
      </c>
      <c r="K22" s="30">
        <v>47.132797</v>
      </c>
      <c r="L22" s="30">
        <v>47.474146</v>
      </c>
      <c r="M22" s="30">
        <v>45.216416</v>
      </c>
      <c r="N22" s="30">
        <v>43.666994</v>
      </c>
      <c r="O22" s="30">
        <v>47.521781</v>
      </c>
      <c r="P22" s="30">
        <v>52.560541</v>
      </c>
      <c r="Q22" s="30">
        <v>56.309358</v>
      </c>
      <c r="R22" s="30">
        <v>58.220271</v>
      </c>
      <c r="S22" s="30">
        <v>60.442138</v>
      </c>
      <c r="T22" s="30">
        <v>60.19192</v>
      </c>
      <c r="U22" s="30">
        <v>59.318346</v>
      </c>
      <c r="V22" s="30">
        <v>59.507212</v>
      </c>
      <c r="W22" s="30">
        <v>60.232695</v>
      </c>
      <c r="Z22" s="62" t="s">
        <v>279</v>
      </c>
      <c r="AA22" s="30">
        <v>71.89481</v>
      </c>
      <c r="AB22" s="30">
        <v>73.614511</v>
      </c>
      <c r="AC22" s="30">
        <v>73.803515</v>
      </c>
      <c r="AD22" s="30">
        <v>74.977977</v>
      </c>
      <c r="AE22" s="30">
        <v>73.464623</v>
      </c>
      <c r="AF22" s="30">
        <v>74.621132</v>
      </c>
      <c r="AG22" s="30">
        <v>76.298948</v>
      </c>
      <c r="AH22" s="30">
        <v>77.066772</v>
      </c>
      <c r="AI22" s="30">
        <v>78.520938</v>
      </c>
      <c r="AJ22" s="30">
        <v>79.116501</v>
      </c>
      <c r="AK22" s="30">
        <v>81.261767</v>
      </c>
      <c r="AL22" s="30">
        <v>83.84969</v>
      </c>
      <c r="AM22" s="30">
        <v>85.047488</v>
      </c>
      <c r="AN22" s="30">
        <v>86.710684</v>
      </c>
      <c r="AO22" s="30">
        <v>88.167173</v>
      </c>
      <c r="AP22" s="30">
        <v>88.328018</v>
      </c>
      <c r="AQ22" s="30">
        <v>87.941184</v>
      </c>
      <c r="AR22" s="30">
        <v>88.337442</v>
      </c>
      <c r="AS22" s="30">
        <v>88.518381</v>
      </c>
      <c r="AT22" s="30">
        <v>88.11606</v>
      </c>
      <c r="AU22" s="30">
        <v>88.979873</v>
      </c>
      <c r="AX22" s="62" t="s">
        <v>279</v>
      </c>
      <c r="AY22" s="30">
        <v>16.173255</v>
      </c>
      <c r="AZ22" s="30">
        <v>15.611972</v>
      </c>
      <c r="BA22" s="30">
        <v>14.56461</v>
      </c>
      <c r="BB22" s="30">
        <v>14.252776</v>
      </c>
      <c r="BC22" s="30">
        <v>14.672528</v>
      </c>
      <c r="BD22" s="30">
        <v>12.87569</v>
      </c>
      <c r="BE22" s="30">
        <v>12.749448</v>
      </c>
      <c r="BF22" s="30">
        <v>11.874416</v>
      </c>
      <c r="BG22" s="30">
        <v>12.17511</v>
      </c>
      <c r="BH22" s="30">
        <v>13.313506</v>
      </c>
      <c r="BI22" s="30">
        <v>13.186599</v>
      </c>
      <c r="BJ22" s="30">
        <v>11.778118</v>
      </c>
      <c r="BK22" s="30">
        <v>12.642675</v>
      </c>
      <c r="BL22" s="30">
        <v>12.320315</v>
      </c>
      <c r="BM22" s="30">
        <v>12.68791</v>
      </c>
      <c r="BN22" s="30">
        <v>12.03964</v>
      </c>
      <c r="BO22" s="30">
        <v>11.706477</v>
      </c>
      <c r="BP22" s="30">
        <v>11.609275</v>
      </c>
      <c r="BQ22" s="30">
        <v>9.653233</v>
      </c>
      <c r="BR22" s="30">
        <v>11.784395</v>
      </c>
      <c r="BS22" s="30">
        <v>11.966181</v>
      </c>
      <c r="BV22" s="62" t="s">
        <v>279</v>
      </c>
      <c r="BW22" s="30">
        <v>27.465057</v>
      </c>
      <c r="BX22" s="30">
        <v>29.102282</v>
      </c>
      <c r="BY22" s="30">
        <v>29.740049</v>
      </c>
      <c r="BZ22" s="30">
        <v>30.424045</v>
      </c>
      <c r="CA22" s="30">
        <v>32.011461</v>
      </c>
      <c r="CB22" s="30">
        <v>34.004607</v>
      </c>
      <c r="CC22" s="30">
        <v>35.209197</v>
      </c>
      <c r="CD22" s="30">
        <v>40.454796</v>
      </c>
      <c r="CE22" s="30">
        <v>41.065956</v>
      </c>
      <c r="CF22" s="30">
        <v>43.1709</v>
      </c>
      <c r="CG22" s="30">
        <v>43.402939</v>
      </c>
      <c r="CH22" s="30">
        <v>42.95451</v>
      </c>
      <c r="CI22" s="30">
        <v>42.007346</v>
      </c>
      <c r="CJ22" s="30">
        <v>43.063554</v>
      </c>
      <c r="CK22" s="30">
        <v>43.188327</v>
      </c>
      <c r="CL22" s="30">
        <v>44.186008</v>
      </c>
      <c r="CM22" s="30">
        <v>42.866161</v>
      </c>
      <c r="CN22" s="30">
        <v>41.759491</v>
      </c>
      <c r="CO22" s="30">
        <v>42.441971</v>
      </c>
      <c r="CP22" s="30">
        <v>42.950816</v>
      </c>
      <c r="CQ22" s="30">
        <v>42.973468</v>
      </c>
      <c r="CT22" s="62" t="s">
        <v>279</v>
      </c>
      <c r="CU22" s="30">
        <v>9.222412</v>
      </c>
      <c r="CV22" s="30">
        <v>8.874568</v>
      </c>
      <c r="CW22" s="30">
        <v>9.478431</v>
      </c>
      <c r="CX22" s="30">
        <v>10.614728</v>
      </c>
      <c r="CY22" s="30">
        <v>11.014137</v>
      </c>
      <c r="CZ22" s="30">
        <v>11.219935</v>
      </c>
      <c r="DA22" s="30">
        <v>9.793317</v>
      </c>
      <c r="DB22" s="30">
        <v>10.556389</v>
      </c>
      <c r="DC22" s="30">
        <v>9.910478</v>
      </c>
      <c r="DD22" s="30">
        <v>9.87102</v>
      </c>
      <c r="DE22" s="30">
        <v>7.989444</v>
      </c>
      <c r="DF22" s="30">
        <v>8.16234</v>
      </c>
      <c r="DG22" s="30">
        <v>8.013911</v>
      </c>
      <c r="DH22" s="30">
        <v>7.86186</v>
      </c>
      <c r="DI22" s="30">
        <v>8.050212</v>
      </c>
      <c r="DJ22" s="30">
        <v>7.602429</v>
      </c>
      <c r="DK22" s="30">
        <v>7.514771</v>
      </c>
      <c r="DL22" s="30">
        <v>6.85305</v>
      </c>
      <c r="DM22" s="30">
        <v>6.602056</v>
      </c>
      <c r="DN22" s="30">
        <v>6.265127</v>
      </c>
      <c r="DO22" s="30">
        <v>6.65122</v>
      </c>
      <c r="DR22" s="62" t="s">
        <v>279</v>
      </c>
      <c r="DS22" s="30">
        <v>1.983205</v>
      </c>
      <c r="DT22" s="30">
        <v>2.301296</v>
      </c>
      <c r="DU22" s="30">
        <v>2.151531</v>
      </c>
      <c r="DV22" s="30">
        <v>2.088763</v>
      </c>
      <c r="DW22" s="30">
        <v>2.094484</v>
      </c>
      <c r="DX22" s="30">
        <v>2.208091</v>
      </c>
      <c r="DY22" s="30">
        <v>2.359598</v>
      </c>
      <c r="DZ22" s="30">
        <v>2.200014</v>
      </c>
      <c r="EA22" s="30">
        <v>2.346701</v>
      </c>
      <c r="EB22" s="30">
        <v>2.603308</v>
      </c>
      <c r="EC22" s="30">
        <v>2.427884</v>
      </c>
      <c r="ED22" s="30">
        <v>2.43344</v>
      </c>
      <c r="EE22" s="30">
        <v>2.501409</v>
      </c>
      <c r="EF22" s="30">
        <v>2.662523</v>
      </c>
      <c r="EG22" s="30">
        <v>2.906116</v>
      </c>
      <c r="EH22" s="30">
        <v>2.92601</v>
      </c>
      <c r="EI22" s="30">
        <v>3.503921</v>
      </c>
      <c r="EJ22" s="30">
        <v>2.980421</v>
      </c>
      <c r="EK22" s="30">
        <v>3.057917</v>
      </c>
      <c r="EL22" s="30">
        <v>3.36768</v>
      </c>
      <c r="EM22" s="30">
        <v>3.508273</v>
      </c>
      <c r="EP22" s="62" t="s">
        <v>279</v>
      </c>
      <c r="EQ22" s="30">
        <v>23.35679</v>
      </c>
      <c r="ER22" s="30">
        <v>23.508626</v>
      </c>
      <c r="ES22" s="30">
        <v>23.138616</v>
      </c>
      <c r="ET22" s="30">
        <v>22.696915</v>
      </c>
      <c r="EU22" s="30">
        <v>23.552158</v>
      </c>
      <c r="EV22" s="30">
        <v>22.116264</v>
      </c>
      <c r="EW22" s="30">
        <v>21.620729</v>
      </c>
      <c r="EX22" s="30">
        <v>22.092156</v>
      </c>
      <c r="EY22" s="30">
        <v>23.215937</v>
      </c>
      <c r="EZ22" s="30">
        <v>22.31054</v>
      </c>
      <c r="FA22" s="30">
        <v>24.213404</v>
      </c>
      <c r="FB22" s="30">
        <v>21.509199</v>
      </c>
      <c r="FC22" s="30">
        <v>22.26709</v>
      </c>
      <c r="FD22" s="30">
        <v>22.202701</v>
      </c>
      <c r="FE22" s="30">
        <v>22.845284</v>
      </c>
      <c r="FF22" s="30">
        <v>21.714885</v>
      </c>
      <c r="FG22" s="30">
        <v>21.559266</v>
      </c>
      <c r="FH22" s="30">
        <v>20.807532</v>
      </c>
      <c r="FI22" s="30">
        <v>21.572625</v>
      </c>
      <c r="FJ22" s="30">
        <v>21.38877</v>
      </c>
      <c r="FK22" s="30">
        <v>21.093969</v>
      </c>
    </row>
    <row r="23" spans="2:167">
      <c r="B23" s="62" t="s">
        <v>283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0.581731</v>
      </c>
      <c r="I23" s="30">
        <v>0.971914</v>
      </c>
      <c r="J23" s="30">
        <v>0.664603</v>
      </c>
      <c r="K23" s="30">
        <v>0.983047</v>
      </c>
      <c r="L23" s="30">
        <v>1.051482</v>
      </c>
      <c r="M23" s="30">
        <v>1.157267</v>
      </c>
      <c r="N23" s="30">
        <v>1.25695</v>
      </c>
      <c r="O23" s="30">
        <v>1.39166</v>
      </c>
      <c r="P23" s="30">
        <v>1.793511</v>
      </c>
      <c r="Q23" s="30">
        <v>1.393499</v>
      </c>
      <c r="R23" s="30">
        <v>1.138899</v>
      </c>
      <c r="S23" s="30">
        <v>0.993586</v>
      </c>
      <c r="T23" s="30">
        <v>0.865604</v>
      </c>
      <c r="U23" s="30">
        <v>0.850009</v>
      </c>
      <c r="V23" s="30">
        <v>0.800872</v>
      </c>
      <c r="W23" s="30">
        <v>0.760871</v>
      </c>
      <c r="Z23" s="62" t="s">
        <v>283</v>
      </c>
      <c r="AA23" s="30">
        <v>14.586636</v>
      </c>
      <c r="AB23" s="30">
        <v>13.277443</v>
      </c>
      <c r="AC23" s="30">
        <v>14.155594</v>
      </c>
      <c r="AD23" s="30">
        <v>14.801732</v>
      </c>
      <c r="AE23" s="30">
        <v>14.301324</v>
      </c>
      <c r="AF23" s="30">
        <v>15.140034</v>
      </c>
      <c r="AG23" s="30">
        <v>13.960984</v>
      </c>
      <c r="AH23" s="30">
        <v>13.508856</v>
      </c>
      <c r="AI23" s="30">
        <v>13.49084</v>
      </c>
      <c r="AJ23" s="30">
        <v>13.909689</v>
      </c>
      <c r="AK23" s="30">
        <v>12.251052</v>
      </c>
      <c r="AL23" s="30">
        <v>10.961124</v>
      </c>
      <c r="AM23" s="30">
        <v>10.633889</v>
      </c>
      <c r="AN23" s="30">
        <v>10.084978</v>
      </c>
      <c r="AO23" s="30">
        <v>9.247995</v>
      </c>
      <c r="AP23" s="30">
        <v>9.42978</v>
      </c>
      <c r="AQ23" s="30">
        <v>9.909082</v>
      </c>
      <c r="AR23" s="30">
        <v>10.173825</v>
      </c>
      <c r="AS23" s="30">
        <v>10.160783</v>
      </c>
      <c r="AT23" s="30">
        <v>10.731025</v>
      </c>
      <c r="AU23" s="30">
        <v>10.072384</v>
      </c>
      <c r="AX23" s="62" t="s">
        <v>283</v>
      </c>
      <c r="AY23" s="30">
        <v>79.465505</v>
      </c>
      <c r="AZ23" s="30">
        <v>79.888166</v>
      </c>
      <c r="BA23" s="30">
        <v>80.895582</v>
      </c>
      <c r="BB23" s="30">
        <v>81.643614</v>
      </c>
      <c r="BC23" s="30">
        <v>81.193219</v>
      </c>
      <c r="BD23" s="30">
        <v>82.523366</v>
      </c>
      <c r="BE23" s="30">
        <v>82.221744</v>
      </c>
      <c r="BF23" s="30">
        <v>83.337247</v>
      </c>
      <c r="BG23" s="30">
        <v>83.477175</v>
      </c>
      <c r="BH23" s="30">
        <v>81.755249</v>
      </c>
      <c r="BI23" s="30">
        <v>81.831045</v>
      </c>
      <c r="BJ23" s="30">
        <v>84.211824</v>
      </c>
      <c r="BK23" s="30">
        <v>83.200841</v>
      </c>
      <c r="BL23" s="30">
        <v>84.521331</v>
      </c>
      <c r="BM23" s="30">
        <v>84.730442</v>
      </c>
      <c r="BN23" s="30">
        <v>85.729843</v>
      </c>
      <c r="BO23" s="30">
        <v>86.024635</v>
      </c>
      <c r="BP23" s="30">
        <v>86.435389</v>
      </c>
      <c r="BQ23" s="30">
        <v>88.936785</v>
      </c>
      <c r="BR23" s="30">
        <v>86.752996</v>
      </c>
      <c r="BS23" s="30">
        <v>86.52588</v>
      </c>
      <c r="BV23" s="62" t="s">
        <v>283</v>
      </c>
      <c r="BW23" s="30">
        <v>71.608649</v>
      </c>
      <c r="BX23" s="30">
        <v>70.019985</v>
      </c>
      <c r="BY23" s="30">
        <v>69.46759</v>
      </c>
      <c r="BZ23" s="30">
        <v>68.917823</v>
      </c>
      <c r="CA23" s="30">
        <v>67.185466</v>
      </c>
      <c r="CB23" s="30">
        <v>65.099692</v>
      </c>
      <c r="CC23" s="30">
        <v>63.723044</v>
      </c>
      <c r="CD23" s="30">
        <v>58.567232</v>
      </c>
      <c r="CE23" s="30">
        <v>58.047334</v>
      </c>
      <c r="CF23" s="30">
        <v>55.998049</v>
      </c>
      <c r="CG23" s="30">
        <v>55.788641</v>
      </c>
      <c r="CH23" s="30">
        <v>56.491261</v>
      </c>
      <c r="CI23" s="30">
        <v>57.568898</v>
      </c>
      <c r="CJ23" s="30">
        <v>56.539521</v>
      </c>
      <c r="CK23" s="30">
        <v>56.501986</v>
      </c>
      <c r="CL23" s="30">
        <v>55.503467</v>
      </c>
      <c r="CM23" s="30">
        <v>56.857254</v>
      </c>
      <c r="CN23" s="30">
        <v>57.939637</v>
      </c>
      <c r="CO23" s="30">
        <v>57.240639</v>
      </c>
      <c r="CP23" s="30">
        <v>56.741723</v>
      </c>
      <c r="CQ23" s="30">
        <v>56.724828</v>
      </c>
      <c r="CT23" s="62" t="s">
        <v>283</v>
      </c>
      <c r="CU23" s="30">
        <v>88.587773</v>
      </c>
      <c r="CV23" s="30">
        <v>88.841029</v>
      </c>
      <c r="CW23" s="30">
        <v>88.052798</v>
      </c>
      <c r="CX23" s="30">
        <v>86.793346</v>
      </c>
      <c r="CY23" s="30">
        <v>85.693431</v>
      </c>
      <c r="CZ23" s="30">
        <v>86.141568</v>
      </c>
      <c r="DA23" s="30">
        <v>87.335524</v>
      </c>
      <c r="DB23" s="30">
        <v>86.630409</v>
      </c>
      <c r="DC23" s="30">
        <v>87.268254</v>
      </c>
      <c r="DD23" s="30">
        <v>87.548737</v>
      </c>
      <c r="DE23" s="30">
        <v>89.644423</v>
      </c>
      <c r="DF23" s="30">
        <v>90.439401</v>
      </c>
      <c r="DG23" s="30">
        <v>90.469091</v>
      </c>
      <c r="DH23" s="30">
        <v>91.187848</v>
      </c>
      <c r="DI23" s="30">
        <v>91.046742</v>
      </c>
      <c r="DJ23" s="30">
        <v>91.490094</v>
      </c>
      <c r="DK23" s="30">
        <v>91.574487</v>
      </c>
      <c r="DL23" s="30">
        <v>92.256232</v>
      </c>
      <c r="DM23" s="30">
        <v>92.572942</v>
      </c>
      <c r="DN23" s="30">
        <v>92.927941</v>
      </c>
      <c r="DO23" s="30">
        <v>92.734547</v>
      </c>
      <c r="DR23" s="62" t="s">
        <v>283</v>
      </c>
      <c r="DS23" s="30">
        <v>97.004269</v>
      </c>
      <c r="DT23" s="30">
        <v>96.525309</v>
      </c>
      <c r="DU23" s="30">
        <v>97.119452</v>
      </c>
      <c r="DV23" s="30">
        <v>97.319118</v>
      </c>
      <c r="DW23" s="30">
        <v>97.169458</v>
      </c>
      <c r="DX23" s="30">
        <v>97.001744</v>
      </c>
      <c r="DY23" s="30">
        <v>96.727236</v>
      </c>
      <c r="DZ23" s="30">
        <v>96.746838</v>
      </c>
      <c r="EA23" s="30">
        <v>96.458527</v>
      </c>
      <c r="EB23" s="30">
        <v>96.071561</v>
      </c>
      <c r="EC23" s="30">
        <v>96.163911</v>
      </c>
      <c r="ED23" s="30">
        <v>96.265342</v>
      </c>
      <c r="EE23" s="30">
        <v>96.313632</v>
      </c>
      <c r="EF23" s="30">
        <v>96.38245</v>
      </c>
      <c r="EG23" s="30">
        <v>96.294461</v>
      </c>
      <c r="EH23" s="30">
        <v>96.392783</v>
      </c>
      <c r="EI23" s="30">
        <v>95.198812</v>
      </c>
      <c r="EJ23" s="30">
        <v>95.407742</v>
      </c>
      <c r="EK23" s="30">
        <v>95.635869</v>
      </c>
      <c r="EL23" s="30">
        <v>95.652602</v>
      </c>
      <c r="EM23" s="30">
        <v>95.543892</v>
      </c>
      <c r="EP23" s="62" t="s">
        <v>283</v>
      </c>
      <c r="EQ23" s="30">
        <v>72.552508</v>
      </c>
      <c r="ER23" s="30">
        <v>72.294145</v>
      </c>
      <c r="ES23" s="30">
        <v>74.315548</v>
      </c>
      <c r="ET23" s="30">
        <v>74.98936</v>
      </c>
      <c r="EU23" s="30">
        <v>74.011367</v>
      </c>
      <c r="EV23" s="30">
        <v>75.001965</v>
      </c>
      <c r="EW23" s="30">
        <v>76.001047</v>
      </c>
      <c r="EX23" s="30">
        <v>75.54237</v>
      </c>
      <c r="EY23" s="30">
        <v>74.880097</v>
      </c>
      <c r="EZ23" s="30">
        <v>76.018742</v>
      </c>
      <c r="FA23" s="30">
        <v>74.183382</v>
      </c>
      <c r="FB23" s="30">
        <v>77.24317</v>
      </c>
      <c r="FC23" s="30">
        <v>76.564944</v>
      </c>
      <c r="FD23" s="30">
        <v>76.676086</v>
      </c>
      <c r="FE23" s="30">
        <v>76.10429</v>
      </c>
      <c r="FF23" s="30">
        <v>77.211802</v>
      </c>
      <c r="FG23" s="30">
        <v>77.489425</v>
      </c>
      <c r="FH23" s="30">
        <v>78.251247</v>
      </c>
      <c r="FI23" s="30">
        <v>77.122959</v>
      </c>
      <c r="FJ23" s="30">
        <v>77.396352</v>
      </c>
      <c r="FK23" s="30">
        <v>77.892552</v>
      </c>
    </row>
    <row r="24" spans="2:167">
      <c r="B24" s="62" t="s">
        <v>281</v>
      </c>
      <c r="C24" s="30">
        <v>45.69667</v>
      </c>
      <c r="D24" s="30">
        <v>46.767542</v>
      </c>
      <c r="E24" s="30">
        <v>47.912679</v>
      </c>
      <c r="F24" s="30">
        <v>45.644381</v>
      </c>
      <c r="G24" s="30">
        <v>44.067536</v>
      </c>
      <c r="H24" s="30">
        <v>41.369146</v>
      </c>
      <c r="I24" s="30">
        <v>43.133792</v>
      </c>
      <c r="J24" s="30">
        <v>47.506692</v>
      </c>
      <c r="K24" s="30">
        <v>46.291335</v>
      </c>
      <c r="L24" s="30">
        <v>45.783775</v>
      </c>
      <c r="M24" s="30">
        <v>48.268508</v>
      </c>
      <c r="N24" s="30">
        <v>50.167377</v>
      </c>
      <c r="O24" s="30">
        <v>45.808326</v>
      </c>
      <c r="P24" s="30">
        <v>39.991218</v>
      </c>
      <c r="Q24" s="30">
        <v>37.158872</v>
      </c>
      <c r="R24" s="30">
        <v>35.452781</v>
      </c>
      <c r="S24" s="30">
        <v>33.777873</v>
      </c>
      <c r="T24" s="30">
        <v>34.741281</v>
      </c>
      <c r="U24" s="30">
        <v>36.283844</v>
      </c>
      <c r="V24" s="30">
        <v>36.524345</v>
      </c>
      <c r="W24" s="30">
        <v>36.047721</v>
      </c>
      <c r="Z24" s="62" t="s">
        <v>281</v>
      </c>
      <c r="AA24" s="30">
        <v>13.045656</v>
      </c>
      <c r="AB24" s="30">
        <v>12.658521</v>
      </c>
      <c r="AC24" s="30">
        <v>11.597208</v>
      </c>
      <c r="AD24" s="30">
        <v>9.876941</v>
      </c>
      <c r="AE24" s="30">
        <v>11.885878</v>
      </c>
      <c r="AF24" s="30">
        <v>9.716375</v>
      </c>
      <c r="AG24" s="30">
        <v>9.090671</v>
      </c>
      <c r="AH24" s="30">
        <v>8.656657</v>
      </c>
      <c r="AI24" s="30">
        <v>7.14694</v>
      </c>
      <c r="AJ24" s="30">
        <v>6.093078</v>
      </c>
      <c r="AK24" s="30">
        <v>5.53674</v>
      </c>
      <c r="AL24" s="30">
        <v>4.198071</v>
      </c>
      <c r="AM24" s="30">
        <v>3.418294</v>
      </c>
      <c r="AN24" s="30">
        <v>2.365058</v>
      </c>
      <c r="AO24" s="30">
        <v>1.840429</v>
      </c>
      <c r="AP24" s="30">
        <v>1.523637</v>
      </c>
      <c r="AQ24" s="30">
        <v>1.486364</v>
      </c>
      <c r="AR24" s="30">
        <v>0.924864</v>
      </c>
      <c r="AS24" s="30">
        <v>0.805441</v>
      </c>
      <c r="AT24" s="30">
        <v>0.692661</v>
      </c>
      <c r="AU24" s="30">
        <v>0.544499</v>
      </c>
      <c r="AX24" s="62" t="s">
        <v>281</v>
      </c>
      <c r="AY24" s="30">
        <v>3.245771</v>
      </c>
      <c r="AZ24" s="30">
        <v>3.3431</v>
      </c>
      <c r="BA24" s="30">
        <v>3.51046</v>
      </c>
      <c r="BB24" s="30">
        <v>3.081029</v>
      </c>
      <c r="BC24" s="30">
        <v>3.05106</v>
      </c>
      <c r="BD24" s="30">
        <v>3.427445</v>
      </c>
      <c r="BE24" s="30">
        <v>3.585899</v>
      </c>
      <c r="BF24" s="30">
        <v>3.24209</v>
      </c>
      <c r="BG24" s="30">
        <v>2.810048</v>
      </c>
      <c r="BH24" s="30">
        <v>3.297688</v>
      </c>
      <c r="BI24" s="30">
        <v>3.364073</v>
      </c>
      <c r="BJ24" s="30">
        <v>2.360954</v>
      </c>
      <c r="BK24" s="30">
        <v>2.187906</v>
      </c>
      <c r="BL24" s="30">
        <v>1.792134</v>
      </c>
      <c r="BM24" s="30">
        <v>1.400957</v>
      </c>
      <c r="BN24" s="30">
        <v>1.171086</v>
      </c>
      <c r="BO24" s="30">
        <v>0.875235</v>
      </c>
      <c r="BP24" s="30">
        <v>0.653491</v>
      </c>
      <c r="BQ24" s="30">
        <v>0.555756</v>
      </c>
      <c r="BR24" s="30">
        <v>0.528329</v>
      </c>
      <c r="BS24" s="30">
        <v>0.488574</v>
      </c>
      <c r="BV24" s="62" t="s">
        <v>281</v>
      </c>
      <c r="BW24" s="30">
        <v>0.226381</v>
      </c>
      <c r="BX24" s="30">
        <v>0.160527</v>
      </c>
      <c r="BY24" s="30">
        <v>0.12015</v>
      </c>
      <c r="BZ24" s="30">
        <v>0.110266</v>
      </c>
      <c r="CA24" s="30">
        <v>0.098783</v>
      </c>
      <c r="CB24" s="30">
        <v>0.115693</v>
      </c>
      <c r="CC24" s="30">
        <v>0.139733</v>
      </c>
      <c r="CD24" s="30">
        <v>0.121577</v>
      </c>
      <c r="CE24" s="30">
        <v>0.094806</v>
      </c>
      <c r="CF24" s="30">
        <v>0.072217</v>
      </c>
      <c r="CG24" s="30">
        <v>0.154059</v>
      </c>
      <c r="CH24" s="30">
        <v>0.049125</v>
      </c>
      <c r="CI24" s="30">
        <v>0.035627</v>
      </c>
      <c r="CJ24" s="30">
        <v>0.062237</v>
      </c>
      <c r="CK24" s="30">
        <v>0.034343</v>
      </c>
      <c r="CL24" s="30">
        <v>0.030474</v>
      </c>
      <c r="CM24" s="30">
        <v>0.014831</v>
      </c>
      <c r="CN24" s="30">
        <v>0.019893</v>
      </c>
      <c r="CO24" s="30">
        <v>0.021049</v>
      </c>
      <c r="CP24" s="30">
        <v>0.016624</v>
      </c>
      <c r="CQ24" s="30">
        <v>0.018203</v>
      </c>
      <c r="CT24" s="62" t="s">
        <v>281</v>
      </c>
      <c r="CU24" s="30">
        <v>0.312169</v>
      </c>
      <c r="CV24" s="30">
        <v>0.211259</v>
      </c>
      <c r="CW24" s="30">
        <v>0.276293</v>
      </c>
      <c r="CX24" s="30">
        <v>0.349727</v>
      </c>
      <c r="CY24" s="30">
        <v>0.700595</v>
      </c>
      <c r="CZ24" s="30">
        <v>0.632674</v>
      </c>
      <c r="DA24" s="30">
        <v>0.53235</v>
      </c>
      <c r="DB24" s="30">
        <v>0.375024</v>
      </c>
      <c r="DC24" s="30">
        <v>0.324813</v>
      </c>
      <c r="DD24" s="30">
        <v>0.519513</v>
      </c>
      <c r="DE24" s="30">
        <v>0.377348</v>
      </c>
      <c r="DF24" s="30">
        <v>0.230715</v>
      </c>
      <c r="DG24" s="30">
        <v>0.386691</v>
      </c>
      <c r="DH24" s="30">
        <v>0.157279</v>
      </c>
      <c r="DI24" s="30">
        <v>0.138526</v>
      </c>
      <c r="DJ24" s="30">
        <v>0.154098</v>
      </c>
      <c r="DK24" s="30">
        <v>0.178081</v>
      </c>
      <c r="DL24" s="30">
        <v>0.178054</v>
      </c>
      <c r="DM24" s="30">
        <v>0.095166</v>
      </c>
      <c r="DN24" s="30">
        <v>0.093347</v>
      </c>
      <c r="DO24" s="30">
        <v>0.071622</v>
      </c>
      <c r="DR24" s="62" t="s">
        <v>281</v>
      </c>
      <c r="DS24" s="30">
        <v>0.085445</v>
      </c>
      <c r="DT24" s="30">
        <v>0.034221</v>
      </c>
      <c r="DU24" s="30">
        <v>0.032663</v>
      </c>
      <c r="DV24" s="30">
        <v>0.017165</v>
      </c>
      <c r="DW24" s="30">
        <v>0.021745</v>
      </c>
      <c r="DX24" s="30">
        <v>0.045294</v>
      </c>
      <c r="DY24" s="30">
        <v>0.036801</v>
      </c>
      <c r="DZ24" s="30">
        <v>0.028722</v>
      </c>
      <c r="EA24" s="30">
        <v>0.04786</v>
      </c>
      <c r="EB24" s="30">
        <v>0.064442</v>
      </c>
      <c r="EC24" s="30">
        <v>0.062677</v>
      </c>
      <c r="ED24" s="30">
        <v>0.062819</v>
      </c>
      <c r="EE24" s="30">
        <v>0.022999</v>
      </c>
      <c r="EF24" s="30">
        <v>0.030403</v>
      </c>
      <c r="EG24" s="30">
        <v>0.021184</v>
      </c>
      <c r="EH24" s="30">
        <v>0.016748</v>
      </c>
      <c r="EI24" s="30">
        <v>0.003858</v>
      </c>
      <c r="EJ24" s="30">
        <v>0.001957</v>
      </c>
      <c r="EK24" s="30">
        <v>0.002301</v>
      </c>
      <c r="EL24" s="30">
        <v>0.014572</v>
      </c>
      <c r="EM24" s="30">
        <v>0.008757</v>
      </c>
      <c r="EP24" s="62" t="s">
        <v>281</v>
      </c>
      <c r="EQ24" s="30">
        <v>2.115642</v>
      </c>
      <c r="ER24" s="30">
        <v>2.4047</v>
      </c>
      <c r="ES24" s="30">
        <v>0.766858</v>
      </c>
      <c r="ET24" s="30">
        <v>0.686352</v>
      </c>
      <c r="EU24" s="30">
        <v>1.060732</v>
      </c>
      <c r="EV24" s="30">
        <v>1.391448</v>
      </c>
      <c r="EW24" s="30">
        <v>1.327875</v>
      </c>
      <c r="EX24" s="30">
        <v>1.394028</v>
      </c>
      <c r="EY24" s="30">
        <v>1.00488</v>
      </c>
      <c r="EZ24" s="30">
        <v>0.896354</v>
      </c>
      <c r="FA24" s="30">
        <v>0.774041</v>
      </c>
      <c r="FB24" s="30">
        <v>0.548499</v>
      </c>
      <c r="FC24" s="30">
        <v>0.464189</v>
      </c>
      <c r="FD24" s="30">
        <v>0.449345</v>
      </c>
      <c r="FE24" s="30">
        <v>0.410986</v>
      </c>
      <c r="FF24" s="30">
        <v>0.400696</v>
      </c>
      <c r="FG24" s="30">
        <v>0.279403</v>
      </c>
      <c r="FH24" s="30">
        <v>0.174392</v>
      </c>
      <c r="FI24" s="30">
        <v>0.211179</v>
      </c>
      <c r="FJ24" s="30">
        <v>0.186167</v>
      </c>
      <c r="FK24" s="30">
        <v>0.137382</v>
      </c>
    </row>
    <row r="25" ht="14" spans="2:167">
      <c r="B25" s="62" t="s">
        <v>294</v>
      </c>
      <c r="C25" s="30">
        <v>0.568381</v>
      </c>
      <c r="D25" s="30">
        <v>0.573792</v>
      </c>
      <c r="E25" s="30">
        <v>0.498548</v>
      </c>
      <c r="F25" s="30">
        <v>0.443267</v>
      </c>
      <c r="G25" s="30">
        <v>0.3745</v>
      </c>
      <c r="H25" s="30">
        <v>0.495442</v>
      </c>
      <c r="I25" s="30">
        <v>0.499942</v>
      </c>
      <c r="J25" s="30">
        <v>0.445317</v>
      </c>
      <c r="K25" s="30">
        <v>0.438436</v>
      </c>
      <c r="L25" s="30">
        <v>0.425432</v>
      </c>
      <c r="M25" s="30">
        <v>0.498729</v>
      </c>
      <c r="N25" s="30">
        <v>0.379799</v>
      </c>
      <c r="O25" s="30">
        <v>0.374828</v>
      </c>
      <c r="P25" s="30">
        <v>0.372304</v>
      </c>
      <c r="Q25" s="30">
        <v>0.377766</v>
      </c>
      <c r="R25" s="30">
        <v>0.48968</v>
      </c>
      <c r="S25" s="30">
        <v>0.528623</v>
      </c>
      <c r="T25" s="30">
        <v>0.514188</v>
      </c>
      <c r="U25" s="30">
        <v>0.161682</v>
      </c>
      <c r="V25" s="30">
        <v>0.218916</v>
      </c>
      <c r="W25" s="30">
        <v>0.184167</v>
      </c>
      <c r="Z25" s="62" t="s">
        <v>294</v>
      </c>
      <c r="AA25" s="30">
        <v>0.065102</v>
      </c>
      <c r="AB25" s="30">
        <v>0.070248</v>
      </c>
      <c r="AC25" s="30">
        <v>0.072303</v>
      </c>
      <c r="AD25" s="30">
        <v>0.04775</v>
      </c>
      <c r="AE25" s="30">
        <v>0.047207</v>
      </c>
      <c r="AF25" s="30">
        <v>0.090413</v>
      </c>
      <c r="AG25" s="30">
        <v>0.082849</v>
      </c>
      <c r="AH25" s="30">
        <v>0.093079</v>
      </c>
      <c r="AI25" s="30">
        <v>0.081961</v>
      </c>
      <c r="AJ25" s="30">
        <v>0.077123</v>
      </c>
      <c r="AK25" s="30">
        <v>0.111923</v>
      </c>
      <c r="AL25" s="30">
        <v>0.11761</v>
      </c>
      <c r="AM25" s="30">
        <v>0.131298</v>
      </c>
      <c r="AN25" s="30">
        <v>0.13085</v>
      </c>
      <c r="AO25" s="30">
        <v>0.124271</v>
      </c>
      <c r="AP25" s="30">
        <v>0.138455</v>
      </c>
      <c r="AQ25" s="30">
        <v>0.157072</v>
      </c>
      <c r="AR25" s="30">
        <v>0.147921</v>
      </c>
      <c r="AS25" s="30">
        <v>0.151977</v>
      </c>
      <c r="AT25" s="30">
        <v>0.157244</v>
      </c>
      <c r="AU25" s="30">
        <v>0.127377</v>
      </c>
      <c r="AX25" s="62" t="s">
        <v>294</v>
      </c>
      <c r="AY25" s="30">
        <v>0.276922</v>
      </c>
      <c r="AZ25" s="30">
        <v>0.316436</v>
      </c>
      <c r="BA25" s="30">
        <v>0.287841</v>
      </c>
      <c r="BB25" s="30">
        <v>0.324969</v>
      </c>
      <c r="BC25" s="30">
        <v>0.337647</v>
      </c>
      <c r="BD25" s="30">
        <v>0.426381</v>
      </c>
      <c r="BE25" s="30">
        <v>0.570499</v>
      </c>
      <c r="BF25" s="30">
        <v>0.598244</v>
      </c>
      <c r="BG25" s="30">
        <v>0.608889</v>
      </c>
      <c r="BH25" s="30">
        <v>0.615712</v>
      </c>
      <c r="BI25" s="30">
        <v>0.698384</v>
      </c>
      <c r="BJ25" s="30">
        <v>0.798489</v>
      </c>
      <c r="BK25" s="30">
        <v>1.12202</v>
      </c>
      <c r="BL25" s="30">
        <v>0.687602</v>
      </c>
      <c r="BM25" s="30">
        <v>0.627497</v>
      </c>
      <c r="BN25" s="30">
        <v>0.643031</v>
      </c>
      <c r="BO25" s="30">
        <v>1.026911</v>
      </c>
      <c r="BP25" s="30">
        <v>1.006595</v>
      </c>
      <c r="BQ25" s="30">
        <v>0.648741</v>
      </c>
      <c r="BR25" s="30">
        <v>0.76288</v>
      </c>
      <c r="BS25" s="30">
        <v>0.867091</v>
      </c>
      <c r="BV25" s="62" t="s">
        <v>294</v>
      </c>
      <c r="BW25" s="30">
        <v>0.147742</v>
      </c>
      <c r="BX25" s="30">
        <v>0.18335</v>
      </c>
      <c r="BY25" s="30">
        <v>0.147119</v>
      </c>
      <c r="BZ25" s="30">
        <v>0.140032</v>
      </c>
      <c r="CA25" s="30">
        <v>0.167508</v>
      </c>
      <c r="CB25" s="30">
        <v>0.160143</v>
      </c>
      <c r="CC25" s="30">
        <v>0.19126</v>
      </c>
      <c r="CD25" s="30">
        <v>0.182846</v>
      </c>
      <c r="CE25" s="30">
        <v>0.177572</v>
      </c>
      <c r="CF25" s="30">
        <v>0.1509</v>
      </c>
      <c r="CG25" s="30">
        <v>0.107416</v>
      </c>
      <c r="CH25" s="30">
        <v>0.075484</v>
      </c>
      <c r="CI25" s="30">
        <v>0.06772</v>
      </c>
      <c r="CJ25" s="30">
        <v>0.055471</v>
      </c>
      <c r="CK25" s="30">
        <v>0.037677</v>
      </c>
      <c r="CL25" s="30">
        <v>0.038587</v>
      </c>
      <c r="CM25" s="30">
        <v>0.026335</v>
      </c>
      <c r="CN25" s="30">
        <v>0.041082</v>
      </c>
      <c r="CO25" s="30">
        <v>0.043414</v>
      </c>
      <c r="CP25" s="30">
        <v>0.041673</v>
      </c>
      <c r="CQ25" s="30">
        <v>0.046384</v>
      </c>
      <c r="CT25" s="62" t="s">
        <v>294</v>
      </c>
      <c r="CU25" s="30">
        <v>1.256724</v>
      </c>
      <c r="CV25" s="30">
        <v>1.530685</v>
      </c>
      <c r="CW25" s="30">
        <v>1.661426</v>
      </c>
      <c r="CX25" s="30">
        <v>1.711367</v>
      </c>
      <c r="CY25" s="30">
        <v>2.088766</v>
      </c>
      <c r="CZ25" s="30">
        <v>1.652318</v>
      </c>
      <c r="DA25" s="30">
        <v>2.064545</v>
      </c>
      <c r="DB25" s="30">
        <v>2.193639</v>
      </c>
      <c r="DC25" s="30">
        <v>2.211501</v>
      </c>
      <c r="DD25" s="30">
        <v>1.783055</v>
      </c>
      <c r="DE25" s="30">
        <v>1.755773</v>
      </c>
      <c r="DF25" s="30">
        <v>0.920753</v>
      </c>
      <c r="DG25" s="30">
        <v>0.859421</v>
      </c>
      <c r="DH25" s="30">
        <v>0.533899</v>
      </c>
      <c r="DI25" s="30">
        <v>0.498213</v>
      </c>
      <c r="DJ25" s="30">
        <v>0.491381</v>
      </c>
      <c r="DK25" s="30">
        <v>0.43916</v>
      </c>
      <c r="DL25" s="30">
        <v>0.405408</v>
      </c>
      <c r="DM25" s="30">
        <v>0.424778</v>
      </c>
      <c r="DN25" s="30">
        <v>0.473967</v>
      </c>
      <c r="DO25" s="30">
        <v>0.339689</v>
      </c>
      <c r="DR25" s="62" t="s">
        <v>294</v>
      </c>
      <c r="DS25" s="30">
        <v>0.32372</v>
      </c>
      <c r="DT25" s="30">
        <v>0.701723</v>
      </c>
      <c r="DU25" s="30">
        <v>0.396646</v>
      </c>
      <c r="DV25" s="30">
        <v>0.380896</v>
      </c>
      <c r="DW25" s="30">
        <v>0.401603</v>
      </c>
      <c r="DX25" s="30">
        <v>0.305983</v>
      </c>
      <c r="DY25" s="30">
        <v>0.33737</v>
      </c>
      <c r="DZ25" s="30">
        <v>0.439951</v>
      </c>
      <c r="EA25" s="30">
        <v>0.538866</v>
      </c>
      <c r="EB25" s="30">
        <v>0.606248</v>
      </c>
      <c r="EC25" s="30">
        <v>0.735783</v>
      </c>
      <c r="ED25" s="30">
        <v>0.723914</v>
      </c>
      <c r="EE25" s="30">
        <v>0.702641</v>
      </c>
      <c r="EF25" s="30">
        <v>0.528987</v>
      </c>
      <c r="EG25" s="30">
        <v>0.411717</v>
      </c>
      <c r="EH25" s="30">
        <v>0.365814</v>
      </c>
      <c r="EI25" s="30">
        <v>0.347976</v>
      </c>
      <c r="EJ25" s="30">
        <v>0.270501</v>
      </c>
      <c r="EK25" s="30">
        <v>0.309949</v>
      </c>
      <c r="EL25" s="30">
        <v>0.297225</v>
      </c>
      <c r="EM25" s="30">
        <v>0.279806</v>
      </c>
      <c r="EP25" s="62" t="s">
        <v>294</v>
      </c>
      <c r="EQ25" s="30">
        <v>0.210344</v>
      </c>
      <c r="ER25" s="30">
        <v>0.219949</v>
      </c>
      <c r="ES25" s="30">
        <v>0.262706</v>
      </c>
      <c r="ET25" s="30">
        <v>0.238572</v>
      </c>
      <c r="EU25" s="30">
        <v>0.204216</v>
      </c>
      <c r="EV25" s="30">
        <v>0.518878</v>
      </c>
      <c r="EW25" s="30">
        <v>0.270236</v>
      </c>
      <c r="EX25" s="30">
        <v>0.265852</v>
      </c>
      <c r="EY25" s="30">
        <v>0.267005</v>
      </c>
      <c r="EZ25" s="30">
        <v>0.220494</v>
      </c>
      <c r="FA25" s="30">
        <v>0.300896</v>
      </c>
      <c r="FB25" s="30">
        <v>0.25816</v>
      </c>
      <c r="FC25" s="30">
        <v>0.293701</v>
      </c>
      <c r="FD25" s="30">
        <v>0.309923</v>
      </c>
      <c r="FE25" s="30">
        <v>0.312412</v>
      </c>
      <c r="FF25" s="30">
        <v>0.395321</v>
      </c>
      <c r="FG25" s="30">
        <v>0.372898</v>
      </c>
      <c r="FH25" s="30">
        <v>0.421176</v>
      </c>
      <c r="FI25" s="30">
        <v>0.765432</v>
      </c>
      <c r="FJ25" s="30">
        <v>0.727276</v>
      </c>
      <c r="FK25" s="30">
        <v>0.589279</v>
      </c>
    </row>
    <row r="26" spans="2:167">
      <c r="B26" s="62" t="s">
        <v>272</v>
      </c>
      <c r="C26" s="30">
        <v>4.974709</v>
      </c>
      <c r="D26" s="30">
        <v>3.977754</v>
      </c>
      <c r="E26" s="30">
        <v>3.303242</v>
      </c>
      <c r="F26" s="30">
        <v>2.98741</v>
      </c>
      <c r="G26" s="30">
        <v>3.792413</v>
      </c>
      <c r="H26" s="30">
        <v>4.338315</v>
      </c>
      <c r="I26" s="30">
        <v>4.749275</v>
      </c>
      <c r="J26" s="30">
        <v>5.48905</v>
      </c>
      <c r="K26" s="30">
        <v>5.154224</v>
      </c>
      <c r="L26" s="30">
        <v>5.264979</v>
      </c>
      <c r="M26" s="30">
        <v>4.858883</v>
      </c>
      <c r="N26" s="30">
        <v>4.528668</v>
      </c>
      <c r="O26" s="30">
        <v>4.903164</v>
      </c>
      <c r="P26" s="30">
        <v>5.28214</v>
      </c>
      <c r="Q26" s="30">
        <v>4.760154</v>
      </c>
      <c r="R26" s="30">
        <v>4.69797</v>
      </c>
      <c r="S26" s="30">
        <v>4.257375</v>
      </c>
      <c r="T26" s="30">
        <v>3.686652</v>
      </c>
      <c r="U26" s="30">
        <v>3.385801</v>
      </c>
      <c r="V26" s="30">
        <v>2.948337</v>
      </c>
      <c r="W26" s="30">
        <v>2.774265</v>
      </c>
      <c r="Z26" s="62" t="s">
        <v>272</v>
      </c>
      <c r="AA26" s="30">
        <v>0.407796</v>
      </c>
      <c r="AB26" s="30">
        <v>0.379277</v>
      </c>
      <c r="AC26" s="30">
        <v>0.37138</v>
      </c>
      <c r="AD26" s="30">
        <v>0.2956</v>
      </c>
      <c r="AE26" s="30">
        <v>0.300969</v>
      </c>
      <c r="AF26" s="30">
        <v>0.432046</v>
      </c>
      <c r="AG26" s="30">
        <v>0.566548</v>
      </c>
      <c r="AH26" s="30">
        <v>0.674636</v>
      </c>
      <c r="AI26" s="30">
        <v>0.759321</v>
      </c>
      <c r="AJ26" s="30">
        <v>0.80361</v>
      </c>
      <c r="AK26" s="30">
        <v>0.838517</v>
      </c>
      <c r="AL26" s="30">
        <v>0.873505</v>
      </c>
      <c r="AM26" s="30">
        <v>0.769031</v>
      </c>
      <c r="AN26" s="30">
        <v>0.708431</v>
      </c>
      <c r="AO26" s="30">
        <v>0.620132</v>
      </c>
      <c r="AP26" s="30">
        <v>0.58011</v>
      </c>
      <c r="AQ26" s="30">
        <v>0.506297</v>
      </c>
      <c r="AR26" s="30">
        <v>0.415948</v>
      </c>
      <c r="AS26" s="30">
        <v>0.363418</v>
      </c>
      <c r="AT26" s="30">
        <v>0.30301</v>
      </c>
      <c r="AU26" s="30">
        <v>0.275867</v>
      </c>
      <c r="AX26" s="62" t="s">
        <v>272</v>
      </c>
      <c r="AY26" s="30">
        <v>0.838547</v>
      </c>
      <c r="AZ26" s="30">
        <v>0.840325</v>
      </c>
      <c r="BA26" s="30">
        <v>0.741506</v>
      </c>
      <c r="BB26" s="30">
        <v>0.697612</v>
      </c>
      <c r="BC26" s="30">
        <v>0.745546</v>
      </c>
      <c r="BD26" s="30">
        <v>0.747117</v>
      </c>
      <c r="BE26" s="30">
        <v>0.87241</v>
      </c>
      <c r="BF26" s="30">
        <v>0.948003</v>
      </c>
      <c r="BG26" s="30">
        <v>0.928778</v>
      </c>
      <c r="BH26" s="30">
        <v>1.017844</v>
      </c>
      <c r="BI26" s="30">
        <v>0.919899</v>
      </c>
      <c r="BJ26" s="30">
        <v>0.850614</v>
      </c>
      <c r="BK26" s="30">
        <v>0.846558</v>
      </c>
      <c r="BL26" s="30">
        <v>0.678617</v>
      </c>
      <c r="BM26" s="30">
        <v>0.553195</v>
      </c>
      <c r="BN26" s="30">
        <v>0.4164</v>
      </c>
      <c r="BO26" s="30">
        <v>0.366743</v>
      </c>
      <c r="BP26" s="30">
        <v>0.29525</v>
      </c>
      <c r="BQ26" s="30">
        <v>0.205486</v>
      </c>
      <c r="BR26" s="30">
        <v>0.171401</v>
      </c>
      <c r="BS26" s="30">
        <v>0.152274</v>
      </c>
      <c r="BV26" s="62" t="s">
        <v>272</v>
      </c>
      <c r="BW26" s="30">
        <v>0.552172</v>
      </c>
      <c r="BX26" s="30">
        <v>0.533856</v>
      </c>
      <c r="BY26" s="30">
        <v>0.525092</v>
      </c>
      <c r="BZ26" s="30">
        <v>0.407834</v>
      </c>
      <c r="CA26" s="30">
        <v>0.536782</v>
      </c>
      <c r="CB26" s="30">
        <v>0.619865</v>
      </c>
      <c r="CC26" s="30">
        <v>0.736766</v>
      </c>
      <c r="CD26" s="30">
        <v>0.673549</v>
      </c>
      <c r="CE26" s="30">
        <v>0.614332</v>
      </c>
      <c r="CF26" s="30">
        <v>0.607935</v>
      </c>
      <c r="CG26" s="30">
        <v>0.546944</v>
      </c>
      <c r="CH26" s="30">
        <v>0.42962</v>
      </c>
      <c r="CI26" s="30">
        <v>0.32041</v>
      </c>
      <c r="CJ26" s="30">
        <v>0.279217</v>
      </c>
      <c r="CK26" s="30">
        <v>0.237667</v>
      </c>
      <c r="CL26" s="30">
        <v>0.241465</v>
      </c>
      <c r="CM26" s="30">
        <v>0.23542</v>
      </c>
      <c r="CN26" s="30">
        <v>0.239898</v>
      </c>
      <c r="CO26" s="30">
        <v>0.252927</v>
      </c>
      <c r="CP26" s="30">
        <v>0.249164</v>
      </c>
      <c r="CQ26" s="30">
        <v>0.237117</v>
      </c>
      <c r="CT26" s="62" t="s">
        <v>272</v>
      </c>
      <c r="CU26" s="30">
        <v>0.620923</v>
      </c>
      <c r="CV26" s="30">
        <v>0.542459</v>
      </c>
      <c r="CW26" s="30">
        <v>0.531051</v>
      </c>
      <c r="CX26" s="30">
        <v>0.530832</v>
      </c>
      <c r="CY26" s="30">
        <v>0.503071</v>
      </c>
      <c r="CZ26" s="30">
        <v>0.353506</v>
      </c>
      <c r="DA26" s="30">
        <v>0.274264</v>
      </c>
      <c r="DB26" s="30">
        <v>0.24454</v>
      </c>
      <c r="DC26" s="30">
        <v>0.284955</v>
      </c>
      <c r="DD26" s="30">
        <v>0.277676</v>
      </c>
      <c r="DE26" s="30">
        <v>0.233012</v>
      </c>
      <c r="DF26" s="30">
        <v>0.246791</v>
      </c>
      <c r="DG26" s="30">
        <v>0.270886</v>
      </c>
      <c r="DH26" s="30">
        <v>0.259115</v>
      </c>
      <c r="DI26" s="30">
        <v>0.266307</v>
      </c>
      <c r="DJ26" s="30">
        <v>0.261998</v>
      </c>
      <c r="DK26" s="30">
        <v>0.293501</v>
      </c>
      <c r="DL26" s="30">
        <v>0.307255</v>
      </c>
      <c r="DM26" s="30">
        <v>0.305058</v>
      </c>
      <c r="DN26" s="30">
        <v>0.239618</v>
      </c>
      <c r="DO26" s="30">
        <v>0.202922</v>
      </c>
      <c r="DR26" s="62" t="s">
        <v>272</v>
      </c>
      <c r="DS26" s="30">
        <v>0.603362</v>
      </c>
      <c r="DT26" s="30">
        <v>0.437452</v>
      </c>
      <c r="DU26" s="30">
        <v>0.299709</v>
      </c>
      <c r="DV26" s="30">
        <v>0.194057</v>
      </c>
      <c r="DW26" s="30">
        <v>0.312711</v>
      </c>
      <c r="DX26" s="30">
        <v>0.438888</v>
      </c>
      <c r="DY26" s="30">
        <v>0.538995</v>
      </c>
      <c r="DZ26" s="30">
        <v>0.584475</v>
      </c>
      <c r="EA26" s="30">
        <v>0.608045</v>
      </c>
      <c r="EB26" s="30">
        <v>0.65444</v>
      </c>
      <c r="EC26" s="30">
        <v>0.609745</v>
      </c>
      <c r="ED26" s="30">
        <v>0.514485</v>
      </c>
      <c r="EE26" s="30">
        <v>0.459319</v>
      </c>
      <c r="EF26" s="30">
        <v>0.395637</v>
      </c>
      <c r="EG26" s="30">
        <v>0.366522</v>
      </c>
      <c r="EH26" s="30">
        <v>0.298644</v>
      </c>
      <c r="EI26" s="30">
        <v>0.945434</v>
      </c>
      <c r="EJ26" s="30">
        <v>1.339379</v>
      </c>
      <c r="EK26" s="30">
        <v>0.993964</v>
      </c>
      <c r="EL26" s="30">
        <v>0.667922</v>
      </c>
      <c r="EM26" s="30">
        <v>0.659272</v>
      </c>
      <c r="EP26" s="62" t="s">
        <v>272</v>
      </c>
      <c r="EQ26" s="30">
        <v>1.764716</v>
      </c>
      <c r="ER26" s="30">
        <v>1.57258</v>
      </c>
      <c r="ES26" s="30">
        <v>1.516272</v>
      </c>
      <c r="ET26" s="30">
        <v>1.388802</v>
      </c>
      <c r="EU26" s="30">
        <v>1.171526</v>
      </c>
      <c r="EV26" s="30">
        <v>0.971445</v>
      </c>
      <c r="EW26" s="30">
        <v>0.780113</v>
      </c>
      <c r="EX26" s="30">
        <v>0.705595</v>
      </c>
      <c r="EY26" s="30">
        <v>0.632081</v>
      </c>
      <c r="EZ26" s="30">
        <v>0.55387</v>
      </c>
      <c r="FA26" s="30">
        <v>0.528277</v>
      </c>
      <c r="FB26" s="30">
        <v>0.440972</v>
      </c>
      <c r="FC26" s="30">
        <v>0.410077</v>
      </c>
      <c r="FD26" s="30">
        <v>0.361945</v>
      </c>
      <c r="FE26" s="30">
        <v>0.327029</v>
      </c>
      <c r="FF26" s="30">
        <v>0.277297</v>
      </c>
      <c r="FG26" s="30">
        <v>0.299008</v>
      </c>
      <c r="FH26" s="30">
        <v>0.345653</v>
      </c>
      <c r="FI26" s="30">
        <v>0.327805</v>
      </c>
      <c r="FJ26" s="30">
        <v>0.301434</v>
      </c>
      <c r="FK26" s="30">
        <v>0.286819</v>
      </c>
    </row>
    <row r="27" spans="2:149">
      <c r="B27" s="24"/>
      <c r="D27"/>
      <c r="E27"/>
      <c r="Z27" s="24"/>
      <c r="AB27"/>
      <c r="AC27"/>
      <c r="AX27" s="24"/>
      <c r="AZ27"/>
      <c r="BA27"/>
      <c r="BV27" s="24"/>
      <c r="BX27"/>
      <c r="BY27"/>
      <c r="CT27" s="24"/>
      <c r="CV27"/>
      <c r="CW27"/>
      <c r="DR27" s="24"/>
      <c r="DT27"/>
      <c r="DU27"/>
      <c r="EP27" s="24"/>
      <c r="ER27"/>
      <c r="ES27"/>
    </row>
    <row r="28" ht="13" spans="2:149">
      <c r="B28" s="27" t="s">
        <v>421</v>
      </c>
      <c r="D28"/>
      <c r="E28"/>
      <c r="Z28" s="27" t="s">
        <v>421</v>
      </c>
      <c r="AB28"/>
      <c r="AC28"/>
      <c r="AX28" s="27" t="s">
        <v>421</v>
      </c>
      <c r="AZ28"/>
      <c r="BA28"/>
      <c r="BV28" s="27" t="s">
        <v>421</v>
      </c>
      <c r="BX28"/>
      <c r="BY28"/>
      <c r="CT28" s="27" t="s">
        <v>421</v>
      </c>
      <c r="CV28"/>
      <c r="CW28"/>
      <c r="DR28" s="27" t="s">
        <v>421</v>
      </c>
      <c r="DT28"/>
      <c r="DU28"/>
      <c r="EP28" s="27" t="s">
        <v>421</v>
      </c>
      <c r="ER28"/>
      <c r="ES28"/>
    </row>
    <row r="29" spans="2:167">
      <c r="B29" s="28" t="s">
        <v>422</v>
      </c>
      <c r="C29" s="29">
        <v>885.75</v>
      </c>
      <c r="D29" s="29">
        <v>892.97</v>
      </c>
      <c r="E29" s="29">
        <v>902.7</v>
      </c>
      <c r="F29" s="29">
        <v>912.44</v>
      </c>
      <c r="G29" s="29">
        <v>921.18</v>
      </c>
      <c r="H29" s="29">
        <v>929</v>
      </c>
      <c r="I29" s="29">
        <v>934.37</v>
      </c>
      <c r="J29" s="29">
        <v>942.76</v>
      </c>
      <c r="K29" s="29">
        <v>955.19</v>
      </c>
      <c r="L29" s="29">
        <v>967.25</v>
      </c>
      <c r="M29" s="29">
        <v>963.259</v>
      </c>
      <c r="N29" s="29">
        <v>970.09</v>
      </c>
      <c r="O29" s="29">
        <v>975.082</v>
      </c>
      <c r="P29" s="29">
        <v>989.238</v>
      </c>
      <c r="Q29" s="29">
        <v>988</v>
      </c>
      <c r="R29" s="29">
        <v>995</v>
      </c>
      <c r="S29" s="29">
        <v>999</v>
      </c>
      <c r="T29" s="29">
        <v>1006</v>
      </c>
      <c r="U29" s="29">
        <v>1017</v>
      </c>
      <c r="V29" s="29">
        <v>1028</v>
      </c>
      <c r="W29" s="29">
        <v>1034.67</v>
      </c>
      <c r="Z29" s="28" t="s">
        <v>422</v>
      </c>
      <c r="AA29" s="29">
        <v>2991.17</v>
      </c>
      <c r="AB29" s="29">
        <v>3033.14</v>
      </c>
      <c r="AC29" s="29">
        <v>3075.94</v>
      </c>
      <c r="AD29" s="29">
        <v>3121.1</v>
      </c>
      <c r="AE29" s="29">
        <v>3169.7</v>
      </c>
      <c r="AF29" s="29">
        <v>3220.66</v>
      </c>
      <c r="AG29" s="29">
        <v>3267.66</v>
      </c>
      <c r="AH29" s="29">
        <v>3307.09</v>
      </c>
      <c r="AI29" s="29">
        <v>3351.04</v>
      </c>
      <c r="AJ29" s="29">
        <v>3398.34</v>
      </c>
      <c r="AK29" s="29">
        <v>3332.76</v>
      </c>
      <c r="AL29" s="29">
        <v>3365.566</v>
      </c>
      <c r="AM29" s="29">
        <v>3405</v>
      </c>
      <c r="AN29" s="29">
        <v>3477.041</v>
      </c>
      <c r="AO29" s="29">
        <v>3513</v>
      </c>
      <c r="AP29" s="29">
        <v>3547</v>
      </c>
      <c r="AQ29" s="29">
        <v>3580</v>
      </c>
      <c r="AR29" s="29">
        <v>3558</v>
      </c>
      <c r="AS29" s="29">
        <v>3594.5</v>
      </c>
      <c r="AT29" s="29">
        <v>3631</v>
      </c>
      <c r="AU29" s="29">
        <v>3656.12</v>
      </c>
      <c r="AX29" s="28" t="s">
        <v>422</v>
      </c>
      <c r="AY29" s="29">
        <v>4290.9</v>
      </c>
      <c r="AZ29" s="29">
        <v>4374.75</v>
      </c>
      <c r="BA29" s="29">
        <v>4450.24</v>
      </c>
      <c r="BB29" s="29">
        <v>4519.01</v>
      </c>
      <c r="BC29" s="29">
        <v>4590.99</v>
      </c>
      <c r="BD29" s="29">
        <v>4673.54</v>
      </c>
      <c r="BE29" s="29">
        <v>4736.82</v>
      </c>
      <c r="BF29" s="29">
        <v>4802.27</v>
      </c>
      <c r="BG29" s="29">
        <v>4878.3</v>
      </c>
      <c r="BH29" s="29">
        <v>4950.67</v>
      </c>
      <c r="BI29" s="29">
        <v>4962.134</v>
      </c>
      <c r="BJ29" s="29">
        <v>5023.807</v>
      </c>
      <c r="BK29" s="29">
        <v>5097</v>
      </c>
      <c r="BL29" s="29">
        <v>5136.783</v>
      </c>
      <c r="BM29" s="29">
        <v>5196</v>
      </c>
      <c r="BN29" s="29">
        <v>5250</v>
      </c>
      <c r="BO29" s="29">
        <v>5322</v>
      </c>
      <c r="BP29" s="29">
        <v>5360</v>
      </c>
      <c r="BQ29" s="29">
        <v>5445.5</v>
      </c>
      <c r="BR29" s="29">
        <v>5531</v>
      </c>
      <c r="BS29" s="29">
        <v>5596.218</v>
      </c>
      <c r="BV29" s="28" t="s">
        <v>422</v>
      </c>
      <c r="BW29" s="29">
        <v>426.5</v>
      </c>
      <c r="BX29" s="29">
        <v>429.71</v>
      </c>
      <c r="BY29" s="29">
        <v>434.06</v>
      </c>
      <c r="BZ29" s="29">
        <v>438.84</v>
      </c>
      <c r="CA29" s="29">
        <v>443.47</v>
      </c>
      <c r="CB29" s="29">
        <v>446.61</v>
      </c>
      <c r="CC29" s="29">
        <v>450.09</v>
      </c>
      <c r="CD29" s="29">
        <v>455.58</v>
      </c>
      <c r="CE29" s="29">
        <v>462.55</v>
      </c>
      <c r="CF29" s="29">
        <v>471.09</v>
      </c>
      <c r="CG29" s="29">
        <v>465.954</v>
      </c>
      <c r="CH29" s="29">
        <v>471.246</v>
      </c>
      <c r="CI29" s="29">
        <v>474</v>
      </c>
      <c r="CJ29" s="29">
        <v>479.234</v>
      </c>
      <c r="CK29" s="29">
        <v>473</v>
      </c>
      <c r="CL29" s="29">
        <v>477</v>
      </c>
      <c r="CM29" s="29">
        <v>484.5</v>
      </c>
      <c r="CN29" s="29">
        <v>482</v>
      </c>
      <c r="CO29" s="29">
        <v>486</v>
      </c>
      <c r="CP29" s="29">
        <v>490</v>
      </c>
      <c r="CQ29" s="29">
        <v>492.011</v>
      </c>
      <c r="CT29" s="28" t="s">
        <v>422</v>
      </c>
      <c r="CU29" s="29">
        <v>373.26</v>
      </c>
      <c r="CV29" s="29">
        <v>372.73</v>
      </c>
      <c r="CW29" s="29">
        <v>373.09</v>
      </c>
      <c r="CX29" s="29">
        <v>374.67</v>
      </c>
      <c r="CY29" s="29">
        <v>376.68</v>
      </c>
      <c r="CZ29" s="29">
        <v>377.82</v>
      </c>
      <c r="DA29" s="29">
        <v>378.19</v>
      </c>
      <c r="DB29" s="29">
        <v>384.78</v>
      </c>
      <c r="DC29" s="29">
        <v>393.67</v>
      </c>
      <c r="DD29" s="29">
        <v>401.34</v>
      </c>
      <c r="DE29" s="29">
        <v>407.294</v>
      </c>
      <c r="DF29" s="29">
        <v>413.12</v>
      </c>
      <c r="DG29" s="29">
        <v>418</v>
      </c>
      <c r="DH29" s="29">
        <v>418.321</v>
      </c>
      <c r="DI29" s="29">
        <v>423</v>
      </c>
      <c r="DJ29" s="29">
        <v>427</v>
      </c>
      <c r="DK29" s="29">
        <v>431</v>
      </c>
      <c r="DL29" s="29">
        <v>429</v>
      </c>
      <c r="DM29" s="29">
        <v>431.5</v>
      </c>
      <c r="DN29" s="29">
        <v>434</v>
      </c>
      <c r="DO29" s="29">
        <v>437.525</v>
      </c>
      <c r="DR29" s="28" t="s">
        <v>422</v>
      </c>
      <c r="DS29" s="29">
        <v>1103.53</v>
      </c>
      <c r="DT29" s="29">
        <v>1130.48</v>
      </c>
      <c r="DU29" s="29">
        <v>1153.56</v>
      </c>
      <c r="DV29" s="29">
        <v>1175.68</v>
      </c>
      <c r="DW29" s="29">
        <v>1198.68</v>
      </c>
      <c r="DX29" s="29">
        <v>1231.35</v>
      </c>
      <c r="DY29" s="29">
        <v>1280.84</v>
      </c>
      <c r="DZ29" s="29">
        <v>1317.33</v>
      </c>
      <c r="EA29" s="29">
        <v>1346.58</v>
      </c>
      <c r="EB29" s="29">
        <v>1381.95</v>
      </c>
      <c r="EC29" s="29">
        <v>1417.93</v>
      </c>
      <c r="ED29" s="29">
        <v>1450.051</v>
      </c>
      <c r="EE29" s="29">
        <v>1459</v>
      </c>
      <c r="EF29" s="29">
        <v>1494.759</v>
      </c>
      <c r="EG29" s="29">
        <v>1514</v>
      </c>
      <c r="EH29" s="29">
        <v>1534</v>
      </c>
      <c r="EI29" s="29">
        <v>1543</v>
      </c>
      <c r="EJ29" s="29">
        <v>1543</v>
      </c>
      <c r="EK29" s="29">
        <v>1570</v>
      </c>
      <c r="EL29" s="29">
        <v>1597</v>
      </c>
      <c r="EM29" s="29">
        <v>1622.848</v>
      </c>
      <c r="EP29" s="28" t="s">
        <v>422</v>
      </c>
      <c r="EQ29" s="29">
        <v>1580.51</v>
      </c>
      <c r="ER29" s="29">
        <v>1603.34</v>
      </c>
      <c r="ES29" s="29">
        <v>1624.065</v>
      </c>
      <c r="ET29" s="29">
        <v>1647.55</v>
      </c>
      <c r="EU29" s="29">
        <v>1674.62</v>
      </c>
      <c r="EV29" s="29">
        <v>1707.8</v>
      </c>
      <c r="EW29" s="29">
        <v>1707.6</v>
      </c>
      <c r="EX29" s="29">
        <v>1775.31</v>
      </c>
      <c r="EY29" s="29">
        <v>1777.04</v>
      </c>
      <c r="EZ29" s="29">
        <v>1846.35</v>
      </c>
      <c r="FA29" s="29">
        <v>1828.21</v>
      </c>
      <c r="FB29" s="29">
        <v>1857.604</v>
      </c>
      <c r="FC29" s="29">
        <v>1878.15</v>
      </c>
      <c r="FD29" s="29">
        <v>1880.836</v>
      </c>
      <c r="FE29" s="29">
        <v>1883.535</v>
      </c>
      <c r="FF29" s="29">
        <v>1906.508</v>
      </c>
      <c r="FG29" s="29">
        <v>1936.015</v>
      </c>
      <c r="FH29" s="29">
        <v>1989.3</v>
      </c>
      <c r="FI29" s="29">
        <v>2024.1</v>
      </c>
      <c r="FJ29" s="29">
        <v>2059.47</v>
      </c>
      <c r="FK29" s="29">
        <v>2085.748</v>
      </c>
    </row>
    <row r="30" spans="2:167">
      <c r="B30" s="24"/>
      <c r="D30"/>
      <c r="E30"/>
      <c r="Z30" s="24"/>
      <c r="AB30"/>
      <c r="AC30"/>
      <c r="AX30" s="24"/>
      <c r="AZ30"/>
      <c r="BA30"/>
      <c r="BV30" s="24"/>
      <c r="BX30"/>
      <c r="BY30"/>
      <c r="CT30" s="24"/>
      <c r="CV30"/>
      <c r="CW30"/>
      <c r="DR30" s="24"/>
      <c r="DT30"/>
      <c r="DU30"/>
      <c r="EP30" s="24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</row>
    <row r="31" ht="13" spans="1:167">
      <c r="A31" s="7"/>
      <c r="B31" s="27" t="s">
        <v>423</v>
      </c>
      <c r="C31" s="26">
        <v>19.074974</v>
      </c>
      <c r="D31" s="26">
        <v>19.382113</v>
      </c>
      <c r="E31" s="26">
        <v>19.633288</v>
      </c>
      <c r="F31" s="26">
        <v>18.289509</v>
      </c>
      <c r="G31" s="26">
        <v>17.734695</v>
      </c>
      <c r="H31" s="26">
        <v>17.516382</v>
      </c>
      <c r="I31" s="26">
        <v>18.240066</v>
      </c>
      <c r="J31" s="26">
        <v>19.356304</v>
      </c>
      <c r="K31" s="26">
        <v>17.985808</v>
      </c>
      <c r="L31" s="26">
        <v>17.410579</v>
      </c>
      <c r="M31" s="26">
        <v>18.233474</v>
      </c>
      <c r="N31" s="26">
        <v>18.405053</v>
      </c>
      <c r="O31" s="26">
        <v>17.706469</v>
      </c>
      <c r="P31" s="26">
        <v>15.855228</v>
      </c>
      <c r="Q31" s="26">
        <v>14.082247</v>
      </c>
      <c r="R31" s="26">
        <v>13.12261</v>
      </c>
      <c r="S31" s="26">
        <v>12.781183</v>
      </c>
      <c r="T31" s="26">
        <v>12.133399</v>
      </c>
      <c r="U31" s="26">
        <v>13.025757</v>
      </c>
      <c r="V31" s="26">
        <v>12.40866</v>
      </c>
      <c r="W31" s="26">
        <v>13.007121</v>
      </c>
      <c r="Y31" s="7"/>
      <c r="Z31" s="27" t="s">
        <v>423</v>
      </c>
      <c r="AA31" s="26">
        <v>16.87241</v>
      </c>
      <c r="AB31" s="26">
        <v>16.605637</v>
      </c>
      <c r="AC31" s="26">
        <v>16.539395</v>
      </c>
      <c r="AD31" s="26">
        <v>16.676426</v>
      </c>
      <c r="AE31" s="26">
        <v>16.918234</v>
      </c>
      <c r="AF31" s="26">
        <v>16.239418</v>
      </c>
      <c r="AG31" s="26">
        <v>16.176319</v>
      </c>
      <c r="AH31" s="26">
        <v>15.571795</v>
      </c>
      <c r="AI31" s="26">
        <v>15.017052</v>
      </c>
      <c r="AJ31" s="26">
        <v>14.750522</v>
      </c>
      <c r="AK31" s="26">
        <v>14.303967</v>
      </c>
      <c r="AL31" s="26">
        <v>13.912295</v>
      </c>
      <c r="AM31" s="26">
        <v>13.620586</v>
      </c>
      <c r="AN31" s="26">
        <v>13.204198</v>
      </c>
      <c r="AO31" s="26">
        <v>13.18433</v>
      </c>
      <c r="AP31" s="26">
        <v>12.452905</v>
      </c>
      <c r="AQ31" s="26">
        <v>12.220835</v>
      </c>
      <c r="AR31" s="26">
        <v>11.94944</v>
      </c>
      <c r="AS31" s="26">
        <v>12.162318</v>
      </c>
      <c r="AT31" s="26">
        <v>12.088608</v>
      </c>
      <c r="AU31" s="26">
        <v>12.676773</v>
      </c>
      <c r="AW31" s="7"/>
      <c r="AX31" s="27" t="s">
        <v>423</v>
      </c>
      <c r="AY31" s="26">
        <v>21.801621</v>
      </c>
      <c r="AZ31" s="26">
        <v>22.287044</v>
      </c>
      <c r="BA31" s="26">
        <v>21.816688</v>
      </c>
      <c r="BB31" s="26">
        <v>22.22694</v>
      </c>
      <c r="BC31" s="26">
        <v>21.805653</v>
      </c>
      <c r="BD31" s="26">
        <v>21.944578</v>
      </c>
      <c r="BE31" s="26">
        <v>21.42595</v>
      </c>
      <c r="BF31" s="26">
        <v>21.560449</v>
      </c>
      <c r="BG31" s="26">
        <v>20.761596</v>
      </c>
      <c r="BH31" s="26">
        <v>19.124724</v>
      </c>
      <c r="BI31" s="26">
        <v>19.25545</v>
      </c>
      <c r="BJ31" s="26">
        <v>20.32082</v>
      </c>
      <c r="BK31" s="26">
        <v>19.202564</v>
      </c>
      <c r="BL31" s="26">
        <v>19.237242</v>
      </c>
      <c r="BM31" s="26">
        <v>17.918789</v>
      </c>
      <c r="BN31" s="26">
        <v>18.749861</v>
      </c>
      <c r="BO31" s="26">
        <v>17.325129</v>
      </c>
      <c r="BP31" s="26">
        <v>17.236023</v>
      </c>
      <c r="BQ31" s="26">
        <v>19.605764</v>
      </c>
      <c r="BR31" s="26">
        <v>16.204658</v>
      </c>
      <c r="BS31" s="26">
        <v>16.196802</v>
      </c>
      <c r="BU31" s="7"/>
      <c r="BV31" s="27" t="s">
        <v>423</v>
      </c>
      <c r="BW31" s="26">
        <v>22.646886</v>
      </c>
      <c r="BX31" s="26">
        <v>21.719003</v>
      </c>
      <c r="BY31" s="26">
        <v>21.248482</v>
      </c>
      <c r="BZ31" s="26">
        <v>21.080798</v>
      </c>
      <c r="CA31" s="26">
        <v>20.766626</v>
      </c>
      <c r="CB31" s="26">
        <v>19.858029</v>
      </c>
      <c r="CC31" s="26">
        <v>17.498414</v>
      </c>
      <c r="CD31" s="26">
        <v>19.429972</v>
      </c>
      <c r="CE31" s="26">
        <v>19.300486</v>
      </c>
      <c r="CF31" s="26">
        <v>19.025852</v>
      </c>
      <c r="CG31" s="26">
        <v>18.846384</v>
      </c>
      <c r="CH31" s="26">
        <v>19.093008</v>
      </c>
      <c r="CI31" s="26">
        <v>21.128883</v>
      </c>
      <c r="CJ31" s="26">
        <v>19.653964</v>
      </c>
      <c r="CK31" s="26">
        <v>19.604058</v>
      </c>
      <c r="CL31" s="26">
        <v>18.872674</v>
      </c>
      <c r="CM31" s="26">
        <v>18.58255</v>
      </c>
      <c r="CN31" s="26">
        <v>19.335603</v>
      </c>
      <c r="CO31" s="26">
        <v>19.095998</v>
      </c>
      <c r="CP31" s="26">
        <v>18.570688</v>
      </c>
      <c r="CQ31" s="26">
        <v>19.080678</v>
      </c>
      <c r="CS31" s="7"/>
      <c r="CT31" s="27" t="s">
        <v>423</v>
      </c>
      <c r="CU31" s="26">
        <v>25.709544</v>
      </c>
      <c r="CV31" s="26">
        <v>27.116332</v>
      </c>
      <c r="CW31" s="26">
        <v>25.583688</v>
      </c>
      <c r="CX31" s="26">
        <v>23.071059</v>
      </c>
      <c r="CY31" s="26">
        <v>22.230005</v>
      </c>
      <c r="CZ31" s="26">
        <v>21.591674</v>
      </c>
      <c r="DA31" s="26">
        <v>23.203599</v>
      </c>
      <c r="DB31" s="26">
        <v>21.213703</v>
      </c>
      <c r="DC31" s="26">
        <v>21.520345</v>
      </c>
      <c r="DD31" s="26">
        <v>21.154862</v>
      </c>
      <c r="DE31" s="26">
        <v>24.662927</v>
      </c>
      <c r="DF31" s="26">
        <v>23.528633</v>
      </c>
      <c r="DG31" s="26">
        <v>22.024664</v>
      </c>
      <c r="DH31" s="26">
        <v>23.399882</v>
      </c>
      <c r="DI31" s="26">
        <v>22.758444</v>
      </c>
      <c r="DJ31" s="26">
        <v>23.283956</v>
      </c>
      <c r="DK31" s="26">
        <v>22.86504</v>
      </c>
      <c r="DL31" s="26">
        <v>24.492787</v>
      </c>
      <c r="DM31" s="26">
        <v>24.618581</v>
      </c>
      <c r="DN31" s="26">
        <v>25.102716</v>
      </c>
      <c r="DO31" s="26">
        <v>24.24788</v>
      </c>
      <c r="DQ31" s="7"/>
      <c r="DR31" s="27" t="s">
        <v>423</v>
      </c>
      <c r="DS31" s="26">
        <v>36.377507</v>
      </c>
      <c r="DT31" s="26">
        <v>34.073493</v>
      </c>
      <c r="DU31" s="26">
        <v>34.616692</v>
      </c>
      <c r="DV31" s="26">
        <v>35.428921</v>
      </c>
      <c r="DW31" s="26">
        <v>35.439208</v>
      </c>
      <c r="DX31" s="26">
        <v>34.16744</v>
      </c>
      <c r="DY31" s="26">
        <v>32.253772</v>
      </c>
      <c r="DZ31" s="26">
        <v>35.98196</v>
      </c>
      <c r="EA31" s="26">
        <v>34.327084</v>
      </c>
      <c r="EB31" s="26">
        <v>31.727392</v>
      </c>
      <c r="EC31" s="26">
        <v>31.236313</v>
      </c>
      <c r="ED31" s="26">
        <v>32.171699</v>
      </c>
      <c r="EE31" s="26">
        <v>31.886618</v>
      </c>
      <c r="EF31" s="26">
        <v>30.173539</v>
      </c>
      <c r="EG31" s="26">
        <v>28.613316</v>
      </c>
      <c r="EH31" s="26">
        <v>29.322984</v>
      </c>
      <c r="EI31" s="26">
        <v>25.153464</v>
      </c>
      <c r="EJ31" s="26">
        <v>29.937324</v>
      </c>
      <c r="EK31" s="26">
        <v>28.401769</v>
      </c>
      <c r="EL31" s="26">
        <v>27.375265</v>
      </c>
      <c r="EM31" s="26">
        <v>28.057393</v>
      </c>
      <c r="EO31" s="7"/>
      <c r="EP31" s="27" t="s">
        <v>423</v>
      </c>
      <c r="EQ31" s="26">
        <v>22.780122</v>
      </c>
      <c r="ER31" s="26">
        <v>22.411078</v>
      </c>
      <c r="ES31" s="26">
        <v>22.656441</v>
      </c>
      <c r="ET31" s="26">
        <v>22.493875</v>
      </c>
      <c r="EU31" s="26">
        <v>22.308</v>
      </c>
      <c r="EV31" s="26">
        <v>23.024077</v>
      </c>
      <c r="EW31" s="26">
        <v>22.981125</v>
      </c>
      <c r="EX31" s="26">
        <v>21.572109</v>
      </c>
      <c r="EY31" s="26">
        <v>20.944737</v>
      </c>
      <c r="EZ31" s="26">
        <v>20.820421</v>
      </c>
      <c r="FA31" s="26">
        <v>18.973352</v>
      </c>
      <c r="FB31" s="26">
        <v>20.843173</v>
      </c>
      <c r="FC31" s="26">
        <v>20.069745</v>
      </c>
      <c r="FD31" s="26">
        <v>20.338928</v>
      </c>
      <c r="FE31" s="26">
        <v>20.114372</v>
      </c>
      <c r="FF31" s="26">
        <v>19.68639</v>
      </c>
      <c r="FG31" s="26">
        <v>19.919193</v>
      </c>
      <c r="FH31" s="26">
        <v>21.437232</v>
      </c>
      <c r="FI31" s="26">
        <v>19.218782</v>
      </c>
      <c r="FJ31" s="26">
        <v>19.121092</v>
      </c>
      <c r="FK31" s="26">
        <v>20.213601</v>
      </c>
    </row>
    <row r="32" spans="2:167">
      <c r="B32" s="24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Z32" s="24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X32" s="24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V32" s="24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T32" s="24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R32" s="24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P32" s="24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</row>
    <row r="33" spans="2:167">
      <c r="B33" s="24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Z33" s="24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X33" s="24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V33" s="24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T33" s="24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R33" s="24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P33" s="24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</row>
    <row r="34" ht="42.5" spans="1:167">
      <c r="A34" s="7"/>
      <c r="B34" s="13" t="s">
        <v>424</v>
      </c>
      <c r="C34" s="26">
        <v>0.572273</v>
      </c>
      <c r="D34" s="26">
        <v>0.595764</v>
      </c>
      <c r="E34" s="26">
        <v>0.620763</v>
      </c>
      <c r="F34" s="26">
        <v>0.556015</v>
      </c>
      <c r="G34" s="26">
        <v>0.528584</v>
      </c>
      <c r="H34" s="26">
        <v>0.503604</v>
      </c>
      <c r="I34" s="26">
        <v>0.553745</v>
      </c>
      <c r="J34" s="26">
        <v>0.649425</v>
      </c>
      <c r="K34" s="26">
        <v>0.597654</v>
      </c>
      <c r="L34" s="26">
        <v>0.580838</v>
      </c>
      <c r="M34" s="26">
        <v>0.636669</v>
      </c>
      <c r="N34" s="26">
        <v>0.669559</v>
      </c>
      <c r="O34" s="26">
        <v>0.597042</v>
      </c>
      <c r="P34" s="26">
        <v>0.481762</v>
      </c>
      <c r="Q34" s="26">
        <v>0.39501</v>
      </c>
      <c r="R34" s="26">
        <v>0.353921</v>
      </c>
      <c r="S34" s="26">
        <v>0.328968</v>
      </c>
      <c r="T34" s="26">
        <v>0.320224</v>
      </c>
      <c r="U34" s="26">
        <v>0.358368</v>
      </c>
      <c r="V34" s="26">
        <v>0.345834</v>
      </c>
      <c r="W34" s="26">
        <v>0.359259</v>
      </c>
      <c r="Y34" s="7"/>
      <c r="Z34" s="13" t="s">
        <v>424</v>
      </c>
      <c r="AA34" s="26">
        <v>0.838899</v>
      </c>
      <c r="AB34" s="26">
        <v>0.790194</v>
      </c>
      <c r="AC34" s="26">
        <v>0.781073</v>
      </c>
      <c r="AD34" s="26">
        <v>0.748914</v>
      </c>
      <c r="AE34" s="26">
        <v>0.834118</v>
      </c>
      <c r="AF34" s="26">
        <v>0.75666</v>
      </c>
      <c r="AG34" s="26">
        <v>0.710407</v>
      </c>
      <c r="AH34" s="26">
        <v>0.666723</v>
      </c>
      <c r="AI34" s="26">
        <v>0.598242</v>
      </c>
      <c r="AJ34" s="26">
        <v>0.568999</v>
      </c>
      <c r="AK34" s="26">
        <v>0.484768</v>
      </c>
      <c r="AL34" s="26">
        <v>0.40282</v>
      </c>
      <c r="AM34" s="26">
        <v>0.365664</v>
      </c>
      <c r="AN34" s="26">
        <v>0.314218</v>
      </c>
      <c r="AO34" s="26">
        <v>0.278673</v>
      </c>
      <c r="AP34" s="26">
        <v>0.261503</v>
      </c>
      <c r="AQ34" s="26">
        <v>0.268584</v>
      </c>
      <c r="AR34" s="26">
        <v>0.249385</v>
      </c>
      <c r="AS34" s="26">
        <v>0.251846</v>
      </c>
      <c r="AT34" s="26">
        <v>0.261196</v>
      </c>
      <c r="AU34" s="26">
        <v>0.254736</v>
      </c>
      <c r="AW34" s="7"/>
      <c r="AX34" s="13" t="s">
        <v>424</v>
      </c>
      <c r="AY34" s="26">
        <v>3.946289</v>
      </c>
      <c r="AZ34" s="26">
        <v>4.136065</v>
      </c>
      <c r="BA34" s="26">
        <v>4.164919</v>
      </c>
      <c r="BB34" s="26">
        <v>4.298032</v>
      </c>
      <c r="BC34" s="26">
        <v>4.253324</v>
      </c>
      <c r="BD34" s="26">
        <v>4.443751</v>
      </c>
      <c r="BE34" s="26">
        <v>4.385495</v>
      </c>
      <c r="BF34" s="26">
        <v>4.510621</v>
      </c>
      <c r="BG34" s="26">
        <v>4.392648</v>
      </c>
      <c r="BH34" s="26">
        <v>4.056115</v>
      </c>
      <c r="BI34" s="26">
        <v>4.10694</v>
      </c>
      <c r="BJ34" s="26">
        <v>4.438898</v>
      </c>
      <c r="BK34" s="26">
        <v>4.231237</v>
      </c>
      <c r="BL34" s="26">
        <v>4.283622</v>
      </c>
      <c r="BM34" s="26">
        <v>3.999441</v>
      </c>
      <c r="BN34" s="26">
        <v>4.263726</v>
      </c>
      <c r="BO34" s="26">
        <v>4.038229</v>
      </c>
      <c r="BP34" s="26">
        <v>4.050073</v>
      </c>
      <c r="BQ34" s="26">
        <v>4.760163</v>
      </c>
      <c r="BR34" s="26">
        <v>3.903661</v>
      </c>
      <c r="BS34" s="26">
        <v>3.940469</v>
      </c>
      <c r="BU34" s="7"/>
      <c r="BV34" s="13" t="s">
        <v>424</v>
      </c>
      <c r="BW34" s="26">
        <v>0.347358</v>
      </c>
      <c r="BX34" s="26">
        <v>0.327465</v>
      </c>
      <c r="BY34" s="26">
        <v>0.319831</v>
      </c>
      <c r="BZ34" s="26">
        <v>0.316502</v>
      </c>
      <c r="CA34" s="26">
        <v>0.306994</v>
      </c>
      <c r="CB34" s="26">
        <v>0.285949</v>
      </c>
      <c r="CC34" s="26">
        <v>0.247892</v>
      </c>
      <c r="CD34" s="26">
        <v>0.255961</v>
      </c>
      <c r="CE34" s="26">
        <v>0.255675</v>
      </c>
      <c r="CF34" s="26">
        <v>0.2471</v>
      </c>
      <c r="CG34" s="26">
        <v>0.24092</v>
      </c>
      <c r="CH34" s="26">
        <v>0.249099</v>
      </c>
      <c r="CI34" s="26">
        <v>0.281819</v>
      </c>
      <c r="CJ34" s="26">
        <v>0.259658</v>
      </c>
      <c r="CK34" s="26">
        <v>0.254386</v>
      </c>
      <c r="CL34" s="26">
        <v>0.244982</v>
      </c>
      <c r="CM34" s="26">
        <v>0.250914</v>
      </c>
      <c r="CN34" s="26">
        <v>0.265732</v>
      </c>
      <c r="CO34" s="26">
        <v>0.261471</v>
      </c>
      <c r="CP34" s="26">
        <v>0.254098</v>
      </c>
      <c r="CQ34" s="26">
        <v>0.262081</v>
      </c>
      <c r="CS34" s="7"/>
      <c r="CT34" s="13" t="s">
        <v>424</v>
      </c>
      <c r="CU34" s="26">
        <v>0.427036</v>
      </c>
      <c r="CV34" s="26">
        <v>0.453953</v>
      </c>
      <c r="CW34" s="26">
        <v>0.427446</v>
      </c>
      <c r="CX34" s="26">
        <v>0.383077</v>
      </c>
      <c r="CY34" s="26">
        <v>0.372435</v>
      </c>
      <c r="CZ34" s="26">
        <v>0.361443</v>
      </c>
      <c r="DA34" s="26">
        <v>0.395104</v>
      </c>
      <c r="DB34" s="26">
        <v>0.364605</v>
      </c>
      <c r="DC34" s="26">
        <v>0.38116</v>
      </c>
      <c r="DD34" s="26">
        <v>0.379955</v>
      </c>
      <c r="DE34" s="26">
        <v>0.457404</v>
      </c>
      <c r="DF34" s="26">
        <v>0.43818</v>
      </c>
      <c r="DG34" s="26">
        <v>0.415267</v>
      </c>
      <c r="DH34" s="26">
        <v>0.439602</v>
      </c>
      <c r="DI34" s="26">
        <v>0.430154</v>
      </c>
      <c r="DJ34" s="26">
        <v>0.444076</v>
      </c>
      <c r="DK34" s="26">
        <v>0.446539</v>
      </c>
      <c r="DL34" s="26">
        <v>0.479402</v>
      </c>
      <c r="DM34" s="26">
        <v>0.487732</v>
      </c>
      <c r="DN34" s="26">
        <v>0.502252</v>
      </c>
      <c r="DO34" s="26">
        <v>0.486954</v>
      </c>
      <c r="DQ34" s="7"/>
      <c r="DR34" s="13" t="s">
        <v>424</v>
      </c>
      <c r="DS34" s="26">
        <v>1.995221</v>
      </c>
      <c r="DT34" s="26">
        <v>1.910099</v>
      </c>
      <c r="DU34" s="26">
        <v>1.978154</v>
      </c>
      <c r="DV34" s="26">
        <v>2.057228</v>
      </c>
      <c r="DW34" s="26">
        <v>2.09344</v>
      </c>
      <c r="DX34" s="26">
        <v>2.063619</v>
      </c>
      <c r="DY34" s="26">
        <v>2.021238</v>
      </c>
      <c r="DZ34" s="26">
        <v>2.319752</v>
      </c>
      <c r="EA34" s="26">
        <v>2.260089</v>
      </c>
      <c r="EB34" s="26">
        <v>2.145637</v>
      </c>
      <c r="EC34" s="26">
        <v>2.167745</v>
      </c>
      <c r="ED34" s="26">
        <v>2.280513</v>
      </c>
      <c r="EE34" s="26">
        <v>2.273183</v>
      </c>
      <c r="EF34" s="26">
        <v>2.1967</v>
      </c>
      <c r="EG34" s="26">
        <v>2.098724</v>
      </c>
      <c r="EH34" s="26">
        <v>2.173955</v>
      </c>
      <c r="EI34" s="26">
        <v>1.877467</v>
      </c>
      <c r="EJ34" s="26">
        <v>2.242395</v>
      </c>
      <c r="EK34" s="26">
        <v>2.161344</v>
      </c>
      <c r="EL34" s="26">
        <v>2.116115</v>
      </c>
      <c r="EM34" s="26">
        <v>2.200696</v>
      </c>
      <c r="EO34" s="7"/>
      <c r="EP34" s="13" t="s">
        <v>424</v>
      </c>
      <c r="EQ34" s="26">
        <v>1.397721</v>
      </c>
      <c r="ER34" s="26">
        <v>1.393516</v>
      </c>
      <c r="ES34" s="26">
        <v>1.418449</v>
      </c>
      <c r="ET34" s="26">
        <v>1.430546</v>
      </c>
      <c r="EU34" s="26">
        <v>1.427692</v>
      </c>
      <c r="EV34" s="26">
        <v>1.534008</v>
      </c>
      <c r="EW34" s="26">
        <v>1.5384</v>
      </c>
      <c r="EX34" s="26">
        <v>1.494426</v>
      </c>
      <c r="EY34" s="26">
        <v>1.429123</v>
      </c>
      <c r="EZ34" s="26">
        <v>1.487863</v>
      </c>
      <c r="FA34" s="26">
        <v>1.308117</v>
      </c>
      <c r="FB34" s="26">
        <v>1.507433</v>
      </c>
      <c r="FC34" s="26">
        <v>1.445922</v>
      </c>
      <c r="FD34" s="26">
        <v>1.472603</v>
      </c>
      <c r="FE34" s="26">
        <v>1.443209</v>
      </c>
      <c r="FF34" s="26">
        <v>1.462434</v>
      </c>
      <c r="FG34" s="26">
        <v>1.514201</v>
      </c>
      <c r="FH34" s="26">
        <v>1.700555</v>
      </c>
      <c r="FI34" s="26">
        <v>1.53761</v>
      </c>
      <c r="FJ34" s="26">
        <v>1.560082</v>
      </c>
      <c r="FK34" s="26">
        <v>1.675636</v>
      </c>
    </row>
    <row r="35" ht="16.5" spans="2:167">
      <c r="B35" s="9" t="s">
        <v>299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Z35" s="9" t="s">
        <v>299</v>
      </c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X35" s="9" t="s">
        <v>299</v>
      </c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V35" s="9" t="s">
        <v>299</v>
      </c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T35" s="9" t="s">
        <v>299</v>
      </c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R35" s="9" t="s">
        <v>299</v>
      </c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P35" s="9" t="s">
        <v>299</v>
      </c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</row>
    <row r="36" ht="15.5" spans="2:167">
      <c r="B36" s="16" t="s">
        <v>279</v>
      </c>
      <c r="C36" s="63" t="s">
        <v>300</v>
      </c>
      <c r="D36" s="63" t="s">
        <v>300</v>
      </c>
      <c r="E36" s="63" t="s">
        <v>300</v>
      </c>
      <c r="F36" s="63" t="s">
        <v>300</v>
      </c>
      <c r="G36" s="63" t="s">
        <v>300</v>
      </c>
      <c r="H36" s="63" t="s">
        <v>300</v>
      </c>
      <c r="I36" s="63" t="s">
        <v>300</v>
      </c>
      <c r="J36" s="63" t="s">
        <v>300</v>
      </c>
      <c r="K36" s="63" t="s">
        <v>300</v>
      </c>
      <c r="L36" s="63" t="s">
        <v>300</v>
      </c>
      <c r="M36" s="63" t="s">
        <v>300</v>
      </c>
      <c r="N36" s="63" t="s">
        <v>300</v>
      </c>
      <c r="O36" s="63" t="s">
        <v>300</v>
      </c>
      <c r="P36" s="63" t="s">
        <v>300</v>
      </c>
      <c r="Q36" s="63" t="s">
        <v>300</v>
      </c>
      <c r="R36" s="63" t="s">
        <v>300</v>
      </c>
      <c r="S36" s="63" t="s">
        <v>300</v>
      </c>
      <c r="T36" s="63" t="s">
        <v>300</v>
      </c>
      <c r="U36" s="63" t="s">
        <v>300</v>
      </c>
      <c r="V36" s="63" t="s">
        <v>300</v>
      </c>
      <c r="W36" s="63" t="s">
        <v>300</v>
      </c>
      <c r="Z36" s="16" t="s">
        <v>279</v>
      </c>
      <c r="AA36" s="63" t="s">
        <v>300</v>
      </c>
      <c r="AB36" s="63" t="s">
        <v>300</v>
      </c>
      <c r="AC36" s="63" t="s">
        <v>300</v>
      </c>
      <c r="AD36" s="63" t="s">
        <v>300</v>
      </c>
      <c r="AE36" s="63" t="s">
        <v>300</v>
      </c>
      <c r="AF36" s="63" t="s">
        <v>300</v>
      </c>
      <c r="AG36" s="63" t="s">
        <v>300</v>
      </c>
      <c r="AH36" s="63" t="s">
        <v>300</v>
      </c>
      <c r="AI36" s="63" t="s">
        <v>300</v>
      </c>
      <c r="AJ36" s="63" t="s">
        <v>300</v>
      </c>
      <c r="AK36" s="63" t="s">
        <v>300</v>
      </c>
      <c r="AL36" s="63" t="s">
        <v>300</v>
      </c>
      <c r="AM36" s="63" t="s">
        <v>300</v>
      </c>
      <c r="AN36" s="63" t="s">
        <v>300</v>
      </c>
      <c r="AO36" s="63" t="s">
        <v>300</v>
      </c>
      <c r="AP36" s="63" t="s">
        <v>300</v>
      </c>
      <c r="AQ36" s="63" t="s">
        <v>300</v>
      </c>
      <c r="AR36" s="63" t="s">
        <v>300</v>
      </c>
      <c r="AS36" s="63" t="s">
        <v>300</v>
      </c>
      <c r="AT36" s="63" t="s">
        <v>300</v>
      </c>
      <c r="AU36" s="63" t="s">
        <v>300</v>
      </c>
      <c r="AX36" s="16" t="s">
        <v>279</v>
      </c>
      <c r="AY36" s="63" t="s">
        <v>300</v>
      </c>
      <c r="AZ36" s="63" t="s">
        <v>300</v>
      </c>
      <c r="BA36" s="63" t="s">
        <v>300</v>
      </c>
      <c r="BB36" s="63" t="s">
        <v>300</v>
      </c>
      <c r="BC36" s="63" t="s">
        <v>300</v>
      </c>
      <c r="BD36" s="63" t="s">
        <v>300</v>
      </c>
      <c r="BE36" s="63" t="s">
        <v>300</v>
      </c>
      <c r="BF36" s="63" t="s">
        <v>300</v>
      </c>
      <c r="BG36" s="63" t="s">
        <v>300</v>
      </c>
      <c r="BH36" s="63" t="s">
        <v>300</v>
      </c>
      <c r="BI36" s="63" t="s">
        <v>300</v>
      </c>
      <c r="BJ36" s="63" t="s">
        <v>300</v>
      </c>
      <c r="BK36" s="63" t="s">
        <v>300</v>
      </c>
      <c r="BL36" s="63" t="s">
        <v>300</v>
      </c>
      <c r="BM36" s="63" t="s">
        <v>300</v>
      </c>
      <c r="BN36" s="63" t="s">
        <v>300</v>
      </c>
      <c r="BO36" s="63" t="s">
        <v>300</v>
      </c>
      <c r="BP36" s="63" t="s">
        <v>300</v>
      </c>
      <c r="BQ36" s="63" t="s">
        <v>300</v>
      </c>
      <c r="BR36" s="63" t="s">
        <v>300</v>
      </c>
      <c r="BS36" s="63" t="s">
        <v>300</v>
      </c>
      <c r="BV36" s="16" t="s">
        <v>279</v>
      </c>
      <c r="BW36" s="63" t="s">
        <v>300</v>
      </c>
      <c r="BX36" s="63" t="s">
        <v>300</v>
      </c>
      <c r="BY36" s="63" t="s">
        <v>300</v>
      </c>
      <c r="BZ36" s="63" t="s">
        <v>300</v>
      </c>
      <c r="CA36" s="63" t="s">
        <v>300</v>
      </c>
      <c r="CB36" s="63" t="s">
        <v>300</v>
      </c>
      <c r="CC36" s="63" t="s">
        <v>300</v>
      </c>
      <c r="CD36" s="63" t="s">
        <v>300</v>
      </c>
      <c r="CE36" s="63" t="s">
        <v>300</v>
      </c>
      <c r="CF36" s="63" t="s">
        <v>300</v>
      </c>
      <c r="CG36" s="63" t="s">
        <v>300</v>
      </c>
      <c r="CH36" s="63" t="s">
        <v>300</v>
      </c>
      <c r="CI36" s="63" t="s">
        <v>300</v>
      </c>
      <c r="CJ36" s="63" t="s">
        <v>300</v>
      </c>
      <c r="CK36" s="63" t="s">
        <v>300</v>
      </c>
      <c r="CL36" s="63" t="s">
        <v>300</v>
      </c>
      <c r="CM36" s="63" t="s">
        <v>300</v>
      </c>
      <c r="CN36" s="63" t="s">
        <v>300</v>
      </c>
      <c r="CO36" s="63" t="s">
        <v>300</v>
      </c>
      <c r="CP36" s="63" t="s">
        <v>300</v>
      </c>
      <c r="CQ36" s="63" t="s">
        <v>300</v>
      </c>
      <c r="CT36" s="16" t="s">
        <v>279</v>
      </c>
      <c r="CU36" s="63" t="s">
        <v>300</v>
      </c>
      <c r="CV36" s="63" t="s">
        <v>300</v>
      </c>
      <c r="CW36" s="63" t="s">
        <v>300</v>
      </c>
      <c r="CX36" s="63" t="s">
        <v>300</v>
      </c>
      <c r="CY36" s="63" t="s">
        <v>300</v>
      </c>
      <c r="CZ36" s="63" t="s">
        <v>300</v>
      </c>
      <c r="DA36" s="63" t="s">
        <v>300</v>
      </c>
      <c r="DB36" s="63" t="s">
        <v>300</v>
      </c>
      <c r="DC36" s="63" t="s">
        <v>300</v>
      </c>
      <c r="DD36" s="63" t="s">
        <v>300</v>
      </c>
      <c r="DE36" s="63" t="s">
        <v>300</v>
      </c>
      <c r="DF36" s="63" t="s">
        <v>300</v>
      </c>
      <c r="DG36" s="63" t="s">
        <v>300</v>
      </c>
      <c r="DH36" s="63" t="s">
        <v>300</v>
      </c>
      <c r="DI36" s="63" t="s">
        <v>300</v>
      </c>
      <c r="DJ36" s="63" t="s">
        <v>300</v>
      </c>
      <c r="DK36" s="63" t="s">
        <v>300</v>
      </c>
      <c r="DL36" s="63" t="s">
        <v>300</v>
      </c>
      <c r="DM36" s="63" t="s">
        <v>300</v>
      </c>
      <c r="DN36" s="63" t="s">
        <v>300</v>
      </c>
      <c r="DO36" s="63" t="s">
        <v>300</v>
      </c>
      <c r="DR36" s="16" t="s">
        <v>279</v>
      </c>
      <c r="DS36" s="63" t="s">
        <v>300</v>
      </c>
      <c r="DT36" s="63" t="s">
        <v>300</v>
      </c>
      <c r="DU36" s="63" t="s">
        <v>300</v>
      </c>
      <c r="DV36" s="63" t="s">
        <v>300</v>
      </c>
      <c r="DW36" s="63" t="s">
        <v>300</v>
      </c>
      <c r="DX36" s="63" t="s">
        <v>300</v>
      </c>
      <c r="DY36" s="63" t="s">
        <v>300</v>
      </c>
      <c r="DZ36" s="63" t="s">
        <v>300</v>
      </c>
      <c r="EA36" s="63" t="s">
        <v>300</v>
      </c>
      <c r="EB36" s="63" t="s">
        <v>300</v>
      </c>
      <c r="EC36" s="63" t="s">
        <v>300</v>
      </c>
      <c r="ED36" s="63" t="s">
        <v>300</v>
      </c>
      <c r="EE36" s="63" t="s">
        <v>300</v>
      </c>
      <c r="EF36" s="63" t="s">
        <v>300</v>
      </c>
      <c r="EG36" s="63" t="s">
        <v>300</v>
      </c>
      <c r="EH36" s="63" t="s">
        <v>300</v>
      </c>
      <c r="EI36" s="63" t="s">
        <v>300</v>
      </c>
      <c r="EJ36" s="63" t="s">
        <v>300</v>
      </c>
      <c r="EK36" s="63" t="s">
        <v>300</v>
      </c>
      <c r="EL36" s="63" t="s">
        <v>300</v>
      </c>
      <c r="EM36" s="63" t="s">
        <v>300</v>
      </c>
      <c r="EP36" s="16" t="s">
        <v>279</v>
      </c>
      <c r="EQ36" s="63" t="s">
        <v>300</v>
      </c>
      <c r="ER36" s="63" t="s">
        <v>300</v>
      </c>
      <c r="ES36" s="63" t="s">
        <v>300</v>
      </c>
      <c r="ET36" s="63" t="s">
        <v>300</v>
      </c>
      <c r="EU36" s="63" t="s">
        <v>300</v>
      </c>
      <c r="EV36" s="63" t="s">
        <v>300</v>
      </c>
      <c r="EW36" s="63" t="s">
        <v>300</v>
      </c>
      <c r="EX36" s="63" t="s">
        <v>300</v>
      </c>
      <c r="EY36" s="63" t="s">
        <v>300</v>
      </c>
      <c r="EZ36" s="63" t="s">
        <v>300</v>
      </c>
      <c r="FA36" s="63" t="s">
        <v>300</v>
      </c>
      <c r="FB36" s="63" t="s">
        <v>300</v>
      </c>
      <c r="FC36" s="63" t="s">
        <v>300</v>
      </c>
      <c r="FD36" s="63" t="s">
        <v>300</v>
      </c>
      <c r="FE36" s="63" t="s">
        <v>300</v>
      </c>
      <c r="FF36" s="63" t="s">
        <v>300</v>
      </c>
      <c r="FG36" s="63" t="s">
        <v>300</v>
      </c>
      <c r="FH36" s="63" t="s">
        <v>300</v>
      </c>
      <c r="FI36" s="63" t="s">
        <v>300</v>
      </c>
      <c r="FJ36" s="63" t="s">
        <v>300</v>
      </c>
      <c r="FK36" s="63" t="s">
        <v>300</v>
      </c>
    </row>
    <row r="37" spans="2:167">
      <c r="B37" s="62" t="s">
        <v>283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0.004648</v>
      </c>
      <c r="I37" s="30">
        <v>0.008113</v>
      </c>
      <c r="J37" s="30">
        <v>0.005909</v>
      </c>
      <c r="K37" s="30">
        <v>0.008229</v>
      </c>
      <c r="L37" s="30">
        <v>0.008646</v>
      </c>
      <c r="M37" s="30">
        <v>0.009897</v>
      </c>
      <c r="N37" s="30">
        <v>0.010945</v>
      </c>
      <c r="O37" s="30">
        <v>0.011689</v>
      </c>
      <c r="P37" s="30">
        <v>0.013741</v>
      </c>
      <c r="Q37" s="30">
        <v>0.009463</v>
      </c>
      <c r="R37" s="30">
        <v>0.007242</v>
      </c>
      <c r="S37" s="30">
        <v>0.006257</v>
      </c>
      <c r="T37" s="30">
        <v>0.005213</v>
      </c>
      <c r="U37" s="30">
        <v>0.005531</v>
      </c>
      <c r="V37" s="30">
        <v>0.005027</v>
      </c>
      <c r="W37" s="30">
        <v>0.005038</v>
      </c>
      <c r="Z37" s="62" t="s">
        <v>283</v>
      </c>
      <c r="AA37" s="30">
        <v>0.365887</v>
      </c>
      <c r="AB37" s="30">
        <v>0.331793</v>
      </c>
      <c r="AC37" s="30">
        <v>0.356383</v>
      </c>
      <c r="AD37" s="30">
        <v>0.379481</v>
      </c>
      <c r="AE37" s="30">
        <v>0.376989</v>
      </c>
      <c r="AF37" s="30">
        <v>0.388042</v>
      </c>
      <c r="AG37" s="30">
        <v>0.359871</v>
      </c>
      <c r="AH37" s="30">
        <v>0.33937</v>
      </c>
      <c r="AI37" s="30">
        <v>0.331674</v>
      </c>
      <c r="AJ37" s="30">
        <v>0.340492</v>
      </c>
      <c r="AK37" s="30">
        <v>0.284885</v>
      </c>
      <c r="AL37" s="30">
        <v>0.250392</v>
      </c>
      <c r="AM37" s="30">
        <v>0.241009</v>
      </c>
      <c r="AN37" s="30">
        <v>0.225873</v>
      </c>
      <c r="AO37" s="30">
        <v>0.207934</v>
      </c>
      <c r="AP37" s="30">
        <v>0.204006</v>
      </c>
      <c r="AQ37" s="30">
        <v>0.213069</v>
      </c>
      <c r="AR37" s="30">
        <v>0.213512</v>
      </c>
      <c r="AS37" s="30">
        <v>0.219072</v>
      </c>
      <c r="AT37" s="30">
        <v>0.232299</v>
      </c>
      <c r="AU37" s="30">
        <v>0.230232</v>
      </c>
      <c r="AX37" s="62" t="s">
        <v>283</v>
      </c>
      <c r="AY37" s="30">
        <v>3.697038</v>
      </c>
      <c r="AZ37" s="30">
        <v>3.867004</v>
      </c>
      <c r="BA37" s="30">
        <v>3.889451</v>
      </c>
      <c r="BB37" s="30">
        <v>4.042312</v>
      </c>
      <c r="BC37" s="30">
        <v>3.998625</v>
      </c>
      <c r="BD37" s="30">
        <v>4.149709</v>
      </c>
      <c r="BE37" s="30">
        <v>4.071159</v>
      </c>
      <c r="BF37" s="30">
        <v>4.211545</v>
      </c>
      <c r="BG37" s="30">
        <v>4.130998</v>
      </c>
      <c r="BH37" s="30">
        <v>3.776329</v>
      </c>
      <c r="BI37" s="30">
        <v>3.81748</v>
      </c>
      <c r="BJ37" s="30">
        <v>4.197656</v>
      </c>
      <c r="BK37" s="30">
        <v>3.992584</v>
      </c>
      <c r="BL37" s="30">
        <v>4.100683</v>
      </c>
      <c r="BM37" s="30">
        <v>3.859079</v>
      </c>
      <c r="BN37" s="30">
        <v>4.133617</v>
      </c>
      <c r="BO37" s="30">
        <v>3.915159</v>
      </c>
      <c r="BP37" s="30">
        <v>3.943999</v>
      </c>
      <c r="BQ37" s="30">
        <v>4.67056</v>
      </c>
      <c r="BR37" s="30">
        <v>3.82467</v>
      </c>
      <c r="BS37" s="30">
        <v>3.857767</v>
      </c>
      <c r="BV37" s="62" t="s">
        <v>283</v>
      </c>
      <c r="BW37" s="30">
        <v>0.343684</v>
      </c>
      <c r="BX37" s="30">
        <v>0.324187</v>
      </c>
      <c r="BY37" s="30">
        <v>0.317078</v>
      </c>
      <c r="BZ37" s="30">
        <v>0.314101</v>
      </c>
      <c r="CA37" s="30">
        <v>0.304245</v>
      </c>
      <c r="CB37" s="30">
        <v>0.283062</v>
      </c>
      <c r="CC37" s="30">
        <v>0.244827</v>
      </c>
      <c r="CD37" s="30">
        <v>0.252807</v>
      </c>
      <c r="CE37" s="30">
        <v>0.252818</v>
      </c>
      <c r="CF37" s="30">
        <v>0.244534</v>
      </c>
      <c r="CG37" s="30">
        <v>0.238256</v>
      </c>
      <c r="CH37" s="30">
        <v>0.247463</v>
      </c>
      <c r="CI37" s="30">
        <v>0.280398</v>
      </c>
      <c r="CJ37" s="30">
        <v>0.258305</v>
      </c>
      <c r="CK37" s="30">
        <v>0.253429</v>
      </c>
      <c r="CL37" s="30">
        <v>0.244064</v>
      </c>
      <c r="CM37" s="30">
        <v>0.250176</v>
      </c>
      <c r="CN37" s="30">
        <v>0.264842</v>
      </c>
      <c r="CO37" s="30">
        <v>0.260535</v>
      </c>
      <c r="CP37" s="30">
        <v>0.253226</v>
      </c>
      <c r="CQ37" s="30">
        <v>0.261171</v>
      </c>
      <c r="CT37" s="62" t="s">
        <v>283</v>
      </c>
      <c r="CU37" s="30">
        <v>0.41334</v>
      </c>
      <c r="CV37" s="30">
        <v>0.437783</v>
      </c>
      <c r="CW37" s="30">
        <v>0.41057</v>
      </c>
      <c r="CX37" s="30">
        <v>0.366441</v>
      </c>
      <c r="CY37" s="30">
        <v>0.351342</v>
      </c>
      <c r="CZ37" s="30">
        <v>0.344474</v>
      </c>
      <c r="DA37" s="30">
        <v>0.373891</v>
      </c>
      <c r="DB37" s="30">
        <v>0.3448</v>
      </c>
      <c r="DC37" s="30">
        <v>0.360757</v>
      </c>
      <c r="DD37" s="30">
        <v>0.362171</v>
      </c>
      <c r="DE37" s="30">
        <v>0.437394</v>
      </c>
      <c r="DF37" s="30">
        <v>0.427967</v>
      </c>
      <c r="DG37" s="30">
        <v>0.405391</v>
      </c>
      <c r="DH37" s="30">
        <v>0.433334</v>
      </c>
      <c r="DI37" s="30">
        <v>0.424587</v>
      </c>
      <c r="DJ37" s="30">
        <v>0.43859</v>
      </c>
      <c r="DK37" s="30">
        <v>0.441276</v>
      </c>
      <c r="DL37" s="30">
        <v>0.474712</v>
      </c>
      <c r="DM37" s="30">
        <v>0.483494</v>
      </c>
      <c r="DN37" s="30">
        <v>0.49776</v>
      </c>
      <c r="DO37" s="30">
        <v>0.483706</v>
      </c>
      <c r="DR37" s="62" t="s">
        <v>283</v>
      </c>
      <c r="DS37" s="30">
        <v>1.979157</v>
      </c>
      <c r="DT37" s="30">
        <v>1.88727</v>
      </c>
      <c r="DU37" s="30">
        <v>1.964459</v>
      </c>
      <c r="DV37" s="30">
        <v>2.044763</v>
      </c>
      <c r="DW37" s="30">
        <v>2.07893</v>
      </c>
      <c r="DX37" s="30">
        <v>2.050059</v>
      </c>
      <c r="DY37" s="30">
        <v>2.006407</v>
      </c>
      <c r="DZ37" s="30">
        <v>2.298804</v>
      </c>
      <c r="EA37" s="30">
        <v>2.235647</v>
      </c>
      <c r="EB37" s="30">
        <v>2.119074</v>
      </c>
      <c r="EC37" s="30">
        <v>2.13782</v>
      </c>
      <c r="ED37" s="30">
        <v>2.250364</v>
      </c>
      <c r="EE37" s="30">
        <v>2.24644</v>
      </c>
      <c r="EF37" s="30">
        <v>2.17606</v>
      </c>
      <c r="EG37" s="30">
        <v>2.082898</v>
      </c>
      <c r="EH37" s="30">
        <v>2.160015</v>
      </c>
      <c r="EI37" s="30">
        <v>1.860354</v>
      </c>
      <c r="EJ37" s="30">
        <v>2.220161</v>
      </c>
      <c r="EK37" s="30">
        <v>2.142412</v>
      </c>
      <c r="EL37" s="30">
        <v>2.10086</v>
      </c>
      <c r="EM37" s="30">
        <v>2.185573</v>
      </c>
      <c r="EP37" s="62" t="s">
        <v>283</v>
      </c>
      <c r="EQ37" s="30">
        <v>1.324236</v>
      </c>
      <c r="ER37" s="30">
        <v>1.31419</v>
      </c>
      <c r="ES37" s="30">
        <v>1.379445</v>
      </c>
      <c r="ET37" s="30">
        <v>1.395028</v>
      </c>
      <c r="EU37" s="30">
        <v>1.384661</v>
      </c>
      <c r="EV37" s="30">
        <v>1.471945</v>
      </c>
      <c r="EW37" s="30">
        <v>1.487196</v>
      </c>
      <c r="EX37" s="30">
        <v>1.443819</v>
      </c>
      <c r="EY37" s="30">
        <v>1.390996</v>
      </c>
      <c r="EZ37" s="30">
        <v>1.453234</v>
      </c>
      <c r="FA37" s="30">
        <v>1.278385</v>
      </c>
      <c r="FB37" s="30">
        <v>1.482244</v>
      </c>
      <c r="FC37" s="30">
        <v>1.423099</v>
      </c>
      <c r="FD37" s="30">
        <v>1.449906</v>
      </c>
      <c r="FE37" s="30">
        <v>1.422015</v>
      </c>
      <c r="FF37" s="30">
        <v>1.440249</v>
      </c>
      <c r="FG37" s="30">
        <v>1.495058</v>
      </c>
      <c r="FH37" s="30">
        <v>1.680838</v>
      </c>
      <c r="FI37" s="30">
        <v>1.510578</v>
      </c>
      <c r="FJ37" s="30">
        <v>1.534583</v>
      </c>
      <c r="FK37" s="30">
        <v>1.653496</v>
      </c>
    </row>
    <row r="38" spans="2:167">
      <c r="B38" s="62" t="s">
        <v>281</v>
      </c>
      <c r="C38" s="30">
        <v>0.546663</v>
      </c>
      <c r="D38" s="30">
        <v>0.573524</v>
      </c>
      <c r="E38" s="30">
        <v>0.601612</v>
      </c>
      <c r="F38" s="30">
        <v>0.539785</v>
      </c>
      <c r="G38" s="30">
        <v>0.510294</v>
      </c>
      <c r="H38" s="30">
        <v>0.477448</v>
      </c>
      <c r="I38" s="30">
        <v>0.521415</v>
      </c>
      <c r="J38" s="30">
        <v>0.615025</v>
      </c>
      <c r="K38" s="30">
        <v>0.564026</v>
      </c>
      <c r="L38" s="30">
        <v>0.54699</v>
      </c>
      <c r="M38" s="30">
        <v>0.601376</v>
      </c>
      <c r="N38" s="30">
        <v>0.63548</v>
      </c>
      <c r="O38" s="30">
        <v>0.561517</v>
      </c>
      <c r="P38" s="30">
        <v>0.444996</v>
      </c>
      <c r="Q38" s="30">
        <v>0.36678</v>
      </c>
      <c r="R38" s="30">
        <v>0.328365</v>
      </c>
      <c r="S38" s="30">
        <v>0.305819</v>
      </c>
      <c r="T38" s="30">
        <v>0.300605</v>
      </c>
      <c r="U38" s="30">
        <v>0.340995</v>
      </c>
      <c r="V38" s="30">
        <v>0.330268</v>
      </c>
      <c r="W38" s="30">
        <v>0.343937</v>
      </c>
      <c r="Z38" s="62" t="s">
        <v>281</v>
      </c>
      <c r="AA38" s="30">
        <v>0.46617</v>
      </c>
      <c r="AB38" s="30">
        <v>0.451752</v>
      </c>
      <c r="AC38" s="30">
        <v>0.418004</v>
      </c>
      <c r="AD38" s="30">
        <v>0.364301</v>
      </c>
      <c r="AE38" s="30">
        <v>0.451791</v>
      </c>
      <c r="AF38" s="30">
        <v>0.36042</v>
      </c>
      <c r="AG38" s="30">
        <v>0.340826</v>
      </c>
      <c r="AH38" s="30">
        <v>0.316263</v>
      </c>
      <c r="AI38" s="30">
        <v>0.255073</v>
      </c>
      <c r="AJ38" s="30">
        <v>0.216684</v>
      </c>
      <c r="AK38" s="30">
        <v>0.187234</v>
      </c>
      <c r="AL38" s="30">
        <v>0.139456</v>
      </c>
      <c r="AM38" s="30">
        <v>0.112556</v>
      </c>
      <c r="AN38" s="30">
        <v>0.077034</v>
      </c>
      <c r="AO38" s="30">
        <v>0.060474</v>
      </c>
      <c r="AP38" s="30">
        <v>0.047739</v>
      </c>
      <c r="AQ38" s="30">
        <v>0.046111</v>
      </c>
      <c r="AR38" s="30">
        <v>0.027874</v>
      </c>
      <c r="AS38" s="30">
        <v>0.02498</v>
      </c>
      <c r="AT38" s="30">
        <v>0.021552</v>
      </c>
      <c r="AU38" s="30">
        <v>0.017891</v>
      </c>
      <c r="AX38" s="62" t="s">
        <v>281</v>
      </c>
      <c r="AY38" s="30">
        <v>0.214988</v>
      </c>
      <c r="AZ38" s="30">
        <v>0.230953</v>
      </c>
      <c r="BA38" s="30">
        <v>0.241472</v>
      </c>
      <c r="BB38" s="30">
        <v>0.219304</v>
      </c>
      <c r="BC38" s="30">
        <v>0.216501</v>
      </c>
      <c r="BD38" s="30">
        <v>0.249306</v>
      </c>
      <c r="BE38" s="30">
        <v>0.258134</v>
      </c>
      <c r="BF38" s="30">
        <v>0.238146</v>
      </c>
      <c r="BG38" s="30">
        <v>0.201847</v>
      </c>
      <c r="BH38" s="30">
        <v>0.221505</v>
      </c>
      <c r="BI38" s="30">
        <v>0.228012</v>
      </c>
      <c r="BJ38" s="30">
        <v>0.170999</v>
      </c>
      <c r="BK38" s="30">
        <v>0.152036</v>
      </c>
      <c r="BL38" s="30">
        <v>0.125638</v>
      </c>
      <c r="BM38" s="30">
        <v>0.092537</v>
      </c>
      <c r="BN38" s="30">
        <v>0.081773</v>
      </c>
      <c r="BO38" s="30">
        <v>0.057223</v>
      </c>
      <c r="BP38" s="30">
        <v>0.042797</v>
      </c>
      <c r="BQ38" s="30">
        <v>0.042094</v>
      </c>
      <c r="BR38" s="30">
        <v>0.033567</v>
      </c>
      <c r="BS38" s="30">
        <v>0.031396</v>
      </c>
      <c r="BV38" s="62" t="s">
        <v>281</v>
      </c>
      <c r="BW38" s="30">
        <v>0.001548</v>
      </c>
      <c r="BX38" s="30">
        <v>0.001062</v>
      </c>
      <c r="BY38" s="30">
        <v>0.000785</v>
      </c>
      <c r="BZ38" s="30">
        <v>0.000723</v>
      </c>
      <c r="CA38" s="30">
        <v>0.000645</v>
      </c>
      <c r="CB38" s="30">
        <v>0.000728</v>
      </c>
      <c r="CC38" s="30">
        <v>0.000781</v>
      </c>
      <c r="CD38" s="30">
        <v>0.000763</v>
      </c>
      <c r="CE38" s="30">
        <v>0.0006</v>
      </c>
      <c r="CF38" s="30">
        <v>0.000459</v>
      </c>
      <c r="CG38" s="30">
        <v>0.00096</v>
      </c>
      <c r="CH38" s="30">
        <v>0.000314</v>
      </c>
      <c r="CI38" s="30">
        <v>0.000253</v>
      </c>
      <c r="CJ38" s="30">
        <v>0.000416</v>
      </c>
      <c r="CK38" s="30">
        <v>0.000226</v>
      </c>
      <c r="CL38" s="30">
        <v>0.000195</v>
      </c>
      <c r="CM38" s="30">
        <v>9.5e-5</v>
      </c>
      <c r="CN38" s="30">
        <v>0.000131</v>
      </c>
      <c r="CO38" s="30">
        <v>0.000139</v>
      </c>
      <c r="CP38" s="30">
        <v>0.000107</v>
      </c>
      <c r="CQ38" s="30">
        <v>0.000121</v>
      </c>
      <c r="CT38" s="62" t="s">
        <v>281</v>
      </c>
      <c r="CU38" s="30">
        <v>0.002121</v>
      </c>
      <c r="CV38" s="30">
        <v>0.001513</v>
      </c>
      <c r="CW38" s="30">
        <v>0.001868</v>
      </c>
      <c r="CX38" s="30">
        <v>0.002142</v>
      </c>
      <c r="CY38" s="30">
        <v>0.004158</v>
      </c>
      <c r="CZ38" s="30">
        <v>0.00366</v>
      </c>
      <c r="DA38" s="30">
        <v>0.003313</v>
      </c>
      <c r="DB38" s="30">
        <v>0.002172</v>
      </c>
      <c r="DC38" s="30">
        <v>0.001952</v>
      </c>
      <c r="DD38" s="30">
        <v>0.003129</v>
      </c>
      <c r="DE38" s="30">
        <v>0.002689</v>
      </c>
      <c r="DF38" s="30">
        <v>0.001591</v>
      </c>
      <c r="DG38" s="30">
        <v>0.002528</v>
      </c>
      <c r="DH38" s="30">
        <v>0.001092</v>
      </c>
      <c r="DI38" s="30">
        <v>0.000946</v>
      </c>
      <c r="DJ38" s="30">
        <v>0.001087</v>
      </c>
      <c r="DK38" s="30">
        <v>0.001244</v>
      </c>
      <c r="DL38" s="30">
        <v>0.001326</v>
      </c>
      <c r="DM38" s="30">
        <v>0.000717</v>
      </c>
      <c r="DN38" s="30">
        <v>0.000721</v>
      </c>
      <c r="DO38" s="30">
        <v>0.000539</v>
      </c>
      <c r="DR38" s="62" t="s">
        <v>281</v>
      </c>
      <c r="DS38" s="30">
        <v>0.002429</v>
      </c>
      <c r="DT38" s="30">
        <v>0.000934</v>
      </c>
      <c r="DU38" s="30">
        <v>0.000924</v>
      </c>
      <c r="DV38" s="30">
        <v>0.000507</v>
      </c>
      <c r="DW38" s="30">
        <v>0.000655</v>
      </c>
      <c r="DX38" s="30">
        <v>0.001352</v>
      </c>
      <c r="DY38" s="30">
        <v>0.001078</v>
      </c>
      <c r="DZ38" s="30">
        <v>0.000966</v>
      </c>
      <c r="EA38" s="30">
        <v>0.001569</v>
      </c>
      <c r="EB38" s="30">
        <v>0.002005</v>
      </c>
      <c r="EC38" s="30">
        <v>0.001969</v>
      </c>
      <c r="ED38" s="30">
        <v>0.002079</v>
      </c>
      <c r="EE38" s="30">
        <v>0.00076</v>
      </c>
      <c r="EF38" s="30">
        <v>0.000973</v>
      </c>
      <c r="EG38" s="30">
        <v>0.000651</v>
      </c>
      <c r="EH38" s="30">
        <v>0.000534</v>
      </c>
      <c r="EI38" s="30">
        <v>0.000106</v>
      </c>
      <c r="EJ38" s="30">
        <v>6.4e-5</v>
      </c>
      <c r="EK38" s="30">
        <v>7.3e-5</v>
      </c>
      <c r="EL38" s="30">
        <v>0.000452</v>
      </c>
      <c r="EM38" s="30">
        <v>0.000283</v>
      </c>
      <c r="EP38" s="62" t="s">
        <v>281</v>
      </c>
      <c r="EQ38" s="30">
        <v>0.053933</v>
      </c>
      <c r="ER38" s="30">
        <v>0.061224</v>
      </c>
      <c r="ES38" s="30">
        <v>0.019991</v>
      </c>
      <c r="ET38" s="30">
        <v>0.018025</v>
      </c>
      <c r="EU38" s="30">
        <v>0.028088</v>
      </c>
      <c r="EV38" s="30">
        <v>0.038804</v>
      </c>
      <c r="EW38" s="30">
        <v>0.03696</v>
      </c>
      <c r="EX38" s="30">
        <v>0.037875</v>
      </c>
      <c r="EY38" s="30">
        <v>0.026526</v>
      </c>
      <c r="EZ38" s="30">
        <v>0.024445</v>
      </c>
      <c r="FA38" s="30">
        <v>0.019046</v>
      </c>
      <c r="FB38" s="30">
        <v>0.015067</v>
      </c>
      <c r="FC38" s="30">
        <v>0.012423</v>
      </c>
      <c r="FD38" s="30">
        <v>0.012195</v>
      </c>
      <c r="FE38" s="30">
        <v>0.011046</v>
      </c>
      <c r="FF38" s="30">
        <v>0.010668</v>
      </c>
      <c r="FG38" s="30">
        <v>0.00764</v>
      </c>
      <c r="FH38" s="30">
        <v>0.005272</v>
      </c>
      <c r="FI38" s="30">
        <v>0.005828</v>
      </c>
      <c r="FJ38" s="30">
        <v>0.005197</v>
      </c>
      <c r="FK38" s="30">
        <v>0.004106</v>
      </c>
    </row>
    <row r="39" ht="14" spans="2:167">
      <c r="B39" s="62" t="s">
        <v>294</v>
      </c>
      <c r="C39" s="30">
        <v>0.005873</v>
      </c>
      <c r="D39" s="30">
        <v>0.006073</v>
      </c>
      <c r="E39" s="30">
        <v>0.005404</v>
      </c>
      <c r="F39" s="30">
        <v>0.004524</v>
      </c>
      <c r="G39" s="30">
        <v>0.003742</v>
      </c>
      <c r="H39" s="30">
        <v>0.004931</v>
      </c>
      <c r="I39" s="30">
        <v>0.005211</v>
      </c>
      <c r="J39" s="30">
        <v>0.00497</v>
      </c>
      <c r="K39" s="30">
        <v>0.004606</v>
      </c>
      <c r="L39" s="30">
        <v>0.004381</v>
      </c>
      <c r="M39" s="30">
        <v>0.005357</v>
      </c>
      <c r="N39" s="30">
        <v>0.004147</v>
      </c>
      <c r="O39" s="30">
        <v>0.003958</v>
      </c>
      <c r="P39" s="30">
        <v>0.003571</v>
      </c>
      <c r="Q39" s="30">
        <v>0.003214</v>
      </c>
      <c r="R39" s="30">
        <v>0.00391</v>
      </c>
      <c r="S39" s="30">
        <v>0.004128</v>
      </c>
      <c r="T39" s="30">
        <v>0.003838</v>
      </c>
      <c r="U39" s="30">
        <v>0.00131</v>
      </c>
      <c r="V39" s="30">
        <v>0.001708</v>
      </c>
      <c r="W39" s="30">
        <v>0.001516</v>
      </c>
      <c r="Z39" s="62" t="s">
        <v>294</v>
      </c>
      <c r="AA39" s="30">
        <v>0.002009</v>
      </c>
      <c r="AB39" s="30">
        <v>0.002164</v>
      </c>
      <c r="AC39" s="30">
        <v>0.00225</v>
      </c>
      <c r="AD39" s="30">
        <v>0.00152</v>
      </c>
      <c r="AE39" s="30">
        <v>0.001548</v>
      </c>
      <c r="AF39" s="30">
        <v>0.002892</v>
      </c>
      <c r="AG39" s="30">
        <v>0.002678</v>
      </c>
      <c r="AH39" s="30">
        <v>0.002931</v>
      </c>
      <c r="AI39" s="30">
        <v>0.002522</v>
      </c>
      <c r="AJ39" s="30">
        <v>0.002364</v>
      </c>
      <c r="AK39" s="30">
        <v>0.003263</v>
      </c>
      <c r="AL39" s="30">
        <v>0.003368</v>
      </c>
      <c r="AM39" s="30">
        <v>0.003724</v>
      </c>
      <c r="AN39" s="30">
        <v>0.003674</v>
      </c>
      <c r="AO39" s="30">
        <v>0.00352</v>
      </c>
      <c r="AP39" s="30">
        <v>0.00374</v>
      </c>
      <c r="AQ39" s="30">
        <v>0.004203</v>
      </c>
      <c r="AR39" s="30">
        <v>0.003846</v>
      </c>
      <c r="AS39" s="30">
        <v>0.004063</v>
      </c>
      <c r="AT39" s="30">
        <v>0.004221</v>
      </c>
      <c r="AU39" s="30">
        <v>0.00361</v>
      </c>
      <c r="AX39" s="62" t="s">
        <v>294</v>
      </c>
      <c r="AY39" s="30">
        <v>0.015843</v>
      </c>
      <c r="AZ39" s="30">
        <v>0.018868</v>
      </c>
      <c r="BA39" s="30">
        <v>0.017091</v>
      </c>
      <c r="BB39" s="30">
        <v>0.019962</v>
      </c>
      <c r="BC39" s="30">
        <v>0.020672</v>
      </c>
      <c r="BD39" s="30">
        <v>0.026743</v>
      </c>
      <c r="BE39" s="30">
        <v>0.03541</v>
      </c>
      <c r="BF39" s="30">
        <v>0.037881</v>
      </c>
      <c r="BG39" s="30">
        <v>0.037714</v>
      </c>
      <c r="BH39" s="30">
        <v>0.035651</v>
      </c>
      <c r="BI39" s="30">
        <v>0.040809</v>
      </c>
      <c r="BJ39" s="30">
        <v>0.049852</v>
      </c>
      <c r="BK39" s="30">
        <v>0.06716</v>
      </c>
      <c r="BL39" s="30">
        <v>0.041554</v>
      </c>
      <c r="BM39" s="30">
        <v>0.03573</v>
      </c>
      <c r="BN39" s="30">
        <v>0.03871</v>
      </c>
      <c r="BO39" s="30">
        <v>0.057906</v>
      </c>
      <c r="BP39" s="30">
        <v>0.056872</v>
      </c>
      <c r="BQ39" s="30">
        <v>0.042358</v>
      </c>
      <c r="BR39" s="30">
        <v>0.041816</v>
      </c>
      <c r="BS39" s="30">
        <v>0.048065</v>
      </c>
      <c r="BV39" s="62" t="s">
        <v>294</v>
      </c>
      <c r="BW39" s="30">
        <v>0.000873</v>
      </c>
      <c r="BX39" s="30">
        <v>0.001046</v>
      </c>
      <c r="BY39" s="30">
        <v>0.00083</v>
      </c>
      <c r="BZ39" s="30">
        <v>0.000792</v>
      </c>
      <c r="CA39" s="30">
        <v>0.000943</v>
      </c>
      <c r="CB39" s="30">
        <v>0.000869</v>
      </c>
      <c r="CC39" s="30">
        <v>0.000921</v>
      </c>
      <c r="CD39" s="30">
        <v>0.00099</v>
      </c>
      <c r="CE39" s="30">
        <v>0.000969</v>
      </c>
      <c r="CF39" s="30">
        <v>0.000827</v>
      </c>
      <c r="CG39" s="30">
        <v>0.000577</v>
      </c>
      <c r="CH39" s="30">
        <v>0.000415</v>
      </c>
      <c r="CI39" s="30">
        <v>0.000415</v>
      </c>
      <c r="CJ39" s="30">
        <v>0.00032</v>
      </c>
      <c r="CK39" s="30">
        <v>0.000214</v>
      </c>
      <c r="CL39" s="30">
        <v>0.000212</v>
      </c>
      <c r="CM39" s="30">
        <v>0.000145</v>
      </c>
      <c r="CN39" s="30">
        <v>0.000234</v>
      </c>
      <c r="CO39" s="30">
        <v>0.000246</v>
      </c>
      <c r="CP39" s="30">
        <v>0.000232</v>
      </c>
      <c r="CQ39" s="30">
        <v>0.000266</v>
      </c>
      <c r="CT39" s="62" t="s">
        <v>294</v>
      </c>
      <c r="CU39" s="30">
        <v>0.010175</v>
      </c>
      <c r="CV39" s="30">
        <v>0.013369</v>
      </c>
      <c r="CW39" s="30">
        <v>0.013817</v>
      </c>
      <c r="CX39" s="30">
        <v>0.013416</v>
      </c>
      <c r="CY39" s="30">
        <v>0.015946</v>
      </c>
      <c r="CZ39" s="30">
        <v>0.012632</v>
      </c>
      <c r="DA39" s="30">
        <v>0.017334</v>
      </c>
      <c r="DB39" s="30">
        <v>0.017164</v>
      </c>
      <c r="DC39" s="30">
        <v>0.017885</v>
      </c>
      <c r="DD39" s="30">
        <v>0.014101</v>
      </c>
      <c r="DE39" s="30">
        <v>0.016771</v>
      </c>
      <c r="DF39" s="30">
        <v>0.008059</v>
      </c>
      <c r="DG39" s="30">
        <v>0.006763</v>
      </c>
      <c r="DH39" s="30">
        <v>0.004581</v>
      </c>
      <c r="DI39" s="30">
        <v>0.004019</v>
      </c>
      <c r="DJ39" s="30">
        <v>0.003787</v>
      </c>
      <c r="DK39" s="30">
        <v>0.00334</v>
      </c>
      <c r="DL39" s="30">
        <v>0.002605</v>
      </c>
      <c r="DM39" s="30">
        <v>0.00276</v>
      </c>
      <c r="DN39" s="30">
        <v>0.003158</v>
      </c>
      <c r="DO39" s="30">
        <v>0.002204</v>
      </c>
      <c r="DR39" s="62" t="s">
        <v>294</v>
      </c>
      <c r="DS39" s="30">
        <v>0.007947</v>
      </c>
      <c r="DT39" s="30">
        <v>0.017939</v>
      </c>
      <c r="DU39" s="30">
        <v>0.009961</v>
      </c>
      <c r="DV39" s="30">
        <v>0.01006</v>
      </c>
      <c r="DW39" s="30">
        <v>0.010735</v>
      </c>
      <c r="DX39" s="30">
        <v>0.007873</v>
      </c>
      <c r="DY39" s="30">
        <v>0.008524</v>
      </c>
      <c r="DZ39" s="30">
        <v>0.013476</v>
      </c>
      <c r="EA39" s="30">
        <v>0.016273</v>
      </c>
      <c r="EB39" s="30">
        <v>0.01782</v>
      </c>
      <c r="EC39" s="30">
        <v>0.021614</v>
      </c>
      <c r="ED39" s="30">
        <v>0.022434</v>
      </c>
      <c r="EE39" s="30">
        <v>0.020966</v>
      </c>
      <c r="EF39" s="30">
        <v>0.015477</v>
      </c>
      <c r="EG39" s="30">
        <v>0.011446</v>
      </c>
      <c r="EH39" s="30">
        <v>0.010251</v>
      </c>
      <c r="EI39" s="30">
        <v>0.00839</v>
      </c>
      <c r="EJ39" s="30">
        <v>0.007642</v>
      </c>
      <c r="EK39" s="30">
        <v>0.008452</v>
      </c>
      <c r="EL39" s="30">
        <v>0.007947</v>
      </c>
      <c r="EM39" s="30">
        <v>0.007792</v>
      </c>
      <c r="EP39" s="62" t="s">
        <v>294</v>
      </c>
      <c r="EQ39" s="30">
        <v>0.004632</v>
      </c>
      <c r="ER39" s="30">
        <v>0.004833</v>
      </c>
      <c r="ES39" s="30">
        <v>0.005912</v>
      </c>
      <c r="ET39" s="30">
        <v>0.005407</v>
      </c>
      <c r="EU39" s="30">
        <v>0.004666</v>
      </c>
      <c r="EV39" s="30">
        <v>0.014289</v>
      </c>
      <c r="EW39" s="30">
        <v>0.007056</v>
      </c>
      <c r="EX39" s="30">
        <v>0.006387</v>
      </c>
      <c r="EY39" s="30">
        <v>0.006078</v>
      </c>
      <c r="EZ39" s="30">
        <v>0.005184</v>
      </c>
      <c r="FA39" s="30">
        <v>0.006383</v>
      </c>
      <c r="FB39" s="30">
        <v>0.006113</v>
      </c>
      <c r="FC39" s="30">
        <v>0.00677</v>
      </c>
      <c r="FD39" s="30">
        <v>0.007251</v>
      </c>
      <c r="FE39" s="30">
        <v>0.007238</v>
      </c>
      <c r="FF39" s="30">
        <v>0.009074</v>
      </c>
      <c r="FG39" s="30">
        <v>0.008794</v>
      </c>
      <c r="FH39" s="30">
        <v>0.010984</v>
      </c>
      <c r="FI39" s="30">
        <v>0.01821</v>
      </c>
      <c r="FJ39" s="30">
        <v>0.017515</v>
      </c>
      <c r="FK39" s="30">
        <v>0.015194</v>
      </c>
    </row>
    <row r="40" spans="2:167">
      <c r="B40" s="62" t="s">
        <v>272</v>
      </c>
      <c r="C40" s="30">
        <v>0.019737</v>
      </c>
      <c r="D40" s="30">
        <v>0.016166</v>
      </c>
      <c r="E40" s="30">
        <v>0.013747</v>
      </c>
      <c r="F40" s="30">
        <v>0.011707</v>
      </c>
      <c r="G40" s="30">
        <v>0.014549</v>
      </c>
      <c r="H40" s="30">
        <v>0.016578</v>
      </c>
      <c r="I40" s="30">
        <v>0.019007</v>
      </c>
      <c r="J40" s="30">
        <v>0.023521</v>
      </c>
      <c r="K40" s="30">
        <v>0.020793</v>
      </c>
      <c r="L40" s="30">
        <v>0.02082</v>
      </c>
      <c r="M40" s="30">
        <v>0.02004</v>
      </c>
      <c r="N40" s="30">
        <v>0.018987</v>
      </c>
      <c r="O40" s="30">
        <v>0.019879</v>
      </c>
      <c r="P40" s="30">
        <v>0.019455</v>
      </c>
      <c r="Q40" s="30">
        <v>0.015552</v>
      </c>
      <c r="R40" s="30">
        <v>0.014404</v>
      </c>
      <c r="S40" s="30">
        <v>0.012765</v>
      </c>
      <c r="T40" s="30">
        <v>0.010567</v>
      </c>
      <c r="U40" s="30">
        <v>0.010532</v>
      </c>
      <c r="V40" s="30">
        <v>0.008831</v>
      </c>
      <c r="W40" s="30">
        <v>0.008767</v>
      </c>
      <c r="Z40" s="62" t="s">
        <v>272</v>
      </c>
      <c r="AA40" s="30">
        <v>0.004833</v>
      </c>
      <c r="AB40" s="30">
        <v>0.004486</v>
      </c>
      <c r="AC40" s="30">
        <v>0.004437</v>
      </c>
      <c r="AD40" s="30">
        <v>0.003613</v>
      </c>
      <c r="AE40" s="30">
        <v>0.00379</v>
      </c>
      <c r="AF40" s="30">
        <v>0.005306</v>
      </c>
      <c r="AG40" s="30">
        <v>0.007032</v>
      </c>
      <c r="AH40" s="30">
        <v>0.008158</v>
      </c>
      <c r="AI40" s="30">
        <v>0.008973</v>
      </c>
      <c r="AJ40" s="30">
        <v>0.009459</v>
      </c>
      <c r="AK40" s="30">
        <v>0.009387</v>
      </c>
      <c r="AL40" s="30">
        <v>0.009604</v>
      </c>
      <c r="AM40" s="30">
        <v>0.008375</v>
      </c>
      <c r="AN40" s="30">
        <v>0.007638</v>
      </c>
      <c r="AO40" s="30">
        <v>0.006745</v>
      </c>
      <c r="AP40" s="30">
        <v>0.006017</v>
      </c>
      <c r="AQ40" s="30">
        <v>0.005201</v>
      </c>
      <c r="AR40" s="30">
        <v>0.004153</v>
      </c>
      <c r="AS40" s="30">
        <v>0.003731</v>
      </c>
      <c r="AT40" s="30">
        <v>0.003123</v>
      </c>
      <c r="AU40" s="30">
        <v>0.003002</v>
      </c>
      <c r="AX40" s="62" t="s">
        <v>272</v>
      </c>
      <c r="AY40" s="30">
        <v>0.018421</v>
      </c>
      <c r="AZ40" s="30">
        <v>0.019239</v>
      </c>
      <c r="BA40" s="30">
        <v>0.016905</v>
      </c>
      <c r="BB40" s="30">
        <v>0.016454</v>
      </c>
      <c r="BC40" s="30">
        <v>0.017526</v>
      </c>
      <c r="BD40" s="30">
        <v>0.017993</v>
      </c>
      <c r="BE40" s="30">
        <v>0.020792</v>
      </c>
      <c r="BF40" s="30">
        <v>0.023049</v>
      </c>
      <c r="BG40" s="30">
        <v>0.022089</v>
      </c>
      <c r="BH40" s="30">
        <v>0.02263</v>
      </c>
      <c r="BI40" s="30">
        <v>0.02064</v>
      </c>
      <c r="BJ40" s="30">
        <v>0.020391</v>
      </c>
      <c r="BK40" s="30">
        <v>0.019457</v>
      </c>
      <c r="BL40" s="30">
        <v>0.015747</v>
      </c>
      <c r="BM40" s="30">
        <v>0.012095</v>
      </c>
      <c r="BN40" s="30">
        <v>0.009625</v>
      </c>
      <c r="BO40" s="30">
        <v>0.007941</v>
      </c>
      <c r="BP40" s="30">
        <v>0.006405</v>
      </c>
      <c r="BQ40" s="30">
        <v>0.005152</v>
      </c>
      <c r="BR40" s="30">
        <v>0.003607</v>
      </c>
      <c r="BS40" s="30">
        <v>0.003241</v>
      </c>
      <c r="BV40" s="62" t="s">
        <v>272</v>
      </c>
      <c r="BW40" s="30">
        <v>0.001252</v>
      </c>
      <c r="BX40" s="30">
        <v>0.00117</v>
      </c>
      <c r="BY40" s="30">
        <v>0.001137</v>
      </c>
      <c r="BZ40" s="30">
        <v>0.000886</v>
      </c>
      <c r="CA40" s="30">
        <v>0.001161</v>
      </c>
      <c r="CB40" s="30">
        <v>0.001291</v>
      </c>
      <c r="CC40" s="30">
        <v>0.001363</v>
      </c>
      <c r="CD40" s="30">
        <v>0.0014</v>
      </c>
      <c r="CE40" s="30">
        <v>0.001288</v>
      </c>
      <c r="CF40" s="30">
        <v>0.00128</v>
      </c>
      <c r="CG40" s="30">
        <v>0.001128</v>
      </c>
      <c r="CH40" s="30">
        <v>0.000908</v>
      </c>
      <c r="CI40" s="30">
        <v>0.000754</v>
      </c>
      <c r="CJ40" s="30">
        <v>0.000618</v>
      </c>
      <c r="CK40" s="30">
        <v>0.000518</v>
      </c>
      <c r="CL40" s="30">
        <v>0.00051</v>
      </c>
      <c r="CM40" s="30">
        <v>0.000498</v>
      </c>
      <c r="CN40" s="30">
        <v>0.000525</v>
      </c>
      <c r="CO40" s="30">
        <v>0.000551</v>
      </c>
      <c r="CP40" s="30">
        <v>0.000532</v>
      </c>
      <c r="CQ40" s="30">
        <v>0.000523</v>
      </c>
      <c r="CT40" s="62" t="s">
        <v>272</v>
      </c>
      <c r="CU40" s="30">
        <v>0.001399</v>
      </c>
      <c r="CV40" s="30">
        <v>0.001287</v>
      </c>
      <c r="CW40" s="30">
        <v>0.00119</v>
      </c>
      <c r="CX40" s="30">
        <v>0.001077</v>
      </c>
      <c r="CY40" s="30">
        <v>0.000989</v>
      </c>
      <c r="CZ40" s="30">
        <v>0.000677</v>
      </c>
      <c r="DA40" s="30">
        <v>0.000565</v>
      </c>
      <c r="DB40" s="30">
        <v>0.000469</v>
      </c>
      <c r="DC40" s="30">
        <v>0.000567</v>
      </c>
      <c r="DD40" s="30">
        <v>0.000554</v>
      </c>
      <c r="DE40" s="30">
        <v>0.00055</v>
      </c>
      <c r="DF40" s="30">
        <v>0.000563</v>
      </c>
      <c r="DG40" s="30">
        <v>0.000586</v>
      </c>
      <c r="DH40" s="30">
        <v>0.000596</v>
      </c>
      <c r="DI40" s="30">
        <v>0.000602</v>
      </c>
      <c r="DJ40" s="30">
        <v>0.000612</v>
      </c>
      <c r="DK40" s="30">
        <v>0.000679</v>
      </c>
      <c r="DL40" s="30">
        <v>0.000758</v>
      </c>
      <c r="DM40" s="30">
        <v>0.000761</v>
      </c>
      <c r="DN40" s="30">
        <v>0.000613</v>
      </c>
      <c r="DO40" s="30">
        <v>0.000506</v>
      </c>
      <c r="DR40" s="62" t="s">
        <v>272</v>
      </c>
      <c r="DS40" s="30">
        <v>0.005688</v>
      </c>
      <c r="DT40" s="30">
        <v>0.003957</v>
      </c>
      <c r="DU40" s="30">
        <v>0.00281</v>
      </c>
      <c r="DV40" s="30">
        <v>0.001898</v>
      </c>
      <c r="DW40" s="30">
        <v>0.003119</v>
      </c>
      <c r="DX40" s="30">
        <v>0.004336</v>
      </c>
      <c r="DY40" s="30">
        <v>0.005229</v>
      </c>
      <c r="DZ40" s="30">
        <v>0.006506</v>
      </c>
      <c r="EA40" s="30">
        <v>0.0066</v>
      </c>
      <c r="EB40" s="30">
        <v>0.006738</v>
      </c>
      <c r="EC40" s="30">
        <v>0.006342</v>
      </c>
      <c r="ED40" s="30">
        <v>0.005636</v>
      </c>
      <c r="EE40" s="30">
        <v>0.005018</v>
      </c>
      <c r="EF40" s="30">
        <v>0.00419</v>
      </c>
      <c r="EG40" s="30">
        <v>0.003728</v>
      </c>
      <c r="EH40" s="30">
        <v>0.003154</v>
      </c>
      <c r="EI40" s="30">
        <v>0.008617</v>
      </c>
      <c r="EJ40" s="30">
        <v>0.014529</v>
      </c>
      <c r="EK40" s="30">
        <v>0.010408</v>
      </c>
      <c r="EL40" s="30">
        <v>0.006857</v>
      </c>
      <c r="EM40" s="30">
        <v>0.007049</v>
      </c>
      <c r="EP40" s="62" t="s">
        <v>272</v>
      </c>
      <c r="EQ40" s="30">
        <v>0.01492</v>
      </c>
      <c r="ER40" s="30">
        <v>0.013269</v>
      </c>
      <c r="ES40" s="30">
        <v>0.013101</v>
      </c>
      <c r="ET40" s="30">
        <v>0.012086</v>
      </c>
      <c r="EU40" s="30">
        <v>0.010277</v>
      </c>
      <c r="EV40" s="30">
        <v>0.00897</v>
      </c>
      <c r="EW40" s="30">
        <v>0.007189</v>
      </c>
      <c r="EX40" s="30">
        <v>0.006345</v>
      </c>
      <c r="EY40" s="30">
        <v>0.005524</v>
      </c>
      <c r="EZ40" s="30">
        <v>0.005</v>
      </c>
      <c r="FA40" s="30">
        <v>0.004303</v>
      </c>
      <c r="FB40" s="30">
        <v>0.004009</v>
      </c>
      <c r="FC40" s="30">
        <v>0.00363</v>
      </c>
      <c r="FD40" s="30">
        <v>0.003251</v>
      </c>
      <c r="FE40" s="30">
        <v>0.002909</v>
      </c>
      <c r="FF40" s="30">
        <v>0.002444</v>
      </c>
      <c r="FG40" s="30">
        <v>0.002708</v>
      </c>
      <c r="FH40" s="30">
        <v>0.003461</v>
      </c>
      <c r="FI40" s="30">
        <v>0.002994</v>
      </c>
      <c r="FJ40" s="30">
        <v>0.002787</v>
      </c>
      <c r="FK40" s="30">
        <v>0.00284</v>
      </c>
    </row>
    <row r="41" spans="2:167">
      <c r="B41" s="24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Z41" s="24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X41" s="24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V41" s="24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T41" s="24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R41" s="24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P41" s="24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</row>
    <row r="42" ht="13" spans="1:167">
      <c r="A42" s="7"/>
      <c r="B42" s="8" t="s">
        <v>301</v>
      </c>
      <c r="C42" s="26">
        <v>33.870993</v>
      </c>
      <c r="D42" s="26">
        <v>34.422007</v>
      </c>
      <c r="E42" s="26">
        <v>35.0259</v>
      </c>
      <c r="F42" s="26">
        <v>33.318116</v>
      </c>
      <c r="G42" s="26">
        <v>32.355325</v>
      </c>
      <c r="H42" s="26">
        <v>30.947753</v>
      </c>
      <c r="I42" s="26">
        <v>32.491102</v>
      </c>
      <c r="J42" s="26">
        <v>35.588152</v>
      </c>
      <c r="K42" s="26">
        <v>34.788076</v>
      </c>
      <c r="L42" s="26">
        <v>34.490765</v>
      </c>
      <c r="M42" s="26">
        <v>36.249454</v>
      </c>
      <c r="N42" s="26">
        <v>37.500747</v>
      </c>
      <c r="O42" s="26">
        <v>34.580536</v>
      </c>
      <c r="P42" s="26">
        <v>30.715639</v>
      </c>
      <c r="Q42" s="26">
        <v>28.390884</v>
      </c>
      <c r="R42" s="26">
        <v>27.105851</v>
      </c>
      <c r="S42" s="26">
        <v>25.764253</v>
      </c>
      <c r="T42" s="26">
        <v>26.234518</v>
      </c>
      <c r="U42" s="26">
        <v>27.052393</v>
      </c>
      <c r="V42" s="26">
        <v>27.111243</v>
      </c>
      <c r="W42" s="26">
        <v>26.694649</v>
      </c>
      <c r="Y42" s="7"/>
      <c r="Z42" s="8" t="s">
        <v>301</v>
      </c>
      <c r="AA42" s="26">
        <v>16.622309</v>
      </c>
      <c r="AB42" s="26">
        <v>15.688661</v>
      </c>
      <c r="AC42" s="26">
        <v>15.353034</v>
      </c>
      <c r="AD42" s="26">
        <v>14.388694</v>
      </c>
      <c r="AE42" s="26">
        <v>15.554443</v>
      </c>
      <c r="AF42" s="26">
        <v>14.467229</v>
      </c>
      <c r="AG42" s="26">
        <v>13.439741</v>
      </c>
      <c r="AH42" s="26">
        <v>12.946755</v>
      </c>
      <c r="AI42" s="26">
        <v>11.888109</v>
      </c>
      <c r="AJ42" s="26">
        <v>11.351086</v>
      </c>
      <c r="AK42" s="26">
        <v>10.168896</v>
      </c>
      <c r="AL42" s="26">
        <v>8.603085</v>
      </c>
      <c r="AM42" s="26">
        <v>7.884411</v>
      </c>
      <c r="AN42" s="26">
        <v>6.843998</v>
      </c>
      <c r="AO42" s="26">
        <v>6.016702</v>
      </c>
      <c r="AP42" s="26">
        <v>5.920311</v>
      </c>
      <c r="AQ42" s="26">
        <v>6.138982</v>
      </c>
      <c r="AR42" s="26">
        <v>5.865653</v>
      </c>
      <c r="AS42" s="26">
        <v>5.76077</v>
      </c>
      <c r="AT42" s="26">
        <v>5.950637</v>
      </c>
      <c r="AU42" s="26">
        <v>5.496189</v>
      </c>
      <c r="AW42" s="7"/>
      <c r="AX42" s="8" t="s">
        <v>301</v>
      </c>
      <c r="AY42" s="26">
        <v>42.184387</v>
      </c>
      <c r="AZ42" s="26">
        <v>42.421068</v>
      </c>
      <c r="BA42" s="26">
        <v>42.897732</v>
      </c>
      <c r="BB42" s="26">
        <v>42.790432</v>
      </c>
      <c r="BC42" s="26">
        <v>42.486698</v>
      </c>
      <c r="BD42" s="26">
        <v>43.328786</v>
      </c>
      <c r="BE42" s="26">
        <v>43.210731</v>
      </c>
      <c r="BF42" s="26">
        <v>43.56442</v>
      </c>
      <c r="BG42" s="26">
        <v>43.370776</v>
      </c>
      <c r="BH42" s="26">
        <v>42.840166</v>
      </c>
      <c r="BI42" s="26">
        <v>42.982951</v>
      </c>
      <c r="BJ42" s="26">
        <v>43.481145</v>
      </c>
      <c r="BK42" s="26">
        <v>43.230828</v>
      </c>
      <c r="BL42" s="26">
        <v>43.348799</v>
      </c>
      <c r="BM42" s="26">
        <v>42.95577</v>
      </c>
      <c r="BN42" s="26">
        <v>43.314363</v>
      </c>
      <c r="BO42" s="26">
        <v>43.796515</v>
      </c>
      <c r="BP42" s="26">
        <v>43.839037</v>
      </c>
      <c r="BQ42" s="26">
        <v>44.586183</v>
      </c>
      <c r="BR42" s="26">
        <v>43.554048</v>
      </c>
      <c r="BS42" s="26">
        <v>43.473433</v>
      </c>
      <c r="BU42" s="7"/>
      <c r="BV42" s="8" t="s">
        <v>301</v>
      </c>
      <c r="BW42" s="26">
        <v>35.962446</v>
      </c>
      <c r="BX42" s="26">
        <v>35.087291</v>
      </c>
      <c r="BY42" s="26">
        <v>34.677071</v>
      </c>
      <c r="BZ42" s="26">
        <v>34.212328</v>
      </c>
      <c r="CA42" s="26">
        <v>33.334981</v>
      </c>
      <c r="CB42" s="26">
        <v>32.242146</v>
      </c>
      <c r="CC42" s="26">
        <v>31.474858</v>
      </c>
      <c r="CD42" s="26">
        <v>28.915879</v>
      </c>
      <c r="CE42" s="26">
        <v>28.639244</v>
      </c>
      <c r="CF42" s="26">
        <v>27.569274</v>
      </c>
      <c r="CG42" s="26">
        <v>27.434839</v>
      </c>
      <c r="CH42" s="26">
        <v>27.685366</v>
      </c>
      <c r="CI42" s="26">
        <v>28.139455</v>
      </c>
      <c r="CJ42" s="26">
        <v>27.567918</v>
      </c>
      <c r="CK42" s="26">
        <v>27.433807</v>
      </c>
      <c r="CL42" s="26">
        <v>27.213338</v>
      </c>
      <c r="CM42" s="26">
        <v>27.869238</v>
      </c>
      <c r="CN42" s="26">
        <v>28.512792</v>
      </c>
      <c r="CO42" s="26">
        <v>28.173753</v>
      </c>
      <c r="CP42" s="26">
        <v>27.92397</v>
      </c>
      <c r="CQ42" s="26">
        <v>27.916857</v>
      </c>
      <c r="CS42" s="7"/>
      <c r="CT42" s="8" t="s">
        <v>301</v>
      </c>
      <c r="CU42" s="26">
        <v>44.499817</v>
      </c>
      <c r="CV42" s="26">
        <v>44.914421</v>
      </c>
      <c r="CW42" s="26">
        <v>44.782053</v>
      </c>
      <c r="CX42" s="26">
        <v>44.316906</v>
      </c>
      <c r="CY42" s="26">
        <v>44.477292</v>
      </c>
      <c r="CZ42" s="26">
        <v>44.306641</v>
      </c>
      <c r="DA42" s="26">
        <v>45.024193</v>
      </c>
      <c r="DB42" s="26">
        <v>44.667647</v>
      </c>
      <c r="DC42" s="26">
        <v>44.991069</v>
      </c>
      <c r="DD42" s="26">
        <v>44.751689</v>
      </c>
      <c r="DE42" s="26">
        <v>45.535241</v>
      </c>
      <c r="DF42" s="26">
        <v>45.079608</v>
      </c>
      <c r="DG42" s="26">
        <v>45.106776</v>
      </c>
      <c r="DH42" s="26">
        <v>44.909338</v>
      </c>
      <c r="DI42" s="26">
        <v>44.682865</v>
      </c>
      <c r="DJ42" s="26">
        <v>44.665554</v>
      </c>
      <c r="DK42" s="26">
        <v>45.311727</v>
      </c>
      <c r="DL42" s="26">
        <v>45.625146</v>
      </c>
      <c r="DM42" s="26">
        <v>45.91314</v>
      </c>
      <c r="DN42" s="26">
        <v>46.101051</v>
      </c>
      <c r="DO42" s="26">
        <v>45.899837</v>
      </c>
      <c r="DQ42" s="7"/>
      <c r="DR42" s="8" t="s">
        <v>301</v>
      </c>
      <c r="DS42" s="26">
        <v>49.702004</v>
      </c>
      <c r="DT42" s="26">
        <v>49.587983</v>
      </c>
      <c r="DU42" s="26">
        <v>49.537542</v>
      </c>
      <c r="DV42" s="26">
        <v>49.389589</v>
      </c>
      <c r="DW42" s="26">
        <v>49.280283</v>
      </c>
      <c r="DX42" s="26">
        <v>49.049616</v>
      </c>
      <c r="DY42" s="26">
        <v>48.926256</v>
      </c>
      <c r="DZ42" s="26">
        <v>48.939791</v>
      </c>
      <c r="EA42" s="26">
        <v>48.894106</v>
      </c>
      <c r="EB42" s="26">
        <v>48.936113</v>
      </c>
      <c r="EC42" s="26">
        <v>48.943343</v>
      </c>
      <c r="ED42" s="26">
        <v>48.884964</v>
      </c>
      <c r="EE42" s="26">
        <v>48.861934</v>
      </c>
      <c r="EF42" s="26">
        <v>48.704964</v>
      </c>
      <c r="EG42" s="26">
        <v>48.44638</v>
      </c>
      <c r="EH42" s="26">
        <v>48.330023</v>
      </c>
      <c r="EI42" s="26">
        <v>48.373615</v>
      </c>
      <c r="EJ42" s="26">
        <v>48.543735</v>
      </c>
      <c r="EK42" s="26">
        <v>48.47066</v>
      </c>
      <c r="EL42" s="26">
        <v>48.40342</v>
      </c>
      <c r="EM42" s="26">
        <v>48.332001</v>
      </c>
      <c r="EO42" s="7"/>
      <c r="EP42" s="8" t="s">
        <v>301</v>
      </c>
      <c r="EQ42" s="26">
        <v>38.821043</v>
      </c>
      <c r="ER42" s="26">
        <v>38.781407</v>
      </c>
      <c r="ES42" s="26">
        <v>38.549495</v>
      </c>
      <c r="ET42" s="26">
        <v>38.601038</v>
      </c>
      <c r="EU42" s="26">
        <v>38.217082</v>
      </c>
      <c r="EV42" s="26">
        <v>39.012912</v>
      </c>
      <c r="EW42" s="26">
        <v>39.202332</v>
      </c>
      <c r="EX42" s="26">
        <v>39.021838</v>
      </c>
      <c r="EY42" s="26">
        <v>38.397031</v>
      </c>
      <c r="EZ42" s="26">
        <v>38.704307</v>
      </c>
      <c r="FA42" s="26">
        <v>37.711729</v>
      </c>
      <c r="FB42" s="26">
        <v>38.933278</v>
      </c>
      <c r="FC42" s="26">
        <v>38.359484</v>
      </c>
      <c r="FD42" s="26">
        <v>38.495203</v>
      </c>
      <c r="FE42" s="26">
        <v>38.093337</v>
      </c>
      <c r="FF42" s="26">
        <v>38.964731</v>
      </c>
      <c r="FG42" s="26">
        <v>39.264763</v>
      </c>
      <c r="FH42" s="26">
        <v>39.876935</v>
      </c>
      <c r="FI42" s="26">
        <v>39.526509</v>
      </c>
      <c r="FJ42" s="26">
        <v>39.616787</v>
      </c>
      <c r="FK42" s="26">
        <v>39.744229</v>
      </c>
    </row>
    <row r="43" ht="13" spans="1:167">
      <c r="A43" s="7"/>
      <c r="B43" s="8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Y43" s="7"/>
      <c r="Z43" s="8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W43" s="7"/>
      <c r="AX43" s="8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U43" s="7"/>
      <c r="BV43" s="8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S43" s="7"/>
      <c r="CT43" s="8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Q43" s="7"/>
      <c r="DR43" s="8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O43" s="7"/>
      <c r="EP43" s="8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</row>
    <row r="44" ht="13" spans="1:167">
      <c r="A44" s="7"/>
      <c r="B44" s="8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Y44" s="7"/>
      <c r="Z44" s="8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W44" s="7"/>
      <c r="AX44" s="8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U44" s="7"/>
      <c r="BV44" s="8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S44" s="7"/>
      <c r="CT44" s="8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Q44" s="7"/>
      <c r="DR44" s="8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O44" s="7"/>
      <c r="EP44" s="8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</row>
    <row r="45" ht="13" spans="1:167">
      <c r="A45" s="7"/>
      <c r="B45" s="8" t="s">
        <v>425</v>
      </c>
      <c r="C45" s="26">
        <v>0.504606</v>
      </c>
      <c r="D45" s="26">
        <v>0.519052</v>
      </c>
      <c r="E45" s="26">
        <v>0.555275</v>
      </c>
      <c r="F45" s="26">
        <v>0.521414</v>
      </c>
      <c r="G45" s="26">
        <v>0.531719</v>
      </c>
      <c r="H45" s="26">
        <v>0.492932</v>
      </c>
      <c r="I45" s="26">
        <v>0.47359</v>
      </c>
      <c r="J45" s="26">
        <v>0.560301</v>
      </c>
      <c r="K45" s="26">
        <v>0.570785</v>
      </c>
      <c r="L45" s="26">
        <v>0.579168</v>
      </c>
      <c r="M45" s="26">
        <v>0.540514</v>
      </c>
      <c r="N45" s="26">
        <v>0.599505</v>
      </c>
      <c r="O45" s="26">
        <v>0.49622</v>
      </c>
      <c r="P45" s="26">
        <v>0.474689</v>
      </c>
      <c r="Q45" s="26">
        <v>0.471123</v>
      </c>
      <c r="R45" s="26">
        <v>0.465999</v>
      </c>
      <c r="S45" s="26">
        <v>0.417976</v>
      </c>
      <c r="T45" s="26">
        <v>0.440725</v>
      </c>
      <c r="U45" s="26">
        <v>0.444484</v>
      </c>
      <c r="V45" s="26">
        <v>0.449922</v>
      </c>
      <c r="W45" s="26">
        <v>0.41606</v>
      </c>
      <c r="Y45" s="7"/>
      <c r="Z45" s="8" t="s">
        <v>425</v>
      </c>
      <c r="AA45" s="26">
        <v>1.397101</v>
      </c>
      <c r="AB45" s="26">
        <v>1.254048</v>
      </c>
      <c r="AC45" s="26">
        <v>1.350817</v>
      </c>
      <c r="AD45" s="26">
        <v>1.472867</v>
      </c>
      <c r="AE45" s="26">
        <v>1.550804</v>
      </c>
      <c r="AF45" s="26">
        <v>1.45518</v>
      </c>
      <c r="AG45" s="26">
        <v>1.3213</v>
      </c>
      <c r="AH45" s="26">
        <v>1.453815</v>
      </c>
      <c r="AI45" s="26">
        <v>1.421792</v>
      </c>
      <c r="AJ45" s="26">
        <v>1.453057</v>
      </c>
      <c r="AK45" s="26">
        <v>1.216526</v>
      </c>
      <c r="AL45" s="26">
        <v>1.247262</v>
      </c>
      <c r="AM45" s="26">
        <v>1.18331</v>
      </c>
      <c r="AN45" s="26">
        <v>1.287947</v>
      </c>
      <c r="AO45" s="26">
        <v>1.35706</v>
      </c>
      <c r="AP45" s="26">
        <v>1.289542</v>
      </c>
      <c r="AQ45" s="26">
        <v>1.240619</v>
      </c>
      <c r="AR45" s="26">
        <v>1.272692</v>
      </c>
      <c r="AS45" s="26">
        <v>1.335347</v>
      </c>
      <c r="AT45" s="26">
        <v>1.394555</v>
      </c>
      <c r="AU45" s="26">
        <v>1.281522</v>
      </c>
      <c r="AW45" s="7"/>
      <c r="AX45" s="8" t="s">
        <v>425</v>
      </c>
      <c r="AY45" s="26">
        <v>3.268922</v>
      </c>
      <c r="AZ45" s="26">
        <v>3.089105</v>
      </c>
      <c r="BA45" s="26">
        <v>3.296797</v>
      </c>
      <c r="BB45" s="26">
        <v>3.708572</v>
      </c>
      <c r="BC45" s="26">
        <v>3.598623</v>
      </c>
      <c r="BD45" s="26">
        <v>3.723803</v>
      </c>
      <c r="BE45" s="26">
        <v>3.319246</v>
      </c>
      <c r="BF45" s="26">
        <v>3.764072</v>
      </c>
      <c r="BG45" s="26">
        <v>3.83251</v>
      </c>
      <c r="BH45" s="26">
        <v>3.63864</v>
      </c>
      <c r="BI45" s="26">
        <v>3.414848</v>
      </c>
      <c r="BJ45" s="26">
        <v>3.845567</v>
      </c>
      <c r="BK45" s="26">
        <v>3.360509</v>
      </c>
      <c r="BL45" s="26">
        <v>3.963259</v>
      </c>
      <c r="BM45" s="26">
        <v>4.087458</v>
      </c>
      <c r="BN45" s="26">
        <v>4.043409</v>
      </c>
      <c r="BO45" s="26">
        <v>3.655963</v>
      </c>
      <c r="BP45" s="26">
        <v>3.841779</v>
      </c>
      <c r="BQ45" s="26">
        <v>4.526027</v>
      </c>
      <c r="BR45" s="26">
        <v>3.912167</v>
      </c>
      <c r="BS45" s="26">
        <v>3.479752</v>
      </c>
      <c r="BU45" s="7"/>
      <c r="BV45" s="8" t="s">
        <v>425</v>
      </c>
      <c r="BW45" s="26">
        <v>0.448448</v>
      </c>
      <c r="BX45" s="26">
        <v>0.402237</v>
      </c>
      <c r="BY45" s="26">
        <v>0.434256</v>
      </c>
      <c r="BZ45" s="26">
        <v>0.425276</v>
      </c>
      <c r="CA45" s="26">
        <v>0.439894</v>
      </c>
      <c r="CB45" s="26">
        <v>0.390653</v>
      </c>
      <c r="CC45" s="26">
        <v>0.321102</v>
      </c>
      <c r="CD45" s="26">
        <v>0.384366</v>
      </c>
      <c r="CE45" s="26">
        <v>0.412659</v>
      </c>
      <c r="CF45" s="26">
        <v>0.40473</v>
      </c>
      <c r="CG45" s="26">
        <v>0.352229</v>
      </c>
      <c r="CH45" s="26">
        <v>0.37963</v>
      </c>
      <c r="CI45" s="26">
        <v>0.348515</v>
      </c>
      <c r="CJ45" s="26">
        <v>0.451436</v>
      </c>
      <c r="CK45" s="26">
        <v>0.453723</v>
      </c>
      <c r="CL45" s="26">
        <v>0.365197</v>
      </c>
      <c r="CM45" s="26">
        <v>0.38012</v>
      </c>
      <c r="CN45" s="26">
        <v>0.387659</v>
      </c>
      <c r="CO45" s="26">
        <v>0.433993</v>
      </c>
      <c r="CP45" s="26">
        <v>0.441123</v>
      </c>
      <c r="CQ45" s="26">
        <v>0.405992</v>
      </c>
      <c r="CS45" s="7"/>
      <c r="CT45" s="8" t="s">
        <v>425</v>
      </c>
      <c r="CU45" s="26">
        <v>0.501104</v>
      </c>
      <c r="CV45" s="26">
        <v>0.47996</v>
      </c>
      <c r="CW45" s="26">
        <v>0.510578</v>
      </c>
      <c r="CX45" s="26">
        <v>0.450782</v>
      </c>
      <c r="CY45" s="26">
        <v>0.437021</v>
      </c>
      <c r="CZ45" s="26">
        <v>0.408332</v>
      </c>
      <c r="DA45" s="26">
        <v>0.420985</v>
      </c>
      <c r="DB45" s="26">
        <v>0.413344</v>
      </c>
      <c r="DC45" s="26">
        <v>0.437494</v>
      </c>
      <c r="DD45" s="26">
        <v>0.473034</v>
      </c>
      <c r="DE45" s="26">
        <v>0.508253</v>
      </c>
      <c r="DF45" s="26">
        <v>0.492119</v>
      </c>
      <c r="DG45" s="26">
        <v>0.482789</v>
      </c>
      <c r="DH45" s="26">
        <v>0.526356</v>
      </c>
      <c r="DI45" s="26">
        <v>0.534792</v>
      </c>
      <c r="DJ45" s="26">
        <v>0.478054</v>
      </c>
      <c r="DK45" s="26">
        <v>0.465495</v>
      </c>
      <c r="DL45" s="26">
        <v>0.51123</v>
      </c>
      <c r="DM45" s="26">
        <v>0.587041</v>
      </c>
      <c r="DN45" s="26">
        <v>0.62448</v>
      </c>
      <c r="DO45" s="26">
        <v>0.557394</v>
      </c>
      <c r="DQ45" s="7"/>
      <c r="DR45" s="8" t="s">
        <v>425</v>
      </c>
      <c r="DS45" s="26">
        <v>1.960334</v>
      </c>
      <c r="DT45" s="26">
        <v>1.687344</v>
      </c>
      <c r="DU45" s="26">
        <v>1.956284</v>
      </c>
      <c r="DV45" s="26">
        <v>1.982405</v>
      </c>
      <c r="DW45" s="26">
        <v>1.968548</v>
      </c>
      <c r="DX45" s="26">
        <v>1.785202</v>
      </c>
      <c r="DY45" s="26">
        <v>1.829159</v>
      </c>
      <c r="DZ45" s="26">
        <v>2.177175</v>
      </c>
      <c r="EA45" s="26">
        <v>2.108527</v>
      </c>
      <c r="EB45" s="26">
        <v>2.153529</v>
      </c>
      <c r="EC45" s="26">
        <v>2.065563</v>
      </c>
      <c r="ED45" s="26">
        <v>2.246665</v>
      </c>
      <c r="EE45" s="26">
        <v>2.189366</v>
      </c>
      <c r="EF45" s="26">
        <v>2.246357</v>
      </c>
      <c r="EG45" s="26">
        <v>2.233</v>
      </c>
      <c r="EH45" s="26">
        <v>2.065309</v>
      </c>
      <c r="EI45" s="26">
        <v>1.751291</v>
      </c>
      <c r="EJ45" s="26">
        <v>2.140107</v>
      </c>
      <c r="EK45" s="26">
        <v>2.326749</v>
      </c>
      <c r="EL45" s="26">
        <v>2.34706</v>
      </c>
      <c r="EM45" s="26">
        <v>2.277096</v>
      </c>
      <c r="EO45" s="7"/>
      <c r="EP45" s="8" t="s">
        <v>425</v>
      </c>
      <c r="EQ45" s="26">
        <v>0.907072</v>
      </c>
      <c r="ER45" s="26">
        <v>0.891913</v>
      </c>
      <c r="ES45" s="26">
        <v>0.918641</v>
      </c>
      <c r="ET45" s="26">
        <v>0.851443</v>
      </c>
      <c r="EU45" s="26">
        <v>0.838449</v>
      </c>
      <c r="EV45" s="26">
        <v>0.940282</v>
      </c>
      <c r="EW45" s="26">
        <v>0.954932</v>
      </c>
      <c r="EX45" s="26">
        <v>0.977213</v>
      </c>
      <c r="EY45" s="26">
        <v>0.983744</v>
      </c>
      <c r="EZ45" s="26">
        <v>1.006756</v>
      </c>
      <c r="FA45" s="26">
        <v>0.816481</v>
      </c>
      <c r="FB45" s="26">
        <v>1.049938</v>
      </c>
      <c r="FC45" s="26">
        <v>0.977769</v>
      </c>
      <c r="FD45" s="26">
        <v>0.95876</v>
      </c>
      <c r="FE45" s="26">
        <v>0.90387</v>
      </c>
      <c r="FF45" s="26">
        <v>0.853924</v>
      </c>
      <c r="FG45" s="26">
        <v>0.884084</v>
      </c>
      <c r="FH45" s="26">
        <v>0.979502</v>
      </c>
      <c r="FI45" s="26">
        <v>0.962339</v>
      </c>
      <c r="FJ45" s="26">
        <v>1.036667</v>
      </c>
      <c r="FK45" s="26">
        <v>1.030053</v>
      </c>
    </row>
    <row r="46" spans="6:159">
      <c r="F46" s="23"/>
      <c r="G46" s="23"/>
      <c r="H46" s="23"/>
      <c r="I46" s="23"/>
      <c r="J46" s="23"/>
      <c r="K46" s="23"/>
      <c r="L46" s="23"/>
      <c r="M46" s="23"/>
      <c r="N46" s="23"/>
      <c r="O46" s="23"/>
      <c r="AB46"/>
      <c r="AC46"/>
      <c r="AZ46"/>
      <c r="BA46"/>
      <c r="BX46"/>
      <c r="BY46"/>
      <c r="CV46"/>
      <c r="CW46"/>
      <c r="DT46"/>
      <c r="DU46"/>
      <c r="ET46" s="23"/>
      <c r="EU46" s="23"/>
      <c r="EV46" s="23"/>
      <c r="EW46" s="23"/>
      <c r="EX46" s="23"/>
      <c r="EY46" s="23"/>
      <c r="EZ46" s="23"/>
      <c r="FA46" s="23"/>
      <c r="FB46" s="23"/>
      <c r="FC46" s="23"/>
    </row>
    <row r="47" spans="1:159">
      <c r="A47" s="15" t="s">
        <v>304</v>
      </c>
      <c r="B47"/>
      <c r="F47" s="23"/>
      <c r="G47" s="23"/>
      <c r="H47" s="23"/>
      <c r="I47" s="23"/>
      <c r="J47" s="23"/>
      <c r="K47" s="23"/>
      <c r="L47" s="23"/>
      <c r="M47" s="23"/>
      <c r="N47" s="23"/>
      <c r="O47" s="23"/>
      <c r="Y47" s="15" t="s">
        <v>304</v>
      </c>
      <c r="Z47"/>
      <c r="AB47"/>
      <c r="AC47"/>
      <c r="AW47" s="15" t="s">
        <v>304</v>
      </c>
      <c r="AX47"/>
      <c r="AZ47"/>
      <c r="BA47"/>
      <c r="BU47" s="15" t="s">
        <v>304</v>
      </c>
      <c r="BV47"/>
      <c r="BX47"/>
      <c r="BY47"/>
      <c r="CS47" s="15" t="s">
        <v>304</v>
      </c>
      <c r="CT47"/>
      <c r="CV47"/>
      <c r="CW47"/>
      <c r="DQ47" s="15" t="s">
        <v>304</v>
      </c>
      <c r="DR47"/>
      <c r="DT47"/>
      <c r="DU47"/>
      <c r="EO47" s="15" t="s">
        <v>304</v>
      </c>
      <c r="EP47"/>
      <c r="ET47" s="23"/>
      <c r="EU47" s="23"/>
      <c r="EV47" s="23"/>
      <c r="EW47" s="23"/>
      <c r="EX47" s="23"/>
      <c r="EY47" s="23"/>
      <c r="EZ47" s="23"/>
      <c r="FA47" s="23"/>
      <c r="FB47" s="23"/>
      <c r="FC47" s="23"/>
    </row>
    <row r="48" spans="1:159">
      <c r="A48" s="15" t="s">
        <v>305</v>
      </c>
      <c r="B48"/>
      <c r="F48" s="23"/>
      <c r="G48" s="23"/>
      <c r="H48" s="23"/>
      <c r="I48" s="23"/>
      <c r="J48" s="23"/>
      <c r="K48" s="23"/>
      <c r="L48" s="23"/>
      <c r="M48" s="23"/>
      <c r="N48" s="23"/>
      <c r="O48" s="23"/>
      <c r="Y48" s="15" t="s">
        <v>305</v>
      </c>
      <c r="Z48"/>
      <c r="AB48"/>
      <c r="AC48"/>
      <c r="AW48" s="15" t="s">
        <v>305</v>
      </c>
      <c r="AX48"/>
      <c r="AZ48"/>
      <c r="BA48"/>
      <c r="BU48" s="15" t="s">
        <v>305</v>
      </c>
      <c r="BV48"/>
      <c r="BX48"/>
      <c r="BY48"/>
      <c r="CS48" s="15" t="s">
        <v>305</v>
      </c>
      <c r="CT48"/>
      <c r="CV48"/>
      <c r="CW48"/>
      <c r="DQ48" s="15" t="s">
        <v>305</v>
      </c>
      <c r="DR48"/>
      <c r="DT48"/>
      <c r="DU48"/>
      <c r="EO48" s="15" t="s">
        <v>305</v>
      </c>
      <c r="EP48"/>
      <c r="ET48" s="23"/>
      <c r="EU48" s="23"/>
      <c r="EV48" s="23"/>
      <c r="EW48" s="23"/>
      <c r="EX48" s="23"/>
      <c r="EY48" s="23"/>
      <c r="EZ48" s="23"/>
      <c r="FA48" s="23"/>
      <c r="FB48" s="23"/>
      <c r="FC48" s="23"/>
    </row>
    <row r="49" spans="6:159">
      <c r="F49" s="23"/>
      <c r="G49" s="23"/>
      <c r="H49" s="23"/>
      <c r="I49" s="23"/>
      <c r="J49" s="23"/>
      <c r="K49" s="23"/>
      <c r="L49" s="23"/>
      <c r="M49" s="23"/>
      <c r="N49" s="23"/>
      <c r="O49" s="23"/>
      <c r="AB49"/>
      <c r="AC49"/>
      <c r="AZ49"/>
      <c r="BA49"/>
      <c r="BX49"/>
      <c r="BY49"/>
      <c r="CV49"/>
      <c r="CW49"/>
      <c r="DT49"/>
      <c r="DU49"/>
      <c r="ET49" s="23"/>
      <c r="EU49" s="23"/>
      <c r="EV49" s="23"/>
      <c r="EW49" s="23"/>
      <c r="EX49" s="23"/>
      <c r="EY49" s="23"/>
      <c r="EZ49" s="23"/>
      <c r="FA49" s="23"/>
      <c r="FB49" s="23"/>
      <c r="FC49" s="23"/>
    </row>
    <row r="50" spans="6:159">
      <c r="F50" s="23"/>
      <c r="G50" s="23"/>
      <c r="H50" s="23"/>
      <c r="I50" s="23"/>
      <c r="J50" s="23"/>
      <c r="K50" s="23"/>
      <c r="L50" s="23"/>
      <c r="M50" s="23"/>
      <c r="N50" s="23"/>
      <c r="O50" s="23"/>
      <c r="AB50"/>
      <c r="AC50"/>
      <c r="AZ50"/>
      <c r="BA50"/>
      <c r="BX50"/>
      <c r="BY50"/>
      <c r="CV50"/>
      <c r="CW50"/>
      <c r="DT50"/>
      <c r="DU50"/>
      <c r="ET50" s="23"/>
      <c r="EU50" s="23"/>
      <c r="EV50" s="23"/>
      <c r="EW50" s="23"/>
      <c r="EX50" s="23"/>
      <c r="EY50" s="23"/>
      <c r="EZ50" s="23"/>
      <c r="FA50" s="23"/>
      <c r="FB50" s="23"/>
      <c r="FC50" s="23"/>
    </row>
    <row r="51" spans="6:159">
      <c r="F51" s="23"/>
      <c r="G51" s="23"/>
      <c r="H51" s="23"/>
      <c r="I51" s="23"/>
      <c r="J51" s="23"/>
      <c r="K51" s="23"/>
      <c r="L51" s="23"/>
      <c r="M51" s="23"/>
      <c r="N51" s="23"/>
      <c r="O51" s="23"/>
      <c r="AB51"/>
      <c r="AC51"/>
      <c r="AZ51"/>
      <c r="BA51"/>
      <c r="BX51"/>
      <c r="BY51"/>
      <c r="CV51"/>
      <c r="CW51"/>
      <c r="DT51"/>
      <c r="DU51"/>
      <c r="ET51" s="23"/>
      <c r="EU51" s="23"/>
      <c r="EV51" s="23"/>
      <c r="EW51" s="23"/>
      <c r="EX51" s="23"/>
      <c r="EY51" s="23"/>
      <c r="EZ51" s="23"/>
      <c r="FA51" s="23"/>
      <c r="FB51" s="23"/>
      <c r="FC51" s="23"/>
    </row>
    <row r="52" spans="6:159">
      <c r="F52" s="23"/>
      <c r="G52" s="23"/>
      <c r="H52" s="23"/>
      <c r="I52" s="23"/>
      <c r="J52" s="23"/>
      <c r="K52" s="23"/>
      <c r="L52" s="23"/>
      <c r="M52" s="23"/>
      <c r="N52" s="23"/>
      <c r="O52" s="23"/>
      <c r="AB52"/>
      <c r="AC52"/>
      <c r="AZ52"/>
      <c r="BA52"/>
      <c r="BX52"/>
      <c r="BY52"/>
      <c r="CV52"/>
      <c r="CW52"/>
      <c r="DT52"/>
      <c r="DU52"/>
      <c r="ET52" s="23"/>
      <c r="EU52" s="23"/>
      <c r="EV52" s="23"/>
      <c r="EW52" s="23"/>
      <c r="EX52" s="23"/>
      <c r="EY52" s="23"/>
      <c r="EZ52" s="23"/>
      <c r="FA52" s="23"/>
      <c r="FB52" s="23"/>
      <c r="FC52" s="23"/>
    </row>
    <row r="53" spans="6:159">
      <c r="F53" s="23"/>
      <c r="G53" s="23"/>
      <c r="H53" s="23"/>
      <c r="I53" s="23"/>
      <c r="J53" s="23"/>
      <c r="K53" s="23"/>
      <c r="L53" s="23"/>
      <c r="M53" s="23"/>
      <c r="N53" s="23"/>
      <c r="O53" s="23"/>
      <c r="AB53"/>
      <c r="AC53"/>
      <c r="AZ53"/>
      <c r="BA53"/>
      <c r="BX53"/>
      <c r="BY53"/>
      <c r="CV53"/>
      <c r="CW53"/>
      <c r="DT53"/>
      <c r="DU53"/>
      <c r="ET53" s="23"/>
      <c r="EU53" s="23"/>
      <c r="EV53" s="23"/>
      <c r="EW53" s="23"/>
      <c r="EX53" s="23"/>
      <c r="EY53" s="23"/>
      <c r="EZ53" s="23"/>
      <c r="FA53" s="23"/>
      <c r="FB53" s="23"/>
      <c r="FC53" s="23"/>
    </row>
    <row r="54" spans="6:159">
      <c r="F54" s="23"/>
      <c r="G54" s="23"/>
      <c r="H54" s="23"/>
      <c r="I54" s="23"/>
      <c r="J54" s="23"/>
      <c r="K54" s="23"/>
      <c r="L54" s="23"/>
      <c r="M54" s="23"/>
      <c r="N54" s="23"/>
      <c r="O54" s="23"/>
      <c r="AB54"/>
      <c r="AC54"/>
      <c r="AZ54"/>
      <c r="BA54"/>
      <c r="BX54"/>
      <c r="BY54"/>
      <c r="CV54"/>
      <c r="CW54"/>
      <c r="DT54"/>
      <c r="DU54"/>
      <c r="ET54" s="23"/>
      <c r="EU54" s="23"/>
      <c r="EV54" s="23"/>
      <c r="EW54" s="23"/>
      <c r="EX54" s="23"/>
      <c r="EY54" s="23"/>
      <c r="EZ54" s="23"/>
      <c r="FA54" s="23"/>
      <c r="FB54" s="23"/>
      <c r="FC54" s="23"/>
    </row>
    <row r="55" spans="6:159">
      <c r="F55" s="23"/>
      <c r="G55" s="23"/>
      <c r="H55" s="23"/>
      <c r="I55" s="23"/>
      <c r="J55" s="23"/>
      <c r="K55" s="23"/>
      <c r="L55" s="23"/>
      <c r="M55" s="23"/>
      <c r="N55" s="23"/>
      <c r="O55" s="23"/>
      <c r="AB55"/>
      <c r="AC55"/>
      <c r="AZ55"/>
      <c r="BA55"/>
      <c r="BX55"/>
      <c r="BY55"/>
      <c r="CV55"/>
      <c r="CW55"/>
      <c r="DT55"/>
      <c r="DU55"/>
      <c r="ET55" s="23"/>
      <c r="EU55" s="23"/>
      <c r="EV55" s="23"/>
      <c r="EW55" s="23"/>
      <c r="EX55" s="23"/>
      <c r="EY55" s="23"/>
      <c r="EZ55" s="23"/>
      <c r="FA55" s="23"/>
      <c r="FB55" s="23"/>
      <c r="FC55" s="23"/>
    </row>
    <row r="56" spans="28:125">
      <c r="AB56"/>
      <c r="AC56"/>
      <c r="AZ56"/>
      <c r="BA56"/>
      <c r="BX56"/>
      <c r="BY56"/>
      <c r="CV56"/>
      <c r="CW56"/>
      <c r="DT56"/>
      <c r="DU56"/>
    </row>
    <row r="57" spans="28:125">
      <c r="AB57"/>
      <c r="AC57"/>
      <c r="AZ57"/>
      <c r="BA57"/>
      <c r="BX57"/>
      <c r="BY57"/>
      <c r="CV57"/>
      <c r="CW57"/>
      <c r="DT57"/>
      <c r="DU57"/>
    </row>
    <row r="58" spans="28:125">
      <c r="AB58"/>
      <c r="AC58"/>
      <c r="AZ58"/>
      <c r="BA58"/>
      <c r="BX58"/>
      <c r="BY58"/>
      <c r="CV58"/>
      <c r="CW58"/>
      <c r="DT58"/>
      <c r="DU58"/>
    </row>
    <row r="59" spans="28:125">
      <c r="AB59"/>
      <c r="AC59"/>
      <c r="AZ59"/>
      <c r="BA59"/>
      <c r="BX59"/>
      <c r="BY59"/>
      <c r="CV59"/>
      <c r="CW59"/>
      <c r="DT59"/>
      <c r="DU59"/>
    </row>
    <row r="60" spans="28:125">
      <c r="AB60"/>
      <c r="AC60"/>
      <c r="AZ60"/>
      <c r="BA60"/>
      <c r="BX60"/>
      <c r="BY60"/>
      <c r="CV60"/>
      <c r="CW60"/>
      <c r="DT60"/>
      <c r="DU60"/>
    </row>
    <row r="61" spans="28:125">
      <c r="AB61"/>
      <c r="AC61"/>
      <c r="AZ61"/>
      <c r="BA61"/>
      <c r="BX61"/>
      <c r="BY61"/>
      <c r="CV61"/>
      <c r="CW61"/>
      <c r="DT61"/>
      <c r="DU61"/>
    </row>
    <row r="62" spans="28:125">
      <c r="AB62"/>
      <c r="AC62"/>
      <c r="AZ62"/>
      <c r="BA62"/>
      <c r="BX62"/>
      <c r="BY62"/>
      <c r="CV62"/>
      <c r="CW62"/>
      <c r="DT62"/>
      <c r="DU62"/>
    </row>
    <row r="63" spans="28:125">
      <c r="AB63"/>
      <c r="AC63"/>
      <c r="AZ63"/>
      <c r="BA63"/>
      <c r="BX63"/>
      <c r="BY63"/>
      <c r="CV63"/>
      <c r="CW63"/>
      <c r="DT63"/>
      <c r="DU63"/>
    </row>
    <row r="64" spans="28:125">
      <c r="AB64"/>
      <c r="AC64"/>
      <c r="AZ64"/>
      <c r="BA64"/>
      <c r="BX64"/>
      <c r="BY64"/>
      <c r="CV64"/>
      <c r="CW64"/>
      <c r="DT64"/>
      <c r="DU64"/>
    </row>
    <row r="65" spans="28:125">
      <c r="AB65"/>
      <c r="AC65"/>
      <c r="AZ65"/>
      <c r="BA65"/>
      <c r="BX65"/>
      <c r="BY65"/>
      <c r="CV65"/>
      <c r="CW65"/>
      <c r="DT65"/>
      <c r="DU65"/>
    </row>
    <row r="66" spans="28:125">
      <c r="AB66"/>
      <c r="AC66"/>
      <c r="AZ66"/>
      <c r="BA66"/>
      <c r="BX66"/>
      <c r="BY66"/>
      <c r="CV66"/>
      <c r="CW66"/>
      <c r="DT66"/>
      <c r="DU66"/>
    </row>
    <row r="67" spans="28:125">
      <c r="AB67"/>
      <c r="AC67"/>
      <c r="AZ67"/>
      <c r="BA67"/>
      <c r="BX67"/>
      <c r="BY67"/>
      <c r="CV67"/>
      <c r="CW67"/>
      <c r="DT67"/>
      <c r="DU67"/>
    </row>
    <row r="68" spans="28:125">
      <c r="AB68"/>
      <c r="AC68"/>
      <c r="AZ68"/>
      <c r="BA68"/>
      <c r="BX68"/>
      <c r="BY68"/>
      <c r="CV68"/>
      <c r="CW68"/>
      <c r="DT68"/>
      <c r="DU68"/>
    </row>
    <row r="69" spans="30:135"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</row>
    <row r="70" spans="30:135"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</row>
    <row r="71" spans="30:135"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</row>
    <row r="72" spans="30:135"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</row>
    <row r="73" spans="30:135"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</row>
    <row r="74" spans="30:135"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</row>
    <row r="75" spans="30:135"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</row>
    <row r="76" spans="30:135"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</row>
    <row r="77" spans="30:135"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</row>
    <row r="78" spans="30:135"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</row>
    <row r="79" spans="30:135"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</row>
    <row r="80" spans="30:135"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</row>
    <row r="81" spans="30:135"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</row>
    <row r="82" spans="30:135"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</row>
    <row r="83" spans="30:135"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</row>
    <row r="84" spans="30:135"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</row>
    <row r="85" spans="30:135"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</row>
    <row r="86" spans="30:135"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</row>
    <row r="87" spans="30:135"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</row>
    <row r="88" spans="30:135"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</row>
    <row r="89" spans="30:135"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</row>
    <row r="90" spans="30:135"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</row>
    <row r="91" spans="30:135"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</row>
    <row r="92" spans="30:135"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</row>
    <row r="93" spans="30:135"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</row>
    <row r="94" spans="30:135"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</row>
  </sheetData>
  <hyperlinks>
    <hyperlink ref="B2" location="Menu!A1"/>
    <hyperlink ref="A2:B2" location="Menu!B22" display="Back to main menu"/>
    <hyperlink ref="Y2:Z2" location="Menu!B22" display="Back to Main Menu"/>
    <hyperlink ref="AW2:AX2" location="Menu!B22" display="Back to Main Menu"/>
    <hyperlink ref="BU2:BV2" location="Menu!B22" display="Back to Main Menu"/>
    <hyperlink ref="CS2:CT2" location="Menu!B22" display="Back to Main Menu"/>
    <hyperlink ref="DQ2:DR2" location="Menu!B22" display="Back to Main Menu"/>
    <hyperlink ref="EP2" location="Menu!A1"/>
    <hyperlink ref="EO2:EP2" location="Menu!B22" display="Back to main menu"/>
  </hyperlinks>
  <pageMargins left="0.7" right="0.7" top="0.75" bottom="0.75" header="0.3" footer="0.3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K65"/>
  <sheetViews>
    <sheetView topLeftCell="DO1" workbookViewId="0">
      <selection activeCell="ER1" sqref="ER$1:FJ$1048576"/>
    </sheetView>
  </sheetViews>
  <sheetFormatPr defaultColWidth="9" defaultRowHeight="12.5"/>
  <cols>
    <col min="1" max="1" width="3" customWidth="1"/>
    <col min="2" max="2" width="46.7272727272727" style="15" customWidth="1"/>
    <col min="3" max="3" width="10.4545454545455" customWidth="1"/>
    <col min="4" max="15" width="10.4545454545455" hidden="1" customWidth="1"/>
    <col min="16" max="22" width="9" hidden="1" customWidth="1"/>
    <col min="23" max="23" width="8.72727272727273"/>
    <col min="25" max="25" width="3" customWidth="1"/>
    <col min="26" max="26" width="47.2727272727273" style="15" customWidth="1"/>
    <col min="27" max="27" width="10.4545454545455" customWidth="1"/>
    <col min="28" max="39" width="10.4545454545455" hidden="1" customWidth="1"/>
    <col min="40" max="41" width="9" hidden="1" customWidth="1"/>
    <col min="42" max="43" width="9.54545454545454" hidden="1" customWidth="1"/>
    <col min="44" max="46" width="9" hidden="1" customWidth="1"/>
    <col min="47" max="47" width="8.72727272727273"/>
    <col min="49" max="49" width="3" customWidth="1"/>
    <col min="50" max="50" width="47.2727272727273" style="15" customWidth="1"/>
    <col min="51" max="51" width="10.4545454545455" customWidth="1"/>
    <col min="52" max="63" width="10.4545454545455" hidden="1" customWidth="1"/>
    <col min="64" max="64" width="9.72727272727273" hidden="1" customWidth="1"/>
    <col min="65" max="65" width="10.2727272727273" hidden="1" customWidth="1"/>
    <col min="66" max="67" width="9.54545454545454" hidden="1" customWidth="1"/>
    <col min="68" max="68" width="11" hidden="1" customWidth="1"/>
    <col min="69" max="70" width="10.8181818181818" hidden="1" customWidth="1"/>
    <col min="71" max="71" width="10.8181818181818" customWidth="1"/>
    <col min="73" max="73" width="3" customWidth="1"/>
    <col min="74" max="74" width="47.2727272727273" style="15" customWidth="1"/>
    <col min="75" max="75" width="10.4545454545455" customWidth="1"/>
    <col min="76" max="87" width="10.4545454545455" hidden="1" customWidth="1"/>
    <col min="88" max="89" width="9" hidden="1" customWidth="1"/>
    <col min="90" max="91" width="9.54545454545454" hidden="1" customWidth="1"/>
    <col min="92" max="94" width="9" hidden="1" customWidth="1"/>
    <col min="95" max="95" width="8.72727272727273"/>
    <col min="97" max="97" width="3" customWidth="1"/>
    <col min="98" max="98" width="47.2727272727273" style="15" customWidth="1"/>
    <col min="99" max="99" width="10.4545454545455" customWidth="1"/>
    <col min="100" max="111" width="10.4545454545455" hidden="1" customWidth="1"/>
    <col min="112" max="113" width="9" hidden="1" customWidth="1"/>
    <col min="114" max="115" width="9.54545454545454" hidden="1" customWidth="1"/>
    <col min="116" max="118" width="9" hidden="1" customWidth="1"/>
    <col min="119" max="119" width="8.72727272727273"/>
    <col min="121" max="121" width="3" customWidth="1"/>
    <col min="122" max="122" width="30" style="15" customWidth="1"/>
    <col min="123" max="123" width="10.4545454545455" customWidth="1"/>
    <col min="124" max="135" width="10.4545454545455" hidden="1" customWidth="1"/>
    <col min="136" max="137" width="9" hidden="1" customWidth="1"/>
    <col min="138" max="139" width="9.54545454545454" hidden="1" customWidth="1"/>
    <col min="140" max="142" width="9" hidden="1" customWidth="1"/>
    <col min="143" max="143" width="8.72727272727273"/>
    <col min="145" max="145" width="3" customWidth="1"/>
    <col min="146" max="146" width="46.7272727272727" style="15" customWidth="1"/>
    <col min="147" max="147" width="10.4545454545455" customWidth="1"/>
    <col min="148" max="159" width="10.4545454545455" hidden="1" customWidth="1"/>
    <col min="160" max="166" width="9" hidden="1" customWidth="1"/>
    <col min="167" max="167" width="8.72727272727273"/>
  </cols>
  <sheetData>
    <row r="2" ht="18" spans="1:146">
      <c r="A2" s="21" t="s">
        <v>285</v>
      </c>
      <c r="B2" s="21"/>
      <c r="Y2" s="21" t="s">
        <v>286</v>
      </c>
      <c r="Z2" s="22"/>
      <c r="AW2" s="21" t="s">
        <v>286</v>
      </c>
      <c r="AX2" s="22"/>
      <c r="BU2" s="21" t="s">
        <v>286</v>
      </c>
      <c r="BV2" s="22"/>
      <c r="CS2" s="21" t="s">
        <v>286</v>
      </c>
      <c r="CT2" s="22"/>
      <c r="DQ2" s="21" t="s">
        <v>286</v>
      </c>
      <c r="DR2" s="22"/>
      <c r="EO2" s="21" t="s">
        <v>285</v>
      </c>
      <c r="EP2" s="21"/>
    </row>
    <row r="5" ht="18" spans="1:159">
      <c r="A5" s="2" t="s">
        <v>251</v>
      </c>
      <c r="F5" s="23"/>
      <c r="G5" s="23"/>
      <c r="H5" s="23"/>
      <c r="I5" s="23"/>
      <c r="J5" s="23"/>
      <c r="K5" s="23"/>
      <c r="L5" s="23"/>
      <c r="M5" s="23"/>
      <c r="N5" s="23"/>
      <c r="O5" s="23"/>
      <c r="Y5" s="2" t="s">
        <v>251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W5" s="2" t="s">
        <v>251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U5" s="2" t="s">
        <v>251</v>
      </c>
      <c r="BZ5" s="23"/>
      <c r="CA5" s="23"/>
      <c r="CB5" s="23"/>
      <c r="CC5" s="23"/>
      <c r="CD5" s="23"/>
      <c r="CE5" s="23"/>
      <c r="CF5" s="23"/>
      <c r="CG5" s="23"/>
      <c r="CH5" s="23"/>
      <c r="CI5" s="23"/>
      <c r="CS5" s="2" t="s">
        <v>251</v>
      </c>
      <c r="CX5" s="23"/>
      <c r="CY5" s="23"/>
      <c r="CZ5" s="23"/>
      <c r="DA5" s="23"/>
      <c r="DB5" s="23"/>
      <c r="DC5" s="23"/>
      <c r="DD5" s="23"/>
      <c r="DE5" s="23"/>
      <c r="DF5" s="23"/>
      <c r="DG5" s="23"/>
      <c r="DQ5" s="2" t="s">
        <v>251</v>
      </c>
      <c r="DV5" s="23"/>
      <c r="DW5" s="23"/>
      <c r="DX5" s="23"/>
      <c r="DY5" s="23"/>
      <c r="DZ5" s="23"/>
      <c r="EA5" s="23"/>
      <c r="EB5" s="23"/>
      <c r="EC5" s="23"/>
      <c r="ED5" s="23"/>
      <c r="EE5" s="23"/>
      <c r="EO5" s="2" t="s">
        <v>251</v>
      </c>
      <c r="ET5" s="23"/>
      <c r="EU5" s="23"/>
      <c r="EV5" s="23"/>
      <c r="EW5" s="23"/>
      <c r="EX5" s="23"/>
      <c r="EY5" s="23"/>
      <c r="EZ5" s="23"/>
      <c r="FA5" s="23"/>
      <c r="FB5" s="23"/>
      <c r="FC5" s="23"/>
    </row>
    <row r="6" ht="18" spans="25:135">
      <c r="Y6" s="2"/>
      <c r="AD6" s="23"/>
      <c r="AE6" s="23"/>
      <c r="AF6" s="23"/>
      <c r="AG6" s="23"/>
      <c r="AH6" s="23"/>
      <c r="AI6" s="23"/>
      <c r="AJ6" s="23"/>
      <c r="AK6" s="23"/>
      <c r="AL6" s="23"/>
      <c r="AM6" s="23"/>
      <c r="AW6" s="2"/>
      <c r="BB6" s="23"/>
      <c r="BC6" s="23"/>
      <c r="BD6" s="23"/>
      <c r="BE6" s="23"/>
      <c r="BF6" s="23"/>
      <c r="BG6" s="23"/>
      <c r="BH6" s="23"/>
      <c r="BI6" s="23"/>
      <c r="BJ6" s="23"/>
      <c r="BK6" s="23"/>
      <c r="BU6" s="2"/>
      <c r="BZ6" s="23"/>
      <c r="CA6" s="23"/>
      <c r="CB6" s="23"/>
      <c r="CC6" s="23"/>
      <c r="CD6" s="23"/>
      <c r="CE6" s="23"/>
      <c r="CF6" s="23"/>
      <c r="CG6" s="23"/>
      <c r="CH6" s="23"/>
      <c r="CI6" s="23"/>
      <c r="CS6" s="2"/>
      <c r="CX6" s="23"/>
      <c r="CY6" s="23"/>
      <c r="CZ6" s="23"/>
      <c r="DA6" s="23"/>
      <c r="DB6" s="23"/>
      <c r="DC6" s="23"/>
      <c r="DD6" s="23"/>
      <c r="DE6" s="23"/>
      <c r="DF6" s="23"/>
      <c r="DG6" s="23"/>
      <c r="DQ6" s="2"/>
      <c r="DV6" s="23"/>
      <c r="DW6" s="23"/>
      <c r="DX6" s="23"/>
      <c r="DY6" s="23"/>
      <c r="DZ6" s="23"/>
      <c r="EA6" s="23"/>
      <c r="EB6" s="23"/>
      <c r="EC6" s="23"/>
      <c r="ED6" s="23"/>
      <c r="EE6" s="23"/>
    </row>
    <row r="7" ht="17.5" spans="1:149">
      <c r="A7" s="4" t="s">
        <v>287</v>
      </c>
      <c r="C7" s="23"/>
      <c r="D7" s="23"/>
      <c r="E7" s="23"/>
      <c r="Y7" s="4" t="s">
        <v>306</v>
      </c>
      <c r="AA7" s="23"/>
      <c r="AB7" s="23"/>
      <c r="AC7" s="23"/>
      <c r="AW7" s="4" t="s">
        <v>307</v>
      </c>
      <c r="AY7" s="23"/>
      <c r="AZ7" s="23"/>
      <c r="BA7" s="23"/>
      <c r="BU7" s="4" t="s">
        <v>288</v>
      </c>
      <c r="BW7" s="23"/>
      <c r="BX7" s="23"/>
      <c r="BY7" s="23"/>
      <c r="CS7" s="4" t="s">
        <v>289</v>
      </c>
      <c r="CU7" s="23"/>
      <c r="CV7" s="23"/>
      <c r="CW7" s="23"/>
      <c r="DQ7" s="4" t="s">
        <v>290</v>
      </c>
      <c r="DS7" s="23"/>
      <c r="DT7" s="23"/>
      <c r="DU7" s="23"/>
      <c r="EO7" s="4" t="s">
        <v>258</v>
      </c>
      <c r="EQ7" s="23"/>
      <c r="ER7" s="23"/>
      <c r="ES7" s="23"/>
    </row>
    <row r="8" ht="15.5" spans="1:167">
      <c r="A8" s="4" t="s">
        <v>426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Y8" s="4" t="s">
        <v>426</v>
      </c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W8" s="4" t="s">
        <v>426</v>
      </c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4" t="s">
        <v>426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S8" s="4" t="s">
        <v>426</v>
      </c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Q8" s="4" t="s">
        <v>426</v>
      </c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O8" s="4" t="s">
        <v>426</v>
      </c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</row>
    <row r="9" ht="15.5" spans="27:124">
      <c r="AA9" s="17"/>
      <c r="AB9" s="17"/>
      <c r="AY9" s="17"/>
      <c r="AZ9" s="17"/>
      <c r="BW9" s="17"/>
      <c r="BX9" s="17"/>
      <c r="CU9" s="17"/>
      <c r="CV9" s="17"/>
      <c r="DS9" s="17"/>
      <c r="DT9" s="17"/>
    </row>
    <row r="11" ht="13.75" spans="3:167">
      <c r="C11" s="6">
        <v>2000</v>
      </c>
      <c r="D11" s="6">
        <v>2001</v>
      </c>
      <c r="E11" s="6">
        <v>2002</v>
      </c>
      <c r="F11" s="6">
        <v>2003</v>
      </c>
      <c r="G11" s="6">
        <v>2004</v>
      </c>
      <c r="H11" s="6">
        <v>2005</v>
      </c>
      <c r="I11" s="6">
        <v>2006</v>
      </c>
      <c r="J11" s="6">
        <v>2007</v>
      </c>
      <c r="K11" s="6">
        <v>2008</v>
      </c>
      <c r="L11" s="6">
        <v>2009</v>
      </c>
      <c r="M11" s="6">
        <v>2010</v>
      </c>
      <c r="N11" s="6">
        <v>2011</v>
      </c>
      <c r="O11" s="6">
        <v>2012</v>
      </c>
      <c r="P11" s="6">
        <v>2013</v>
      </c>
      <c r="Q11" s="6">
        <v>2014</v>
      </c>
      <c r="R11" s="6">
        <v>2015</v>
      </c>
      <c r="S11" s="6">
        <v>2016</v>
      </c>
      <c r="T11" s="6">
        <v>2017</v>
      </c>
      <c r="U11" s="6">
        <v>2018</v>
      </c>
      <c r="V11" s="6">
        <v>2019</v>
      </c>
      <c r="W11" s="6">
        <v>2020</v>
      </c>
      <c r="AA11" s="6">
        <v>2000</v>
      </c>
      <c r="AB11" s="6">
        <v>2001</v>
      </c>
      <c r="AC11" s="6">
        <v>2002</v>
      </c>
      <c r="AD11" s="6">
        <v>2003</v>
      </c>
      <c r="AE11" s="6">
        <v>2004</v>
      </c>
      <c r="AF11" s="6">
        <v>2005</v>
      </c>
      <c r="AG11" s="6">
        <v>2006</v>
      </c>
      <c r="AH11" s="6">
        <v>2007</v>
      </c>
      <c r="AI11" s="6">
        <v>2008</v>
      </c>
      <c r="AJ11" s="6">
        <v>2009</v>
      </c>
      <c r="AK11" s="6">
        <v>2010</v>
      </c>
      <c r="AL11" s="6">
        <v>2011</v>
      </c>
      <c r="AM11" s="6">
        <v>2012</v>
      </c>
      <c r="AN11" s="6">
        <v>2013</v>
      </c>
      <c r="AO11" s="6">
        <v>2014</v>
      </c>
      <c r="AP11" s="6">
        <v>2015</v>
      </c>
      <c r="AQ11" s="6">
        <v>2016</v>
      </c>
      <c r="AR11" s="6">
        <v>2017</v>
      </c>
      <c r="AS11" s="6">
        <v>2018</v>
      </c>
      <c r="AT11" s="6">
        <v>2019</v>
      </c>
      <c r="AU11" s="6">
        <v>2020</v>
      </c>
      <c r="AY11" s="6">
        <v>2000</v>
      </c>
      <c r="AZ11" s="6">
        <v>2001</v>
      </c>
      <c r="BA11" s="6">
        <v>2002</v>
      </c>
      <c r="BB11" s="6">
        <v>2003</v>
      </c>
      <c r="BC11" s="6">
        <v>2004</v>
      </c>
      <c r="BD11" s="6">
        <v>2005</v>
      </c>
      <c r="BE11" s="6">
        <v>2006</v>
      </c>
      <c r="BF11" s="6">
        <v>2007</v>
      </c>
      <c r="BG11" s="6">
        <v>2008</v>
      </c>
      <c r="BH11" s="6">
        <v>2009</v>
      </c>
      <c r="BI11" s="6">
        <v>2010</v>
      </c>
      <c r="BJ11" s="6">
        <v>2011</v>
      </c>
      <c r="BK11" s="6">
        <v>2012</v>
      </c>
      <c r="BL11" s="6">
        <v>2013</v>
      </c>
      <c r="BM11" s="6">
        <v>2014</v>
      </c>
      <c r="BN11" s="6">
        <v>2015</v>
      </c>
      <c r="BO11" s="6">
        <v>2016</v>
      </c>
      <c r="BP11" s="6">
        <v>2017</v>
      </c>
      <c r="BQ11" s="6">
        <v>2018</v>
      </c>
      <c r="BR11" s="6">
        <v>2019</v>
      </c>
      <c r="BS11" s="6">
        <v>2020</v>
      </c>
      <c r="BW11" s="6">
        <v>2000</v>
      </c>
      <c r="BX11" s="6">
        <v>2001</v>
      </c>
      <c r="BY11" s="6">
        <v>2002</v>
      </c>
      <c r="BZ11" s="6">
        <v>2003</v>
      </c>
      <c r="CA11" s="6">
        <v>2004</v>
      </c>
      <c r="CB11" s="6">
        <v>2005</v>
      </c>
      <c r="CC11" s="6">
        <v>2006</v>
      </c>
      <c r="CD11" s="6">
        <v>2007</v>
      </c>
      <c r="CE11" s="6">
        <v>2008</v>
      </c>
      <c r="CF11" s="6">
        <v>2009</v>
      </c>
      <c r="CG11" s="6">
        <v>2010</v>
      </c>
      <c r="CH11" s="6">
        <v>2011</v>
      </c>
      <c r="CI11" s="6">
        <v>2012</v>
      </c>
      <c r="CJ11" s="6">
        <v>2013</v>
      </c>
      <c r="CK11" s="6">
        <v>2014</v>
      </c>
      <c r="CL11" s="6">
        <v>2015</v>
      </c>
      <c r="CM11" s="6">
        <v>2016</v>
      </c>
      <c r="CN11" s="6">
        <v>2017</v>
      </c>
      <c r="CO11" s="6">
        <v>2018</v>
      </c>
      <c r="CP11" s="6">
        <v>2019</v>
      </c>
      <c r="CQ11" s="6">
        <v>2020</v>
      </c>
      <c r="CU11" s="6">
        <v>2000</v>
      </c>
      <c r="CV11" s="6">
        <v>2001</v>
      </c>
      <c r="CW11" s="6">
        <v>2002</v>
      </c>
      <c r="CX11" s="6">
        <v>2003</v>
      </c>
      <c r="CY11" s="6">
        <v>2004</v>
      </c>
      <c r="CZ11" s="6">
        <v>2005</v>
      </c>
      <c r="DA11" s="6">
        <v>2006</v>
      </c>
      <c r="DB11" s="6">
        <v>2007</v>
      </c>
      <c r="DC11" s="6">
        <v>2008</v>
      </c>
      <c r="DD11" s="6">
        <v>2009</v>
      </c>
      <c r="DE11" s="6">
        <v>2010</v>
      </c>
      <c r="DF11" s="6">
        <v>2011</v>
      </c>
      <c r="DG11" s="6">
        <v>2012</v>
      </c>
      <c r="DH11" s="6">
        <v>2013</v>
      </c>
      <c r="DI11" s="6">
        <v>2014</v>
      </c>
      <c r="DJ11" s="6">
        <v>2015</v>
      </c>
      <c r="DK11" s="6">
        <v>2016</v>
      </c>
      <c r="DL11" s="6">
        <v>2017</v>
      </c>
      <c r="DM11" s="6">
        <v>2018</v>
      </c>
      <c r="DN11" s="6">
        <v>2019</v>
      </c>
      <c r="DO11" s="6">
        <v>2020</v>
      </c>
      <c r="DS11" s="6">
        <v>2000</v>
      </c>
      <c r="DT11" s="6">
        <v>2001</v>
      </c>
      <c r="DU11" s="6">
        <v>2002</v>
      </c>
      <c r="DV11" s="6">
        <v>2003</v>
      </c>
      <c r="DW11" s="6">
        <v>2004</v>
      </c>
      <c r="DX11" s="6">
        <v>2005</v>
      </c>
      <c r="DY11" s="6">
        <v>2006</v>
      </c>
      <c r="DZ11" s="6">
        <v>2007</v>
      </c>
      <c r="EA11" s="6">
        <v>2008</v>
      </c>
      <c r="EB11" s="6">
        <v>2009</v>
      </c>
      <c r="EC11" s="6">
        <v>2010</v>
      </c>
      <c r="ED11" s="6">
        <v>2011</v>
      </c>
      <c r="EE11" s="6">
        <v>2012</v>
      </c>
      <c r="EF11" s="6">
        <v>2013</v>
      </c>
      <c r="EG11" s="6">
        <v>2014</v>
      </c>
      <c r="EH11" s="6">
        <v>2015</v>
      </c>
      <c r="EI11" s="6">
        <v>2016</v>
      </c>
      <c r="EJ11" s="6">
        <v>2017</v>
      </c>
      <c r="EK11" s="6">
        <v>2018</v>
      </c>
      <c r="EL11" s="6">
        <v>2019</v>
      </c>
      <c r="EM11" s="6">
        <v>2020</v>
      </c>
      <c r="EQ11" s="6">
        <v>2000</v>
      </c>
      <c r="ER11" s="6">
        <v>2001</v>
      </c>
      <c r="ES11" s="6">
        <v>2002</v>
      </c>
      <c r="ET11" s="6">
        <v>2003</v>
      </c>
      <c r="EU11" s="6">
        <v>2004</v>
      </c>
      <c r="EV11" s="6">
        <v>2005</v>
      </c>
      <c r="EW11" s="6">
        <v>2006</v>
      </c>
      <c r="EX11" s="6">
        <v>2007</v>
      </c>
      <c r="EY11" s="6">
        <v>2008</v>
      </c>
      <c r="EZ11" s="6">
        <v>2009</v>
      </c>
      <c r="FA11" s="6">
        <v>2010</v>
      </c>
      <c r="FB11" s="6">
        <v>2011</v>
      </c>
      <c r="FC11" s="6">
        <v>2012</v>
      </c>
      <c r="FD11" s="6">
        <v>2013</v>
      </c>
      <c r="FE11" s="6">
        <v>2014</v>
      </c>
      <c r="FF11" s="6">
        <v>2015</v>
      </c>
      <c r="FG11" s="6">
        <v>2016</v>
      </c>
      <c r="FH11" s="6">
        <v>2017</v>
      </c>
      <c r="FI11" s="6">
        <v>2018</v>
      </c>
      <c r="FJ11" s="6">
        <v>2019</v>
      </c>
      <c r="FK11" s="6">
        <v>2020</v>
      </c>
    </row>
    <row r="13" ht="13" spans="1:167">
      <c r="A13" s="7"/>
      <c r="B13" s="8" t="s">
        <v>420</v>
      </c>
      <c r="C13" s="26">
        <v>16.895658</v>
      </c>
      <c r="D13" s="26">
        <v>17.307645</v>
      </c>
      <c r="E13" s="26">
        <v>17.722969</v>
      </c>
      <c r="F13" s="26">
        <v>16.68808</v>
      </c>
      <c r="G13" s="26">
        <v>16.336846</v>
      </c>
      <c r="H13" s="26">
        <v>16.272719</v>
      </c>
      <c r="I13" s="26">
        <v>17.042971</v>
      </c>
      <c r="J13" s="26">
        <v>18.248349</v>
      </c>
      <c r="K13" s="26">
        <v>17.179864</v>
      </c>
      <c r="L13" s="26">
        <v>16.840382</v>
      </c>
      <c r="M13" s="26">
        <v>17.563558</v>
      </c>
      <c r="N13" s="26">
        <v>17.854558</v>
      </c>
      <c r="O13" s="26">
        <v>17.265258</v>
      </c>
      <c r="P13" s="26">
        <v>15.684595</v>
      </c>
      <c r="Q13" s="26">
        <v>13.91326</v>
      </c>
      <c r="R13" s="26">
        <v>13.056997</v>
      </c>
      <c r="S13" s="26">
        <v>12.768402</v>
      </c>
      <c r="T13" s="26">
        <v>12.206199</v>
      </c>
      <c r="U13" s="26">
        <v>13.247194</v>
      </c>
      <c r="V13" s="26">
        <v>12.756103</v>
      </c>
      <c r="W13" s="26">
        <v>13.458078</v>
      </c>
      <c r="Y13" s="7"/>
      <c r="Z13" s="8" t="s">
        <v>420</v>
      </c>
      <c r="AA13" s="26">
        <v>50.468247</v>
      </c>
      <c r="AB13" s="26">
        <v>50.367221</v>
      </c>
      <c r="AC13" s="26">
        <v>50.874186</v>
      </c>
      <c r="AD13" s="26">
        <v>52.048792</v>
      </c>
      <c r="AE13" s="26">
        <v>53.625728</v>
      </c>
      <c r="AF13" s="26">
        <v>52.301646</v>
      </c>
      <c r="AG13" s="26">
        <v>52.85871</v>
      </c>
      <c r="AH13" s="26">
        <v>51.497328</v>
      </c>
      <c r="AI13" s="26">
        <v>50.322743</v>
      </c>
      <c r="AJ13" s="26">
        <v>50.127289</v>
      </c>
      <c r="AK13" s="26">
        <v>47.671689</v>
      </c>
      <c r="AL13" s="26">
        <v>46.822748</v>
      </c>
      <c r="AM13" s="26">
        <v>46.378094</v>
      </c>
      <c r="AN13" s="26">
        <v>45.911543</v>
      </c>
      <c r="AO13" s="26">
        <v>46.316552</v>
      </c>
      <c r="AP13" s="26">
        <v>44.170455</v>
      </c>
      <c r="AQ13" s="26">
        <v>43.750589</v>
      </c>
      <c r="AR13" s="26">
        <v>42.516108</v>
      </c>
      <c r="AS13" s="26">
        <v>43.717452</v>
      </c>
      <c r="AT13" s="26">
        <v>43.893734</v>
      </c>
      <c r="AU13" s="26">
        <v>46.347804</v>
      </c>
      <c r="AW13" s="7"/>
      <c r="AX13" s="8" t="s">
        <v>420</v>
      </c>
      <c r="AY13" s="26">
        <v>93.548577</v>
      </c>
      <c r="AZ13" s="26">
        <v>97.500247</v>
      </c>
      <c r="BA13" s="26">
        <v>97.089497</v>
      </c>
      <c r="BB13" s="26">
        <v>100.443764</v>
      </c>
      <c r="BC13" s="26">
        <v>100.109535</v>
      </c>
      <c r="BD13" s="26">
        <v>102.558862</v>
      </c>
      <c r="BE13" s="26">
        <v>101.490869</v>
      </c>
      <c r="BF13" s="26">
        <v>103.539099</v>
      </c>
      <c r="BG13" s="26">
        <v>101.281295</v>
      </c>
      <c r="BH13" s="26">
        <v>94.680198</v>
      </c>
      <c r="BI13" s="26">
        <v>95.548124</v>
      </c>
      <c r="BJ13" s="26">
        <v>102.087878</v>
      </c>
      <c r="BK13" s="26">
        <v>97.875465</v>
      </c>
      <c r="BL13" s="26">
        <v>98.817547</v>
      </c>
      <c r="BM13" s="26">
        <v>93.106028</v>
      </c>
      <c r="BN13" s="26">
        <v>98.436769</v>
      </c>
      <c r="BO13" s="26">
        <v>92.204338</v>
      </c>
      <c r="BP13" s="26">
        <v>92.385084</v>
      </c>
      <c r="BQ13" s="26">
        <v>106.76319</v>
      </c>
      <c r="BR13" s="26">
        <v>89.627963</v>
      </c>
      <c r="BS13" s="26">
        <v>90.640843</v>
      </c>
      <c r="BU13" s="7"/>
      <c r="BV13" s="8" t="s">
        <v>420</v>
      </c>
      <c r="BW13" s="26">
        <v>9.658897</v>
      </c>
      <c r="BX13" s="26">
        <v>9.332873</v>
      </c>
      <c r="BY13" s="26">
        <v>9.223116</v>
      </c>
      <c r="BZ13" s="26">
        <v>9.251098</v>
      </c>
      <c r="CA13" s="26">
        <v>9.209376</v>
      </c>
      <c r="CB13" s="26">
        <v>8.868794</v>
      </c>
      <c r="CC13" s="26">
        <v>7.875861</v>
      </c>
      <c r="CD13" s="26">
        <v>8.851907</v>
      </c>
      <c r="CE13" s="26">
        <v>8.92744</v>
      </c>
      <c r="CF13" s="26">
        <v>8.962889</v>
      </c>
      <c r="CG13" s="26">
        <v>8.781548</v>
      </c>
      <c r="CH13" s="26">
        <v>8.997504</v>
      </c>
      <c r="CI13" s="26">
        <v>10.01509</v>
      </c>
      <c r="CJ13" s="26">
        <v>9.418848</v>
      </c>
      <c r="CK13" s="26">
        <v>9.272719</v>
      </c>
      <c r="CL13" s="26">
        <v>9.002265</v>
      </c>
      <c r="CM13" s="26">
        <v>9.003245</v>
      </c>
      <c r="CN13" s="26">
        <v>9.319761</v>
      </c>
      <c r="CO13" s="26">
        <v>9.280655</v>
      </c>
      <c r="CP13" s="26">
        <v>9.099637</v>
      </c>
      <c r="CQ13" s="26">
        <v>9.387902</v>
      </c>
      <c r="CS13" s="7"/>
      <c r="CT13" s="8" t="s">
        <v>420</v>
      </c>
      <c r="CU13" s="26">
        <v>9.596344</v>
      </c>
      <c r="CV13" s="26">
        <v>10.10707</v>
      </c>
      <c r="CW13" s="26">
        <v>9.545018</v>
      </c>
      <c r="CX13" s="26">
        <v>8.644034</v>
      </c>
      <c r="CY13" s="26">
        <v>8.373598</v>
      </c>
      <c r="CZ13" s="26">
        <v>8.157766</v>
      </c>
      <c r="DA13" s="26">
        <v>8.775369</v>
      </c>
      <c r="DB13" s="26">
        <v>8.162609</v>
      </c>
      <c r="DC13" s="26">
        <v>8.471914</v>
      </c>
      <c r="DD13" s="26">
        <v>8.490292</v>
      </c>
      <c r="DE13" s="26">
        <v>10.045062</v>
      </c>
      <c r="DF13" s="26">
        <v>9.720149</v>
      </c>
      <c r="DG13" s="26">
        <v>9.206309</v>
      </c>
      <c r="DH13" s="26">
        <v>9.788663</v>
      </c>
      <c r="DI13" s="26">
        <v>9.626822</v>
      </c>
      <c r="DJ13" s="26">
        <v>9.942249</v>
      </c>
      <c r="DK13" s="26">
        <v>9.854832</v>
      </c>
      <c r="DL13" s="26">
        <v>10.507406</v>
      </c>
      <c r="DM13" s="26">
        <v>10.622918</v>
      </c>
      <c r="DN13" s="26">
        <v>10.894579</v>
      </c>
      <c r="DO13" s="26">
        <v>10.609054</v>
      </c>
      <c r="DQ13" s="7"/>
      <c r="DR13" s="8" t="s">
        <v>420</v>
      </c>
      <c r="DS13" s="26">
        <v>40.14367</v>
      </c>
      <c r="DT13" s="26">
        <v>38.519403</v>
      </c>
      <c r="DU13" s="26">
        <v>39.932431</v>
      </c>
      <c r="DV13" s="26">
        <v>41.653074</v>
      </c>
      <c r="DW13" s="26">
        <v>42.48027</v>
      </c>
      <c r="DX13" s="26">
        <v>42.072077</v>
      </c>
      <c r="DY13" s="26">
        <v>41.311922</v>
      </c>
      <c r="DZ13" s="26">
        <v>47.400116</v>
      </c>
      <c r="EA13" s="26">
        <v>46.224165</v>
      </c>
      <c r="EB13" s="26">
        <v>43.845669</v>
      </c>
      <c r="EC13" s="26">
        <v>44.290906</v>
      </c>
      <c r="ED13" s="26">
        <v>46.650604</v>
      </c>
      <c r="EE13" s="26">
        <v>46.522575</v>
      </c>
      <c r="EF13" s="26">
        <v>45.102172</v>
      </c>
      <c r="EG13" s="26">
        <v>43.32056</v>
      </c>
      <c r="EH13" s="26">
        <v>44.981458</v>
      </c>
      <c r="EI13" s="26">
        <v>38.811795</v>
      </c>
      <c r="EJ13" s="26">
        <v>46.193291</v>
      </c>
      <c r="EK13" s="26">
        <v>44.590778</v>
      </c>
      <c r="EL13" s="26">
        <v>43.718298</v>
      </c>
      <c r="EM13" s="26">
        <v>45.532896</v>
      </c>
      <c r="EO13" s="7"/>
      <c r="EP13" s="8" t="s">
        <v>420</v>
      </c>
      <c r="EQ13" s="26">
        <v>36.004211</v>
      </c>
      <c r="ER13" s="26">
        <v>35.932577</v>
      </c>
      <c r="ES13" s="26">
        <v>36.795533</v>
      </c>
      <c r="ET13" s="26">
        <v>37.059784</v>
      </c>
      <c r="EU13" s="26">
        <v>37.357422</v>
      </c>
      <c r="EV13" s="26">
        <v>39.320518</v>
      </c>
      <c r="EW13" s="26">
        <v>39.24257</v>
      </c>
      <c r="EX13" s="26">
        <v>38.297181</v>
      </c>
      <c r="EY13" s="26">
        <v>37.219635</v>
      </c>
      <c r="EZ13" s="26">
        <v>38.441785</v>
      </c>
      <c r="FA13" s="26">
        <v>34.687271</v>
      </c>
      <c r="FB13" s="26">
        <v>38.718361</v>
      </c>
      <c r="FC13" s="26">
        <v>37.69399</v>
      </c>
      <c r="FD13" s="26">
        <v>38.254191</v>
      </c>
      <c r="FE13" s="26">
        <v>37.886123</v>
      </c>
      <c r="FF13" s="26">
        <v>37.532259</v>
      </c>
      <c r="FG13" s="26">
        <v>38.563857</v>
      </c>
      <c r="FH13" s="26">
        <v>42.645085</v>
      </c>
      <c r="FI13" s="26">
        <v>38.900736</v>
      </c>
      <c r="FJ13" s="26">
        <v>39.37932</v>
      </c>
      <c r="FK13" s="26">
        <v>42.160484</v>
      </c>
    </row>
    <row r="14" ht="13" spans="2:167">
      <c r="B14" s="9" t="s">
        <v>309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Z14" s="9" t="s">
        <v>309</v>
      </c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X14" s="9" t="s">
        <v>309</v>
      </c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V14" s="9" t="s">
        <v>309</v>
      </c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T14" s="9" t="s">
        <v>309</v>
      </c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R14" s="9" t="s">
        <v>309</v>
      </c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P14" s="9" t="s">
        <v>309</v>
      </c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</row>
    <row r="15" spans="2:167">
      <c r="B15" s="62" t="s">
        <v>236</v>
      </c>
      <c r="C15" s="30">
        <v>12.661337</v>
      </c>
      <c r="D15" s="30">
        <v>12.952039</v>
      </c>
      <c r="E15" s="30">
        <v>13.261658</v>
      </c>
      <c r="F15" s="30">
        <v>12.49347</v>
      </c>
      <c r="G15" s="30">
        <v>12.264112</v>
      </c>
      <c r="H15" s="30">
        <v>12.223484</v>
      </c>
      <c r="I15" s="30">
        <v>12.790468</v>
      </c>
      <c r="J15" s="30">
        <v>13.678618</v>
      </c>
      <c r="K15" s="30">
        <v>12.869803</v>
      </c>
      <c r="L15" s="30">
        <v>12.580108</v>
      </c>
      <c r="M15" s="30">
        <v>13.048503</v>
      </c>
      <c r="N15" s="30">
        <v>13.220345</v>
      </c>
      <c r="O15" s="30">
        <v>12.8143</v>
      </c>
      <c r="P15" s="30">
        <v>11.647619</v>
      </c>
      <c r="Q15" s="30">
        <v>10.348328</v>
      </c>
      <c r="R15" s="30">
        <v>9.658361</v>
      </c>
      <c r="S15" s="30">
        <v>9.464037</v>
      </c>
      <c r="T15" s="30">
        <v>9.043399</v>
      </c>
      <c r="U15" s="30">
        <v>9.796167</v>
      </c>
      <c r="V15" s="30">
        <v>9.426744</v>
      </c>
      <c r="W15" s="30">
        <v>9.941026</v>
      </c>
      <c r="Z15" s="62" t="s">
        <v>236</v>
      </c>
      <c r="AA15" s="30">
        <v>25.985689</v>
      </c>
      <c r="AB15" s="30">
        <v>25.9792</v>
      </c>
      <c r="AC15" s="30">
        <v>26.275344</v>
      </c>
      <c r="AD15" s="30">
        <v>26.915682</v>
      </c>
      <c r="AE15" s="30">
        <v>27.948326</v>
      </c>
      <c r="AF15" s="30">
        <v>27.496311</v>
      </c>
      <c r="AG15" s="30">
        <v>28.050963</v>
      </c>
      <c r="AH15" s="30">
        <v>27.58549</v>
      </c>
      <c r="AI15" s="30">
        <v>27.008866</v>
      </c>
      <c r="AJ15" s="30">
        <v>26.942422</v>
      </c>
      <c r="AK15" s="30">
        <v>25.673106</v>
      </c>
      <c r="AL15" s="30">
        <v>25.273974</v>
      </c>
      <c r="AM15" s="30">
        <v>25.068391</v>
      </c>
      <c r="AN15" s="30">
        <v>24.842631</v>
      </c>
      <c r="AO15" s="30">
        <v>25.102562</v>
      </c>
      <c r="AP15" s="30">
        <v>23.65185</v>
      </c>
      <c r="AQ15" s="30">
        <v>23.438925</v>
      </c>
      <c r="AR15" s="30">
        <v>22.78427</v>
      </c>
      <c r="AS15" s="30">
        <v>23.444518</v>
      </c>
      <c r="AT15" s="30">
        <v>23.550609</v>
      </c>
      <c r="AU15" s="30">
        <v>24.893886</v>
      </c>
      <c r="AX15" s="62" t="s">
        <v>236</v>
      </c>
      <c r="AY15" s="30">
        <v>58.017065</v>
      </c>
      <c r="AZ15" s="30">
        <v>60.409287</v>
      </c>
      <c r="BA15" s="30">
        <v>60.097032</v>
      </c>
      <c r="BB15" s="30">
        <v>62.120275</v>
      </c>
      <c r="BC15" s="30">
        <v>61.560458</v>
      </c>
      <c r="BD15" s="30">
        <v>62.675175</v>
      </c>
      <c r="BE15" s="30">
        <v>61.674371</v>
      </c>
      <c r="BF15" s="30">
        <v>62.546381</v>
      </c>
      <c r="BG15" s="30">
        <v>61.573708</v>
      </c>
      <c r="BH15" s="30">
        <v>57.927404</v>
      </c>
      <c r="BI15" s="30">
        <v>58.78827</v>
      </c>
      <c r="BJ15" s="30">
        <v>63.147091</v>
      </c>
      <c r="BK15" s="30">
        <v>60.510476</v>
      </c>
      <c r="BL15" s="30">
        <v>61.051549</v>
      </c>
      <c r="BM15" s="30">
        <v>57.48612</v>
      </c>
      <c r="BN15" s="30">
        <v>60.84613</v>
      </c>
      <c r="BO15" s="30">
        <v>56.958773</v>
      </c>
      <c r="BP15" s="30">
        <v>57.039691</v>
      </c>
      <c r="BQ15" s="30">
        <v>65.817317</v>
      </c>
      <c r="BR15" s="30">
        <v>55.279376</v>
      </c>
      <c r="BS15" s="30">
        <v>55.8924</v>
      </c>
      <c r="BV15" s="62" t="s">
        <v>236</v>
      </c>
      <c r="BW15" s="30">
        <v>6.857252</v>
      </c>
      <c r="BX15" s="30">
        <v>6.630175</v>
      </c>
      <c r="BY15" s="30">
        <v>6.554095</v>
      </c>
      <c r="BZ15" s="30">
        <v>6.575342</v>
      </c>
      <c r="CA15" s="30">
        <v>6.55881</v>
      </c>
      <c r="CB15" s="30">
        <v>6.328806</v>
      </c>
      <c r="CC15" s="30">
        <v>5.632796</v>
      </c>
      <c r="CD15" s="30">
        <v>6.350097</v>
      </c>
      <c r="CE15" s="30">
        <v>6.492382</v>
      </c>
      <c r="CF15" s="30">
        <v>6.610834</v>
      </c>
      <c r="CG15" s="30">
        <v>6.567772</v>
      </c>
      <c r="CH15" s="30">
        <v>6.823454</v>
      </c>
      <c r="CI15" s="30">
        <v>7.597367</v>
      </c>
      <c r="CJ15" s="30">
        <v>7.14846</v>
      </c>
      <c r="CK15" s="30">
        <v>7.04231</v>
      </c>
      <c r="CL15" s="30">
        <v>6.840658</v>
      </c>
      <c r="CM15" s="30">
        <v>6.841366</v>
      </c>
      <c r="CN15" s="30">
        <v>7.080244</v>
      </c>
      <c r="CO15" s="30">
        <v>7.05243</v>
      </c>
      <c r="CP15" s="30">
        <v>6.917961</v>
      </c>
      <c r="CQ15" s="30">
        <v>7.137875</v>
      </c>
      <c r="CT15" s="62" t="s">
        <v>236</v>
      </c>
      <c r="CU15" s="30">
        <v>7.465784</v>
      </c>
      <c r="CV15" s="30">
        <v>7.860436</v>
      </c>
      <c r="CW15" s="30">
        <v>7.420881</v>
      </c>
      <c r="CX15" s="30">
        <v>6.719307</v>
      </c>
      <c r="CY15" s="30">
        <v>6.544286</v>
      </c>
      <c r="CZ15" s="30">
        <v>6.410551</v>
      </c>
      <c r="DA15" s="30">
        <v>6.934241</v>
      </c>
      <c r="DB15" s="30">
        <v>6.490072</v>
      </c>
      <c r="DC15" s="30">
        <v>6.705024</v>
      </c>
      <c r="DD15" s="30">
        <v>6.681173</v>
      </c>
      <c r="DE15" s="30">
        <v>7.855907</v>
      </c>
      <c r="DF15" s="30">
        <v>7.553629</v>
      </c>
      <c r="DG15" s="30">
        <v>7.153756</v>
      </c>
      <c r="DH15" s="30">
        <v>7.604337</v>
      </c>
      <c r="DI15" s="30">
        <v>7.478533</v>
      </c>
      <c r="DJ15" s="30">
        <v>7.821147</v>
      </c>
      <c r="DK15" s="30">
        <v>7.751513</v>
      </c>
      <c r="DL15" s="30">
        <v>8.262952</v>
      </c>
      <c r="DM15" s="30">
        <v>8.3508</v>
      </c>
      <c r="DN15" s="30">
        <v>8.56291</v>
      </c>
      <c r="DO15" s="30">
        <v>8.336168</v>
      </c>
      <c r="DR15" s="62" t="s">
        <v>236</v>
      </c>
      <c r="DS15" s="30">
        <v>27.245337</v>
      </c>
      <c r="DT15" s="30">
        <v>26.158112</v>
      </c>
      <c r="DU15" s="30">
        <v>27.12564</v>
      </c>
      <c r="DV15" s="30">
        <v>28.306986</v>
      </c>
      <c r="DW15" s="30">
        <v>28.999164</v>
      </c>
      <c r="DX15" s="30">
        <v>28.857441</v>
      </c>
      <c r="DY15" s="30">
        <v>28.492033</v>
      </c>
      <c r="DZ15" s="30">
        <v>32.882215</v>
      </c>
      <c r="EA15" s="30">
        <v>32.087712</v>
      </c>
      <c r="EB15" s="30">
        <v>30.422438</v>
      </c>
      <c r="EC15" s="30">
        <v>30.720417</v>
      </c>
      <c r="ED15" s="30">
        <v>32.338129</v>
      </c>
      <c r="EE15" s="30">
        <v>32.272231</v>
      </c>
      <c r="EF15" s="30">
        <v>31.300359</v>
      </c>
      <c r="EG15" s="30">
        <v>30.087108</v>
      </c>
      <c r="EH15" s="30">
        <v>31.154381</v>
      </c>
      <c r="EI15" s="30">
        <v>26.890635</v>
      </c>
      <c r="EJ15" s="30">
        <v>32.008483</v>
      </c>
      <c r="EK15" s="30">
        <v>30.898754</v>
      </c>
      <c r="EL15" s="30">
        <v>30.304777</v>
      </c>
      <c r="EM15" s="30">
        <v>31.563828</v>
      </c>
      <c r="EP15" s="62" t="s">
        <v>236</v>
      </c>
      <c r="EQ15" s="30">
        <v>21.518596</v>
      </c>
      <c r="ER15" s="30">
        <v>21.341133</v>
      </c>
      <c r="ES15" s="30">
        <v>21.712471</v>
      </c>
      <c r="ET15" s="30">
        <v>21.731796</v>
      </c>
      <c r="EU15" s="30">
        <v>21.914189</v>
      </c>
      <c r="EV15" s="30">
        <v>23.066643</v>
      </c>
      <c r="EW15" s="30">
        <v>23.052721</v>
      </c>
      <c r="EX15" s="30">
        <v>22.550665</v>
      </c>
      <c r="EY15" s="30">
        <v>21.749212</v>
      </c>
      <c r="EZ15" s="30">
        <v>22.249723</v>
      </c>
      <c r="FA15" s="30">
        <v>19.907106</v>
      </c>
      <c r="FB15" s="30">
        <v>21.993081</v>
      </c>
      <c r="FC15" s="30">
        <v>21.318497</v>
      </c>
      <c r="FD15" s="30">
        <v>21.531017</v>
      </c>
      <c r="FE15" s="30">
        <v>21.237946</v>
      </c>
      <c r="FF15" s="30">
        <v>20.638375</v>
      </c>
      <c r="FG15" s="30">
        <v>21.103781</v>
      </c>
      <c r="FH15" s="30">
        <v>23.220925</v>
      </c>
      <c r="FI15" s="30">
        <v>21.090755</v>
      </c>
      <c r="FJ15" s="30">
        <v>21.25885</v>
      </c>
      <c r="FK15" s="30">
        <v>22.658503</v>
      </c>
    </row>
    <row r="16" spans="2:167">
      <c r="B16" s="62" t="s">
        <v>310</v>
      </c>
      <c r="C16" s="30">
        <v>1.090863</v>
      </c>
      <c r="D16" s="30">
        <v>1.129003</v>
      </c>
      <c r="E16" s="30">
        <v>1.16176</v>
      </c>
      <c r="F16" s="30">
        <v>1.098236</v>
      </c>
      <c r="G16" s="30">
        <v>1.055104</v>
      </c>
      <c r="H16" s="30">
        <v>1.035965</v>
      </c>
      <c r="I16" s="30">
        <v>1.076433</v>
      </c>
      <c r="J16" s="30">
        <v>1.14748</v>
      </c>
      <c r="K16" s="30">
        <v>1.118565</v>
      </c>
      <c r="L16" s="30">
        <v>1.131614</v>
      </c>
      <c r="M16" s="30">
        <v>1.21807</v>
      </c>
      <c r="N16" s="30">
        <v>1.279643</v>
      </c>
      <c r="O16" s="30">
        <v>1.247981</v>
      </c>
      <c r="P16" s="30">
        <v>1.13456</v>
      </c>
      <c r="Q16" s="30">
        <v>1.009186</v>
      </c>
      <c r="R16" s="30">
        <v>0.981476</v>
      </c>
      <c r="S16" s="30">
        <v>0.966576</v>
      </c>
      <c r="T16" s="30">
        <v>0.929264</v>
      </c>
      <c r="U16" s="30">
        <v>1.010893</v>
      </c>
      <c r="V16" s="30">
        <v>0.977721</v>
      </c>
      <c r="W16" s="30">
        <v>1.035603</v>
      </c>
      <c r="Z16" s="62" t="s">
        <v>310</v>
      </c>
      <c r="AA16" s="30">
        <v>3.821797</v>
      </c>
      <c r="AB16" s="30">
        <v>3.86555</v>
      </c>
      <c r="AC16" s="30">
        <v>3.954755</v>
      </c>
      <c r="AD16" s="30">
        <v>4.09573</v>
      </c>
      <c r="AE16" s="30">
        <v>4.265105</v>
      </c>
      <c r="AF16" s="30">
        <v>4.2025</v>
      </c>
      <c r="AG16" s="30">
        <v>4.288615</v>
      </c>
      <c r="AH16" s="30">
        <v>4.216956</v>
      </c>
      <c r="AI16" s="30">
        <v>4.140765</v>
      </c>
      <c r="AJ16" s="30">
        <v>4.14164</v>
      </c>
      <c r="AK16" s="30">
        <v>3.953107</v>
      </c>
      <c r="AL16" s="30">
        <v>3.894613</v>
      </c>
      <c r="AM16" s="30">
        <v>3.891465</v>
      </c>
      <c r="AN16" s="30">
        <v>3.884968</v>
      </c>
      <c r="AO16" s="30">
        <v>3.951426</v>
      </c>
      <c r="AP16" s="30">
        <v>4.089921</v>
      </c>
      <c r="AQ16" s="30">
        <v>4.084588</v>
      </c>
      <c r="AR16" s="30">
        <v>4.000062</v>
      </c>
      <c r="AS16" s="30">
        <v>4.145093</v>
      </c>
      <c r="AT16" s="30">
        <v>4.192437</v>
      </c>
      <c r="AU16" s="30">
        <v>4.459298</v>
      </c>
      <c r="AX16" s="62" t="s">
        <v>310</v>
      </c>
      <c r="AY16" s="30">
        <v>14.092897</v>
      </c>
      <c r="AZ16" s="30">
        <v>14.793351</v>
      </c>
      <c r="BA16" s="30">
        <v>14.832134</v>
      </c>
      <c r="BB16" s="30">
        <v>15.446682</v>
      </c>
      <c r="BC16" s="30">
        <v>15.443155</v>
      </c>
      <c r="BD16" s="30">
        <v>15.86364</v>
      </c>
      <c r="BE16" s="30">
        <v>15.739512</v>
      </c>
      <c r="BF16" s="30">
        <v>16.096699</v>
      </c>
      <c r="BG16" s="30">
        <v>15.539752</v>
      </c>
      <c r="BH16" s="30">
        <v>14.324411</v>
      </c>
      <c r="BI16" s="30">
        <v>14.244106</v>
      </c>
      <c r="BJ16" s="30">
        <v>14.992945</v>
      </c>
      <c r="BK16" s="30">
        <v>14.439839</v>
      </c>
      <c r="BL16" s="30">
        <v>14.642964</v>
      </c>
      <c r="BM16" s="30">
        <v>13.856439</v>
      </c>
      <c r="BN16" s="30">
        <v>14.98702</v>
      </c>
      <c r="BO16" s="30">
        <v>14.095487</v>
      </c>
      <c r="BP16" s="30">
        <v>14.179615</v>
      </c>
      <c r="BQ16" s="30">
        <v>16.45064</v>
      </c>
      <c r="BR16" s="30">
        <v>13.863519</v>
      </c>
      <c r="BS16" s="30">
        <v>14.072972</v>
      </c>
      <c r="BV16" s="62" t="s">
        <v>310</v>
      </c>
      <c r="BW16" s="30">
        <v>0.676414</v>
      </c>
      <c r="BX16" s="30">
        <v>0.654174</v>
      </c>
      <c r="BY16" s="30">
        <v>0.646899</v>
      </c>
      <c r="BZ16" s="30">
        <v>0.64949</v>
      </c>
      <c r="CA16" s="30">
        <v>0.644105</v>
      </c>
      <c r="CB16" s="30">
        <v>0.618278</v>
      </c>
      <c r="CC16" s="30">
        <v>0.547163</v>
      </c>
      <c r="CD16" s="30">
        <v>0.613592</v>
      </c>
      <c r="CE16" s="30">
        <v>0.588895</v>
      </c>
      <c r="CF16" s="30">
        <v>0.559108</v>
      </c>
      <c r="CG16" s="30">
        <v>0.515291</v>
      </c>
      <c r="CH16" s="30">
        <v>0.493842</v>
      </c>
      <c r="CI16" s="30">
        <v>0.549159</v>
      </c>
      <c r="CJ16" s="30">
        <v>0.515964</v>
      </c>
      <c r="CK16" s="30">
        <v>0.50727</v>
      </c>
      <c r="CL16" s="30">
        <v>0.540861</v>
      </c>
      <c r="CM16" s="30">
        <v>0.491767</v>
      </c>
      <c r="CN16" s="30">
        <v>0.509053</v>
      </c>
      <c r="CO16" s="30">
        <v>0.50662</v>
      </c>
      <c r="CP16" s="30">
        <v>0.496356</v>
      </c>
      <c r="CQ16" s="30">
        <v>0.511973</v>
      </c>
      <c r="CT16" s="62" t="s">
        <v>310</v>
      </c>
      <c r="CU16" s="30">
        <v>0.519219</v>
      </c>
      <c r="CV16" s="30">
        <v>0.552867</v>
      </c>
      <c r="CW16" s="30">
        <v>0.527532</v>
      </c>
      <c r="CX16" s="30">
        <v>0.48269</v>
      </c>
      <c r="CY16" s="30">
        <v>0.455349</v>
      </c>
      <c r="CZ16" s="30">
        <v>0.431631</v>
      </c>
      <c r="DA16" s="30">
        <v>0.450938</v>
      </c>
      <c r="DB16" s="30">
        <v>0.406055</v>
      </c>
      <c r="DC16" s="30">
        <v>0.445581</v>
      </c>
      <c r="DD16" s="30">
        <v>0.472863</v>
      </c>
      <c r="DE16" s="30">
        <v>0.59225</v>
      </c>
      <c r="DF16" s="30">
        <v>0.606214</v>
      </c>
      <c r="DG16" s="30">
        <v>0.579782</v>
      </c>
      <c r="DH16" s="30">
        <v>0.622182</v>
      </c>
      <c r="DI16" s="30">
        <v>0.61758</v>
      </c>
      <c r="DJ16" s="30">
        <v>0.556097</v>
      </c>
      <c r="DK16" s="30">
        <v>0.555558</v>
      </c>
      <c r="DL16" s="30">
        <v>0.59706</v>
      </c>
      <c r="DM16" s="30">
        <v>0.608453</v>
      </c>
      <c r="DN16" s="30">
        <v>0.628657</v>
      </c>
      <c r="DO16" s="30">
        <v>0.616728</v>
      </c>
      <c r="DR16" s="62" t="s">
        <v>310</v>
      </c>
      <c r="DS16" s="30">
        <v>4.608116</v>
      </c>
      <c r="DT16" s="30">
        <v>4.430739</v>
      </c>
      <c r="DU16" s="30">
        <v>4.602461</v>
      </c>
      <c r="DV16" s="30">
        <v>4.809961</v>
      </c>
      <c r="DW16" s="30">
        <v>4.840677</v>
      </c>
      <c r="DX16" s="30">
        <v>4.726227</v>
      </c>
      <c r="DY16" s="30">
        <v>4.569105</v>
      </c>
      <c r="DZ16" s="30">
        <v>5.152901</v>
      </c>
      <c r="EA16" s="30">
        <v>5.111891</v>
      </c>
      <c r="EB16" s="30">
        <v>4.940467</v>
      </c>
      <c r="EC16" s="30">
        <v>5.085515</v>
      </c>
      <c r="ED16" s="30">
        <v>5.459671</v>
      </c>
      <c r="EE16" s="30">
        <v>5.451479</v>
      </c>
      <c r="EF16" s="30">
        <v>5.291637</v>
      </c>
      <c r="EG16" s="30">
        <v>5.088465</v>
      </c>
      <c r="EH16" s="30">
        <v>5.331331</v>
      </c>
      <c r="EI16" s="30">
        <v>4.605585</v>
      </c>
      <c r="EJ16" s="30">
        <v>5.487935</v>
      </c>
      <c r="EK16" s="30">
        <v>5.303583</v>
      </c>
      <c r="EL16" s="30">
        <v>5.205447</v>
      </c>
      <c r="EM16" s="30">
        <v>5.427296</v>
      </c>
      <c r="EP16" s="62" t="s">
        <v>310</v>
      </c>
      <c r="EQ16" s="30">
        <v>3.90571</v>
      </c>
      <c r="ER16" s="30">
        <v>3.95845</v>
      </c>
      <c r="ES16" s="30">
        <v>4.112747</v>
      </c>
      <c r="ET16" s="30">
        <v>4.199815</v>
      </c>
      <c r="EU16" s="30">
        <v>4.249392</v>
      </c>
      <c r="EV16" s="30">
        <v>4.475265</v>
      </c>
      <c r="EW16" s="30">
        <v>4.467862</v>
      </c>
      <c r="EX16" s="30">
        <v>4.365077</v>
      </c>
      <c r="EY16" s="30">
        <v>4.450617</v>
      </c>
      <c r="EZ16" s="30">
        <v>4.811399</v>
      </c>
      <c r="FA16" s="30">
        <v>4.544013</v>
      </c>
      <c r="FB16" s="30">
        <v>5.29157</v>
      </c>
      <c r="FC16" s="30">
        <v>5.210159</v>
      </c>
      <c r="FD16" s="30">
        <v>5.34188</v>
      </c>
      <c r="FE16" s="30">
        <v>5.347675</v>
      </c>
      <c r="FF16" s="30">
        <v>4.807092</v>
      </c>
      <c r="FG16" s="30">
        <v>4.976868</v>
      </c>
      <c r="FH16" s="30">
        <v>5.542024</v>
      </c>
      <c r="FI16" s="30">
        <v>5.097228</v>
      </c>
      <c r="FJ16" s="30">
        <v>5.198392</v>
      </c>
      <c r="FK16" s="30">
        <v>5.603568</v>
      </c>
    </row>
    <row r="17" spans="2:167">
      <c r="B17" s="62" t="s">
        <v>311</v>
      </c>
      <c r="C17" s="30">
        <v>2.519142</v>
      </c>
      <c r="D17" s="30">
        <v>2.593619</v>
      </c>
      <c r="E17" s="30">
        <v>2.655857</v>
      </c>
      <c r="F17" s="30">
        <v>2.494688</v>
      </c>
      <c r="G17" s="30">
        <v>2.418786</v>
      </c>
      <c r="H17" s="30">
        <v>2.408956</v>
      </c>
      <c r="I17" s="30">
        <v>2.537968</v>
      </c>
      <c r="J17" s="30">
        <v>2.737288</v>
      </c>
      <c r="K17" s="30">
        <v>2.566069</v>
      </c>
      <c r="L17" s="30">
        <v>2.528622</v>
      </c>
      <c r="M17" s="30">
        <v>2.68293</v>
      </c>
      <c r="N17" s="30">
        <v>2.746852</v>
      </c>
      <c r="O17" s="30">
        <v>2.625924</v>
      </c>
      <c r="P17" s="30">
        <v>2.37809</v>
      </c>
      <c r="Q17" s="30">
        <v>2.093315</v>
      </c>
      <c r="R17" s="30">
        <v>2.033366</v>
      </c>
      <c r="S17" s="30">
        <v>1.969943</v>
      </c>
      <c r="T17" s="30">
        <v>1.885363</v>
      </c>
      <c r="U17" s="30">
        <v>2.061529</v>
      </c>
      <c r="V17" s="30">
        <v>1.989102</v>
      </c>
      <c r="W17" s="30">
        <v>2.101473</v>
      </c>
      <c r="Z17" s="62" t="s">
        <v>311</v>
      </c>
      <c r="AA17" s="30">
        <v>20.076296</v>
      </c>
      <c r="AB17" s="30">
        <v>19.95018</v>
      </c>
      <c r="AC17" s="30">
        <v>20.076775</v>
      </c>
      <c r="AD17" s="30">
        <v>20.467617</v>
      </c>
      <c r="AE17" s="30">
        <v>20.836896</v>
      </c>
      <c r="AF17" s="30">
        <v>20.052869</v>
      </c>
      <c r="AG17" s="30">
        <v>19.974226</v>
      </c>
      <c r="AH17" s="30">
        <v>19.174582</v>
      </c>
      <c r="AI17" s="30">
        <v>18.702271</v>
      </c>
      <c r="AJ17" s="30">
        <v>18.611043</v>
      </c>
      <c r="AK17" s="30">
        <v>17.66924</v>
      </c>
      <c r="AL17" s="30">
        <v>17.318764</v>
      </c>
      <c r="AM17" s="30">
        <v>17.093768</v>
      </c>
      <c r="AN17" s="30">
        <v>16.869582</v>
      </c>
      <c r="AO17" s="30">
        <v>16.95286</v>
      </c>
      <c r="AP17" s="30">
        <v>16.135289</v>
      </c>
      <c r="AQ17" s="30">
        <v>15.94245</v>
      </c>
      <c r="AR17" s="30">
        <v>15.460328</v>
      </c>
      <c r="AS17" s="30">
        <v>15.854306</v>
      </c>
      <c r="AT17" s="30">
        <v>15.881171</v>
      </c>
      <c r="AU17" s="30">
        <v>16.715567</v>
      </c>
      <c r="AX17" s="62" t="s">
        <v>311</v>
      </c>
      <c r="AY17" s="30">
        <v>20.970029</v>
      </c>
      <c r="AZ17" s="30">
        <v>21.826492</v>
      </c>
      <c r="BA17" s="30">
        <v>21.707926</v>
      </c>
      <c r="BB17" s="30">
        <v>22.425531</v>
      </c>
      <c r="BC17" s="30">
        <v>22.681885</v>
      </c>
      <c r="BD17" s="30">
        <v>23.61074</v>
      </c>
      <c r="BE17" s="30">
        <v>23.695782</v>
      </c>
      <c r="BF17" s="30">
        <v>24.530378</v>
      </c>
      <c r="BG17" s="30">
        <v>23.839439</v>
      </c>
      <c r="BH17" s="30">
        <v>22.147177</v>
      </c>
      <c r="BI17" s="30">
        <v>22.255888</v>
      </c>
      <c r="BJ17" s="30">
        <v>23.69401</v>
      </c>
      <c r="BK17" s="30">
        <v>22.691642</v>
      </c>
      <c r="BL17" s="30">
        <v>22.896838</v>
      </c>
      <c r="BM17" s="30">
        <v>21.559027</v>
      </c>
      <c r="BN17" s="30">
        <v>22.381179</v>
      </c>
      <c r="BO17" s="30">
        <v>20.950478</v>
      </c>
      <c r="BP17" s="30">
        <v>20.97432</v>
      </c>
      <c r="BQ17" s="30">
        <v>24.282887</v>
      </c>
      <c r="BR17" s="30">
        <v>20.315111</v>
      </c>
      <c r="BS17" s="30">
        <v>20.511383</v>
      </c>
      <c r="BV17" s="62" t="s">
        <v>311</v>
      </c>
      <c r="BW17" s="30">
        <v>1.889661</v>
      </c>
      <c r="BX17" s="30">
        <v>1.823434</v>
      </c>
      <c r="BY17" s="30">
        <v>1.802198</v>
      </c>
      <c r="BZ17" s="30">
        <v>1.808115</v>
      </c>
      <c r="CA17" s="30">
        <v>1.792712</v>
      </c>
      <c r="CB17" s="30">
        <v>1.719037</v>
      </c>
      <c r="CC17" s="30">
        <v>1.51869</v>
      </c>
      <c r="CD17" s="30">
        <v>1.69195</v>
      </c>
      <c r="CE17" s="30">
        <v>1.662598</v>
      </c>
      <c r="CF17" s="30">
        <v>1.623349</v>
      </c>
      <c r="CG17" s="30">
        <v>1.546765</v>
      </c>
      <c r="CH17" s="30">
        <v>1.539571</v>
      </c>
      <c r="CI17" s="30">
        <v>1.71427</v>
      </c>
      <c r="CJ17" s="30">
        <v>1.611312</v>
      </c>
      <c r="CK17" s="30">
        <v>1.58431</v>
      </c>
      <c r="CL17" s="30">
        <v>1.487891</v>
      </c>
      <c r="CM17" s="30">
        <v>1.538909</v>
      </c>
      <c r="CN17" s="30">
        <v>1.596239</v>
      </c>
      <c r="CO17" s="30">
        <v>1.589617</v>
      </c>
      <c r="CP17" s="30">
        <v>1.557543</v>
      </c>
      <c r="CQ17" s="30">
        <v>1.607726</v>
      </c>
      <c r="CT17" s="62" t="s">
        <v>311</v>
      </c>
      <c r="CU17" s="30">
        <v>1.330062</v>
      </c>
      <c r="CV17" s="30">
        <v>1.401038</v>
      </c>
      <c r="CW17" s="30">
        <v>1.323435</v>
      </c>
      <c r="CX17" s="30">
        <v>1.19759</v>
      </c>
      <c r="CY17" s="30">
        <v>1.143038</v>
      </c>
      <c r="CZ17" s="30">
        <v>1.096221</v>
      </c>
      <c r="DA17" s="30">
        <v>1.160139</v>
      </c>
      <c r="DB17" s="30">
        <v>1.058013</v>
      </c>
      <c r="DC17" s="30">
        <v>1.102418</v>
      </c>
      <c r="DD17" s="30">
        <v>1.11401</v>
      </c>
      <c r="DE17" s="30">
        <v>1.330391</v>
      </c>
      <c r="DF17" s="30">
        <v>1.298762</v>
      </c>
      <c r="DG17" s="30">
        <v>1.227831</v>
      </c>
      <c r="DH17" s="30">
        <v>1.304686</v>
      </c>
      <c r="DI17" s="30">
        <v>1.280338</v>
      </c>
      <c r="DJ17" s="30">
        <v>1.303415</v>
      </c>
      <c r="DK17" s="30">
        <v>1.291386</v>
      </c>
      <c r="DL17" s="30">
        <v>1.377157</v>
      </c>
      <c r="DM17" s="30">
        <v>1.393624</v>
      </c>
      <c r="DN17" s="30">
        <v>1.429223</v>
      </c>
      <c r="DO17" s="30">
        <v>1.392631</v>
      </c>
      <c r="DR17" s="62" t="s">
        <v>311</v>
      </c>
      <c r="DS17" s="30">
        <v>6.742691</v>
      </c>
      <c r="DT17" s="30">
        <v>6.451139</v>
      </c>
      <c r="DU17" s="30">
        <v>6.675714</v>
      </c>
      <c r="DV17" s="30">
        <v>6.947231</v>
      </c>
      <c r="DW17" s="30">
        <v>6.974475</v>
      </c>
      <c r="DX17" s="30">
        <v>6.792128</v>
      </c>
      <c r="DY17" s="30">
        <v>6.537479</v>
      </c>
      <c r="DZ17" s="30">
        <v>7.340885</v>
      </c>
      <c r="EA17" s="30">
        <v>7.106362</v>
      </c>
      <c r="EB17" s="30">
        <v>6.71921</v>
      </c>
      <c r="EC17" s="30">
        <v>6.761375</v>
      </c>
      <c r="ED17" s="30">
        <v>7.099504</v>
      </c>
      <c r="EE17" s="30">
        <v>7.055536</v>
      </c>
      <c r="EF17" s="30">
        <v>6.824482</v>
      </c>
      <c r="EG17" s="30">
        <v>6.530482</v>
      </c>
      <c r="EH17" s="30">
        <v>6.77141</v>
      </c>
      <c r="EI17" s="30">
        <v>5.830927</v>
      </c>
      <c r="EJ17" s="30">
        <v>6.933362</v>
      </c>
      <c r="EK17" s="30">
        <v>6.689273</v>
      </c>
      <c r="EL17" s="30">
        <v>6.545394</v>
      </c>
      <c r="EM17" s="30">
        <v>6.813086</v>
      </c>
      <c r="EP17" s="62" t="s">
        <v>311</v>
      </c>
      <c r="EQ17" s="30">
        <v>9.351244</v>
      </c>
      <c r="ER17" s="30">
        <v>9.411431</v>
      </c>
      <c r="ES17" s="30">
        <v>9.723622</v>
      </c>
      <c r="ET17" s="30">
        <v>9.877658</v>
      </c>
      <c r="EU17" s="30">
        <v>9.93962</v>
      </c>
      <c r="EV17" s="30">
        <v>10.470785</v>
      </c>
      <c r="EW17" s="30">
        <v>10.428229</v>
      </c>
      <c r="EX17" s="30">
        <v>10.129113</v>
      </c>
      <c r="EY17" s="30">
        <v>9.838869</v>
      </c>
      <c r="EZ17" s="30">
        <v>10.196863</v>
      </c>
      <c r="FA17" s="30">
        <v>9.200535</v>
      </c>
      <c r="FB17" s="30">
        <v>10.313942</v>
      </c>
      <c r="FC17" s="30">
        <v>10.082895</v>
      </c>
      <c r="FD17" s="30">
        <v>10.287751</v>
      </c>
      <c r="FE17" s="30">
        <v>10.224337</v>
      </c>
      <c r="FF17" s="30">
        <v>10.916789</v>
      </c>
      <c r="FG17" s="30">
        <v>11.286184</v>
      </c>
      <c r="FH17" s="30">
        <v>12.563323</v>
      </c>
      <c r="FI17" s="30">
        <v>11.512399</v>
      </c>
      <c r="FJ17" s="30">
        <v>11.710255</v>
      </c>
      <c r="FK17" s="30">
        <v>12.603456</v>
      </c>
    </row>
    <row r="18" spans="2:167">
      <c r="B18" s="62" t="s">
        <v>312</v>
      </c>
      <c r="C18" s="30">
        <v>0.624315</v>
      </c>
      <c r="D18" s="30">
        <v>0.632985</v>
      </c>
      <c r="E18" s="30">
        <v>0.643695</v>
      </c>
      <c r="F18" s="30">
        <v>0.601686</v>
      </c>
      <c r="G18" s="30">
        <v>0.598843</v>
      </c>
      <c r="H18" s="30">
        <v>0.604314</v>
      </c>
      <c r="I18" s="30">
        <v>0.638101</v>
      </c>
      <c r="J18" s="30">
        <v>0.684964</v>
      </c>
      <c r="K18" s="30">
        <v>0.625428</v>
      </c>
      <c r="L18" s="30">
        <v>0.600038</v>
      </c>
      <c r="M18" s="30">
        <v>0.614054</v>
      </c>
      <c r="N18" s="30">
        <v>0.607719</v>
      </c>
      <c r="O18" s="30">
        <v>0.577053</v>
      </c>
      <c r="P18" s="30">
        <v>0.524326</v>
      </c>
      <c r="Q18" s="30">
        <v>0.462432</v>
      </c>
      <c r="R18" s="30">
        <v>0.383794</v>
      </c>
      <c r="S18" s="30">
        <v>0.367846</v>
      </c>
      <c r="T18" s="30">
        <v>0.348173</v>
      </c>
      <c r="U18" s="30">
        <v>0.378605</v>
      </c>
      <c r="V18" s="30">
        <v>0.362536</v>
      </c>
      <c r="W18" s="30">
        <v>0.379977</v>
      </c>
      <c r="Z18" s="62" t="s">
        <v>312</v>
      </c>
      <c r="AA18" s="30">
        <v>0.584464</v>
      </c>
      <c r="AB18" s="30">
        <v>0.572292</v>
      </c>
      <c r="AC18" s="30">
        <v>0.567312</v>
      </c>
      <c r="AD18" s="30">
        <v>0.569763</v>
      </c>
      <c r="AE18" s="30">
        <v>0.575401</v>
      </c>
      <c r="AF18" s="30">
        <v>0.549965</v>
      </c>
      <c r="AG18" s="30">
        <v>0.544907</v>
      </c>
      <c r="AH18" s="30">
        <v>0.5203</v>
      </c>
      <c r="AI18" s="30">
        <v>0.470841</v>
      </c>
      <c r="AJ18" s="30">
        <v>0.432185</v>
      </c>
      <c r="AK18" s="30">
        <v>0.376236</v>
      </c>
      <c r="AL18" s="30">
        <v>0.335396</v>
      </c>
      <c r="AM18" s="30">
        <v>0.32447</v>
      </c>
      <c r="AN18" s="30">
        <v>0.314362</v>
      </c>
      <c r="AO18" s="30">
        <v>0.309704</v>
      </c>
      <c r="AP18" s="30">
        <v>0.293396</v>
      </c>
      <c r="AQ18" s="30">
        <v>0.284626</v>
      </c>
      <c r="AR18" s="30">
        <v>0.271448</v>
      </c>
      <c r="AS18" s="30">
        <v>0.273535</v>
      </c>
      <c r="AT18" s="30">
        <v>0.269517</v>
      </c>
      <c r="AU18" s="30">
        <v>0.279053</v>
      </c>
      <c r="AX18" s="62" t="s">
        <v>312</v>
      </c>
      <c r="AY18" s="30">
        <v>0.468586</v>
      </c>
      <c r="AZ18" s="30">
        <v>0.471117</v>
      </c>
      <c r="BA18" s="30">
        <v>0.452405</v>
      </c>
      <c r="BB18" s="30">
        <v>0.451276</v>
      </c>
      <c r="BC18" s="30">
        <v>0.424037</v>
      </c>
      <c r="BD18" s="30">
        <v>0.409306</v>
      </c>
      <c r="BE18" s="30">
        <v>0.381204</v>
      </c>
      <c r="BF18" s="30">
        <v>0.365642</v>
      </c>
      <c r="BG18" s="30">
        <v>0.328396</v>
      </c>
      <c r="BH18" s="30">
        <v>0.281206</v>
      </c>
      <c r="BI18" s="30">
        <v>0.25986</v>
      </c>
      <c r="BJ18" s="30">
        <v>0.253833</v>
      </c>
      <c r="BK18" s="30">
        <v>0.233509</v>
      </c>
      <c r="BL18" s="30">
        <v>0.226196</v>
      </c>
      <c r="BM18" s="30">
        <v>0.204443</v>
      </c>
      <c r="BN18" s="30">
        <v>0.22244</v>
      </c>
      <c r="BO18" s="30">
        <v>0.1996</v>
      </c>
      <c r="BP18" s="30">
        <v>0.191458</v>
      </c>
      <c r="BQ18" s="30">
        <v>0.212346</v>
      </c>
      <c r="BR18" s="30">
        <v>0.169957</v>
      </c>
      <c r="BS18" s="30">
        <v>0.164087</v>
      </c>
      <c r="BV18" s="62" t="s">
        <v>312</v>
      </c>
      <c r="BW18" s="30">
        <v>0.235569</v>
      </c>
      <c r="BX18" s="30">
        <v>0.225089</v>
      </c>
      <c r="BY18" s="30">
        <v>0.219924</v>
      </c>
      <c r="BZ18" s="30">
        <v>0.218151</v>
      </c>
      <c r="CA18" s="30">
        <v>0.213748</v>
      </c>
      <c r="CB18" s="30">
        <v>0.202673</v>
      </c>
      <c r="CC18" s="30">
        <v>0.177211</v>
      </c>
      <c r="CD18" s="30">
        <v>0.196267</v>
      </c>
      <c r="CE18" s="30">
        <v>0.183565</v>
      </c>
      <c r="CF18" s="30">
        <v>0.169598</v>
      </c>
      <c r="CG18" s="30">
        <v>0.151719</v>
      </c>
      <c r="CH18" s="30">
        <v>0.140637</v>
      </c>
      <c r="CI18" s="30">
        <v>0.154294</v>
      </c>
      <c r="CJ18" s="30">
        <v>0.143112</v>
      </c>
      <c r="CK18" s="30">
        <v>0.138829</v>
      </c>
      <c r="CL18" s="30">
        <v>0.132855</v>
      </c>
      <c r="CM18" s="30">
        <v>0.131204</v>
      </c>
      <c r="CN18" s="30">
        <v>0.134225</v>
      </c>
      <c r="CO18" s="30">
        <v>0.131989</v>
      </c>
      <c r="CP18" s="30">
        <v>0.127777</v>
      </c>
      <c r="CQ18" s="30">
        <v>0.130327</v>
      </c>
      <c r="CT18" s="62" t="s">
        <v>312</v>
      </c>
      <c r="CU18" s="30">
        <v>0.281279</v>
      </c>
      <c r="CV18" s="30">
        <v>0.292728</v>
      </c>
      <c r="CW18" s="30">
        <v>0.273169</v>
      </c>
      <c r="CX18" s="30">
        <v>0.244447</v>
      </c>
      <c r="CY18" s="30">
        <v>0.230925</v>
      </c>
      <c r="CZ18" s="30">
        <v>0.219363</v>
      </c>
      <c r="DA18" s="30">
        <v>0.230051</v>
      </c>
      <c r="DB18" s="30">
        <v>0.208467</v>
      </c>
      <c r="DC18" s="30">
        <v>0.218891</v>
      </c>
      <c r="DD18" s="30">
        <v>0.222246</v>
      </c>
      <c r="DE18" s="30">
        <v>0.266514</v>
      </c>
      <c r="DF18" s="30">
        <v>0.261544</v>
      </c>
      <c r="DG18" s="30">
        <v>0.244939</v>
      </c>
      <c r="DH18" s="30">
        <v>0.257459</v>
      </c>
      <c r="DI18" s="30">
        <v>0.250371</v>
      </c>
      <c r="DJ18" s="30">
        <v>0.261591</v>
      </c>
      <c r="DK18" s="30">
        <v>0.256375</v>
      </c>
      <c r="DL18" s="30">
        <v>0.270237</v>
      </c>
      <c r="DM18" s="30">
        <v>0.27004</v>
      </c>
      <c r="DN18" s="30">
        <v>0.27379</v>
      </c>
      <c r="DO18" s="30">
        <v>0.263527</v>
      </c>
      <c r="DR18" s="62" t="s">
        <v>312</v>
      </c>
      <c r="DS18" s="30">
        <v>1.547526</v>
      </c>
      <c r="DT18" s="30">
        <v>1.479412</v>
      </c>
      <c r="DU18" s="30">
        <v>1.528616</v>
      </c>
      <c r="DV18" s="30">
        <v>1.588896</v>
      </c>
      <c r="DW18" s="30">
        <v>1.665954</v>
      </c>
      <c r="DX18" s="30">
        <v>1.696281</v>
      </c>
      <c r="DY18" s="30">
        <v>1.713304</v>
      </c>
      <c r="DZ18" s="30">
        <v>2.024115</v>
      </c>
      <c r="EA18" s="30">
        <v>1.9182</v>
      </c>
      <c r="EB18" s="30">
        <v>1.763554</v>
      </c>
      <c r="EC18" s="30">
        <v>1.723598</v>
      </c>
      <c r="ED18" s="30">
        <v>1.7533</v>
      </c>
      <c r="EE18" s="30">
        <v>1.743327</v>
      </c>
      <c r="EF18" s="30">
        <v>1.685694</v>
      </c>
      <c r="EG18" s="30">
        <v>1.614504</v>
      </c>
      <c r="EH18" s="30">
        <v>1.724336</v>
      </c>
      <c r="EI18" s="30">
        <v>1.484648</v>
      </c>
      <c r="EJ18" s="30">
        <v>1.763512</v>
      </c>
      <c r="EK18" s="30">
        <v>1.699167</v>
      </c>
      <c r="EL18" s="30">
        <v>1.66268</v>
      </c>
      <c r="EM18" s="30">
        <v>1.728686</v>
      </c>
      <c r="EP18" s="62" t="s">
        <v>312</v>
      </c>
      <c r="EQ18" s="30">
        <v>1.228661</v>
      </c>
      <c r="ER18" s="30">
        <v>1.221564</v>
      </c>
      <c r="ES18" s="30">
        <v>1.246693</v>
      </c>
      <c r="ET18" s="30">
        <v>1.250516</v>
      </c>
      <c r="EU18" s="30">
        <v>1.254222</v>
      </c>
      <c r="EV18" s="30">
        <v>1.307826</v>
      </c>
      <c r="EW18" s="30">
        <v>1.293758</v>
      </c>
      <c r="EX18" s="30">
        <v>1.252326</v>
      </c>
      <c r="EY18" s="30">
        <v>1.180938</v>
      </c>
      <c r="EZ18" s="30">
        <v>1.1838</v>
      </c>
      <c r="FA18" s="30">
        <v>1.035617</v>
      </c>
      <c r="FB18" s="30">
        <v>1.119767</v>
      </c>
      <c r="FC18" s="30">
        <v>1.082439</v>
      </c>
      <c r="FD18" s="30">
        <v>1.093543</v>
      </c>
      <c r="FE18" s="30">
        <v>1.076165</v>
      </c>
      <c r="FF18" s="30">
        <v>1.170003</v>
      </c>
      <c r="FG18" s="30">
        <v>1.197024</v>
      </c>
      <c r="FH18" s="30">
        <v>1.318813</v>
      </c>
      <c r="FI18" s="30">
        <v>1.200354</v>
      </c>
      <c r="FJ18" s="30">
        <v>1.211823</v>
      </c>
      <c r="FK18" s="30">
        <v>1.294958</v>
      </c>
    </row>
    <row r="19" spans="2:167">
      <c r="B19" s="24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Z19" s="24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X19" s="24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V19" s="24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T19" s="24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R19" s="24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P19" s="24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</row>
    <row r="20" ht="13" spans="2:167">
      <c r="B20" s="9" t="s">
        <v>274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Z20" s="9" t="s">
        <v>274</v>
      </c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X20" s="9" t="s">
        <v>274</v>
      </c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V20" s="9" t="s">
        <v>274</v>
      </c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T20" s="9" t="s">
        <v>274</v>
      </c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R20" s="9" t="s">
        <v>274</v>
      </c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P20" s="9" t="s">
        <v>274</v>
      </c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</row>
    <row r="21" spans="2:167">
      <c r="B21" s="62" t="s">
        <v>236</v>
      </c>
      <c r="C21" s="30">
        <v>74.938409</v>
      </c>
      <c r="D21" s="30">
        <v>74.834207</v>
      </c>
      <c r="E21" s="30">
        <v>74.82752</v>
      </c>
      <c r="F21" s="30">
        <v>74.864635</v>
      </c>
      <c r="G21" s="30">
        <v>75.070255</v>
      </c>
      <c r="H21" s="30">
        <v>75.116421</v>
      </c>
      <c r="I21" s="30">
        <v>75.048351</v>
      </c>
      <c r="J21" s="30">
        <v>74.958112</v>
      </c>
      <c r="K21" s="30">
        <v>74.912132</v>
      </c>
      <c r="L21" s="30">
        <v>74.702037</v>
      </c>
      <c r="M21" s="30">
        <v>74.293054</v>
      </c>
      <c r="N21" s="30">
        <v>74.044651</v>
      </c>
      <c r="O21" s="30">
        <v>74.220147</v>
      </c>
      <c r="P21" s="30">
        <v>74.261524</v>
      </c>
      <c r="Q21" s="30">
        <v>74.377447</v>
      </c>
      <c r="R21" s="30">
        <v>73.970767</v>
      </c>
      <c r="S21" s="30">
        <v>74.120762</v>
      </c>
      <c r="T21" s="30">
        <v>74.088578</v>
      </c>
      <c r="U21" s="30">
        <v>73.948996</v>
      </c>
      <c r="V21" s="30">
        <v>73.899872</v>
      </c>
      <c r="W21" s="30">
        <v>73.86661</v>
      </c>
      <c r="Z21" s="62" t="s">
        <v>236</v>
      </c>
      <c r="AA21" s="30">
        <v>51.489185</v>
      </c>
      <c r="AB21" s="30">
        <v>51.579577</v>
      </c>
      <c r="AC21" s="30">
        <v>51.647694</v>
      </c>
      <c r="AD21" s="30">
        <v>51.712404</v>
      </c>
      <c r="AE21" s="30">
        <v>52.117384</v>
      </c>
      <c r="AF21" s="30">
        <v>52.572555</v>
      </c>
      <c r="AG21" s="30">
        <v>53.067816</v>
      </c>
      <c r="AH21" s="30">
        <v>53.566837</v>
      </c>
      <c r="AI21" s="30">
        <v>53.671291</v>
      </c>
      <c r="AJ21" s="30">
        <v>53.748013</v>
      </c>
      <c r="AK21" s="30">
        <v>53.853989</v>
      </c>
      <c r="AL21" s="30">
        <v>53.977982</v>
      </c>
      <c r="AM21" s="30">
        <v>54.052224</v>
      </c>
      <c r="AN21" s="30">
        <v>54.109772</v>
      </c>
      <c r="AO21" s="30">
        <v>54.197822</v>
      </c>
      <c r="AP21" s="30">
        <v>53.546765</v>
      </c>
      <c r="AQ21" s="30">
        <v>53.573964</v>
      </c>
      <c r="AR21" s="30">
        <v>53.589735</v>
      </c>
      <c r="AS21" s="30">
        <v>53.627365</v>
      </c>
      <c r="AT21" s="30">
        <v>53.653693</v>
      </c>
      <c r="AU21" s="30">
        <v>53.711037</v>
      </c>
      <c r="AX21" s="62" t="s">
        <v>236</v>
      </c>
      <c r="AY21" s="30">
        <v>62.018116</v>
      </c>
      <c r="AZ21" s="30">
        <v>61.958085</v>
      </c>
      <c r="BA21" s="30">
        <v>61.898593</v>
      </c>
      <c r="BB21" s="30">
        <v>61.845825</v>
      </c>
      <c r="BC21" s="30">
        <v>61.493101</v>
      </c>
      <c r="BD21" s="30">
        <v>61.111418</v>
      </c>
      <c r="BE21" s="30">
        <v>60.768394</v>
      </c>
      <c r="BF21" s="30">
        <v>60.408465</v>
      </c>
      <c r="BG21" s="30">
        <v>60.794748</v>
      </c>
      <c r="BH21" s="30">
        <v>61.182174</v>
      </c>
      <c r="BI21" s="30">
        <v>61.527393</v>
      </c>
      <c r="BJ21" s="30">
        <v>61.855621</v>
      </c>
      <c r="BK21" s="30">
        <v>61.823947</v>
      </c>
      <c r="BL21" s="30">
        <v>61.782093</v>
      </c>
      <c r="BM21" s="30">
        <v>61.74264</v>
      </c>
      <c r="BN21" s="30">
        <v>61.812401</v>
      </c>
      <c r="BO21" s="30">
        <v>61.774505</v>
      </c>
      <c r="BP21" s="30">
        <v>61.741234</v>
      </c>
      <c r="BQ21" s="30">
        <v>61.647949</v>
      </c>
      <c r="BR21" s="30">
        <v>61.676484</v>
      </c>
      <c r="BS21" s="30">
        <v>61.663592</v>
      </c>
      <c r="BV21" s="62" t="s">
        <v>236</v>
      </c>
      <c r="BW21" s="30">
        <v>70.994155</v>
      </c>
      <c r="BX21" s="30">
        <v>71.041097</v>
      </c>
      <c r="BY21" s="30">
        <v>71.061612</v>
      </c>
      <c r="BZ21" s="30">
        <v>71.076342</v>
      </c>
      <c r="CA21" s="30">
        <v>71.218835</v>
      </c>
      <c r="CB21" s="30">
        <v>71.360392</v>
      </c>
      <c r="CC21" s="30">
        <v>71.51975</v>
      </c>
      <c r="CD21" s="30">
        <v>71.73705</v>
      </c>
      <c r="CE21" s="30">
        <v>72.723903</v>
      </c>
      <c r="CF21" s="30">
        <v>73.757845</v>
      </c>
      <c r="CG21" s="30">
        <v>74.790601</v>
      </c>
      <c r="CH21" s="30">
        <v>75.837194</v>
      </c>
      <c r="CI21" s="30">
        <v>75.8592</v>
      </c>
      <c r="CJ21" s="30">
        <v>75.895267</v>
      </c>
      <c r="CK21" s="30">
        <v>75.946543</v>
      </c>
      <c r="CL21" s="30">
        <v>75.988185</v>
      </c>
      <c r="CM21" s="30">
        <v>75.987772</v>
      </c>
      <c r="CN21" s="30">
        <v>75.970232</v>
      </c>
      <c r="CO21" s="30">
        <v>75.990643</v>
      </c>
      <c r="CP21" s="30">
        <v>76.024581</v>
      </c>
      <c r="CQ21" s="30">
        <v>76.032696</v>
      </c>
      <c r="CT21" s="62" t="s">
        <v>236</v>
      </c>
      <c r="CU21" s="30">
        <v>77.798209</v>
      </c>
      <c r="CV21" s="30">
        <v>77.771658</v>
      </c>
      <c r="CW21" s="30">
        <v>77.746117</v>
      </c>
      <c r="CX21" s="30">
        <v>77.733469</v>
      </c>
      <c r="CY21" s="30">
        <v>78.153812</v>
      </c>
      <c r="CZ21" s="30">
        <v>78.582183</v>
      </c>
      <c r="DA21" s="30">
        <v>79.019363</v>
      </c>
      <c r="DB21" s="30">
        <v>79.509784</v>
      </c>
      <c r="DC21" s="30">
        <v>79.144145</v>
      </c>
      <c r="DD21" s="30">
        <v>78.691909</v>
      </c>
      <c r="DE21" s="30">
        <v>78.206655</v>
      </c>
      <c r="DF21" s="30">
        <v>77.711038</v>
      </c>
      <c r="DG21" s="30">
        <v>77.704932</v>
      </c>
      <c r="DH21" s="30">
        <v>77.68514</v>
      </c>
      <c r="DI21" s="30">
        <v>77.684337</v>
      </c>
      <c r="DJ21" s="30">
        <v>78.665768</v>
      </c>
      <c r="DK21" s="30">
        <v>78.656974</v>
      </c>
      <c r="DL21" s="30">
        <v>78.639321</v>
      </c>
      <c r="DM21" s="30">
        <v>78.61117</v>
      </c>
      <c r="DN21" s="30">
        <v>78.5979</v>
      </c>
      <c r="DO21" s="30">
        <v>78.57598</v>
      </c>
      <c r="DR21" s="62" t="s">
        <v>236</v>
      </c>
      <c r="DS21" s="30">
        <v>67.869572</v>
      </c>
      <c r="DT21" s="30">
        <v>67.908925</v>
      </c>
      <c r="DU21" s="30">
        <v>67.928847</v>
      </c>
      <c r="DV21" s="30">
        <v>67.958936</v>
      </c>
      <c r="DW21" s="30">
        <v>68.265019</v>
      </c>
      <c r="DX21" s="30">
        <v>68.590483</v>
      </c>
      <c r="DY21" s="30">
        <v>68.968066</v>
      </c>
      <c r="DZ21" s="30">
        <v>69.371592</v>
      </c>
      <c r="EA21" s="30">
        <v>69.417613</v>
      </c>
      <c r="EB21" s="30">
        <v>69.385276</v>
      </c>
      <c r="EC21" s="30">
        <v>69.360554</v>
      </c>
      <c r="ED21" s="30">
        <v>69.31985</v>
      </c>
      <c r="EE21" s="30">
        <v>69.368972</v>
      </c>
      <c r="EF21" s="30">
        <v>69.398784</v>
      </c>
      <c r="EG21" s="30">
        <v>69.45226</v>
      </c>
      <c r="EH21" s="30">
        <v>69.260497</v>
      </c>
      <c r="EI21" s="30">
        <v>69.284698</v>
      </c>
      <c r="EJ21" s="30">
        <v>69.292493</v>
      </c>
      <c r="EK21" s="30">
        <v>69.294047</v>
      </c>
      <c r="EL21" s="30">
        <v>69.318291</v>
      </c>
      <c r="EM21" s="30">
        <v>69.320932</v>
      </c>
      <c r="EP21" s="62" t="s">
        <v>236</v>
      </c>
      <c r="EQ21" s="30">
        <v>59.766886</v>
      </c>
      <c r="ER21" s="30">
        <v>59.392157</v>
      </c>
      <c r="ES21" s="30">
        <v>59.008442</v>
      </c>
      <c r="ET21" s="30">
        <v>58.639833</v>
      </c>
      <c r="EU21" s="30">
        <v>58.660871</v>
      </c>
      <c r="EV21" s="30">
        <v>58.66312</v>
      </c>
      <c r="EW21" s="30">
        <v>58.744168</v>
      </c>
      <c r="EX21" s="30">
        <v>58.883355</v>
      </c>
      <c r="EY21" s="30">
        <v>58.434779</v>
      </c>
      <c r="EZ21" s="30">
        <v>57.879006</v>
      </c>
      <c r="FA21" s="30">
        <v>57.390233</v>
      </c>
      <c r="FB21" s="30">
        <v>56.802718</v>
      </c>
      <c r="FC21" s="30">
        <v>56.556753</v>
      </c>
      <c r="FD21" s="30">
        <v>56.284075</v>
      </c>
      <c r="FE21" s="30">
        <v>56.057323</v>
      </c>
      <c r="FF21" s="30">
        <v>54.988362</v>
      </c>
      <c r="FG21" s="30">
        <v>54.724247</v>
      </c>
      <c r="FH21" s="30">
        <v>54.451586</v>
      </c>
      <c r="FI21" s="30">
        <v>54.216853</v>
      </c>
      <c r="FJ21" s="30">
        <v>53.984807</v>
      </c>
      <c r="FK21" s="30">
        <v>53.743461</v>
      </c>
    </row>
    <row r="22" spans="2:167">
      <c r="B22" s="62" t="s">
        <v>310</v>
      </c>
      <c r="C22" s="30">
        <v>6.456471</v>
      </c>
      <c r="D22" s="30">
        <v>6.523147</v>
      </c>
      <c r="E22" s="30">
        <v>6.555107</v>
      </c>
      <c r="F22" s="30">
        <v>6.58096</v>
      </c>
      <c r="G22" s="30">
        <v>6.458432</v>
      </c>
      <c r="H22" s="30">
        <v>6.366269</v>
      </c>
      <c r="I22" s="30">
        <v>6.315997</v>
      </c>
      <c r="J22" s="30">
        <v>6.288128</v>
      </c>
      <c r="K22" s="30">
        <v>6.510905</v>
      </c>
      <c r="L22" s="30">
        <v>6.719645</v>
      </c>
      <c r="M22" s="30">
        <v>6.93521</v>
      </c>
      <c r="N22" s="30">
        <v>7.167036</v>
      </c>
      <c r="O22" s="30">
        <v>7.228281</v>
      </c>
      <c r="P22" s="30">
        <v>7.233592</v>
      </c>
      <c r="Q22" s="30">
        <v>7.253408</v>
      </c>
      <c r="R22" s="30">
        <v>7.516858</v>
      </c>
      <c r="S22" s="30">
        <v>7.570065</v>
      </c>
      <c r="T22" s="30">
        <v>7.613048</v>
      </c>
      <c r="U22" s="30">
        <v>7.630996</v>
      </c>
      <c r="V22" s="30">
        <v>7.66473</v>
      </c>
      <c r="W22" s="30">
        <v>7.695027</v>
      </c>
      <c r="Z22" s="62" t="s">
        <v>310</v>
      </c>
      <c r="AA22" s="30">
        <v>7.572676</v>
      </c>
      <c r="AB22" s="30">
        <v>7.674733</v>
      </c>
      <c r="AC22" s="30">
        <v>7.773599</v>
      </c>
      <c r="AD22" s="30">
        <v>7.86902</v>
      </c>
      <c r="AE22" s="30">
        <v>7.953467</v>
      </c>
      <c r="AF22" s="30">
        <v>8.03512</v>
      </c>
      <c r="AG22" s="30">
        <v>8.113355</v>
      </c>
      <c r="AH22" s="30">
        <v>8.18869</v>
      </c>
      <c r="AI22" s="30">
        <v>8.228417</v>
      </c>
      <c r="AJ22" s="30">
        <v>8.262245</v>
      </c>
      <c r="AK22" s="30">
        <v>8.292357</v>
      </c>
      <c r="AL22" s="30">
        <v>8.317781</v>
      </c>
      <c r="AM22" s="30">
        <v>8.390739</v>
      </c>
      <c r="AN22" s="30">
        <v>8.461854</v>
      </c>
      <c r="AO22" s="30">
        <v>8.531347</v>
      </c>
      <c r="AP22" s="30">
        <v>9.259403</v>
      </c>
      <c r="AQ22" s="30">
        <v>9.336076</v>
      </c>
      <c r="AR22" s="30">
        <v>9.408345</v>
      </c>
      <c r="AS22" s="30">
        <v>9.481553</v>
      </c>
      <c r="AT22" s="30">
        <v>9.551333</v>
      </c>
      <c r="AU22" s="30">
        <v>9.62138</v>
      </c>
      <c r="AX22" s="62" t="s">
        <v>310</v>
      </c>
      <c r="AY22" s="30">
        <v>15.064791</v>
      </c>
      <c r="AZ22" s="30">
        <v>15.17263</v>
      </c>
      <c r="BA22" s="30">
        <v>15.276765</v>
      </c>
      <c r="BB22" s="30">
        <v>15.378438</v>
      </c>
      <c r="BC22" s="30">
        <v>15.426258</v>
      </c>
      <c r="BD22" s="30">
        <v>15.467839</v>
      </c>
      <c r="BE22" s="30">
        <v>15.508303</v>
      </c>
      <c r="BF22" s="30">
        <v>15.546493</v>
      </c>
      <c r="BG22" s="30">
        <v>15.343161</v>
      </c>
      <c r="BH22" s="30">
        <v>15.129258</v>
      </c>
      <c r="BI22" s="30">
        <v>14.907782</v>
      </c>
      <c r="BJ22" s="30">
        <v>14.686313</v>
      </c>
      <c r="BK22" s="30">
        <v>14.753277</v>
      </c>
      <c r="BL22" s="30">
        <v>14.818182</v>
      </c>
      <c r="BM22" s="30">
        <v>14.88243</v>
      </c>
      <c r="BN22" s="30">
        <v>15.225022</v>
      </c>
      <c r="BO22" s="30">
        <v>15.287228</v>
      </c>
      <c r="BP22" s="30">
        <v>15.348382</v>
      </c>
      <c r="BQ22" s="30">
        <v>15.408532</v>
      </c>
      <c r="BR22" s="30">
        <v>15.46785</v>
      </c>
      <c r="BS22" s="30">
        <v>15.526083</v>
      </c>
      <c r="BV22" s="62" t="s">
        <v>310</v>
      </c>
      <c r="BW22" s="30">
        <v>7.00302</v>
      </c>
      <c r="BX22" s="30">
        <v>7.009358</v>
      </c>
      <c r="BY22" s="30">
        <v>7.013885</v>
      </c>
      <c r="BZ22" s="30">
        <v>7.020686</v>
      </c>
      <c r="CA22" s="30">
        <v>6.994014</v>
      </c>
      <c r="CB22" s="30">
        <v>6.971383</v>
      </c>
      <c r="CC22" s="30">
        <v>6.947344</v>
      </c>
      <c r="CD22" s="30">
        <v>6.931754</v>
      </c>
      <c r="CE22" s="30">
        <v>6.596455</v>
      </c>
      <c r="CF22" s="30">
        <v>6.238033</v>
      </c>
      <c r="CG22" s="30">
        <v>5.867883</v>
      </c>
      <c r="CH22" s="30">
        <v>5.488653</v>
      </c>
      <c r="CI22" s="30">
        <v>5.483319</v>
      </c>
      <c r="CJ22" s="30">
        <v>5.477992</v>
      </c>
      <c r="CK22" s="30">
        <v>5.470567</v>
      </c>
      <c r="CL22" s="30">
        <v>6.00806</v>
      </c>
      <c r="CM22" s="30">
        <v>5.462106</v>
      </c>
      <c r="CN22" s="30">
        <v>5.462083</v>
      </c>
      <c r="CO22" s="30">
        <v>5.458877</v>
      </c>
      <c r="CP22" s="30">
        <v>5.454681</v>
      </c>
      <c r="CQ22" s="30">
        <v>5.453543</v>
      </c>
      <c r="CT22" s="62" t="s">
        <v>310</v>
      </c>
      <c r="CU22" s="30">
        <v>5.410594</v>
      </c>
      <c r="CV22" s="30">
        <v>5.470105</v>
      </c>
      <c r="CW22" s="30">
        <v>5.526781</v>
      </c>
      <c r="CX22" s="30">
        <v>5.584084</v>
      </c>
      <c r="CY22" s="30">
        <v>5.437917</v>
      </c>
      <c r="CZ22" s="30">
        <v>5.29105</v>
      </c>
      <c r="DA22" s="30">
        <v>5.138682</v>
      </c>
      <c r="DB22" s="30">
        <v>4.974578</v>
      </c>
      <c r="DC22" s="30">
        <v>5.259509</v>
      </c>
      <c r="DD22" s="30">
        <v>5.569459</v>
      </c>
      <c r="DE22" s="30">
        <v>5.895934</v>
      </c>
      <c r="DF22" s="30">
        <v>6.236675</v>
      </c>
      <c r="DG22" s="30">
        <v>6.297664</v>
      </c>
      <c r="DH22" s="30">
        <v>6.356148</v>
      </c>
      <c r="DI22" s="30">
        <v>6.415196</v>
      </c>
      <c r="DJ22" s="30">
        <v>5.593268</v>
      </c>
      <c r="DK22" s="30">
        <v>5.637422</v>
      </c>
      <c r="DL22" s="30">
        <v>5.682274</v>
      </c>
      <c r="DM22" s="30">
        <v>5.727741</v>
      </c>
      <c r="DN22" s="30">
        <v>5.770361</v>
      </c>
      <c r="DO22" s="30">
        <v>5.813223</v>
      </c>
      <c r="DR22" s="62" t="s">
        <v>310</v>
      </c>
      <c r="DS22" s="30">
        <v>11.47906</v>
      </c>
      <c r="DT22" s="30">
        <v>11.502616</v>
      </c>
      <c r="DU22" s="30">
        <v>11.525621</v>
      </c>
      <c r="DV22" s="30">
        <v>11.547673</v>
      </c>
      <c r="DW22" s="30">
        <v>11.395118</v>
      </c>
      <c r="DX22" s="30">
        <v>11.233643</v>
      </c>
      <c r="DY22" s="30">
        <v>11.060016</v>
      </c>
      <c r="DZ22" s="30">
        <v>10.871073</v>
      </c>
      <c r="EA22" s="30">
        <v>11.058914</v>
      </c>
      <c r="EB22" s="30">
        <v>11.267856</v>
      </c>
      <c r="EC22" s="30">
        <v>11.482076</v>
      </c>
      <c r="ED22" s="30">
        <v>11.703323</v>
      </c>
      <c r="EE22" s="30">
        <v>11.717923</v>
      </c>
      <c r="EF22" s="30">
        <v>11.732554</v>
      </c>
      <c r="EG22" s="30">
        <v>11.746074</v>
      </c>
      <c r="EH22" s="30">
        <v>11.852285</v>
      </c>
      <c r="EI22" s="30">
        <v>11.866458</v>
      </c>
      <c r="EJ22" s="30">
        <v>11.880372</v>
      </c>
      <c r="EK22" s="30">
        <v>11.893901</v>
      </c>
      <c r="EL22" s="30">
        <v>11.906793</v>
      </c>
      <c r="EM22" s="30">
        <v>11.919506</v>
      </c>
      <c r="EP22" s="62" t="s">
        <v>310</v>
      </c>
      <c r="EQ22" s="30">
        <v>10.847925</v>
      </c>
      <c r="ER22" s="30">
        <v>11.016326</v>
      </c>
      <c r="ES22" s="30">
        <v>11.1773</v>
      </c>
      <c r="ET22" s="30">
        <v>11.33254</v>
      </c>
      <c r="EU22" s="30">
        <v>11.37496</v>
      </c>
      <c r="EV22" s="30">
        <v>11.3815</v>
      </c>
      <c r="EW22" s="30">
        <v>11.385242</v>
      </c>
      <c r="EX22" s="30">
        <v>11.397906</v>
      </c>
      <c r="EY22" s="30">
        <v>11.957712</v>
      </c>
      <c r="EZ22" s="30">
        <v>12.516066</v>
      </c>
      <c r="FA22" s="30">
        <v>13.099944</v>
      </c>
      <c r="FB22" s="30">
        <v>13.666824</v>
      </c>
      <c r="FC22" s="30">
        <v>13.822254</v>
      </c>
      <c r="FD22" s="30">
        <v>13.964168</v>
      </c>
      <c r="FE22" s="30">
        <v>14.115128</v>
      </c>
      <c r="FF22" s="30">
        <v>12.807894</v>
      </c>
      <c r="FG22" s="30">
        <v>12.905526</v>
      </c>
      <c r="FH22" s="30">
        <v>12.995692</v>
      </c>
      <c r="FI22" s="30">
        <v>13.103167</v>
      </c>
      <c r="FJ22" s="30">
        <v>13.200816</v>
      </c>
      <c r="FK22" s="30">
        <v>13.291042</v>
      </c>
    </row>
    <row r="23" spans="2:167">
      <c r="B23" s="62" t="s">
        <v>311</v>
      </c>
      <c r="C23" s="30">
        <v>14.909997</v>
      </c>
      <c r="D23" s="30">
        <v>14.985392</v>
      </c>
      <c r="E23" s="30">
        <v>14.985394</v>
      </c>
      <c r="F23" s="30">
        <v>14.948924</v>
      </c>
      <c r="G23" s="30">
        <v>14.805713</v>
      </c>
      <c r="H23" s="30">
        <v>14.803649</v>
      </c>
      <c r="I23" s="30">
        <v>14.891582</v>
      </c>
      <c r="J23" s="30">
        <v>15.000193</v>
      </c>
      <c r="K23" s="30">
        <v>14.936489</v>
      </c>
      <c r="L23" s="30">
        <v>15.015229</v>
      </c>
      <c r="M23" s="30">
        <v>15.275552</v>
      </c>
      <c r="N23" s="30">
        <v>15.384596</v>
      </c>
      <c r="O23" s="30">
        <v>15.209293</v>
      </c>
      <c r="P23" s="30">
        <v>15.161949</v>
      </c>
      <c r="Q23" s="30">
        <v>15.045468</v>
      </c>
      <c r="R23" s="30">
        <v>15.573</v>
      </c>
      <c r="S23" s="30">
        <v>15.428263</v>
      </c>
      <c r="T23" s="30">
        <v>15.44595</v>
      </c>
      <c r="U23" s="30">
        <v>15.562006</v>
      </c>
      <c r="V23" s="30">
        <v>15.593336</v>
      </c>
      <c r="W23" s="30">
        <v>15.614953</v>
      </c>
      <c r="Z23" s="62" t="s">
        <v>311</v>
      </c>
      <c r="AA23" s="30">
        <v>39.780055</v>
      </c>
      <c r="AB23" s="30">
        <v>39.609451</v>
      </c>
      <c r="AC23" s="30">
        <v>39.46358</v>
      </c>
      <c r="AD23" s="30">
        <v>39.323904</v>
      </c>
      <c r="AE23" s="30">
        <v>38.856156</v>
      </c>
      <c r="AF23" s="30">
        <v>38.3408</v>
      </c>
      <c r="AG23" s="30">
        <v>37.787955</v>
      </c>
      <c r="AH23" s="30">
        <v>37.23413</v>
      </c>
      <c r="AI23" s="30">
        <v>37.164649</v>
      </c>
      <c r="AJ23" s="30">
        <v>37.127567</v>
      </c>
      <c r="AK23" s="30">
        <v>37.064431</v>
      </c>
      <c r="AL23" s="30">
        <v>36.987928</v>
      </c>
      <c r="AM23" s="30">
        <v>36.857418</v>
      </c>
      <c r="AN23" s="30">
        <v>36.743662</v>
      </c>
      <c r="AO23" s="30">
        <v>36.602163</v>
      </c>
      <c r="AP23" s="30">
        <v>36.529596</v>
      </c>
      <c r="AQ23" s="30">
        <v>36.439395</v>
      </c>
      <c r="AR23" s="30">
        <v>36.36346</v>
      </c>
      <c r="AS23" s="30">
        <v>36.265393</v>
      </c>
      <c r="AT23" s="30">
        <v>36.180952</v>
      </c>
      <c r="AU23" s="30">
        <v>36.065499</v>
      </c>
      <c r="AX23" s="62" t="s">
        <v>311</v>
      </c>
      <c r="AY23" s="30">
        <v>22.416192</v>
      </c>
      <c r="AZ23" s="30">
        <v>22.386089</v>
      </c>
      <c r="BA23" s="30">
        <v>22.358676</v>
      </c>
      <c r="BB23" s="30">
        <v>22.326454</v>
      </c>
      <c r="BC23" s="30">
        <v>22.657067</v>
      </c>
      <c r="BD23" s="30">
        <v>23.021648</v>
      </c>
      <c r="BE23" s="30">
        <v>23.347699</v>
      </c>
      <c r="BF23" s="30">
        <v>23.691898</v>
      </c>
      <c r="BG23" s="30">
        <v>23.53785</v>
      </c>
      <c r="BH23" s="30">
        <v>23.391562</v>
      </c>
      <c r="BI23" s="30">
        <v>23.292858</v>
      </c>
      <c r="BJ23" s="30">
        <v>23.209425</v>
      </c>
      <c r="BK23" s="30">
        <v>23.184199</v>
      </c>
      <c r="BL23" s="30">
        <v>23.170822</v>
      </c>
      <c r="BM23" s="30">
        <v>23.15535</v>
      </c>
      <c r="BN23" s="30">
        <v>22.736604</v>
      </c>
      <c r="BO23" s="30">
        <v>22.721792</v>
      </c>
      <c r="BP23" s="30">
        <v>22.703145</v>
      </c>
      <c r="BQ23" s="30">
        <v>22.744624</v>
      </c>
      <c r="BR23" s="30">
        <v>22.666042</v>
      </c>
      <c r="BS23" s="30">
        <v>22.629295</v>
      </c>
      <c r="BV23" s="62" t="s">
        <v>311</v>
      </c>
      <c r="BW23" s="30">
        <v>19.563943</v>
      </c>
      <c r="BX23" s="30">
        <v>19.537756</v>
      </c>
      <c r="BY23" s="30">
        <v>19.540013</v>
      </c>
      <c r="BZ23" s="30">
        <v>19.544866</v>
      </c>
      <c r="CA23" s="30">
        <v>19.466163</v>
      </c>
      <c r="CB23" s="30">
        <v>19.38299</v>
      </c>
      <c r="CC23" s="30">
        <v>19.282847</v>
      </c>
      <c r="CD23" s="30">
        <v>19.113964</v>
      </c>
      <c r="CE23" s="30">
        <v>18.623457</v>
      </c>
      <c r="CF23" s="30">
        <v>18.111894</v>
      </c>
      <c r="CG23" s="30">
        <v>17.613813</v>
      </c>
      <c r="CH23" s="30">
        <v>17.111088</v>
      </c>
      <c r="CI23" s="30">
        <v>17.116869</v>
      </c>
      <c r="CJ23" s="30">
        <v>17.107315</v>
      </c>
      <c r="CK23" s="30">
        <v>17.085713</v>
      </c>
      <c r="CL23" s="30">
        <v>16.527964</v>
      </c>
      <c r="CM23" s="30">
        <v>17.092829</v>
      </c>
      <c r="CN23" s="30">
        <v>17.127469</v>
      </c>
      <c r="CO23" s="30">
        <v>17.128286</v>
      </c>
      <c r="CP23" s="30">
        <v>17.116544</v>
      </c>
      <c r="CQ23" s="30">
        <v>17.125514</v>
      </c>
      <c r="CT23" s="62" t="s">
        <v>311</v>
      </c>
      <c r="CU23" s="30">
        <v>13.860088</v>
      </c>
      <c r="CV23" s="30">
        <v>13.861964</v>
      </c>
      <c r="CW23" s="30">
        <v>13.865196</v>
      </c>
      <c r="CX23" s="30">
        <v>13.854523</v>
      </c>
      <c r="CY23" s="30">
        <v>13.650502</v>
      </c>
      <c r="CZ23" s="30">
        <v>13.437755</v>
      </c>
      <c r="DA23" s="30">
        <v>13.220401</v>
      </c>
      <c r="DB23" s="30">
        <v>12.961708</v>
      </c>
      <c r="DC23" s="30">
        <v>13.012617</v>
      </c>
      <c r="DD23" s="30">
        <v>13.120982</v>
      </c>
      <c r="DE23" s="30">
        <v>13.244232</v>
      </c>
      <c r="DF23" s="30">
        <v>13.361548</v>
      </c>
      <c r="DG23" s="30">
        <v>13.336843</v>
      </c>
      <c r="DH23" s="30">
        <v>13.328537</v>
      </c>
      <c r="DI23" s="30">
        <v>13.299701</v>
      </c>
      <c r="DJ23" s="30">
        <v>13.109861</v>
      </c>
      <c r="DK23" s="30">
        <v>13.104089</v>
      </c>
      <c r="DL23" s="30">
        <v>13.106533</v>
      </c>
      <c r="DM23" s="30">
        <v>13.119034</v>
      </c>
      <c r="DN23" s="30">
        <v>13.118658</v>
      </c>
      <c r="DO23" s="30">
        <v>13.126815</v>
      </c>
      <c r="DR23" s="62" t="s">
        <v>311</v>
      </c>
      <c r="DS23" s="30">
        <v>16.7964</v>
      </c>
      <c r="DT23" s="30">
        <v>16.747765</v>
      </c>
      <c r="DU23" s="30">
        <v>16.717525</v>
      </c>
      <c r="DV23" s="30">
        <v>16.678796</v>
      </c>
      <c r="DW23" s="30">
        <v>16.41815</v>
      </c>
      <c r="DX23" s="30">
        <v>16.144029</v>
      </c>
      <c r="DY23" s="30">
        <v>15.824679</v>
      </c>
      <c r="DZ23" s="30">
        <v>15.487062</v>
      </c>
      <c r="EA23" s="30">
        <v>15.373696</v>
      </c>
      <c r="EB23" s="30">
        <v>15.324683</v>
      </c>
      <c r="EC23" s="30">
        <v>15.265831</v>
      </c>
      <c r="ED23" s="30">
        <v>15.218461</v>
      </c>
      <c r="EE23" s="30">
        <v>15.165834</v>
      </c>
      <c r="EF23" s="30">
        <v>15.131161</v>
      </c>
      <c r="EG23" s="30">
        <v>15.074788</v>
      </c>
      <c r="EH23" s="30">
        <v>15.053781</v>
      </c>
      <c r="EI23" s="30">
        <v>15.023594</v>
      </c>
      <c r="EJ23" s="30">
        <v>15.009456</v>
      </c>
      <c r="EK23" s="30">
        <v>15.001471</v>
      </c>
      <c r="EL23" s="30">
        <v>14.971749</v>
      </c>
      <c r="EM23" s="30">
        <v>14.962997</v>
      </c>
      <c r="EP23" s="62" t="s">
        <v>311</v>
      </c>
      <c r="EQ23" s="30">
        <v>25.972639</v>
      </c>
      <c r="ER23" s="30">
        <v>26.191918</v>
      </c>
      <c r="ES23" s="30">
        <v>26.426093</v>
      </c>
      <c r="ET23" s="30">
        <v>26.653306</v>
      </c>
      <c r="EU23" s="30">
        <v>26.606813</v>
      </c>
      <c r="EV23" s="30">
        <v>26.629316</v>
      </c>
      <c r="EW23" s="30">
        <v>26.573768</v>
      </c>
      <c r="EX23" s="30">
        <v>26.448717</v>
      </c>
      <c r="EY23" s="30">
        <v>26.43462</v>
      </c>
      <c r="EZ23" s="30">
        <v>26.525467</v>
      </c>
      <c r="FA23" s="30">
        <v>26.524241</v>
      </c>
      <c r="FB23" s="30">
        <v>26.638374</v>
      </c>
      <c r="FC23" s="30">
        <v>26.749344</v>
      </c>
      <c r="FD23" s="30">
        <v>26.893136</v>
      </c>
      <c r="FE23" s="30">
        <v>26.987023</v>
      </c>
      <c r="FF23" s="30">
        <v>29.086416</v>
      </c>
      <c r="FG23" s="30">
        <v>29.266223</v>
      </c>
      <c r="FH23" s="30">
        <v>29.46019</v>
      </c>
      <c r="FI23" s="30">
        <v>29.594295</v>
      </c>
      <c r="FJ23" s="30">
        <v>29.737068</v>
      </c>
      <c r="FK23" s="30">
        <v>29.894001</v>
      </c>
    </row>
    <row r="24" spans="2:167">
      <c r="B24" s="62" t="s">
        <v>312</v>
      </c>
      <c r="C24" s="30">
        <v>3.695124</v>
      </c>
      <c r="D24" s="30">
        <v>3.657254</v>
      </c>
      <c r="E24" s="30">
        <v>3.631979</v>
      </c>
      <c r="F24" s="30">
        <v>3.605481</v>
      </c>
      <c r="G24" s="30">
        <v>3.6656</v>
      </c>
      <c r="H24" s="30">
        <v>3.71366</v>
      </c>
      <c r="I24" s="30">
        <v>3.74407</v>
      </c>
      <c r="J24" s="30">
        <v>3.753568</v>
      </c>
      <c r="K24" s="30">
        <v>3.640474</v>
      </c>
      <c r="L24" s="30">
        <v>3.56309</v>
      </c>
      <c r="M24" s="30">
        <v>3.496185</v>
      </c>
      <c r="N24" s="30">
        <v>3.403716</v>
      </c>
      <c r="O24" s="30">
        <v>3.342279</v>
      </c>
      <c r="P24" s="30">
        <v>3.342935</v>
      </c>
      <c r="Q24" s="30">
        <v>3.323677</v>
      </c>
      <c r="R24" s="30">
        <v>2.939375</v>
      </c>
      <c r="S24" s="30">
        <v>2.88091</v>
      </c>
      <c r="T24" s="30">
        <v>2.852424</v>
      </c>
      <c r="U24" s="30">
        <v>2.858003</v>
      </c>
      <c r="V24" s="30">
        <v>2.842062</v>
      </c>
      <c r="W24" s="30">
        <v>2.82341</v>
      </c>
      <c r="Z24" s="62" t="s">
        <v>312</v>
      </c>
      <c r="AA24" s="30">
        <v>1.158083</v>
      </c>
      <c r="AB24" s="30">
        <v>1.136239</v>
      </c>
      <c r="AC24" s="30">
        <v>1.115127</v>
      </c>
      <c r="AD24" s="30">
        <v>1.094672</v>
      </c>
      <c r="AE24" s="30">
        <v>1.072993</v>
      </c>
      <c r="AF24" s="30">
        <v>1.051525</v>
      </c>
      <c r="AG24" s="30">
        <v>1.030874</v>
      </c>
      <c r="AH24" s="30">
        <v>1.010344</v>
      </c>
      <c r="AI24" s="30">
        <v>0.935643</v>
      </c>
      <c r="AJ24" s="30">
        <v>0.862175</v>
      </c>
      <c r="AK24" s="30">
        <v>0.789223</v>
      </c>
      <c r="AL24" s="30">
        <v>0.71631</v>
      </c>
      <c r="AM24" s="30">
        <v>0.699619</v>
      </c>
      <c r="AN24" s="30">
        <v>0.684712</v>
      </c>
      <c r="AO24" s="30">
        <v>0.668668</v>
      </c>
      <c r="AP24" s="30">
        <v>0.664236</v>
      </c>
      <c r="AQ24" s="30">
        <v>0.650565</v>
      </c>
      <c r="AR24" s="30">
        <v>0.638459</v>
      </c>
      <c r="AS24" s="30">
        <v>0.625689</v>
      </c>
      <c r="AT24" s="30">
        <v>0.614023</v>
      </c>
      <c r="AU24" s="30">
        <v>0.602085</v>
      </c>
      <c r="AX24" s="62" t="s">
        <v>312</v>
      </c>
      <c r="AY24" s="30">
        <v>0.500901</v>
      </c>
      <c r="AZ24" s="30">
        <v>0.483196</v>
      </c>
      <c r="BA24" s="30">
        <v>0.465967</v>
      </c>
      <c r="BB24" s="30">
        <v>0.449282</v>
      </c>
      <c r="BC24" s="30">
        <v>0.423573</v>
      </c>
      <c r="BD24" s="30">
        <v>0.399094</v>
      </c>
      <c r="BE24" s="30">
        <v>0.375604</v>
      </c>
      <c r="BF24" s="30">
        <v>0.353144</v>
      </c>
      <c r="BG24" s="30">
        <v>0.324241</v>
      </c>
      <c r="BH24" s="30">
        <v>0.297006</v>
      </c>
      <c r="BI24" s="30">
        <v>0.271967</v>
      </c>
      <c r="BJ24" s="30">
        <v>0.248641</v>
      </c>
      <c r="BK24" s="30">
        <v>0.238577</v>
      </c>
      <c r="BL24" s="30">
        <v>0.228903</v>
      </c>
      <c r="BM24" s="30">
        <v>0.21958</v>
      </c>
      <c r="BN24" s="30">
        <v>0.225973</v>
      </c>
      <c r="BO24" s="30">
        <v>0.216475</v>
      </c>
      <c r="BP24" s="30">
        <v>0.207239</v>
      </c>
      <c r="BQ24" s="30">
        <v>0.198895</v>
      </c>
      <c r="BR24" s="30">
        <v>0.189625</v>
      </c>
      <c r="BS24" s="30">
        <v>0.18103</v>
      </c>
      <c r="BV24" s="62" t="s">
        <v>312</v>
      </c>
      <c r="BW24" s="30">
        <v>2.438882</v>
      </c>
      <c r="BX24" s="30">
        <v>2.411789</v>
      </c>
      <c r="BY24" s="30">
        <v>2.38449</v>
      </c>
      <c r="BZ24" s="30">
        <v>2.358106</v>
      </c>
      <c r="CA24" s="30">
        <v>2.320988</v>
      </c>
      <c r="CB24" s="30">
        <v>2.285235</v>
      </c>
      <c r="CC24" s="30">
        <v>2.250059</v>
      </c>
      <c r="CD24" s="30">
        <v>2.217231</v>
      </c>
      <c r="CE24" s="30">
        <v>2.056186</v>
      </c>
      <c r="CF24" s="30">
        <v>1.892228</v>
      </c>
      <c r="CG24" s="30">
        <v>1.727703</v>
      </c>
      <c r="CH24" s="30">
        <v>1.563065</v>
      </c>
      <c r="CI24" s="30">
        <v>1.540612</v>
      </c>
      <c r="CJ24" s="30">
        <v>1.519425</v>
      </c>
      <c r="CK24" s="30">
        <v>1.497176</v>
      </c>
      <c r="CL24" s="30">
        <v>1.475791</v>
      </c>
      <c r="CM24" s="30">
        <v>1.457294</v>
      </c>
      <c r="CN24" s="30">
        <v>1.440217</v>
      </c>
      <c r="CO24" s="30">
        <v>1.422194</v>
      </c>
      <c r="CP24" s="30">
        <v>1.404194</v>
      </c>
      <c r="CQ24" s="30">
        <v>1.388247</v>
      </c>
      <c r="CT24" s="62" t="s">
        <v>312</v>
      </c>
      <c r="CU24" s="30">
        <v>2.931109</v>
      </c>
      <c r="CV24" s="30">
        <v>2.896273</v>
      </c>
      <c r="CW24" s="30">
        <v>2.861907</v>
      </c>
      <c r="CX24" s="30">
        <v>2.827924</v>
      </c>
      <c r="CY24" s="30">
        <v>2.757769</v>
      </c>
      <c r="CZ24" s="30">
        <v>2.689012</v>
      </c>
      <c r="DA24" s="30">
        <v>2.621554</v>
      </c>
      <c r="DB24" s="30">
        <v>2.553931</v>
      </c>
      <c r="DC24" s="30">
        <v>2.583729</v>
      </c>
      <c r="DD24" s="30">
        <v>2.61765</v>
      </c>
      <c r="DE24" s="30">
        <v>2.65318</v>
      </c>
      <c r="DF24" s="30">
        <v>2.690739</v>
      </c>
      <c r="DG24" s="30">
        <v>2.660561</v>
      </c>
      <c r="DH24" s="30">
        <v>2.630175</v>
      </c>
      <c r="DI24" s="30">
        <v>2.600766</v>
      </c>
      <c r="DJ24" s="30">
        <v>2.631103</v>
      </c>
      <c r="DK24" s="30">
        <v>2.601515</v>
      </c>
      <c r="DL24" s="30">
        <v>2.571872</v>
      </c>
      <c r="DM24" s="30">
        <v>2.542056</v>
      </c>
      <c r="DN24" s="30">
        <v>2.51308</v>
      </c>
      <c r="DO24" s="30">
        <v>2.483981</v>
      </c>
      <c r="DR24" s="62" t="s">
        <v>312</v>
      </c>
      <c r="DS24" s="30">
        <v>3.854968</v>
      </c>
      <c r="DT24" s="30">
        <v>3.840694</v>
      </c>
      <c r="DU24" s="30">
        <v>3.828006</v>
      </c>
      <c r="DV24" s="30">
        <v>3.814596</v>
      </c>
      <c r="DW24" s="30">
        <v>3.921712</v>
      </c>
      <c r="DX24" s="30">
        <v>4.031844</v>
      </c>
      <c r="DY24" s="30">
        <v>4.147239</v>
      </c>
      <c r="DZ24" s="30">
        <v>4.270273</v>
      </c>
      <c r="EA24" s="30">
        <v>4.149777</v>
      </c>
      <c r="EB24" s="30">
        <v>4.022186</v>
      </c>
      <c r="EC24" s="30">
        <v>3.89154</v>
      </c>
      <c r="ED24" s="30">
        <v>3.758365</v>
      </c>
      <c r="EE24" s="30">
        <v>3.747272</v>
      </c>
      <c r="EF24" s="30">
        <v>3.737501</v>
      </c>
      <c r="EG24" s="30">
        <v>3.726878</v>
      </c>
      <c r="EH24" s="30">
        <v>3.833437</v>
      </c>
      <c r="EI24" s="30">
        <v>3.82525</v>
      </c>
      <c r="EJ24" s="30">
        <v>3.817679</v>
      </c>
      <c r="EK24" s="30">
        <v>3.810581</v>
      </c>
      <c r="EL24" s="30">
        <v>3.803167</v>
      </c>
      <c r="EM24" s="30">
        <v>3.796565</v>
      </c>
      <c r="EP24" s="62" t="s">
        <v>312</v>
      </c>
      <c r="EQ24" s="30">
        <v>3.412549</v>
      </c>
      <c r="ER24" s="30">
        <v>3.3996</v>
      </c>
      <c r="ES24" s="30">
        <v>3.388165</v>
      </c>
      <c r="ET24" s="30">
        <v>3.37432</v>
      </c>
      <c r="EU24" s="30">
        <v>3.357356</v>
      </c>
      <c r="EV24" s="30">
        <v>3.326064</v>
      </c>
      <c r="EW24" s="30">
        <v>3.296822</v>
      </c>
      <c r="EX24" s="30">
        <v>3.270022</v>
      </c>
      <c r="EY24" s="30">
        <v>3.172889</v>
      </c>
      <c r="EZ24" s="30">
        <v>3.079461</v>
      </c>
      <c r="FA24" s="30">
        <v>2.985582</v>
      </c>
      <c r="FB24" s="30">
        <v>2.892083</v>
      </c>
      <c r="FC24" s="30">
        <v>2.871649</v>
      </c>
      <c r="FD24" s="30">
        <v>2.858622</v>
      </c>
      <c r="FE24" s="30">
        <v>2.840526</v>
      </c>
      <c r="FF24" s="30">
        <v>3.117328</v>
      </c>
      <c r="FG24" s="30">
        <v>3.104005</v>
      </c>
      <c r="FH24" s="30">
        <v>3.092532</v>
      </c>
      <c r="FI24" s="30">
        <v>3.085685</v>
      </c>
      <c r="FJ24" s="30">
        <v>3.077309</v>
      </c>
      <c r="FK24" s="30">
        <v>3.071496</v>
      </c>
    </row>
    <row r="25" spans="2:146">
      <c r="B25" s="24"/>
      <c r="Z25" s="24"/>
      <c r="AX25" s="24"/>
      <c r="BV25" s="24"/>
      <c r="CT25" s="24"/>
      <c r="DR25" s="24"/>
      <c r="EP25" s="24"/>
    </row>
    <row r="26" ht="13" spans="2:146">
      <c r="B26" s="27" t="s">
        <v>421</v>
      </c>
      <c r="Z26" s="27" t="s">
        <v>421</v>
      </c>
      <c r="AX26" s="27" t="s">
        <v>421</v>
      </c>
      <c r="BV26" s="27" t="s">
        <v>421</v>
      </c>
      <c r="CT26" s="27" t="s">
        <v>421</v>
      </c>
      <c r="DR26" s="27" t="s">
        <v>421</v>
      </c>
      <c r="EP26" s="27" t="s">
        <v>421</v>
      </c>
    </row>
    <row r="27" spans="2:167">
      <c r="B27" s="28" t="s">
        <v>422</v>
      </c>
      <c r="C27" s="29">
        <v>885.75</v>
      </c>
      <c r="D27" s="29">
        <v>892.97</v>
      </c>
      <c r="E27" s="29">
        <v>902.7</v>
      </c>
      <c r="F27" s="29">
        <v>912.44</v>
      </c>
      <c r="G27" s="29">
        <v>921.18</v>
      </c>
      <c r="H27" s="29">
        <v>929</v>
      </c>
      <c r="I27" s="29">
        <v>934.37</v>
      </c>
      <c r="J27" s="29">
        <v>942.76</v>
      </c>
      <c r="K27" s="29">
        <v>955.19</v>
      </c>
      <c r="L27" s="29">
        <v>967.25</v>
      </c>
      <c r="M27" s="29">
        <v>963.259</v>
      </c>
      <c r="N27" s="29">
        <v>970.09</v>
      </c>
      <c r="O27" s="29">
        <v>975.082</v>
      </c>
      <c r="P27" s="29">
        <v>989.238</v>
      </c>
      <c r="Q27" s="29">
        <v>988</v>
      </c>
      <c r="R27" s="29">
        <v>995</v>
      </c>
      <c r="S27" s="29">
        <v>999</v>
      </c>
      <c r="T27" s="29">
        <v>1006</v>
      </c>
      <c r="U27" s="29">
        <v>1017</v>
      </c>
      <c r="V27" s="29">
        <v>1028</v>
      </c>
      <c r="W27" s="29">
        <v>1034.67</v>
      </c>
      <c r="Z27" s="28" t="s">
        <v>422</v>
      </c>
      <c r="AA27" s="29">
        <v>2991.17</v>
      </c>
      <c r="AB27" s="29">
        <v>3033.14</v>
      </c>
      <c r="AC27" s="29">
        <v>3075.94</v>
      </c>
      <c r="AD27" s="29">
        <v>3121.1</v>
      </c>
      <c r="AE27" s="29">
        <v>3169.7</v>
      </c>
      <c r="AF27" s="29">
        <v>3220.66</v>
      </c>
      <c r="AG27" s="29">
        <v>3267.66</v>
      </c>
      <c r="AH27" s="29">
        <v>3307.09</v>
      </c>
      <c r="AI27" s="29">
        <v>3351.04</v>
      </c>
      <c r="AJ27" s="29">
        <v>3398.34</v>
      </c>
      <c r="AK27" s="29">
        <v>3332.76</v>
      </c>
      <c r="AL27" s="29">
        <v>3365.566</v>
      </c>
      <c r="AM27" s="29">
        <v>3405</v>
      </c>
      <c r="AN27" s="29">
        <v>3477.041</v>
      </c>
      <c r="AO27" s="29">
        <v>3513</v>
      </c>
      <c r="AP27" s="29">
        <v>3547</v>
      </c>
      <c r="AQ27" s="29">
        <v>3580</v>
      </c>
      <c r="AR27" s="29">
        <v>3558</v>
      </c>
      <c r="AS27" s="29">
        <v>3594.5</v>
      </c>
      <c r="AT27" s="29">
        <v>3631</v>
      </c>
      <c r="AU27" s="29">
        <v>3656.12</v>
      </c>
      <c r="AX27" s="28" t="s">
        <v>422</v>
      </c>
      <c r="AY27" s="29">
        <v>4290.9</v>
      </c>
      <c r="AZ27" s="29">
        <v>4374.75</v>
      </c>
      <c r="BA27" s="29">
        <v>4450.24</v>
      </c>
      <c r="BB27" s="29">
        <v>4519.01</v>
      </c>
      <c r="BC27" s="29">
        <v>4590.99</v>
      </c>
      <c r="BD27" s="29">
        <v>4673.54</v>
      </c>
      <c r="BE27" s="29">
        <v>4736.82</v>
      </c>
      <c r="BF27" s="29">
        <v>4802.27</v>
      </c>
      <c r="BG27" s="29">
        <v>4878.3</v>
      </c>
      <c r="BH27" s="29">
        <v>4950.67</v>
      </c>
      <c r="BI27" s="29">
        <v>4962.134</v>
      </c>
      <c r="BJ27" s="29">
        <v>5023.807</v>
      </c>
      <c r="BK27" s="29">
        <v>5097</v>
      </c>
      <c r="BL27" s="29">
        <v>5136.783</v>
      </c>
      <c r="BM27" s="29">
        <v>5196</v>
      </c>
      <c r="BN27" s="29">
        <v>5250</v>
      </c>
      <c r="BO27" s="29">
        <v>5322</v>
      </c>
      <c r="BP27" s="29">
        <v>5360</v>
      </c>
      <c r="BQ27" s="29">
        <v>5445.5</v>
      </c>
      <c r="BR27" s="29">
        <v>5531</v>
      </c>
      <c r="BS27" s="29">
        <v>5596.218</v>
      </c>
      <c r="BV27" s="28" t="s">
        <v>422</v>
      </c>
      <c r="BW27" s="29">
        <v>426.5</v>
      </c>
      <c r="BX27" s="29">
        <v>429.71</v>
      </c>
      <c r="BY27" s="29">
        <v>434.06</v>
      </c>
      <c r="BZ27" s="29">
        <v>438.84</v>
      </c>
      <c r="CA27" s="29">
        <v>443.47</v>
      </c>
      <c r="CB27" s="29">
        <v>446.61</v>
      </c>
      <c r="CC27" s="29">
        <v>450.09</v>
      </c>
      <c r="CD27" s="29">
        <v>455.58</v>
      </c>
      <c r="CE27" s="29">
        <v>462.55</v>
      </c>
      <c r="CF27" s="29">
        <v>471.09</v>
      </c>
      <c r="CG27" s="29">
        <v>465.954</v>
      </c>
      <c r="CH27" s="29">
        <v>471.246</v>
      </c>
      <c r="CI27" s="29">
        <v>474</v>
      </c>
      <c r="CJ27" s="29">
        <v>479.234</v>
      </c>
      <c r="CK27" s="29">
        <v>473</v>
      </c>
      <c r="CL27" s="29">
        <v>477</v>
      </c>
      <c r="CM27" s="29">
        <v>484.5</v>
      </c>
      <c r="CN27" s="29">
        <v>482</v>
      </c>
      <c r="CO27" s="29">
        <v>486</v>
      </c>
      <c r="CP27" s="29">
        <v>490</v>
      </c>
      <c r="CQ27" s="29">
        <v>492.011</v>
      </c>
      <c r="CT27" s="28" t="s">
        <v>422</v>
      </c>
      <c r="CU27" s="29">
        <v>373.26</v>
      </c>
      <c r="CV27" s="29">
        <v>372.73</v>
      </c>
      <c r="CW27" s="29">
        <v>373.09</v>
      </c>
      <c r="CX27" s="29">
        <v>374.67</v>
      </c>
      <c r="CY27" s="29">
        <v>376.68</v>
      </c>
      <c r="CZ27" s="29">
        <v>377.82</v>
      </c>
      <c r="DA27" s="29">
        <v>378.19</v>
      </c>
      <c r="DB27" s="29">
        <v>384.78</v>
      </c>
      <c r="DC27" s="29">
        <v>393.67</v>
      </c>
      <c r="DD27" s="29">
        <v>401.34</v>
      </c>
      <c r="DE27" s="29">
        <v>407.294</v>
      </c>
      <c r="DF27" s="29">
        <v>413.12</v>
      </c>
      <c r="DG27" s="29">
        <v>418</v>
      </c>
      <c r="DH27" s="29">
        <v>418.321</v>
      </c>
      <c r="DI27" s="29">
        <v>423</v>
      </c>
      <c r="DJ27" s="29">
        <v>427</v>
      </c>
      <c r="DK27" s="29">
        <v>431</v>
      </c>
      <c r="DL27" s="29">
        <v>429</v>
      </c>
      <c r="DM27" s="29">
        <v>431.5</v>
      </c>
      <c r="DN27" s="29">
        <v>434</v>
      </c>
      <c r="DO27" s="29">
        <v>437.525</v>
      </c>
      <c r="DR27" s="28" t="s">
        <v>422</v>
      </c>
      <c r="DS27" s="29">
        <v>1103.53</v>
      </c>
      <c r="DT27" s="29">
        <v>1130.48</v>
      </c>
      <c r="DU27" s="29">
        <v>1153.56</v>
      </c>
      <c r="DV27" s="29">
        <v>1175.68</v>
      </c>
      <c r="DW27" s="29">
        <v>1198.68</v>
      </c>
      <c r="DX27" s="29">
        <v>1231.35</v>
      </c>
      <c r="DY27" s="29">
        <v>1280.84</v>
      </c>
      <c r="DZ27" s="29">
        <v>1317.33</v>
      </c>
      <c r="EA27" s="29">
        <v>1346.58</v>
      </c>
      <c r="EB27" s="29">
        <v>1381.95</v>
      </c>
      <c r="EC27" s="29">
        <v>1417.93</v>
      </c>
      <c r="ED27" s="29">
        <v>1450.051</v>
      </c>
      <c r="EE27" s="29">
        <v>1459</v>
      </c>
      <c r="EF27" s="29">
        <v>1494.759</v>
      </c>
      <c r="EG27" s="29">
        <v>1514</v>
      </c>
      <c r="EH27" s="29">
        <v>1534</v>
      </c>
      <c r="EI27" s="29">
        <v>1543</v>
      </c>
      <c r="EJ27" s="29">
        <v>1543</v>
      </c>
      <c r="EK27" s="29">
        <v>1570</v>
      </c>
      <c r="EL27" s="29">
        <v>1597</v>
      </c>
      <c r="EM27" s="29">
        <v>1622.848</v>
      </c>
      <c r="EP27" s="28" t="s">
        <v>422</v>
      </c>
      <c r="EQ27" s="29">
        <v>1580.51</v>
      </c>
      <c r="ER27" s="29">
        <v>1603.34</v>
      </c>
      <c r="ES27" s="29">
        <v>1624.065</v>
      </c>
      <c r="ET27" s="29">
        <v>1647.55</v>
      </c>
      <c r="EU27" s="29">
        <v>1674.62</v>
      </c>
      <c r="EV27" s="29">
        <v>1707.8</v>
      </c>
      <c r="EW27" s="29">
        <v>1707.6</v>
      </c>
      <c r="EX27" s="29">
        <v>1775.31</v>
      </c>
      <c r="EY27" s="29">
        <v>1777.04</v>
      </c>
      <c r="EZ27" s="29">
        <v>1846.35</v>
      </c>
      <c r="FA27" s="29">
        <v>1828.21</v>
      </c>
      <c r="FB27" s="29">
        <v>1857.604</v>
      </c>
      <c r="FC27" s="29">
        <v>1878.15</v>
      </c>
      <c r="FD27" s="29">
        <v>1880.836</v>
      </c>
      <c r="FE27" s="29">
        <v>1883.535</v>
      </c>
      <c r="FF27" s="29">
        <v>1906.508</v>
      </c>
      <c r="FG27" s="29">
        <v>1936.015</v>
      </c>
      <c r="FH27" s="29">
        <v>1989.3</v>
      </c>
      <c r="FI27" s="29">
        <v>2024.1</v>
      </c>
      <c r="FJ27" s="29">
        <v>2059.47</v>
      </c>
      <c r="FK27" s="29">
        <v>2085.748</v>
      </c>
    </row>
    <row r="28" spans="2:167">
      <c r="B28" s="24"/>
      <c r="Z28" s="24"/>
      <c r="AX28" s="24"/>
      <c r="BV28" s="24"/>
      <c r="CT28" s="24"/>
      <c r="DR28" s="24"/>
      <c r="EP28" s="24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</row>
    <row r="29" ht="13" spans="1:167">
      <c r="A29" s="7"/>
      <c r="B29" s="27" t="s">
        <v>423</v>
      </c>
      <c r="C29" s="26">
        <v>19.074974</v>
      </c>
      <c r="D29" s="26">
        <v>19.382113</v>
      </c>
      <c r="E29" s="26">
        <v>19.633288</v>
      </c>
      <c r="F29" s="26">
        <v>18.289509</v>
      </c>
      <c r="G29" s="26">
        <v>17.734695</v>
      </c>
      <c r="H29" s="26">
        <v>17.516382</v>
      </c>
      <c r="I29" s="26">
        <v>18.240066</v>
      </c>
      <c r="J29" s="26">
        <v>19.356304</v>
      </c>
      <c r="K29" s="26">
        <v>17.985808</v>
      </c>
      <c r="L29" s="26">
        <v>17.410579</v>
      </c>
      <c r="M29" s="26">
        <v>18.233474</v>
      </c>
      <c r="N29" s="26">
        <v>18.405053</v>
      </c>
      <c r="O29" s="26">
        <v>17.706469</v>
      </c>
      <c r="P29" s="26">
        <v>15.855228</v>
      </c>
      <c r="Q29" s="26">
        <v>14.082247</v>
      </c>
      <c r="R29" s="26">
        <v>13.12261</v>
      </c>
      <c r="S29" s="26">
        <v>12.781183</v>
      </c>
      <c r="T29" s="26">
        <v>12.133399</v>
      </c>
      <c r="U29" s="26">
        <v>13.025757</v>
      </c>
      <c r="V29" s="26">
        <v>12.40866</v>
      </c>
      <c r="W29" s="26">
        <v>13.007121</v>
      </c>
      <c r="Y29" s="7"/>
      <c r="Z29" s="27" t="s">
        <v>423</v>
      </c>
      <c r="AA29" s="26">
        <v>16.87241</v>
      </c>
      <c r="AB29" s="26">
        <v>16.605637</v>
      </c>
      <c r="AC29" s="26">
        <v>16.539395</v>
      </c>
      <c r="AD29" s="26">
        <v>16.676426</v>
      </c>
      <c r="AE29" s="26">
        <v>16.918234</v>
      </c>
      <c r="AF29" s="26">
        <v>16.239418</v>
      </c>
      <c r="AG29" s="26">
        <v>16.176319</v>
      </c>
      <c r="AH29" s="26">
        <v>15.571795</v>
      </c>
      <c r="AI29" s="26">
        <v>15.017052</v>
      </c>
      <c r="AJ29" s="26">
        <v>14.750522</v>
      </c>
      <c r="AK29" s="26">
        <v>14.303967</v>
      </c>
      <c r="AL29" s="26">
        <v>13.912295</v>
      </c>
      <c r="AM29" s="26">
        <v>13.620586</v>
      </c>
      <c r="AN29" s="26">
        <v>13.204198</v>
      </c>
      <c r="AO29" s="26">
        <v>13.18433</v>
      </c>
      <c r="AP29" s="26">
        <v>12.452905</v>
      </c>
      <c r="AQ29" s="26">
        <v>12.220835</v>
      </c>
      <c r="AR29" s="26">
        <v>11.94944</v>
      </c>
      <c r="AS29" s="26">
        <v>12.162318</v>
      </c>
      <c r="AT29" s="26">
        <v>12.088608</v>
      </c>
      <c r="AU29" s="26">
        <v>12.676773</v>
      </c>
      <c r="AW29" s="7"/>
      <c r="AX29" s="27" t="s">
        <v>423</v>
      </c>
      <c r="AY29" s="26">
        <v>21.801621</v>
      </c>
      <c r="AZ29" s="26">
        <v>22.287044</v>
      </c>
      <c r="BA29" s="26">
        <v>21.816688</v>
      </c>
      <c r="BB29" s="26">
        <v>22.22694</v>
      </c>
      <c r="BC29" s="26">
        <v>21.805653</v>
      </c>
      <c r="BD29" s="26">
        <v>21.944578</v>
      </c>
      <c r="BE29" s="26">
        <v>21.42595</v>
      </c>
      <c r="BF29" s="26">
        <v>21.560449</v>
      </c>
      <c r="BG29" s="26">
        <v>20.761596</v>
      </c>
      <c r="BH29" s="26">
        <v>19.124724</v>
      </c>
      <c r="BI29" s="26">
        <v>19.25545</v>
      </c>
      <c r="BJ29" s="26">
        <v>20.32082</v>
      </c>
      <c r="BK29" s="26">
        <v>19.202564</v>
      </c>
      <c r="BL29" s="26">
        <v>19.237242</v>
      </c>
      <c r="BM29" s="26">
        <v>17.918789</v>
      </c>
      <c r="BN29" s="26">
        <v>18.749861</v>
      </c>
      <c r="BO29" s="26">
        <v>17.325129</v>
      </c>
      <c r="BP29" s="26">
        <v>17.236023</v>
      </c>
      <c r="BQ29" s="26">
        <v>19.605764</v>
      </c>
      <c r="BR29" s="26">
        <v>16.204658</v>
      </c>
      <c r="BS29" s="26">
        <v>16.196802</v>
      </c>
      <c r="BU29" s="7"/>
      <c r="BV29" s="27" t="s">
        <v>423</v>
      </c>
      <c r="BW29" s="26">
        <v>22.646886</v>
      </c>
      <c r="BX29" s="26">
        <v>21.719003</v>
      </c>
      <c r="BY29" s="26">
        <v>21.248482</v>
      </c>
      <c r="BZ29" s="26">
        <v>21.080798</v>
      </c>
      <c r="CA29" s="26">
        <v>20.766626</v>
      </c>
      <c r="CB29" s="26">
        <v>19.858029</v>
      </c>
      <c r="CC29" s="26">
        <v>17.498414</v>
      </c>
      <c r="CD29" s="26">
        <v>19.429972</v>
      </c>
      <c r="CE29" s="26">
        <v>19.300486</v>
      </c>
      <c r="CF29" s="26">
        <v>19.025852</v>
      </c>
      <c r="CG29" s="26">
        <v>18.846384</v>
      </c>
      <c r="CH29" s="26">
        <v>19.093008</v>
      </c>
      <c r="CI29" s="26">
        <v>21.128883</v>
      </c>
      <c r="CJ29" s="26">
        <v>19.653964</v>
      </c>
      <c r="CK29" s="26">
        <v>19.604058</v>
      </c>
      <c r="CL29" s="26">
        <v>18.872674</v>
      </c>
      <c r="CM29" s="26">
        <v>18.58255</v>
      </c>
      <c r="CN29" s="26">
        <v>19.335603</v>
      </c>
      <c r="CO29" s="26">
        <v>19.095998</v>
      </c>
      <c r="CP29" s="26">
        <v>18.570688</v>
      </c>
      <c r="CQ29" s="26">
        <v>19.080678</v>
      </c>
      <c r="CS29" s="7"/>
      <c r="CT29" s="27" t="s">
        <v>423</v>
      </c>
      <c r="CU29" s="26">
        <v>25.709544</v>
      </c>
      <c r="CV29" s="26">
        <v>27.116332</v>
      </c>
      <c r="CW29" s="26">
        <v>25.583688</v>
      </c>
      <c r="CX29" s="26">
        <v>23.071059</v>
      </c>
      <c r="CY29" s="26">
        <v>22.230005</v>
      </c>
      <c r="CZ29" s="26">
        <v>21.591674</v>
      </c>
      <c r="DA29" s="26">
        <v>23.203599</v>
      </c>
      <c r="DB29" s="26">
        <v>21.213703</v>
      </c>
      <c r="DC29" s="26">
        <v>21.520345</v>
      </c>
      <c r="DD29" s="26">
        <v>21.154862</v>
      </c>
      <c r="DE29" s="26">
        <v>24.662927</v>
      </c>
      <c r="DF29" s="26">
        <v>23.528633</v>
      </c>
      <c r="DG29" s="26">
        <v>22.024664</v>
      </c>
      <c r="DH29" s="26">
        <v>23.399882</v>
      </c>
      <c r="DI29" s="26">
        <v>22.758444</v>
      </c>
      <c r="DJ29" s="26">
        <v>23.283956</v>
      </c>
      <c r="DK29" s="26">
        <v>22.86504</v>
      </c>
      <c r="DL29" s="26">
        <v>24.492787</v>
      </c>
      <c r="DM29" s="26">
        <v>24.618581</v>
      </c>
      <c r="DN29" s="26">
        <v>25.102716</v>
      </c>
      <c r="DO29" s="26">
        <v>24.24788</v>
      </c>
      <c r="DQ29" s="7"/>
      <c r="DR29" s="27" t="s">
        <v>423</v>
      </c>
      <c r="DS29" s="26">
        <v>36.377507</v>
      </c>
      <c r="DT29" s="26">
        <v>34.073493</v>
      </c>
      <c r="DU29" s="26">
        <v>34.616692</v>
      </c>
      <c r="DV29" s="26">
        <v>35.428921</v>
      </c>
      <c r="DW29" s="26">
        <v>35.439208</v>
      </c>
      <c r="DX29" s="26">
        <v>34.16744</v>
      </c>
      <c r="DY29" s="26">
        <v>32.253772</v>
      </c>
      <c r="DZ29" s="26">
        <v>35.98196</v>
      </c>
      <c r="EA29" s="26">
        <v>34.327084</v>
      </c>
      <c r="EB29" s="26">
        <v>31.727392</v>
      </c>
      <c r="EC29" s="26">
        <v>31.236313</v>
      </c>
      <c r="ED29" s="26">
        <v>32.171699</v>
      </c>
      <c r="EE29" s="26">
        <v>31.886618</v>
      </c>
      <c r="EF29" s="26">
        <v>30.173539</v>
      </c>
      <c r="EG29" s="26">
        <v>28.613316</v>
      </c>
      <c r="EH29" s="26">
        <v>29.322984</v>
      </c>
      <c r="EI29" s="26">
        <v>25.153464</v>
      </c>
      <c r="EJ29" s="26">
        <v>29.937324</v>
      </c>
      <c r="EK29" s="26">
        <v>28.401769</v>
      </c>
      <c r="EL29" s="26">
        <v>27.375265</v>
      </c>
      <c r="EM29" s="26">
        <v>28.057393</v>
      </c>
      <c r="EO29" s="7"/>
      <c r="EP29" s="27" t="s">
        <v>423</v>
      </c>
      <c r="EQ29" s="26">
        <v>22.780122</v>
      </c>
      <c r="ER29" s="26">
        <v>22.411078</v>
      </c>
      <c r="ES29" s="26">
        <v>22.656441</v>
      </c>
      <c r="ET29" s="26">
        <v>22.493875</v>
      </c>
      <c r="EU29" s="26">
        <v>22.308</v>
      </c>
      <c r="EV29" s="26">
        <v>23.024077</v>
      </c>
      <c r="EW29" s="26">
        <v>22.981125</v>
      </c>
      <c r="EX29" s="26">
        <v>21.572109</v>
      </c>
      <c r="EY29" s="26">
        <v>20.944737</v>
      </c>
      <c r="EZ29" s="26">
        <v>20.820421</v>
      </c>
      <c r="FA29" s="26">
        <v>18.973352</v>
      </c>
      <c r="FB29" s="26">
        <v>20.843173</v>
      </c>
      <c r="FC29" s="26">
        <v>20.069745</v>
      </c>
      <c r="FD29" s="26">
        <v>20.338928</v>
      </c>
      <c r="FE29" s="26">
        <v>20.114372</v>
      </c>
      <c r="FF29" s="26">
        <v>19.68639</v>
      </c>
      <c r="FG29" s="26">
        <v>19.919193</v>
      </c>
      <c r="FH29" s="26">
        <v>21.437232</v>
      </c>
      <c r="FI29" s="26">
        <v>19.218782</v>
      </c>
      <c r="FJ29" s="26">
        <v>19.121092</v>
      </c>
      <c r="FK29" s="26">
        <v>20.213601</v>
      </c>
    </row>
    <row r="30" spans="2:167">
      <c r="B30" s="24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Z30" s="24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X30" s="24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V30" s="24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T30" s="24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R30" s="24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P30" s="24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</row>
    <row r="31" spans="2:167">
      <c r="B31" s="24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Z31" s="24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X31" s="24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V31" s="24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T31" s="24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R31" s="24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P31" s="24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</row>
    <row r="32" ht="42.5" spans="1:167">
      <c r="A32" s="7"/>
      <c r="B32" s="13" t="s">
        <v>424</v>
      </c>
      <c r="C32" s="26">
        <v>0.572273</v>
      </c>
      <c r="D32" s="26">
        <v>0.595764</v>
      </c>
      <c r="E32" s="26">
        <v>0.620763</v>
      </c>
      <c r="F32" s="26">
        <v>0.556015</v>
      </c>
      <c r="G32" s="26">
        <v>0.528584</v>
      </c>
      <c r="H32" s="26">
        <v>0.503604</v>
      </c>
      <c r="I32" s="26">
        <v>0.553745</v>
      </c>
      <c r="J32" s="26">
        <v>0.649425</v>
      </c>
      <c r="K32" s="26">
        <v>0.597654</v>
      </c>
      <c r="L32" s="26">
        <v>0.580838</v>
      </c>
      <c r="M32" s="26">
        <v>0.636669</v>
      </c>
      <c r="N32" s="26">
        <v>0.669559</v>
      </c>
      <c r="O32" s="26">
        <v>0.597042</v>
      </c>
      <c r="P32" s="26">
        <v>0.481762</v>
      </c>
      <c r="Q32" s="26">
        <v>0.39501</v>
      </c>
      <c r="R32" s="26">
        <v>0.353921</v>
      </c>
      <c r="S32" s="26">
        <v>0.328968</v>
      </c>
      <c r="T32" s="26">
        <v>0.320224</v>
      </c>
      <c r="U32" s="26">
        <v>0.358368</v>
      </c>
      <c r="V32" s="26">
        <v>0.345834</v>
      </c>
      <c r="W32" s="26">
        <v>0.359259</v>
      </c>
      <c r="Y32" s="7"/>
      <c r="Z32" s="13" t="s">
        <v>424</v>
      </c>
      <c r="AA32" s="26">
        <v>0.838899</v>
      </c>
      <c r="AB32" s="26">
        <v>0.790194</v>
      </c>
      <c r="AC32" s="26">
        <v>0.781073</v>
      </c>
      <c r="AD32" s="26">
        <v>0.748914</v>
      </c>
      <c r="AE32" s="26">
        <v>0.834118</v>
      </c>
      <c r="AF32" s="26">
        <v>0.75666</v>
      </c>
      <c r="AG32" s="26">
        <v>0.710407</v>
      </c>
      <c r="AH32" s="26">
        <v>0.666723</v>
      </c>
      <c r="AI32" s="26">
        <v>0.598242</v>
      </c>
      <c r="AJ32" s="26">
        <v>0.568999</v>
      </c>
      <c r="AK32" s="26">
        <v>0.484768</v>
      </c>
      <c r="AL32" s="26">
        <v>0.40282</v>
      </c>
      <c r="AM32" s="26">
        <v>0.365664</v>
      </c>
      <c r="AN32" s="26">
        <v>0.314218</v>
      </c>
      <c r="AO32" s="26">
        <v>0.278673</v>
      </c>
      <c r="AP32" s="26">
        <v>0.261503</v>
      </c>
      <c r="AQ32" s="26">
        <v>0.268584</v>
      </c>
      <c r="AR32" s="26">
        <v>0.249385</v>
      </c>
      <c r="AS32" s="26">
        <v>0.251846</v>
      </c>
      <c r="AT32" s="26">
        <v>0.261196</v>
      </c>
      <c r="AU32" s="26">
        <v>0.254736</v>
      </c>
      <c r="AW32" s="7"/>
      <c r="AX32" s="13" t="s">
        <v>424</v>
      </c>
      <c r="AY32" s="26">
        <v>3.946289</v>
      </c>
      <c r="AZ32" s="26">
        <v>4.136065</v>
      </c>
      <c r="BA32" s="26">
        <v>4.164919</v>
      </c>
      <c r="BB32" s="26">
        <v>4.298032</v>
      </c>
      <c r="BC32" s="26">
        <v>4.253324</v>
      </c>
      <c r="BD32" s="26">
        <v>4.443751</v>
      </c>
      <c r="BE32" s="26">
        <v>4.385495</v>
      </c>
      <c r="BF32" s="26">
        <v>4.510621</v>
      </c>
      <c r="BG32" s="26">
        <v>4.392648</v>
      </c>
      <c r="BH32" s="26">
        <v>4.056115</v>
      </c>
      <c r="BI32" s="26">
        <v>4.10694</v>
      </c>
      <c r="BJ32" s="26">
        <v>4.438898</v>
      </c>
      <c r="BK32" s="26">
        <v>4.231237</v>
      </c>
      <c r="BL32" s="26">
        <v>4.283622</v>
      </c>
      <c r="BM32" s="26">
        <v>3.999441</v>
      </c>
      <c r="BN32" s="26">
        <v>4.263726</v>
      </c>
      <c r="BO32" s="26">
        <v>4.038229</v>
      </c>
      <c r="BP32" s="26">
        <v>4.050073</v>
      </c>
      <c r="BQ32" s="26">
        <v>4.760163</v>
      </c>
      <c r="BR32" s="26">
        <v>3.903661</v>
      </c>
      <c r="BS32" s="26">
        <v>3.940469</v>
      </c>
      <c r="BU32" s="7"/>
      <c r="BV32" s="13" t="s">
        <v>424</v>
      </c>
      <c r="BW32" s="26">
        <v>0.347358</v>
      </c>
      <c r="BX32" s="26">
        <v>0.327465</v>
      </c>
      <c r="BY32" s="26">
        <v>0.319831</v>
      </c>
      <c r="BZ32" s="26">
        <v>0.316502</v>
      </c>
      <c r="CA32" s="26">
        <v>0.306994</v>
      </c>
      <c r="CB32" s="26">
        <v>0.285949</v>
      </c>
      <c r="CC32" s="26">
        <v>0.247892</v>
      </c>
      <c r="CD32" s="26">
        <v>0.255961</v>
      </c>
      <c r="CE32" s="26">
        <v>0.255675</v>
      </c>
      <c r="CF32" s="26">
        <v>0.2471</v>
      </c>
      <c r="CG32" s="26">
        <v>0.24092</v>
      </c>
      <c r="CH32" s="26">
        <v>0.249099</v>
      </c>
      <c r="CI32" s="26">
        <v>0.281819</v>
      </c>
      <c r="CJ32" s="26">
        <v>0.259658</v>
      </c>
      <c r="CK32" s="26">
        <v>0.254386</v>
      </c>
      <c r="CL32" s="26">
        <v>0.244982</v>
      </c>
      <c r="CM32" s="26">
        <v>0.250914</v>
      </c>
      <c r="CN32" s="26">
        <v>0.265732</v>
      </c>
      <c r="CO32" s="26">
        <v>0.261471</v>
      </c>
      <c r="CP32" s="26">
        <v>0.254098</v>
      </c>
      <c r="CQ32" s="26">
        <v>0.262081</v>
      </c>
      <c r="CS32" s="7"/>
      <c r="CT32" s="13" t="s">
        <v>424</v>
      </c>
      <c r="CU32" s="26">
        <v>0.427036</v>
      </c>
      <c r="CV32" s="26">
        <v>0.453953</v>
      </c>
      <c r="CW32" s="26">
        <v>0.427446</v>
      </c>
      <c r="CX32" s="26">
        <v>0.383077</v>
      </c>
      <c r="CY32" s="26">
        <v>0.372435</v>
      </c>
      <c r="CZ32" s="26">
        <v>0.361443</v>
      </c>
      <c r="DA32" s="26">
        <v>0.395104</v>
      </c>
      <c r="DB32" s="26">
        <v>0.364605</v>
      </c>
      <c r="DC32" s="26">
        <v>0.38116</v>
      </c>
      <c r="DD32" s="26">
        <v>0.379955</v>
      </c>
      <c r="DE32" s="26">
        <v>0.457404</v>
      </c>
      <c r="DF32" s="26">
        <v>0.43818</v>
      </c>
      <c r="DG32" s="26">
        <v>0.415267</v>
      </c>
      <c r="DH32" s="26">
        <v>0.439602</v>
      </c>
      <c r="DI32" s="26">
        <v>0.430154</v>
      </c>
      <c r="DJ32" s="26">
        <v>0.444076</v>
      </c>
      <c r="DK32" s="26">
        <v>0.446539</v>
      </c>
      <c r="DL32" s="26">
        <v>0.479402</v>
      </c>
      <c r="DM32" s="26">
        <v>0.487732</v>
      </c>
      <c r="DN32" s="26">
        <v>0.502252</v>
      </c>
      <c r="DO32" s="26">
        <v>0.486954</v>
      </c>
      <c r="DQ32" s="7"/>
      <c r="DR32" s="13" t="s">
        <v>424</v>
      </c>
      <c r="DS32" s="26">
        <v>1.995221</v>
      </c>
      <c r="DT32" s="26">
        <v>1.910099</v>
      </c>
      <c r="DU32" s="26">
        <v>1.978154</v>
      </c>
      <c r="DV32" s="26">
        <v>2.057228</v>
      </c>
      <c r="DW32" s="26">
        <v>2.09344</v>
      </c>
      <c r="DX32" s="26">
        <v>2.063619</v>
      </c>
      <c r="DY32" s="26">
        <v>2.021238</v>
      </c>
      <c r="DZ32" s="26">
        <v>2.319752</v>
      </c>
      <c r="EA32" s="26">
        <v>2.260089</v>
      </c>
      <c r="EB32" s="26">
        <v>2.145637</v>
      </c>
      <c r="EC32" s="26">
        <v>2.167745</v>
      </c>
      <c r="ED32" s="26">
        <v>2.280513</v>
      </c>
      <c r="EE32" s="26">
        <v>2.273183</v>
      </c>
      <c r="EF32" s="26">
        <v>2.1967</v>
      </c>
      <c r="EG32" s="26">
        <v>2.098724</v>
      </c>
      <c r="EH32" s="26">
        <v>2.173955</v>
      </c>
      <c r="EI32" s="26">
        <v>1.877467</v>
      </c>
      <c r="EJ32" s="26">
        <v>2.242395</v>
      </c>
      <c r="EK32" s="26">
        <v>2.161344</v>
      </c>
      <c r="EL32" s="26">
        <v>2.116115</v>
      </c>
      <c r="EM32" s="26">
        <v>2.200696</v>
      </c>
      <c r="EO32" s="7"/>
      <c r="EP32" s="13" t="s">
        <v>424</v>
      </c>
      <c r="EQ32" s="26">
        <v>1.397721</v>
      </c>
      <c r="ER32" s="26">
        <v>1.393516</v>
      </c>
      <c r="ES32" s="26">
        <v>1.418449</v>
      </c>
      <c r="ET32" s="26">
        <v>1.430546</v>
      </c>
      <c r="EU32" s="26">
        <v>1.427692</v>
      </c>
      <c r="EV32" s="26">
        <v>1.534008</v>
      </c>
      <c r="EW32" s="26">
        <v>1.5384</v>
      </c>
      <c r="EX32" s="26">
        <v>1.494426</v>
      </c>
      <c r="EY32" s="26">
        <v>1.429123</v>
      </c>
      <c r="EZ32" s="26">
        <v>1.487863</v>
      </c>
      <c r="FA32" s="26">
        <v>1.308117</v>
      </c>
      <c r="FB32" s="26">
        <v>1.507433</v>
      </c>
      <c r="FC32" s="26">
        <v>1.445922</v>
      </c>
      <c r="FD32" s="26">
        <v>1.472603</v>
      </c>
      <c r="FE32" s="26">
        <v>1.443209</v>
      </c>
      <c r="FF32" s="26">
        <v>1.462434</v>
      </c>
      <c r="FG32" s="26">
        <v>1.514201</v>
      </c>
      <c r="FH32" s="26">
        <v>1.700555</v>
      </c>
      <c r="FI32" s="26">
        <v>1.53761</v>
      </c>
      <c r="FJ32" s="26">
        <v>1.560082</v>
      </c>
      <c r="FK32" s="26">
        <v>1.675636</v>
      </c>
    </row>
    <row r="33" ht="16.5" spans="2:167">
      <c r="B33" s="9" t="s">
        <v>313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Z33" s="9" t="s">
        <v>313</v>
      </c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X33" s="9" t="s">
        <v>313</v>
      </c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V33" s="9" t="s">
        <v>313</v>
      </c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T33" s="9" t="s">
        <v>313</v>
      </c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R33" s="9" t="s">
        <v>313</v>
      </c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P33" s="9" t="s">
        <v>313</v>
      </c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</row>
    <row r="34" spans="2:167">
      <c r="B34" s="62" t="s">
        <v>236</v>
      </c>
      <c r="C34" s="30">
        <v>0.421739</v>
      </c>
      <c r="D34" s="30">
        <v>0.438155</v>
      </c>
      <c r="E34" s="30">
        <v>0.45667</v>
      </c>
      <c r="F34" s="30">
        <v>0.408349</v>
      </c>
      <c r="G34" s="30">
        <v>0.390282</v>
      </c>
      <c r="H34" s="30">
        <v>0.371624</v>
      </c>
      <c r="I34" s="30">
        <v>0.408229</v>
      </c>
      <c r="J34" s="30">
        <v>0.479047</v>
      </c>
      <c r="K34" s="30">
        <v>0.440025</v>
      </c>
      <c r="L34" s="30">
        <v>0.425431</v>
      </c>
      <c r="M34" s="30">
        <v>0.462937</v>
      </c>
      <c r="N34" s="30">
        <v>0.48513</v>
      </c>
      <c r="O34" s="30">
        <v>0.432386</v>
      </c>
      <c r="P34" s="30">
        <v>0.347784</v>
      </c>
      <c r="Q34" s="30">
        <v>0.28529</v>
      </c>
      <c r="R34" s="30">
        <v>0.253903</v>
      </c>
      <c r="S34" s="30">
        <v>0.23688</v>
      </c>
      <c r="T34" s="30">
        <v>0.230807</v>
      </c>
      <c r="U34" s="30">
        <v>0.257469</v>
      </c>
      <c r="V34" s="30">
        <v>0.248231</v>
      </c>
      <c r="W34" s="30">
        <v>0.257448</v>
      </c>
      <c r="Z34" s="62" t="s">
        <v>236</v>
      </c>
      <c r="AA34" s="30">
        <v>0.421262</v>
      </c>
      <c r="AB34" s="30">
        <v>0.397223</v>
      </c>
      <c r="AC34" s="30">
        <v>0.39305</v>
      </c>
      <c r="AD34" s="30">
        <v>0.37721</v>
      </c>
      <c r="AE34" s="30">
        <v>0.423366</v>
      </c>
      <c r="AF34" s="30">
        <v>0.38692</v>
      </c>
      <c r="AG34" s="30">
        <v>0.366115</v>
      </c>
      <c r="AH34" s="30">
        <v>0.346381</v>
      </c>
      <c r="AI34" s="30">
        <v>0.311071</v>
      </c>
      <c r="AJ34" s="30">
        <v>0.295886</v>
      </c>
      <c r="AK34" s="30">
        <v>0.252049</v>
      </c>
      <c r="AL34" s="30">
        <v>0.209438</v>
      </c>
      <c r="AM34" s="30">
        <v>0.190122</v>
      </c>
      <c r="AN34" s="30">
        <v>0.163402</v>
      </c>
      <c r="AO34" s="30">
        <v>0.144949</v>
      </c>
      <c r="AP34" s="30">
        <v>0.134618</v>
      </c>
      <c r="AQ34" s="30">
        <v>0.138342</v>
      </c>
      <c r="AR34" s="30">
        <v>0.128466</v>
      </c>
      <c r="AS34" s="30">
        <v>0.129744</v>
      </c>
      <c r="AT34" s="30">
        <v>0.134631</v>
      </c>
      <c r="AU34" s="30">
        <v>0.131389</v>
      </c>
      <c r="AX34" s="62" t="s">
        <v>236</v>
      </c>
      <c r="AY34" s="30">
        <v>2.435101</v>
      </c>
      <c r="AZ34" s="30">
        <v>2.550201</v>
      </c>
      <c r="BA34" s="30">
        <v>2.566352</v>
      </c>
      <c r="BB34" s="30">
        <v>2.646464</v>
      </c>
      <c r="BC34" s="30">
        <v>2.603915</v>
      </c>
      <c r="BD34" s="30">
        <v>2.705514</v>
      </c>
      <c r="BE34" s="30">
        <v>2.655542</v>
      </c>
      <c r="BF34" s="30">
        <v>2.716252</v>
      </c>
      <c r="BG34" s="30">
        <v>2.661498</v>
      </c>
      <c r="BH34" s="30">
        <v>2.471761</v>
      </c>
      <c r="BI34" s="30">
        <v>2.516015</v>
      </c>
      <c r="BJ34" s="30">
        <v>2.734154</v>
      </c>
      <c r="BK34" s="30">
        <v>2.604</v>
      </c>
      <c r="BL34" s="30">
        <v>2.6349</v>
      </c>
      <c r="BM34" s="30">
        <v>2.458076</v>
      </c>
      <c r="BN34" s="30">
        <v>2.623742</v>
      </c>
      <c r="BO34" s="30">
        <v>2.483741</v>
      </c>
      <c r="BP34" s="30">
        <v>2.48989</v>
      </c>
      <c r="BQ34" s="30">
        <v>2.924009</v>
      </c>
      <c r="BR34" s="30">
        <v>2.397105</v>
      </c>
      <c r="BS34" s="30">
        <v>2.419053</v>
      </c>
      <c r="BV34" s="62" t="s">
        <v>236</v>
      </c>
      <c r="BW34" s="30">
        <v>0.244948</v>
      </c>
      <c r="BX34" s="30">
        <v>0.230996</v>
      </c>
      <c r="BY34" s="30">
        <v>0.225653</v>
      </c>
      <c r="BZ34" s="30">
        <v>0.223335</v>
      </c>
      <c r="CA34" s="30">
        <v>0.216983</v>
      </c>
      <c r="CB34" s="30">
        <v>0.202437</v>
      </c>
      <c r="CC34" s="30">
        <v>0.175867</v>
      </c>
      <c r="CD34" s="30">
        <v>0.181972</v>
      </c>
      <c r="CE34" s="30">
        <v>0.184171</v>
      </c>
      <c r="CF34" s="30">
        <v>0.180262</v>
      </c>
      <c r="CG34" s="30">
        <v>0.178049</v>
      </c>
      <c r="CH34" s="30">
        <v>0.186462</v>
      </c>
      <c r="CI34" s="30">
        <v>0.211121</v>
      </c>
      <c r="CJ34" s="30">
        <v>0.1946</v>
      </c>
      <c r="CK34" s="30">
        <v>0.190808</v>
      </c>
      <c r="CL34" s="30">
        <v>0.183817</v>
      </c>
      <c r="CM34" s="30">
        <v>0.188336</v>
      </c>
      <c r="CN34" s="30">
        <v>0.199514</v>
      </c>
      <c r="CO34" s="30">
        <v>0.196298</v>
      </c>
      <c r="CP34" s="30">
        <v>0.190821</v>
      </c>
      <c r="CQ34" s="30">
        <v>0.196806</v>
      </c>
      <c r="CT34" s="62" t="s">
        <v>236</v>
      </c>
      <c r="CU34" s="30">
        <v>0.331853</v>
      </c>
      <c r="CV34" s="30">
        <v>0.352666</v>
      </c>
      <c r="CW34" s="30">
        <v>0.331936</v>
      </c>
      <c r="CX34" s="30">
        <v>0.297396</v>
      </c>
      <c r="CY34" s="30">
        <v>0.290653</v>
      </c>
      <c r="CZ34" s="30">
        <v>0.283586</v>
      </c>
      <c r="DA34" s="30">
        <v>0.311768</v>
      </c>
      <c r="DB34" s="30">
        <v>0.28943</v>
      </c>
      <c r="DC34" s="30">
        <v>0.30123</v>
      </c>
      <c r="DD34" s="30">
        <v>0.298569</v>
      </c>
      <c r="DE34" s="30">
        <v>0.357332</v>
      </c>
      <c r="DF34" s="30">
        <v>0.340157</v>
      </c>
      <c r="DG34" s="30">
        <v>0.322354</v>
      </c>
      <c r="DH34" s="30">
        <v>0.34117</v>
      </c>
      <c r="DI34" s="30">
        <v>0.333829</v>
      </c>
      <c r="DJ34" s="30">
        <v>0.348943</v>
      </c>
      <c r="DK34" s="30">
        <v>0.350839</v>
      </c>
      <c r="DL34" s="30">
        <v>0.376616</v>
      </c>
      <c r="DM34" s="30">
        <v>0.383027</v>
      </c>
      <c r="DN34" s="30">
        <v>0.39438</v>
      </c>
      <c r="DO34" s="30">
        <v>0.38223</v>
      </c>
      <c r="DR34" s="62" t="s">
        <v>236</v>
      </c>
      <c r="DS34" s="30">
        <v>1.353541</v>
      </c>
      <c r="DT34" s="30">
        <v>1.296462</v>
      </c>
      <c r="DU34" s="30">
        <v>1.343091</v>
      </c>
      <c r="DV34" s="30">
        <v>1.397429</v>
      </c>
      <c r="DW34" s="30">
        <v>1.428408</v>
      </c>
      <c r="DX34" s="30">
        <v>1.414727</v>
      </c>
      <c r="DY34" s="30">
        <v>1.393255</v>
      </c>
      <c r="DZ34" s="30">
        <v>1.60844</v>
      </c>
      <c r="EA34" s="30">
        <v>1.568083</v>
      </c>
      <c r="EB34" s="30">
        <v>1.487873</v>
      </c>
      <c r="EC34" s="30">
        <v>1.50273</v>
      </c>
      <c r="ED34" s="30">
        <v>1.579953</v>
      </c>
      <c r="EE34" s="30">
        <v>1.575983</v>
      </c>
      <c r="EF34" s="30">
        <v>1.523574</v>
      </c>
      <c r="EG34" s="30">
        <v>1.456678</v>
      </c>
      <c r="EH34" s="30">
        <v>1.504752</v>
      </c>
      <c r="EI34" s="30">
        <v>1.299841</v>
      </c>
      <c r="EJ34" s="30">
        <v>1.552878</v>
      </c>
      <c r="EK34" s="30">
        <v>1.496732</v>
      </c>
      <c r="EL34" s="30">
        <v>1.465817</v>
      </c>
      <c r="EM34" s="30">
        <v>1.524402</v>
      </c>
      <c r="EP34" s="62" t="s">
        <v>236</v>
      </c>
      <c r="EQ34" s="30">
        <v>0.829323</v>
      </c>
      <c r="ER34" s="30">
        <v>0.821601</v>
      </c>
      <c r="ES34" s="30">
        <v>0.83088</v>
      </c>
      <c r="ET34" s="30">
        <v>0.83286</v>
      </c>
      <c r="EU34" s="30">
        <v>0.831029</v>
      </c>
      <c r="EV34" s="30">
        <v>0.893243</v>
      </c>
      <c r="EW34" s="30">
        <v>0.897156</v>
      </c>
      <c r="EX34" s="30">
        <v>0.873402</v>
      </c>
      <c r="EY34" s="30">
        <v>0.828727</v>
      </c>
      <c r="EZ34" s="30">
        <v>0.854707</v>
      </c>
      <c r="FA34" s="30">
        <v>0.744659</v>
      </c>
      <c r="FB34" s="30">
        <v>0.850031</v>
      </c>
      <c r="FC34" s="30">
        <v>0.811656</v>
      </c>
      <c r="FD34" s="30">
        <v>0.822753</v>
      </c>
      <c r="FE34" s="30">
        <v>0.802945</v>
      </c>
      <c r="FF34" s="30">
        <v>0.798796</v>
      </c>
      <c r="FG34" s="30">
        <v>0.823021</v>
      </c>
      <c r="FH34" s="30">
        <v>0.919956</v>
      </c>
      <c r="FI34" s="30">
        <v>0.82792</v>
      </c>
      <c r="FJ34" s="30">
        <v>0.836449</v>
      </c>
      <c r="FK34" s="30">
        <v>0.894324</v>
      </c>
    </row>
    <row r="35" spans="2:167">
      <c r="B35" s="62" t="s">
        <v>310</v>
      </c>
      <c r="C35" s="30">
        <v>0.037254</v>
      </c>
      <c r="D35" s="30">
        <v>0.039349</v>
      </c>
      <c r="E35" s="30">
        <v>0.041283</v>
      </c>
      <c r="F35" s="30">
        <v>0.037207</v>
      </c>
      <c r="G35" s="30">
        <v>0.034448</v>
      </c>
      <c r="H35" s="30">
        <v>0.032104</v>
      </c>
      <c r="I35" s="30">
        <v>0.035051</v>
      </c>
      <c r="J35" s="30">
        <v>0.040926</v>
      </c>
      <c r="K35" s="30">
        <v>0.039084</v>
      </c>
      <c r="L35" s="30">
        <v>0.039084</v>
      </c>
      <c r="M35" s="30">
        <v>0.044181</v>
      </c>
      <c r="N35" s="30">
        <v>0.048022</v>
      </c>
      <c r="O35" s="30">
        <v>0.043116</v>
      </c>
      <c r="P35" s="30">
        <v>0.034858</v>
      </c>
      <c r="Q35" s="30">
        <v>0.028897</v>
      </c>
      <c r="R35" s="30">
        <v>0.026586</v>
      </c>
      <c r="S35" s="30">
        <v>0.024878</v>
      </c>
      <c r="T35" s="30">
        <v>0.024476</v>
      </c>
      <c r="U35" s="30">
        <v>0.02756</v>
      </c>
      <c r="V35" s="30">
        <v>0.026663</v>
      </c>
      <c r="W35" s="30">
        <v>0.027847</v>
      </c>
      <c r="Z35" s="62" t="s">
        <v>310</v>
      </c>
      <c r="AA35" s="30">
        <v>0.063304</v>
      </c>
      <c r="AB35" s="30">
        <v>0.060423</v>
      </c>
      <c r="AC35" s="30">
        <v>0.060487</v>
      </c>
      <c r="AD35" s="30">
        <v>0.058705</v>
      </c>
      <c r="AE35" s="30">
        <v>0.066094</v>
      </c>
      <c r="AF35" s="30">
        <v>0.060568</v>
      </c>
      <c r="AG35" s="30">
        <v>0.05742</v>
      </c>
      <c r="AH35" s="30">
        <v>0.054393</v>
      </c>
      <c r="AI35" s="30">
        <v>0.049069</v>
      </c>
      <c r="AJ35" s="30">
        <v>0.046895</v>
      </c>
      <c r="AK35" s="30">
        <v>0.040132</v>
      </c>
      <c r="AL35" s="30">
        <v>0.033487</v>
      </c>
      <c r="AM35" s="30">
        <v>0.030666</v>
      </c>
      <c r="AN35" s="30">
        <v>0.026577</v>
      </c>
      <c r="AO35" s="30">
        <v>0.023765</v>
      </c>
      <c r="AP35" s="30">
        <v>0.023793</v>
      </c>
      <c r="AQ35" s="30">
        <v>0.024633</v>
      </c>
      <c r="AR35" s="30">
        <v>0.023043</v>
      </c>
      <c r="AS35" s="30">
        <v>0.023437</v>
      </c>
      <c r="AT35" s="30">
        <v>0.024482</v>
      </c>
      <c r="AU35" s="30">
        <v>0.024044</v>
      </c>
      <c r="AX35" s="62" t="s">
        <v>310</v>
      </c>
      <c r="AY35" s="30">
        <v>0.592785</v>
      </c>
      <c r="AZ35" s="30">
        <v>0.625771</v>
      </c>
      <c r="BA35" s="30">
        <v>0.634551</v>
      </c>
      <c r="BB35" s="30">
        <v>0.65923</v>
      </c>
      <c r="BC35" s="30">
        <v>0.654341</v>
      </c>
      <c r="BD35" s="30">
        <v>0.685749</v>
      </c>
      <c r="BE35" s="30">
        <v>0.678573</v>
      </c>
      <c r="BF35" s="30">
        <v>0.699802</v>
      </c>
      <c r="BG35" s="30">
        <v>0.672855</v>
      </c>
      <c r="BH35" s="30">
        <v>0.612909</v>
      </c>
      <c r="BI35" s="30">
        <v>0.611951</v>
      </c>
      <c r="BJ35" s="30">
        <v>0.652134</v>
      </c>
      <c r="BK35" s="30">
        <v>0.624534</v>
      </c>
      <c r="BL35" s="30">
        <v>0.635066</v>
      </c>
      <c r="BM35" s="30">
        <v>0.595566</v>
      </c>
      <c r="BN35" s="30">
        <v>0.649037</v>
      </c>
      <c r="BO35" s="30">
        <v>0.617246</v>
      </c>
      <c r="BP35" s="30">
        <v>0.621546</v>
      </c>
      <c r="BQ35" s="30">
        <v>0.733416</v>
      </c>
      <c r="BR35" s="30">
        <v>0.60377</v>
      </c>
      <c r="BS35" s="30">
        <v>0.611769</v>
      </c>
      <c r="BV35" s="62" t="s">
        <v>310</v>
      </c>
      <c r="BW35" s="30">
        <v>0.02427</v>
      </c>
      <c r="BX35" s="30">
        <v>0.022896</v>
      </c>
      <c r="BY35" s="30">
        <v>0.022369</v>
      </c>
      <c r="BZ35" s="30">
        <v>0.022158</v>
      </c>
      <c r="CA35" s="30">
        <v>0.021403</v>
      </c>
      <c r="CB35" s="30">
        <v>0.019867</v>
      </c>
      <c r="CC35" s="30">
        <v>0.017167</v>
      </c>
      <c r="CD35" s="30">
        <v>0.01768</v>
      </c>
      <c r="CE35" s="30">
        <v>0.016855</v>
      </c>
      <c r="CF35" s="30">
        <v>0.015464</v>
      </c>
      <c r="CG35" s="30">
        <v>0.014254</v>
      </c>
      <c r="CH35" s="30">
        <v>0.013874</v>
      </c>
      <c r="CI35" s="30">
        <v>0.015676</v>
      </c>
      <c r="CJ35" s="30">
        <v>0.014433</v>
      </c>
      <c r="CK35" s="30">
        <v>0.014121</v>
      </c>
      <c r="CL35" s="30">
        <v>0.014807</v>
      </c>
      <c r="CM35" s="30">
        <v>0.01391</v>
      </c>
      <c r="CN35" s="30">
        <v>0.014724</v>
      </c>
      <c r="CO35" s="30">
        <v>0.014489</v>
      </c>
      <c r="CP35" s="30">
        <v>0.014074</v>
      </c>
      <c r="CQ35" s="30">
        <v>0.014518</v>
      </c>
      <c r="CT35" s="62" t="s">
        <v>310</v>
      </c>
      <c r="CU35" s="30">
        <v>0.023148</v>
      </c>
      <c r="CV35" s="30">
        <v>0.024876</v>
      </c>
      <c r="CW35" s="30">
        <v>0.023668</v>
      </c>
      <c r="CX35" s="30">
        <v>0.021436</v>
      </c>
      <c r="CY35" s="30">
        <v>0.02031</v>
      </c>
      <c r="CZ35" s="30">
        <v>0.019193</v>
      </c>
      <c r="DA35" s="30">
        <v>0.020381</v>
      </c>
      <c r="DB35" s="30">
        <v>0.018227</v>
      </c>
      <c r="DC35" s="30">
        <v>0.02012</v>
      </c>
      <c r="DD35" s="30">
        <v>0.021218</v>
      </c>
      <c r="DE35" s="30">
        <v>0.027005</v>
      </c>
      <c r="DF35" s="30">
        <v>0.027342</v>
      </c>
      <c r="DG35" s="30">
        <v>0.026163</v>
      </c>
      <c r="DH35" s="30">
        <v>0.027951</v>
      </c>
      <c r="DI35" s="30">
        <v>0.027603</v>
      </c>
      <c r="DJ35" s="30">
        <v>0.024903</v>
      </c>
      <c r="DK35" s="30">
        <v>0.025238</v>
      </c>
      <c r="DL35" s="30">
        <v>0.027304</v>
      </c>
      <c r="DM35" s="30">
        <v>0.027999</v>
      </c>
      <c r="DN35" s="30">
        <v>0.029044</v>
      </c>
      <c r="DO35" s="30">
        <v>0.028373</v>
      </c>
      <c r="DR35" s="62" t="s">
        <v>310</v>
      </c>
      <c r="DS35" s="30">
        <v>0.229045</v>
      </c>
      <c r="DT35" s="30">
        <v>0.219725</v>
      </c>
      <c r="DU35" s="30">
        <v>0.228008</v>
      </c>
      <c r="DV35" s="30">
        <v>0.237575</v>
      </c>
      <c r="DW35" s="30">
        <v>0.238578</v>
      </c>
      <c r="DX35" s="30">
        <v>0.231863</v>
      </c>
      <c r="DY35" s="30">
        <v>0.223609</v>
      </c>
      <c r="DZ35" s="30">
        <v>0.252262</v>
      </c>
      <c r="EA35" s="30">
        <v>0.250009</v>
      </c>
      <c r="EB35" s="30">
        <v>0.241826</v>
      </c>
      <c r="EC35" s="30">
        <v>0.248939</v>
      </c>
      <c r="ED35" s="30">
        <v>0.266915</v>
      </c>
      <c r="EE35" s="30">
        <v>0.266389</v>
      </c>
      <c r="EF35" s="30">
        <v>0.257749</v>
      </c>
      <c r="EG35" s="30">
        <v>0.246539</v>
      </c>
      <c r="EH35" s="30">
        <v>0.257674</v>
      </c>
      <c r="EI35" s="30">
        <v>0.222799</v>
      </c>
      <c r="EJ35" s="30">
        <v>0.266415</v>
      </c>
      <c r="EK35" s="30">
        <v>0.257079</v>
      </c>
      <c r="EL35" s="30">
        <v>0.251973</v>
      </c>
      <c r="EM35" s="30">
        <v>0.262325</v>
      </c>
      <c r="EP35" s="62" t="s">
        <v>310</v>
      </c>
      <c r="EQ35" s="30">
        <v>0.15102</v>
      </c>
      <c r="ER35" s="30">
        <v>0.152714</v>
      </c>
      <c r="ES35" s="30">
        <v>0.157738</v>
      </c>
      <c r="ET35" s="30">
        <v>0.161274</v>
      </c>
      <c r="EU35" s="30">
        <v>0.161764</v>
      </c>
      <c r="EV35" s="30">
        <v>0.173905</v>
      </c>
      <c r="EW35" s="30">
        <v>0.17447</v>
      </c>
      <c r="EX35" s="30">
        <v>0.169832</v>
      </c>
      <c r="EY35" s="30">
        <v>0.170181</v>
      </c>
      <c r="EZ35" s="30">
        <v>0.185222</v>
      </c>
      <c r="FA35" s="30">
        <v>0.170155</v>
      </c>
      <c r="FB35" s="30">
        <v>0.20447</v>
      </c>
      <c r="FC35" s="30">
        <v>0.198268</v>
      </c>
      <c r="FD35" s="30">
        <v>0.204028</v>
      </c>
      <c r="FE35" s="30">
        <v>0.202027</v>
      </c>
      <c r="FF35" s="30">
        <v>0.186457</v>
      </c>
      <c r="FG35" s="30">
        <v>0.194397</v>
      </c>
      <c r="FH35" s="30">
        <v>0.219878</v>
      </c>
      <c r="FI35" s="30">
        <v>0.200385</v>
      </c>
      <c r="FJ35" s="30">
        <v>0.20484</v>
      </c>
      <c r="FK35" s="30">
        <v>0.221465</v>
      </c>
    </row>
    <row r="36" spans="2:167">
      <c r="B36" s="62" t="s">
        <v>311</v>
      </c>
      <c r="C36" s="30">
        <v>0.091627</v>
      </c>
      <c r="D36" s="30">
        <v>0.096014</v>
      </c>
      <c r="E36" s="30">
        <v>0.099824</v>
      </c>
      <c r="F36" s="30">
        <v>0.089952</v>
      </c>
      <c r="G36" s="30">
        <v>0.083899</v>
      </c>
      <c r="H36" s="30">
        <v>0.080366</v>
      </c>
      <c r="I36" s="30">
        <v>0.088872</v>
      </c>
      <c r="J36" s="30">
        <v>0.104201</v>
      </c>
      <c r="K36" s="30">
        <v>0.096094</v>
      </c>
      <c r="L36" s="30">
        <v>0.09486</v>
      </c>
      <c r="M36" s="30">
        <v>0.10651</v>
      </c>
      <c r="N36" s="30">
        <v>0.112944</v>
      </c>
      <c r="O36" s="30">
        <v>0.100805</v>
      </c>
      <c r="P36" s="30">
        <v>0.082307</v>
      </c>
      <c r="Q36" s="30">
        <v>0.067294</v>
      </c>
      <c r="R36" s="30">
        <v>0.061953</v>
      </c>
      <c r="S36" s="30">
        <v>0.056755</v>
      </c>
      <c r="T36" s="30">
        <v>0.055007</v>
      </c>
      <c r="U36" s="30">
        <v>0.062256</v>
      </c>
      <c r="V36" s="30">
        <v>0.060239</v>
      </c>
      <c r="W36" s="30">
        <v>0.06291</v>
      </c>
      <c r="Z36" s="62" t="s">
        <v>311</v>
      </c>
      <c r="AA36" s="30">
        <v>0.344634</v>
      </c>
      <c r="AB36" s="30">
        <v>0.32358</v>
      </c>
      <c r="AC36" s="30">
        <v>0.318832</v>
      </c>
      <c r="AD36" s="30">
        <v>0.304803</v>
      </c>
      <c r="AE36" s="30">
        <v>0.335704</v>
      </c>
      <c r="AF36" s="30">
        <v>0.301202</v>
      </c>
      <c r="AG36" s="30">
        <v>0.279532</v>
      </c>
      <c r="AH36" s="30">
        <v>0.25919</v>
      </c>
      <c r="AI36" s="30">
        <v>0.232428</v>
      </c>
      <c r="AJ36" s="30">
        <v>0.221177</v>
      </c>
      <c r="AK36" s="30">
        <v>0.188583</v>
      </c>
      <c r="AL36" s="30">
        <v>0.156802</v>
      </c>
      <c r="AM36" s="30">
        <v>0.142114</v>
      </c>
      <c r="AN36" s="30">
        <v>0.121905</v>
      </c>
      <c r="AO36" s="30">
        <v>0.107923</v>
      </c>
      <c r="AP36" s="30">
        <v>0.101192</v>
      </c>
      <c r="AQ36" s="30">
        <v>0.103692</v>
      </c>
      <c r="AR36" s="30">
        <v>0.096125</v>
      </c>
      <c r="AS36" s="30">
        <v>0.096925</v>
      </c>
      <c r="AT36" s="30">
        <v>0.100308</v>
      </c>
      <c r="AU36" s="30">
        <v>0.097602</v>
      </c>
      <c r="AX36" s="62" t="s">
        <v>311</v>
      </c>
      <c r="AY36" s="30">
        <v>0.898601</v>
      </c>
      <c r="AZ36" s="30">
        <v>0.940073</v>
      </c>
      <c r="BA36" s="30">
        <v>0.944577</v>
      </c>
      <c r="BB36" s="30">
        <v>0.972996</v>
      </c>
      <c r="BC36" s="30">
        <v>0.977009</v>
      </c>
      <c r="BD36" s="30">
        <v>1.034704</v>
      </c>
      <c r="BE36" s="30">
        <v>1.034849</v>
      </c>
      <c r="BF36" s="30">
        <v>1.078573</v>
      </c>
      <c r="BG36" s="30">
        <v>1.043966</v>
      </c>
      <c r="BH36" s="30">
        <v>0.959289</v>
      </c>
      <c r="BI36" s="30">
        <v>0.967668</v>
      </c>
      <c r="BJ36" s="30">
        <v>1.041413</v>
      </c>
      <c r="BK36" s="30">
        <v>0.992445</v>
      </c>
      <c r="BL36" s="30">
        <v>1.003695</v>
      </c>
      <c r="BM36" s="30">
        <v>0.936867</v>
      </c>
      <c r="BN36" s="30">
        <v>0.98119</v>
      </c>
      <c r="BO36" s="30">
        <v>0.928391</v>
      </c>
      <c r="BP36" s="30">
        <v>0.930139</v>
      </c>
      <c r="BQ36" s="30">
        <v>1.09317</v>
      </c>
      <c r="BR36" s="30">
        <v>0.895286</v>
      </c>
      <c r="BS36" s="30">
        <v>0.902418</v>
      </c>
      <c r="BV36" s="62" t="s">
        <v>311</v>
      </c>
      <c r="BW36" s="30">
        <v>0.069705</v>
      </c>
      <c r="BX36" s="30">
        <v>0.065712</v>
      </c>
      <c r="BY36" s="30">
        <v>0.064221</v>
      </c>
      <c r="BZ36" s="30">
        <v>0.063581</v>
      </c>
      <c r="CA36" s="30">
        <v>0.06152</v>
      </c>
      <c r="CB36" s="30">
        <v>0.057145</v>
      </c>
      <c r="CC36" s="30">
        <v>0.049307</v>
      </c>
      <c r="CD36" s="30">
        <v>0.050664</v>
      </c>
      <c r="CE36" s="30">
        <v>0.049398</v>
      </c>
      <c r="CF36" s="30">
        <v>0.046678</v>
      </c>
      <c r="CG36" s="30">
        <v>0.044407</v>
      </c>
      <c r="CH36" s="30">
        <v>0.044786</v>
      </c>
      <c r="CI36" s="30">
        <v>0.050587</v>
      </c>
      <c r="CJ36" s="30">
        <v>0.046593</v>
      </c>
      <c r="CK36" s="30">
        <v>0.045563</v>
      </c>
      <c r="CL36" s="30">
        <v>0.042656</v>
      </c>
      <c r="CM36" s="30">
        <v>0.044923</v>
      </c>
      <c r="CN36" s="30">
        <v>0.047578</v>
      </c>
      <c r="CO36" s="30">
        <v>0.046873</v>
      </c>
      <c r="CP36" s="30">
        <v>0.045542</v>
      </c>
      <c r="CQ36" s="30">
        <v>0.047021</v>
      </c>
      <c r="CT36" s="62" t="s">
        <v>311</v>
      </c>
      <c r="CU36" s="30">
        <v>0.059521</v>
      </c>
      <c r="CV36" s="30">
        <v>0.063268</v>
      </c>
      <c r="CW36" s="30">
        <v>0.059613</v>
      </c>
      <c r="CX36" s="30">
        <v>0.053416</v>
      </c>
      <c r="CY36" s="30">
        <v>0.051202</v>
      </c>
      <c r="CZ36" s="30">
        <v>0.048944</v>
      </c>
      <c r="DA36" s="30">
        <v>0.052594</v>
      </c>
      <c r="DB36" s="30">
        <v>0.04763</v>
      </c>
      <c r="DC36" s="30">
        <v>0.049961</v>
      </c>
      <c r="DD36" s="30">
        <v>0.050223</v>
      </c>
      <c r="DE36" s="30">
        <v>0.060937</v>
      </c>
      <c r="DF36" s="30">
        <v>0.058902</v>
      </c>
      <c r="DG36" s="30">
        <v>0.055712</v>
      </c>
      <c r="DH36" s="30">
        <v>0.058929</v>
      </c>
      <c r="DI36" s="30">
        <v>0.057545</v>
      </c>
      <c r="DJ36" s="30">
        <v>0.058559</v>
      </c>
      <c r="DK36" s="30">
        <v>0.058859</v>
      </c>
      <c r="DL36" s="30">
        <v>0.063166</v>
      </c>
      <c r="DM36" s="30">
        <v>0.064321</v>
      </c>
      <c r="DN36" s="30">
        <v>0.066219</v>
      </c>
      <c r="DO36" s="30">
        <v>0.06427</v>
      </c>
      <c r="DR36" s="62" t="s">
        <v>311</v>
      </c>
      <c r="DS36" s="30">
        <v>0.335701</v>
      </c>
      <c r="DT36" s="30">
        <v>0.32053</v>
      </c>
      <c r="DU36" s="30">
        <v>0.33131</v>
      </c>
      <c r="DV36" s="30">
        <v>0.343727</v>
      </c>
      <c r="DW36" s="30">
        <v>0.344342</v>
      </c>
      <c r="DX36" s="30">
        <v>0.333822</v>
      </c>
      <c r="DY36" s="30">
        <v>0.320553</v>
      </c>
      <c r="DZ36" s="30">
        <v>0.360007</v>
      </c>
      <c r="EA36" s="30">
        <v>0.348216</v>
      </c>
      <c r="EB36" s="30">
        <v>0.329634</v>
      </c>
      <c r="EC36" s="30">
        <v>0.331703</v>
      </c>
      <c r="ED36" s="30">
        <v>0.347905</v>
      </c>
      <c r="EE36" s="30">
        <v>0.345598</v>
      </c>
      <c r="EF36" s="30">
        <v>0.333244</v>
      </c>
      <c r="EG36" s="30">
        <v>0.317258</v>
      </c>
      <c r="EH36" s="30">
        <v>0.328173</v>
      </c>
      <c r="EI36" s="30">
        <v>0.282988</v>
      </c>
      <c r="EJ36" s="30">
        <v>0.337474</v>
      </c>
      <c r="EK36" s="30">
        <v>0.325153</v>
      </c>
      <c r="EL36" s="30">
        <v>0.317822</v>
      </c>
      <c r="EM36" s="30">
        <v>0.330392</v>
      </c>
      <c r="EP36" s="62" t="s">
        <v>311</v>
      </c>
      <c r="EQ36" s="30">
        <v>0.369812</v>
      </c>
      <c r="ER36" s="30">
        <v>0.37204</v>
      </c>
      <c r="ES36" s="30">
        <v>0.381943</v>
      </c>
      <c r="ET36" s="30">
        <v>0.388324</v>
      </c>
      <c r="EU36" s="30">
        <v>0.387029</v>
      </c>
      <c r="EV36" s="30">
        <v>0.415919</v>
      </c>
      <c r="EW36" s="30">
        <v>0.416151</v>
      </c>
      <c r="EX36" s="30">
        <v>0.402346</v>
      </c>
      <c r="EY36" s="30">
        <v>0.384816</v>
      </c>
      <c r="EZ36" s="30">
        <v>0.401972</v>
      </c>
      <c r="FA36" s="30">
        <v>0.354041</v>
      </c>
      <c r="FB36" s="30">
        <v>0.409003</v>
      </c>
      <c r="FC36" s="30">
        <v>0.394136</v>
      </c>
      <c r="FD36" s="30">
        <v>0.40336</v>
      </c>
      <c r="FE36" s="30">
        <v>0.39687</v>
      </c>
      <c r="FF36" s="30">
        <v>0.431377</v>
      </c>
      <c r="FG36" s="30">
        <v>0.449568</v>
      </c>
      <c r="FH36" s="30">
        <v>0.507891</v>
      </c>
      <c r="FI36" s="30">
        <v>0.461609</v>
      </c>
      <c r="FJ36" s="30">
        <v>0.470512</v>
      </c>
      <c r="FK36" s="30">
        <v>0.508075</v>
      </c>
    </row>
    <row r="37" spans="2:167">
      <c r="B37" s="62" t="s">
        <v>312</v>
      </c>
      <c r="C37" s="30">
        <v>0.021653</v>
      </c>
      <c r="D37" s="30">
        <v>0.022246</v>
      </c>
      <c r="E37" s="30">
        <v>0.022987</v>
      </c>
      <c r="F37" s="30">
        <v>0.020507</v>
      </c>
      <c r="G37" s="30">
        <v>0.019955</v>
      </c>
      <c r="H37" s="30">
        <v>0.01951</v>
      </c>
      <c r="I37" s="30">
        <v>0.021592</v>
      </c>
      <c r="J37" s="30">
        <v>0.025251</v>
      </c>
      <c r="K37" s="30">
        <v>0.022451</v>
      </c>
      <c r="L37" s="30">
        <v>0.021463</v>
      </c>
      <c r="M37" s="30">
        <v>0.023041</v>
      </c>
      <c r="N37" s="30">
        <v>0.023463</v>
      </c>
      <c r="O37" s="30">
        <v>0.020735</v>
      </c>
      <c r="P37" s="30">
        <v>0.016814</v>
      </c>
      <c r="Q37" s="30">
        <v>0.013528</v>
      </c>
      <c r="R37" s="30">
        <v>0.011479</v>
      </c>
      <c r="S37" s="30">
        <v>0.010454</v>
      </c>
      <c r="T37" s="30">
        <v>0.009934</v>
      </c>
      <c r="U37" s="30">
        <v>0.011084</v>
      </c>
      <c r="V37" s="30">
        <v>0.0107</v>
      </c>
      <c r="W37" s="30">
        <v>0.011054</v>
      </c>
      <c r="Z37" s="62" t="s">
        <v>312</v>
      </c>
      <c r="AA37" s="30">
        <v>0.0097</v>
      </c>
      <c r="AB37" s="30">
        <v>0.008968</v>
      </c>
      <c r="AC37" s="30">
        <v>0.008705</v>
      </c>
      <c r="AD37" s="30">
        <v>0.008196</v>
      </c>
      <c r="AE37" s="30">
        <v>0.008954</v>
      </c>
      <c r="AF37" s="30">
        <v>0.007969</v>
      </c>
      <c r="AG37" s="30">
        <v>0.007341</v>
      </c>
      <c r="AH37" s="30">
        <v>0.006759</v>
      </c>
      <c r="AI37" s="30">
        <v>0.005675</v>
      </c>
      <c r="AJ37" s="30">
        <v>0.005042</v>
      </c>
      <c r="AK37" s="30">
        <v>0.004004</v>
      </c>
      <c r="AL37" s="30">
        <v>0.003094</v>
      </c>
      <c r="AM37" s="30">
        <v>0.002762</v>
      </c>
      <c r="AN37" s="30">
        <v>0.002334</v>
      </c>
      <c r="AO37" s="30">
        <v>0.002036</v>
      </c>
      <c r="AP37" s="30">
        <v>0.0019</v>
      </c>
      <c r="AQ37" s="30">
        <v>0.001916</v>
      </c>
      <c r="AR37" s="30">
        <v>0.001751</v>
      </c>
      <c r="AS37" s="30">
        <v>0.00174</v>
      </c>
      <c r="AT37" s="30">
        <v>0.001774</v>
      </c>
      <c r="AU37" s="30">
        <v>0.001702</v>
      </c>
      <c r="AX37" s="62" t="s">
        <v>312</v>
      </c>
      <c r="AY37" s="30">
        <v>0.019802</v>
      </c>
      <c r="AZ37" s="30">
        <v>0.02002</v>
      </c>
      <c r="BA37" s="30">
        <v>0.019439</v>
      </c>
      <c r="BB37" s="30">
        <v>0.019342</v>
      </c>
      <c r="BC37" s="30">
        <v>0.018059</v>
      </c>
      <c r="BD37" s="30">
        <v>0.017784</v>
      </c>
      <c r="BE37" s="30">
        <v>0.01653</v>
      </c>
      <c r="BF37" s="30">
        <v>0.015994</v>
      </c>
      <c r="BG37" s="30">
        <v>0.014328</v>
      </c>
      <c r="BH37" s="30">
        <v>0.012157</v>
      </c>
      <c r="BI37" s="30">
        <v>0.011307</v>
      </c>
      <c r="BJ37" s="30">
        <v>0.011196</v>
      </c>
      <c r="BK37" s="30">
        <v>0.010258</v>
      </c>
      <c r="BL37" s="30">
        <v>0.009961</v>
      </c>
      <c r="BM37" s="30">
        <v>0.008931</v>
      </c>
      <c r="BN37" s="30">
        <v>0.009757</v>
      </c>
      <c r="BO37" s="30">
        <v>0.008851</v>
      </c>
      <c r="BP37" s="30">
        <v>0.008498</v>
      </c>
      <c r="BQ37" s="30">
        <v>0.009568</v>
      </c>
      <c r="BR37" s="30">
        <v>0.007499</v>
      </c>
      <c r="BS37" s="30">
        <v>0.007229</v>
      </c>
      <c r="BV37" s="62" t="s">
        <v>312</v>
      </c>
      <c r="BW37" s="30">
        <v>0.008434</v>
      </c>
      <c r="BX37" s="30">
        <v>0.007861</v>
      </c>
      <c r="BY37" s="30">
        <v>0.007589</v>
      </c>
      <c r="BZ37" s="30">
        <v>0.007427</v>
      </c>
      <c r="CA37" s="30">
        <v>0.007089</v>
      </c>
      <c r="CB37" s="30">
        <v>0.0065</v>
      </c>
      <c r="CC37" s="30">
        <v>0.00555</v>
      </c>
      <c r="CD37" s="30">
        <v>0.005645</v>
      </c>
      <c r="CE37" s="30">
        <v>0.005251</v>
      </c>
      <c r="CF37" s="30">
        <v>0.004696</v>
      </c>
      <c r="CG37" s="30">
        <v>0.00421</v>
      </c>
      <c r="CH37" s="30">
        <v>0.003977</v>
      </c>
      <c r="CI37" s="30">
        <v>0.004434</v>
      </c>
      <c r="CJ37" s="30">
        <v>0.004032</v>
      </c>
      <c r="CK37" s="30">
        <v>0.003895</v>
      </c>
      <c r="CL37" s="30">
        <v>0.003702</v>
      </c>
      <c r="CM37" s="30">
        <v>0.003744</v>
      </c>
      <c r="CN37" s="30">
        <v>0.003917</v>
      </c>
      <c r="CO37" s="30">
        <v>0.003812</v>
      </c>
      <c r="CP37" s="30">
        <v>0.00366</v>
      </c>
      <c r="CQ37" s="30">
        <v>0.003736</v>
      </c>
      <c r="CT37" s="62" t="s">
        <v>312</v>
      </c>
      <c r="CU37" s="30">
        <v>0.012512</v>
      </c>
      <c r="CV37" s="30">
        <v>0.013143</v>
      </c>
      <c r="CW37" s="30">
        <v>0.012229</v>
      </c>
      <c r="CX37" s="30">
        <v>0.010829</v>
      </c>
      <c r="CY37" s="30">
        <v>0.010269</v>
      </c>
      <c r="CZ37" s="30">
        <v>0.00972</v>
      </c>
      <c r="DA37" s="30">
        <v>0.010361</v>
      </c>
      <c r="DB37" s="30">
        <v>0.009317</v>
      </c>
      <c r="DC37" s="30">
        <v>0.00985</v>
      </c>
      <c r="DD37" s="30">
        <v>0.009944</v>
      </c>
      <c r="DE37" s="30">
        <v>0.01213</v>
      </c>
      <c r="DF37" s="30">
        <v>0.01178</v>
      </c>
      <c r="DG37" s="30">
        <v>0.011039</v>
      </c>
      <c r="DH37" s="30">
        <v>0.011552</v>
      </c>
      <c r="DI37" s="30">
        <v>0.011177</v>
      </c>
      <c r="DJ37" s="30">
        <v>0.01167</v>
      </c>
      <c r="DK37" s="30">
        <v>0.011603</v>
      </c>
      <c r="DL37" s="30">
        <v>0.012316</v>
      </c>
      <c r="DM37" s="30">
        <v>0.012385</v>
      </c>
      <c r="DN37" s="30">
        <v>0.012609</v>
      </c>
      <c r="DO37" s="30">
        <v>0.012082</v>
      </c>
      <c r="DR37" s="62" t="s">
        <v>312</v>
      </c>
      <c r="DS37" s="30">
        <v>0.076934</v>
      </c>
      <c r="DT37" s="30">
        <v>0.073382</v>
      </c>
      <c r="DU37" s="30">
        <v>0.075745</v>
      </c>
      <c r="DV37" s="30">
        <v>0.078496</v>
      </c>
      <c r="DW37" s="30">
        <v>0.082112</v>
      </c>
      <c r="DX37" s="30">
        <v>0.083207</v>
      </c>
      <c r="DY37" s="30">
        <v>0.08382</v>
      </c>
      <c r="DZ37" s="30">
        <v>0.099043</v>
      </c>
      <c r="EA37" s="30">
        <v>0.093781</v>
      </c>
      <c r="EB37" s="30">
        <v>0.086304</v>
      </c>
      <c r="EC37" s="30">
        <v>0.084373</v>
      </c>
      <c r="ED37" s="30">
        <v>0.08574</v>
      </c>
      <c r="EE37" s="30">
        <v>0.085213</v>
      </c>
      <c r="EF37" s="30">
        <v>0.082133</v>
      </c>
      <c r="EG37" s="30">
        <v>0.07825</v>
      </c>
      <c r="EH37" s="30">
        <v>0.083357</v>
      </c>
      <c r="EI37" s="30">
        <v>0.071838</v>
      </c>
      <c r="EJ37" s="30">
        <v>0.085628</v>
      </c>
      <c r="EK37" s="30">
        <v>0.082381</v>
      </c>
      <c r="EL37" s="30">
        <v>0.080502</v>
      </c>
      <c r="EM37" s="30">
        <v>0.083576</v>
      </c>
      <c r="EP37" s="62" t="s">
        <v>312</v>
      </c>
      <c r="EQ37" s="30">
        <v>0.047566</v>
      </c>
      <c r="ER37" s="30">
        <v>0.047161</v>
      </c>
      <c r="ES37" s="30">
        <v>0.047888</v>
      </c>
      <c r="ET37" s="30">
        <v>0.048088</v>
      </c>
      <c r="EU37" s="30">
        <v>0.047871</v>
      </c>
      <c r="EV37" s="30">
        <v>0.05094</v>
      </c>
      <c r="EW37" s="30">
        <v>0.050623</v>
      </c>
      <c r="EX37" s="30">
        <v>0.048847</v>
      </c>
      <c r="EY37" s="30">
        <v>0.045399</v>
      </c>
      <c r="EZ37" s="30">
        <v>0.045961</v>
      </c>
      <c r="FA37" s="30">
        <v>0.039263</v>
      </c>
      <c r="FB37" s="30">
        <v>0.043929</v>
      </c>
      <c r="FC37" s="30">
        <v>0.041862</v>
      </c>
      <c r="FD37" s="30">
        <v>0.042461</v>
      </c>
      <c r="FE37" s="30">
        <v>0.041367</v>
      </c>
      <c r="FF37" s="30">
        <v>0.045804</v>
      </c>
      <c r="FG37" s="30">
        <v>0.047214</v>
      </c>
      <c r="FH37" s="30">
        <v>0.052829</v>
      </c>
      <c r="FI37" s="30">
        <v>0.047697</v>
      </c>
      <c r="FJ37" s="30">
        <v>0.048282</v>
      </c>
      <c r="FK37" s="30">
        <v>0.051772</v>
      </c>
    </row>
    <row r="38" spans="2:167">
      <c r="B38" s="24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Z38" s="24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X38" s="24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V38" s="24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T38" s="24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R38" s="24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P38" s="24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</row>
    <row r="39" ht="13" spans="1:167">
      <c r="A39" s="7"/>
      <c r="B39" s="8" t="s">
        <v>301</v>
      </c>
      <c r="C39" s="26">
        <v>33.870993</v>
      </c>
      <c r="D39" s="26">
        <v>34.422007</v>
      </c>
      <c r="E39" s="26">
        <v>35.0259</v>
      </c>
      <c r="F39" s="26">
        <v>33.318116</v>
      </c>
      <c r="G39" s="26">
        <v>32.355325</v>
      </c>
      <c r="H39" s="26">
        <v>30.947753</v>
      </c>
      <c r="I39" s="26">
        <v>32.491102</v>
      </c>
      <c r="J39" s="26">
        <v>35.588152</v>
      </c>
      <c r="K39" s="26">
        <v>34.788076</v>
      </c>
      <c r="L39" s="26">
        <v>34.490765</v>
      </c>
      <c r="M39" s="26">
        <v>36.249454</v>
      </c>
      <c r="N39" s="26">
        <v>37.500747</v>
      </c>
      <c r="O39" s="26">
        <v>34.580536</v>
      </c>
      <c r="P39" s="26">
        <v>30.715639</v>
      </c>
      <c r="Q39" s="26">
        <v>28.390884</v>
      </c>
      <c r="R39" s="26">
        <v>27.105851</v>
      </c>
      <c r="S39" s="26">
        <v>25.764253</v>
      </c>
      <c r="T39" s="26">
        <v>26.234518</v>
      </c>
      <c r="U39" s="26">
        <v>27.052393</v>
      </c>
      <c r="V39" s="26">
        <v>27.111243</v>
      </c>
      <c r="W39" s="26">
        <v>26.694649</v>
      </c>
      <c r="Y39" s="7"/>
      <c r="Z39" s="8" t="s">
        <v>301</v>
      </c>
      <c r="AA39" s="26">
        <v>16.622309</v>
      </c>
      <c r="AB39" s="26">
        <v>15.688661</v>
      </c>
      <c r="AC39" s="26">
        <v>15.353034</v>
      </c>
      <c r="AD39" s="26">
        <v>14.388694</v>
      </c>
      <c r="AE39" s="26">
        <v>15.554443</v>
      </c>
      <c r="AF39" s="26">
        <v>14.467229</v>
      </c>
      <c r="AG39" s="26">
        <v>13.439741</v>
      </c>
      <c r="AH39" s="26">
        <v>12.946755</v>
      </c>
      <c r="AI39" s="26">
        <v>11.888109</v>
      </c>
      <c r="AJ39" s="26">
        <v>11.351086</v>
      </c>
      <c r="AK39" s="26">
        <v>10.168896</v>
      </c>
      <c r="AL39" s="26">
        <v>8.603085</v>
      </c>
      <c r="AM39" s="26">
        <v>7.884411</v>
      </c>
      <c r="AN39" s="26">
        <v>6.843998</v>
      </c>
      <c r="AO39" s="26">
        <v>6.016702</v>
      </c>
      <c r="AP39" s="26">
        <v>5.920311</v>
      </c>
      <c r="AQ39" s="26">
        <v>6.138982</v>
      </c>
      <c r="AR39" s="26">
        <v>5.865653</v>
      </c>
      <c r="AS39" s="26">
        <v>5.76077</v>
      </c>
      <c r="AT39" s="26">
        <v>5.950637</v>
      </c>
      <c r="AU39" s="26">
        <v>5.496189</v>
      </c>
      <c r="AW39" s="7"/>
      <c r="AX39" s="8" t="s">
        <v>301</v>
      </c>
      <c r="AY39" s="26">
        <v>42.184387</v>
      </c>
      <c r="AZ39" s="26">
        <v>42.421068</v>
      </c>
      <c r="BA39" s="26">
        <v>42.897732</v>
      </c>
      <c r="BB39" s="26">
        <v>42.790432</v>
      </c>
      <c r="BC39" s="26">
        <v>42.486698</v>
      </c>
      <c r="BD39" s="26">
        <v>43.328786</v>
      </c>
      <c r="BE39" s="26">
        <v>43.210731</v>
      </c>
      <c r="BF39" s="26">
        <v>43.56442</v>
      </c>
      <c r="BG39" s="26">
        <v>43.370776</v>
      </c>
      <c r="BH39" s="26">
        <v>42.840166</v>
      </c>
      <c r="BI39" s="26">
        <v>42.982951</v>
      </c>
      <c r="BJ39" s="26">
        <v>43.481145</v>
      </c>
      <c r="BK39" s="26">
        <v>43.230828</v>
      </c>
      <c r="BL39" s="26">
        <v>43.348799</v>
      </c>
      <c r="BM39" s="26">
        <v>42.95577</v>
      </c>
      <c r="BN39" s="26">
        <v>43.314363</v>
      </c>
      <c r="BO39" s="26">
        <v>43.796515</v>
      </c>
      <c r="BP39" s="26">
        <v>43.839037</v>
      </c>
      <c r="BQ39" s="26">
        <v>44.586183</v>
      </c>
      <c r="BR39" s="26">
        <v>43.554048</v>
      </c>
      <c r="BS39" s="26">
        <v>43.473433</v>
      </c>
      <c r="BU39" s="7"/>
      <c r="BV39" s="8" t="s">
        <v>301</v>
      </c>
      <c r="BW39" s="26">
        <v>35.962446</v>
      </c>
      <c r="BX39" s="26">
        <v>35.087291</v>
      </c>
      <c r="BY39" s="26">
        <v>34.677071</v>
      </c>
      <c r="BZ39" s="26">
        <v>34.212328</v>
      </c>
      <c r="CA39" s="26">
        <v>33.334981</v>
      </c>
      <c r="CB39" s="26">
        <v>32.242146</v>
      </c>
      <c r="CC39" s="26">
        <v>31.474858</v>
      </c>
      <c r="CD39" s="26">
        <v>28.915879</v>
      </c>
      <c r="CE39" s="26">
        <v>28.639244</v>
      </c>
      <c r="CF39" s="26">
        <v>27.569274</v>
      </c>
      <c r="CG39" s="26">
        <v>27.434839</v>
      </c>
      <c r="CH39" s="26">
        <v>27.685366</v>
      </c>
      <c r="CI39" s="26">
        <v>28.139455</v>
      </c>
      <c r="CJ39" s="26">
        <v>27.567918</v>
      </c>
      <c r="CK39" s="26">
        <v>27.433807</v>
      </c>
      <c r="CL39" s="26">
        <v>27.213338</v>
      </c>
      <c r="CM39" s="26">
        <v>27.869238</v>
      </c>
      <c r="CN39" s="26">
        <v>28.512792</v>
      </c>
      <c r="CO39" s="26">
        <v>28.173753</v>
      </c>
      <c r="CP39" s="26">
        <v>27.92397</v>
      </c>
      <c r="CQ39" s="26">
        <v>27.916857</v>
      </c>
      <c r="CS39" s="7"/>
      <c r="CT39" s="8" t="s">
        <v>301</v>
      </c>
      <c r="CU39" s="26">
        <v>44.499817</v>
      </c>
      <c r="CV39" s="26">
        <v>44.914421</v>
      </c>
      <c r="CW39" s="26">
        <v>44.782053</v>
      </c>
      <c r="CX39" s="26">
        <v>44.316906</v>
      </c>
      <c r="CY39" s="26">
        <v>44.477292</v>
      </c>
      <c r="CZ39" s="26">
        <v>44.306641</v>
      </c>
      <c r="DA39" s="26">
        <v>45.024193</v>
      </c>
      <c r="DB39" s="26">
        <v>44.667647</v>
      </c>
      <c r="DC39" s="26">
        <v>44.991069</v>
      </c>
      <c r="DD39" s="26">
        <v>44.751689</v>
      </c>
      <c r="DE39" s="26">
        <v>45.535241</v>
      </c>
      <c r="DF39" s="26">
        <v>45.079608</v>
      </c>
      <c r="DG39" s="26">
        <v>45.106776</v>
      </c>
      <c r="DH39" s="26">
        <v>44.909338</v>
      </c>
      <c r="DI39" s="26">
        <v>44.682865</v>
      </c>
      <c r="DJ39" s="26">
        <v>44.665554</v>
      </c>
      <c r="DK39" s="26">
        <v>45.311727</v>
      </c>
      <c r="DL39" s="26">
        <v>45.625146</v>
      </c>
      <c r="DM39" s="26">
        <v>45.91314</v>
      </c>
      <c r="DN39" s="26">
        <v>46.101051</v>
      </c>
      <c r="DO39" s="26">
        <v>45.899837</v>
      </c>
      <c r="DQ39" s="7"/>
      <c r="DR39" s="8" t="s">
        <v>301</v>
      </c>
      <c r="DS39" s="26">
        <v>49.702004</v>
      </c>
      <c r="DT39" s="26">
        <v>49.587983</v>
      </c>
      <c r="DU39" s="26">
        <v>49.537542</v>
      </c>
      <c r="DV39" s="26">
        <v>49.389589</v>
      </c>
      <c r="DW39" s="26">
        <v>49.280283</v>
      </c>
      <c r="DX39" s="26">
        <v>49.049616</v>
      </c>
      <c r="DY39" s="26">
        <v>48.926256</v>
      </c>
      <c r="DZ39" s="26">
        <v>48.939791</v>
      </c>
      <c r="EA39" s="26">
        <v>48.894106</v>
      </c>
      <c r="EB39" s="26">
        <v>48.936113</v>
      </c>
      <c r="EC39" s="26">
        <v>48.943343</v>
      </c>
      <c r="ED39" s="26">
        <v>48.884964</v>
      </c>
      <c r="EE39" s="26">
        <v>48.861934</v>
      </c>
      <c r="EF39" s="26">
        <v>48.704964</v>
      </c>
      <c r="EG39" s="26">
        <v>48.44638</v>
      </c>
      <c r="EH39" s="26">
        <v>48.330023</v>
      </c>
      <c r="EI39" s="26">
        <v>48.373615</v>
      </c>
      <c r="EJ39" s="26">
        <v>48.543735</v>
      </c>
      <c r="EK39" s="26">
        <v>48.47066</v>
      </c>
      <c r="EL39" s="26">
        <v>48.40342</v>
      </c>
      <c r="EM39" s="26">
        <v>48.332001</v>
      </c>
      <c r="EO39" s="7"/>
      <c r="EP39" s="8" t="s">
        <v>301</v>
      </c>
      <c r="EQ39" s="26">
        <v>38.821043</v>
      </c>
      <c r="ER39" s="26">
        <v>38.781407</v>
      </c>
      <c r="ES39" s="26">
        <v>38.549495</v>
      </c>
      <c r="ET39" s="26">
        <v>38.601038</v>
      </c>
      <c r="EU39" s="26">
        <v>38.217082</v>
      </c>
      <c r="EV39" s="26">
        <v>39.012912</v>
      </c>
      <c r="EW39" s="26">
        <v>39.202332</v>
      </c>
      <c r="EX39" s="26">
        <v>39.021838</v>
      </c>
      <c r="EY39" s="26">
        <v>38.397031</v>
      </c>
      <c r="EZ39" s="26">
        <v>38.704307</v>
      </c>
      <c r="FA39" s="26">
        <v>37.711729</v>
      </c>
      <c r="FB39" s="26">
        <v>38.933278</v>
      </c>
      <c r="FC39" s="26">
        <v>38.359484</v>
      </c>
      <c r="FD39" s="26">
        <v>38.495203</v>
      </c>
      <c r="FE39" s="26">
        <v>38.093337</v>
      </c>
      <c r="FF39" s="26">
        <v>38.964731</v>
      </c>
      <c r="FG39" s="26">
        <v>39.264763</v>
      </c>
      <c r="FH39" s="26">
        <v>39.876935</v>
      </c>
      <c r="FI39" s="26">
        <v>39.526509</v>
      </c>
      <c r="FJ39" s="26">
        <v>39.616787</v>
      </c>
      <c r="FK39" s="26">
        <v>39.744229</v>
      </c>
    </row>
    <row r="40" spans="2:159">
      <c r="B40" s="24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Z40" s="24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X40" s="24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V40" s="24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T40" s="24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R40" s="24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P40" s="24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</row>
    <row r="41" spans="1:146">
      <c r="A41" s="15" t="s">
        <v>304</v>
      </c>
      <c r="B41"/>
      <c r="Y41" s="15" t="s">
        <v>304</v>
      </c>
      <c r="Z41"/>
      <c r="AW41" s="15" t="s">
        <v>304</v>
      </c>
      <c r="AX41"/>
      <c r="BU41" s="15" t="s">
        <v>304</v>
      </c>
      <c r="BV41"/>
      <c r="CS41" s="15" t="s">
        <v>304</v>
      </c>
      <c r="CT41"/>
      <c r="DQ41" s="15" t="s">
        <v>304</v>
      </c>
      <c r="DR41"/>
      <c r="EO41" s="15" t="s">
        <v>304</v>
      </c>
      <c r="EP41"/>
    </row>
    <row r="50" ht="13" spans="2:146">
      <c r="B50" s="8"/>
      <c r="Z50" s="8"/>
      <c r="AX50" s="8"/>
      <c r="BV50" s="8"/>
      <c r="CT50" s="8"/>
      <c r="DR50" s="8"/>
      <c r="EP50" s="8"/>
    </row>
    <row r="63" ht="13" spans="2:146">
      <c r="B63" s="8"/>
      <c r="Z63" s="8"/>
      <c r="AX63" s="8"/>
      <c r="BV63" s="8"/>
      <c r="CT63" s="8"/>
      <c r="DR63" s="8"/>
      <c r="EP63" s="8"/>
    </row>
    <row r="65" ht="13" spans="2:146">
      <c r="B65" s="8"/>
      <c r="Z65" s="8"/>
      <c r="AX65" s="8"/>
      <c r="BV65" s="8"/>
      <c r="CT65" s="8"/>
      <c r="DR65" s="8"/>
      <c r="EP65" s="8"/>
    </row>
  </sheetData>
  <hyperlinks>
    <hyperlink ref="B2" location="Menu!A1"/>
    <hyperlink ref="A2:B2" location="Menu!B23" display="Back to main menu"/>
    <hyperlink ref="Y2:Z2" location="Menu!B23" display="Back to Main Menu"/>
    <hyperlink ref="AW2:AX2" location="Menu!B23" display="Back to Main Menu"/>
    <hyperlink ref="BU2:BV2" location="Menu!B23" display="Back to Main Menu"/>
    <hyperlink ref="CS2:CT2" location="Menu!B23" display="Back to Main Menu"/>
    <hyperlink ref="DQ2:DR2" location="Menu!B23" display="Back to Main Menu"/>
    <hyperlink ref="EP2" location="Menu!A1"/>
    <hyperlink ref="EO2:EP2" location="Menu!B23" display="Back to main menu"/>
  </hyperlinks>
  <pageMargins left="0.7" right="0.7" top="0.75" bottom="0.75" header="0.3" footer="0.3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4"/>
  <sheetViews>
    <sheetView topLeftCell="A25" workbookViewId="0">
      <selection activeCell="G17" sqref="G17"/>
    </sheetView>
  </sheetViews>
  <sheetFormatPr defaultColWidth="8.72727272727273" defaultRowHeight="12.5"/>
  <cols>
    <col min="1" max="1" width="20.5454545454545" customWidth="1"/>
    <col min="3" max="3" width="21.1818181818182" customWidth="1"/>
    <col min="4" max="4" width="17.4545454545455" customWidth="1"/>
    <col min="5" max="5" width="66.8181818181818" customWidth="1"/>
    <col min="6" max="6" width="27.2727272727273" customWidth="1"/>
    <col min="7" max="7" width="17" customWidth="1"/>
    <col min="8" max="12" width="12" customWidth="1"/>
    <col min="18" max="18" width="66.8181818181818" customWidth="1"/>
  </cols>
  <sheetData>
    <row r="1" ht="14.5" spans="3:18">
      <c r="C1" s="32"/>
      <c r="D1" s="32"/>
      <c r="E1" s="33" t="s">
        <v>233</v>
      </c>
      <c r="F1" s="32"/>
      <c r="G1" s="32"/>
      <c r="H1" s="32"/>
      <c r="I1" s="32"/>
      <c r="J1" s="32"/>
      <c r="K1" s="32"/>
      <c r="L1" s="32"/>
      <c r="R1" s="35" t="s">
        <v>427</v>
      </c>
    </row>
    <row r="2" ht="15.25" spans="3:14">
      <c r="C2" s="34" t="s">
        <v>11</v>
      </c>
      <c r="D2" s="34" t="s">
        <v>185</v>
      </c>
      <c r="E2" s="34" t="s">
        <v>186</v>
      </c>
      <c r="F2" t="s">
        <v>187</v>
      </c>
      <c r="G2" t="s">
        <v>188</v>
      </c>
      <c r="H2" t="s">
        <v>189</v>
      </c>
      <c r="I2" t="s">
        <v>190</v>
      </c>
      <c r="J2" t="s">
        <v>191</v>
      </c>
      <c r="K2" t="s">
        <v>192</v>
      </c>
      <c r="L2" t="s">
        <v>193</v>
      </c>
      <c r="N2" s="35" t="s">
        <v>428</v>
      </c>
    </row>
    <row r="3" spans="3:15">
      <c r="C3" s="35" t="s">
        <v>167</v>
      </c>
      <c r="D3" s="35" t="s">
        <v>72</v>
      </c>
      <c r="E3" s="35" t="s">
        <v>47</v>
      </c>
      <c r="F3" s="64">
        <f>attached_ApplianceStock!W14*N3</f>
        <v>0.607</v>
      </c>
      <c r="G3" s="36">
        <f>attached_ApplianceStock!AU14*N3</f>
        <v>2.2725</v>
      </c>
      <c r="H3" s="64">
        <f>attached_ApplianceStock!BS14*N3</f>
        <v>3.593</v>
      </c>
      <c r="I3">
        <f>attached_ApplianceStock!CQ14*N3</f>
        <v>0.3235</v>
      </c>
      <c r="J3">
        <f>attached_ApplianceStock!DO14*N3</f>
        <v>0.294</v>
      </c>
      <c r="K3" s="64">
        <f>attached_ApplianceStock!EM14*N3</f>
        <v>1.032</v>
      </c>
      <c r="L3" s="64">
        <f>attached_ApplianceStock!FK14*N3</f>
        <v>1.3245</v>
      </c>
      <c r="N3">
        <f>0.5/1000</f>
        <v>0.0005</v>
      </c>
      <c r="O3" s="65" t="s">
        <v>429</v>
      </c>
    </row>
    <row r="4" spans="3:15">
      <c r="C4" s="35" t="s">
        <v>168</v>
      </c>
      <c r="D4" s="35" t="s">
        <v>72</v>
      </c>
      <c r="E4" s="35" t="s">
        <v>49</v>
      </c>
      <c r="F4" s="64">
        <f>attached_ApplianceStock!W15*N4</f>
        <v>0.25375</v>
      </c>
      <c r="G4" s="36">
        <f>attached_ApplianceStock!AU15*N4</f>
        <v>0.6258</v>
      </c>
      <c r="H4" s="64">
        <f>attached_ApplianceStock!BS15*N4</f>
        <v>0.987</v>
      </c>
      <c r="I4">
        <f>attached_ApplianceStock!CQ15*N4</f>
        <v>0.11585</v>
      </c>
      <c r="J4">
        <f>attached_ApplianceStock!DO15*N4</f>
        <v>0.11445</v>
      </c>
      <c r="K4" s="64">
        <f>attached_ApplianceStock!EM15*N4</f>
        <v>0.36575</v>
      </c>
      <c r="L4" s="64">
        <f>attached_ApplianceStock!FK15*N4</f>
        <v>0.36225</v>
      </c>
      <c r="N4">
        <f>0.35/1000</f>
        <v>0.00035</v>
      </c>
      <c r="O4" s="65" t="s">
        <v>430</v>
      </c>
    </row>
    <row r="5" spans="3:15">
      <c r="C5" s="35" t="s">
        <v>169</v>
      </c>
      <c r="D5" s="35" t="s">
        <v>72</v>
      </c>
      <c r="E5" s="35" t="s">
        <v>51</v>
      </c>
      <c r="F5" s="64">
        <f>attached_ApplianceStock!W16*N5</f>
        <v>0.9846</v>
      </c>
      <c r="G5" s="36">
        <f>attached_ApplianceStock!AU16*N5</f>
        <v>3.7782</v>
      </c>
      <c r="H5" s="64">
        <f>attached_ApplianceStock!BS16*N5</f>
        <v>5.7816</v>
      </c>
      <c r="I5">
        <f>attached_ApplianceStock!CQ16*N5</f>
        <v>0.5076</v>
      </c>
      <c r="J5">
        <f>attached_ApplianceStock!DO16*N5</f>
        <v>0.504</v>
      </c>
      <c r="K5" s="64">
        <f>attached_ApplianceStock!EM16*N5</f>
        <v>2.2464</v>
      </c>
      <c r="L5" s="64">
        <f>attached_ApplianceStock!FK16*N5</f>
        <v>2.457</v>
      </c>
      <c r="N5">
        <f>1.8/1000</f>
        <v>0.0018</v>
      </c>
      <c r="O5" s="65" t="s">
        <v>431</v>
      </c>
    </row>
    <row r="6" spans="3:15">
      <c r="C6" s="35" t="s">
        <v>170</v>
      </c>
      <c r="D6" s="35" t="s">
        <v>72</v>
      </c>
      <c r="E6" s="35" t="s">
        <v>53</v>
      </c>
      <c r="F6" s="64">
        <f>attached_ApplianceStock!W17*N6</f>
        <v>0.3644</v>
      </c>
      <c r="G6" s="36">
        <f>attached_ApplianceStock!AU17*N6</f>
        <v>1.278</v>
      </c>
      <c r="H6" s="64">
        <f>attached_ApplianceStock!BS17*N6</f>
        <v>1.6992</v>
      </c>
      <c r="I6">
        <f>attached_ApplianceStock!CQ17*N6</f>
        <v>0.15</v>
      </c>
      <c r="J6">
        <f>attached_ApplianceStock!DO17*N6</f>
        <v>0.1528</v>
      </c>
      <c r="K6" s="64">
        <f>attached_ApplianceStock!EM17*N6</f>
        <v>0.5732</v>
      </c>
      <c r="L6" s="64">
        <f>attached_ApplianceStock!FK17*N6</f>
        <v>0.6328</v>
      </c>
      <c r="N6">
        <f>0.4/1000</f>
        <v>0.0004</v>
      </c>
      <c r="O6" s="65" t="s">
        <v>432</v>
      </c>
    </row>
    <row r="7" spans="3:15">
      <c r="C7" s="35" t="s">
        <v>171</v>
      </c>
      <c r="D7" s="35" t="s">
        <v>72</v>
      </c>
      <c r="E7" s="35" t="s">
        <v>55</v>
      </c>
      <c r="F7" s="64">
        <f>attached_ApplianceStock!W18*N7</f>
        <v>2.8832</v>
      </c>
      <c r="G7" s="36">
        <f>attached_ApplianceStock!AU18*N7</f>
        <v>9.8848</v>
      </c>
      <c r="H7" s="64">
        <f>attached_ApplianceStock!BS18*N7</f>
        <v>14.0864</v>
      </c>
      <c r="I7">
        <f>attached_ApplianceStock!CQ18*N7</f>
        <v>1.296</v>
      </c>
      <c r="J7">
        <f>attached_ApplianceStock!DO18*N7</f>
        <v>1.6576</v>
      </c>
      <c r="K7" s="64">
        <f>attached_ApplianceStock!EM18*N7</f>
        <v>5.1104</v>
      </c>
      <c r="L7" s="64">
        <f>attached_ApplianceStock!FK18*N7</f>
        <v>5.168</v>
      </c>
      <c r="N7">
        <f>3.2/1000</f>
        <v>0.0032</v>
      </c>
      <c r="O7" s="65" t="s">
        <v>433</v>
      </c>
    </row>
    <row r="8" spans="3:15">
      <c r="C8" s="35" t="s">
        <v>172</v>
      </c>
      <c r="D8" s="35" t="s">
        <v>72</v>
      </c>
      <c r="E8" s="35" t="s">
        <v>57</v>
      </c>
      <c r="F8" s="64">
        <f>attached_ApplianceStock!W19*N8</f>
        <v>2.07</v>
      </c>
      <c r="G8" s="36">
        <f>attached_ApplianceStock!AU19*N8</f>
        <v>7.312</v>
      </c>
      <c r="H8" s="64">
        <f>attached_ApplianceStock!BS19*N8</f>
        <v>11.192</v>
      </c>
      <c r="I8">
        <f>attached_ApplianceStock!CQ19*N8</f>
        <v>0.984</v>
      </c>
      <c r="J8">
        <f>attached_ApplianceStock!DO19*N8</f>
        <v>0.876</v>
      </c>
      <c r="K8" s="64">
        <f>attached_ApplianceStock!EM19*N8</f>
        <v>3.246</v>
      </c>
      <c r="L8" s="64">
        <f>attached_ApplianceStock!FK19*N8</f>
        <v>4.172</v>
      </c>
      <c r="N8">
        <f>2/1000</f>
        <v>0.002</v>
      </c>
      <c r="O8" s="65" t="s">
        <v>434</v>
      </c>
    </row>
    <row r="9" spans="3:15">
      <c r="C9" s="35" t="s">
        <v>173</v>
      </c>
      <c r="D9" s="35" t="s">
        <v>72</v>
      </c>
      <c r="E9" s="35" t="s">
        <v>59</v>
      </c>
      <c r="F9" s="64">
        <f>attached_ApplianceStock!W20*N9</f>
        <v>3.11535</v>
      </c>
      <c r="G9" s="36">
        <f>attached_ApplianceStock!AU20*N9</f>
        <v>10.07505</v>
      </c>
      <c r="H9" s="64">
        <f>attached_ApplianceStock!BS20*N9</f>
        <v>16.22205</v>
      </c>
      <c r="I9">
        <f>attached_ApplianceStock!CQ20*N9</f>
        <v>1.52685</v>
      </c>
      <c r="J9">
        <f>attached_ApplianceStock!DO20*N9</f>
        <v>1.34085</v>
      </c>
      <c r="K9" s="64">
        <f>attached_ApplianceStock!EM20*N9</f>
        <v>4.93845</v>
      </c>
      <c r="L9" s="64">
        <f>attached_ApplianceStock!FK20*N9</f>
        <v>6.2274</v>
      </c>
      <c r="N9">
        <f>0.15/1000</f>
        <v>0.00015</v>
      </c>
      <c r="O9" s="65" t="s">
        <v>435</v>
      </c>
    </row>
    <row r="12" ht="14.5" spans="3:5">
      <c r="C12" s="37"/>
      <c r="D12" s="37"/>
      <c r="E12" s="38" t="s">
        <v>246</v>
      </c>
    </row>
    <row r="13" ht="15.25" spans="3:5">
      <c r="C13" s="39" t="s">
        <v>11</v>
      </c>
      <c r="D13" s="39" t="s">
        <v>185</v>
      </c>
      <c r="E13" s="39" t="s">
        <v>186</v>
      </c>
    </row>
    <row r="14" spans="3:5">
      <c r="C14" s="40" t="s">
        <v>167</v>
      </c>
      <c r="D14" s="40" t="s">
        <v>72</v>
      </c>
      <c r="E14" s="40" t="s">
        <v>47</v>
      </c>
    </row>
    <row r="15" spans="3:5">
      <c r="C15" s="40" t="s">
        <v>168</v>
      </c>
      <c r="D15" s="40" t="s">
        <v>72</v>
      </c>
      <c r="E15" s="40" t="s">
        <v>49</v>
      </c>
    </row>
    <row r="16" spans="3:5">
      <c r="C16" s="40" t="s">
        <v>169</v>
      </c>
      <c r="D16" s="40" t="s">
        <v>72</v>
      </c>
      <c r="E16" s="40" t="s">
        <v>51</v>
      </c>
    </row>
    <row r="17" spans="3:5">
      <c r="C17" s="40" t="s">
        <v>170</v>
      </c>
      <c r="D17" s="40" t="s">
        <v>72</v>
      </c>
      <c r="E17" s="40" t="s">
        <v>53</v>
      </c>
    </row>
    <row r="18" spans="3:5">
      <c r="C18" s="40" t="s">
        <v>171</v>
      </c>
      <c r="D18" s="40" t="s">
        <v>72</v>
      </c>
      <c r="E18" s="40" t="s">
        <v>55</v>
      </c>
    </row>
    <row r="19" spans="3:5">
      <c r="C19" s="40" t="s">
        <v>172</v>
      </c>
      <c r="D19" s="40" t="s">
        <v>72</v>
      </c>
      <c r="E19" s="40" t="s">
        <v>57</v>
      </c>
    </row>
    <row r="20" spans="3:5">
      <c r="C20" s="40" t="s">
        <v>173</v>
      </c>
      <c r="D20" s="40" t="s">
        <v>72</v>
      </c>
      <c r="E20" s="40" t="s">
        <v>59</v>
      </c>
    </row>
    <row r="21" spans="3:5">
      <c r="C21" s="35"/>
      <c r="D21" s="35"/>
      <c r="E21" s="35"/>
    </row>
    <row r="22" ht="14.5" spans="3:12">
      <c r="C22" s="41"/>
      <c r="D22" s="41"/>
      <c r="E22" s="42" t="s">
        <v>209</v>
      </c>
      <c r="F22" s="57"/>
      <c r="G22" s="57"/>
      <c r="H22" s="57"/>
      <c r="I22" s="57"/>
      <c r="J22" s="57"/>
      <c r="K22" s="57"/>
      <c r="L22" s="57"/>
    </row>
    <row r="23" ht="15.25" spans="3:12">
      <c r="C23" s="44" t="s">
        <v>11</v>
      </c>
      <c r="D23" s="44" t="s">
        <v>185</v>
      </c>
      <c r="E23" s="44" t="s">
        <v>186</v>
      </c>
      <c r="F23" t="s">
        <v>187</v>
      </c>
      <c r="G23" t="s">
        <v>188</v>
      </c>
      <c r="H23" t="s">
        <v>189</v>
      </c>
      <c r="I23" t="s">
        <v>190</v>
      </c>
      <c r="J23" t="s">
        <v>191</v>
      </c>
      <c r="K23" t="s">
        <v>192</v>
      </c>
      <c r="L23" t="s">
        <v>193</v>
      </c>
    </row>
    <row r="24" spans="3:13">
      <c r="C24" s="46" t="s">
        <v>167</v>
      </c>
      <c r="D24" s="46" t="s">
        <v>72</v>
      </c>
      <c r="E24" s="46" t="s">
        <v>47</v>
      </c>
      <c r="F24" s="48">
        <v>0.8</v>
      </c>
      <c r="G24" s="48">
        <v>0.8</v>
      </c>
      <c r="H24" s="48">
        <v>0.8</v>
      </c>
      <c r="I24" s="48">
        <v>0.8</v>
      </c>
      <c r="J24" s="48">
        <v>0.8</v>
      </c>
      <c r="K24" s="48">
        <v>0.8</v>
      </c>
      <c r="L24" s="48">
        <v>0.8</v>
      </c>
      <c r="M24" s="49"/>
    </row>
    <row r="25" spans="3:13">
      <c r="C25" s="46" t="s">
        <v>168</v>
      </c>
      <c r="D25" s="46" t="s">
        <v>72</v>
      </c>
      <c r="E25" s="46" t="s">
        <v>49</v>
      </c>
      <c r="F25" s="48">
        <v>0.8</v>
      </c>
      <c r="G25" s="48">
        <v>0.8</v>
      </c>
      <c r="H25" s="48">
        <v>0.8</v>
      </c>
      <c r="I25" s="48">
        <v>0.8</v>
      </c>
      <c r="J25" s="48">
        <v>0.8</v>
      </c>
      <c r="K25" s="48">
        <v>0.8</v>
      </c>
      <c r="L25" s="48">
        <v>0.8</v>
      </c>
      <c r="M25" s="49"/>
    </row>
    <row r="26" spans="3:13">
      <c r="C26" s="46" t="s">
        <v>169</v>
      </c>
      <c r="D26" s="46" t="s">
        <v>72</v>
      </c>
      <c r="E26" s="46" t="s">
        <v>51</v>
      </c>
      <c r="F26" s="48">
        <v>0.8</v>
      </c>
      <c r="G26" s="48">
        <v>0.8</v>
      </c>
      <c r="H26" s="48">
        <v>0.8</v>
      </c>
      <c r="I26" s="48">
        <v>0.8</v>
      </c>
      <c r="J26" s="48">
        <v>0.8</v>
      </c>
      <c r="K26" s="48">
        <v>0.8</v>
      </c>
      <c r="L26" s="48">
        <v>0.8</v>
      </c>
      <c r="M26" s="49"/>
    </row>
    <row r="27" spans="3:13">
      <c r="C27" s="46" t="s">
        <v>170</v>
      </c>
      <c r="D27" s="46" t="s">
        <v>72</v>
      </c>
      <c r="E27" s="46" t="s">
        <v>53</v>
      </c>
      <c r="F27" s="48">
        <v>0.8</v>
      </c>
      <c r="G27" s="48">
        <v>0.8</v>
      </c>
      <c r="H27" s="48">
        <v>0.8</v>
      </c>
      <c r="I27" s="48">
        <v>0.8</v>
      </c>
      <c r="J27" s="48">
        <v>0.8</v>
      </c>
      <c r="K27" s="48">
        <v>0.8</v>
      </c>
      <c r="L27" s="48">
        <v>0.8</v>
      </c>
      <c r="M27" s="49"/>
    </row>
    <row r="28" spans="3:13">
      <c r="C28" s="46" t="s">
        <v>171</v>
      </c>
      <c r="D28" s="46" t="s">
        <v>72</v>
      </c>
      <c r="E28" s="46" t="s">
        <v>55</v>
      </c>
      <c r="F28" s="48">
        <v>0.8</v>
      </c>
      <c r="G28" s="48">
        <v>0.8</v>
      </c>
      <c r="H28" s="48">
        <v>0.8</v>
      </c>
      <c r="I28" s="48">
        <v>0.8</v>
      </c>
      <c r="J28" s="48">
        <v>0.8</v>
      </c>
      <c r="K28" s="48">
        <v>0.8</v>
      </c>
      <c r="L28" s="48">
        <v>0.8</v>
      </c>
      <c r="M28" s="49"/>
    </row>
    <row r="29" spans="3:13">
      <c r="C29" s="46" t="s">
        <v>172</v>
      </c>
      <c r="D29" s="46" t="s">
        <v>72</v>
      </c>
      <c r="E29" s="46" t="s">
        <v>57</v>
      </c>
      <c r="F29" s="48">
        <v>0.8</v>
      </c>
      <c r="G29" s="48">
        <v>0.8</v>
      </c>
      <c r="H29" s="48">
        <v>0.8</v>
      </c>
      <c r="I29" s="48">
        <v>0.8</v>
      </c>
      <c r="J29" s="48">
        <v>0.8</v>
      </c>
      <c r="K29" s="48">
        <v>0.8</v>
      </c>
      <c r="L29" s="48">
        <v>0.8</v>
      </c>
      <c r="M29" s="49"/>
    </row>
    <row r="30" spans="3:13">
      <c r="C30" s="46" t="s">
        <v>173</v>
      </c>
      <c r="D30" s="46" t="s">
        <v>72</v>
      </c>
      <c r="E30" s="46" t="s">
        <v>59</v>
      </c>
      <c r="F30" s="48">
        <v>0.8</v>
      </c>
      <c r="G30" s="48">
        <v>0.8</v>
      </c>
      <c r="H30" s="48">
        <v>0.8</v>
      </c>
      <c r="I30" s="48">
        <v>0.8</v>
      </c>
      <c r="J30" s="48">
        <v>0.8</v>
      </c>
      <c r="K30" s="48">
        <v>0.8</v>
      </c>
      <c r="L30" s="48">
        <v>0.8</v>
      </c>
      <c r="M30" s="49"/>
    </row>
    <row r="31" spans="6:13">
      <c r="F31" s="48"/>
      <c r="G31" s="49"/>
      <c r="H31" s="49"/>
      <c r="I31" s="49"/>
      <c r="J31" s="49"/>
      <c r="K31" s="49"/>
      <c r="L31" s="49"/>
      <c r="M31" s="49"/>
    </row>
    <row r="32" ht="14.5" spans="1:11">
      <c r="A32" s="32"/>
      <c r="B32" s="32"/>
      <c r="C32" s="32"/>
      <c r="D32" s="32"/>
      <c r="E32" s="32"/>
      <c r="F32" s="50"/>
      <c r="G32" s="50"/>
      <c r="H32" s="50"/>
      <c r="I32" s="50"/>
      <c r="J32" s="50"/>
      <c r="K32" s="50"/>
    </row>
    <row r="33" ht="14.5" spans="1:11">
      <c r="A33" s="32"/>
      <c r="B33" s="32"/>
      <c r="C33" s="32"/>
      <c r="D33" s="32"/>
      <c r="E33" s="32"/>
      <c r="F33" s="50"/>
      <c r="G33" s="50"/>
      <c r="H33" s="50"/>
      <c r="I33" s="50"/>
      <c r="J33" s="50"/>
      <c r="K33" s="50"/>
    </row>
    <row r="34" ht="14.5" spans="1:11">
      <c r="A34" s="32"/>
      <c r="B34" s="32"/>
      <c r="C34" s="32"/>
      <c r="D34" s="32"/>
      <c r="E34" s="32"/>
      <c r="F34" s="50"/>
      <c r="G34" s="50"/>
      <c r="H34" s="50"/>
      <c r="I34" s="50"/>
      <c r="J34" s="50"/>
      <c r="K34" s="50"/>
    </row>
    <row r="35" ht="14.5" spans="1:11">
      <c r="A35" s="32"/>
      <c r="B35" s="32"/>
      <c r="C35" s="32"/>
      <c r="D35" s="32"/>
      <c r="E35" s="32"/>
      <c r="F35" s="50"/>
      <c r="G35" s="50"/>
      <c r="H35" s="50"/>
      <c r="I35" s="50"/>
      <c r="J35" s="50"/>
      <c r="K35" s="50"/>
    </row>
    <row r="36" ht="14.5" spans="1:11">
      <c r="A36" s="32"/>
      <c r="B36" s="32"/>
      <c r="C36" s="32"/>
      <c r="D36" s="32"/>
      <c r="E36" s="32"/>
      <c r="F36" s="50"/>
      <c r="G36" s="50"/>
      <c r="H36" s="50"/>
      <c r="I36" s="50"/>
      <c r="J36" s="50"/>
      <c r="K36" s="50"/>
    </row>
    <row r="40" ht="14.5" spans="1:11">
      <c r="A40" s="32"/>
      <c r="B40" s="32"/>
      <c r="C40" s="32"/>
      <c r="D40" s="32"/>
      <c r="E40" s="32"/>
      <c r="F40" s="51"/>
      <c r="G40" s="50"/>
      <c r="H40" s="50"/>
      <c r="I40" s="50"/>
      <c r="J40" s="50"/>
      <c r="K40" s="50"/>
    </row>
    <row r="43" ht="14.5" spans="3:12">
      <c r="C43" s="56"/>
      <c r="D43" s="56"/>
      <c r="E43" s="33" t="s">
        <v>208</v>
      </c>
      <c r="F43" s="57"/>
      <c r="G43" s="57"/>
      <c r="H43" s="57"/>
      <c r="I43" s="57"/>
      <c r="J43" s="57"/>
      <c r="K43" s="57"/>
      <c r="L43" s="57"/>
    </row>
    <row r="44" ht="15.25" spans="3:12">
      <c r="C44" s="34" t="s">
        <v>11</v>
      </c>
      <c r="D44" s="34" t="s">
        <v>185</v>
      </c>
      <c r="E44" s="34" t="s">
        <v>186</v>
      </c>
      <c r="F44" t="s">
        <v>187</v>
      </c>
      <c r="G44" t="s">
        <v>188</v>
      </c>
      <c r="H44" t="s">
        <v>189</v>
      </c>
      <c r="I44" t="s">
        <v>190</v>
      </c>
      <c r="J44" t="s">
        <v>191</v>
      </c>
      <c r="K44" t="s">
        <v>192</v>
      </c>
      <c r="L44" t="s">
        <v>193</v>
      </c>
    </row>
    <row r="45" spans="3:14">
      <c r="C45" s="35" t="s">
        <v>167</v>
      </c>
      <c r="D45" s="35" t="s">
        <v>72</v>
      </c>
      <c r="E45" s="35" t="s">
        <v>47</v>
      </c>
      <c r="F45" s="48">
        <f>attached_ApplianceConsume!W15/SUM(F3:F9)/31.54</f>
        <v>0.0435259338815107</v>
      </c>
      <c r="G45" s="48">
        <f>attached_ApplianceConsume!AU15/SUM(G3:G9)/31.54</f>
        <v>0.0552505624331869</v>
      </c>
      <c r="H45" s="48">
        <f>attached_ApplianceConsume!BS15/SUM(H3:H9)/31.54</f>
        <v>0.0354290260827004</v>
      </c>
      <c r="I45" s="48">
        <f>attached_ApplianceConsume!CQ15/SUM(I3:I9)/31.54</f>
        <v>0.0641689608382334</v>
      </c>
      <c r="J45" s="48">
        <f>attached_ApplianceConsume!DO15/SUM(J3:J9)/31.54</f>
        <v>0.0393785835874367</v>
      </c>
      <c r="K45" s="48">
        <f>attached_ApplianceConsume!EM15/SUM(K3:K9)/31.54</f>
        <v>0.0368967453123738</v>
      </c>
      <c r="L45" s="48">
        <f>attached_ApplianceConsume!FK15/SUM(L3:L9)/31.54</f>
        <v>0.0435598116546057</v>
      </c>
      <c r="N45">
        <f>AVERAGE(F45:L45)</f>
        <v>0.0454585176842925</v>
      </c>
    </row>
    <row r="46" spans="3:14">
      <c r="C46" s="35" t="s">
        <v>168</v>
      </c>
      <c r="D46" s="35" t="s">
        <v>72</v>
      </c>
      <c r="E46" s="35" t="s">
        <v>49</v>
      </c>
      <c r="F46" s="48">
        <f>F45</f>
        <v>0.0435259338815107</v>
      </c>
      <c r="G46" s="48">
        <f t="shared" ref="G46:L46" si="0">G45</f>
        <v>0.0552505624331869</v>
      </c>
      <c r="H46" s="48">
        <f t="shared" si="0"/>
        <v>0.0354290260827004</v>
      </c>
      <c r="I46" s="48">
        <f t="shared" si="0"/>
        <v>0.0641689608382334</v>
      </c>
      <c r="J46" s="48">
        <f t="shared" si="0"/>
        <v>0.0393785835874367</v>
      </c>
      <c r="K46" s="48">
        <f t="shared" si="0"/>
        <v>0.0368967453123738</v>
      </c>
      <c r="L46" s="48">
        <f t="shared" si="0"/>
        <v>0.0435598116546057</v>
      </c>
      <c r="N46">
        <f t="shared" ref="N46:N51" si="1">AVERAGE(F46:L46)</f>
        <v>0.0454585176842925</v>
      </c>
    </row>
    <row r="47" spans="3:14">
      <c r="C47" s="35" t="s">
        <v>169</v>
      </c>
      <c r="D47" s="35" t="s">
        <v>72</v>
      </c>
      <c r="E47" s="35" t="s">
        <v>51</v>
      </c>
      <c r="F47" s="48">
        <f t="shared" ref="F47:F51" si="2">F46</f>
        <v>0.0435259338815107</v>
      </c>
      <c r="G47" s="48">
        <f t="shared" ref="G47:G51" si="3">G46</f>
        <v>0.0552505624331869</v>
      </c>
      <c r="H47" s="48">
        <f t="shared" ref="H47:H51" si="4">H46</f>
        <v>0.0354290260827004</v>
      </c>
      <c r="I47" s="48">
        <f t="shared" ref="I47:I51" si="5">I46</f>
        <v>0.0641689608382334</v>
      </c>
      <c r="J47" s="48">
        <f t="shared" ref="J47:J51" si="6">J46</f>
        <v>0.0393785835874367</v>
      </c>
      <c r="K47" s="48">
        <f t="shared" ref="K47:K51" si="7">K46</f>
        <v>0.0368967453123738</v>
      </c>
      <c r="L47" s="48">
        <f t="shared" ref="L47:L51" si="8">L46</f>
        <v>0.0435598116546057</v>
      </c>
      <c r="N47">
        <f t="shared" si="1"/>
        <v>0.0454585176842925</v>
      </c>
    </row>
    <row r="48" spans="3:14">
      <c r="C48" s="35" t="s">
        <v>170</v>
      </c>
      <c r="D48" s="35" t="s">
        <v>72</v>
      </c>
      <c r="E48" s="35" t="s">
        <v>53</v>
      </c>
      <c r="F48" s="48">
        <f t="shared" si="2"/>
        <v>0.0435259338815107</v>
      </c>
      <c r="G48" s="48">
        <f t="shared" si="3"/>
        <v>0.0552505624331869</v>
      </c>
      <c r="H48" s="48">
        <f t="shared" si="4"/>
        <v>0.0354290260827004</v>
      </c>
      <c r="I48" s="48">
        <f t="shared" si="5"/>
        <v>0.0641689608382334</v>
      </c>
      <c r="J48" s="48">
        <f t="shared" si="6"/>
        <v>0.0393785835874367</v>
      </c>
      <c r="K48" s="48">
        <f t="shared" si="7"/>
        <v>0.0368967453123738</v>
      </c>
      <c r="L48" s="48">
        <f t="shared" si="8"/>
        <v>0.0435598116546057</v>
      </c>
      <c r="N48">
        <f t="shared" si="1"/>
        <v>0.0454585176842925</v>
      </c>
    </row>
    <row r="49" spans="3:14">
      <c r="C49" s="35" t="s">
        <v>171</v>
      </c>
      <c r="D49" s="35" t="s">
        <v>72</v>
      </c>
      <c r="E49" s="35" t="s">
        <v>55</v>
      </c>
      <c r="F49" s="48">
        <f t="shared" si="2"/>
        <v>0.0435259338815107</v>
      </c>
      <c r="G49" s="48">
        <f t="shared" si="3"/>
        <v>0.0552505624331869</v>
      </c>
      <c r="H49" s="48">
        <f t="shared" si="4"/>
        <v>0.0354290260827004</v>
      </c>
      <c r="I49" s="48">
        <f t="shared" si="5"/>
        <v>0.0641689608382334</v>
      </c>
      <c r="J49" s="48">
        <f t="shared" si="6"/>
        <v>0.0393785835874367</v>
      </c>
      <c r="K49" s="48">
        <f t="shared" si="7"/>
        <v>0.0368967453123738</v>
      </c>
      <c r="L49" s="48">
        <f t="shared" si="8"/>
        <v>0.0435598116546057</v>
      </c>
      <c r="N49">
        <f t="shared" si="1"/>
        <v>0.0454585176842925</v>
      </c>
    </row>
    <row r="50" spans="3:14">
      <c r="C50" s="35" t="s">
        <v>172</v>
      </c>
      <c r="D50" s="35" t="s">
        <v>72</v>
      </c>
      <c r="E50" s="35" t="s">
        <v>57</v>
      </c>
      <c r="F50" s="48">
        <f t="shared" si="2"/>
        <v>0.0435259338815107</v>
      </c>
      <c r="G50" s="48">
        <f t="shared" si="3"/>
        <v>0.0552505624331869</v>
      </c>
      <c r="H50" s="48">
        <f t="shared" si="4"/>
        <v>0.0354290260827004</v>
      </c>
      <c r="I50" s="48">
        <f t="shared" si="5"/>
        <v>0.0641689608382334</v>
      </c>
      <c r="J50" s="48">
        <f t="shared" si="6"/>
        <v>0.0393785835874367</v>
      </c>
      <c r="K50" s="48">
        <f t="shared" si="7"/>
        <v>0.0368967453123738</v>
      </c>
      <c r="L50" s="48">
        <f t="shared" si="8"/>
        <v>0.0435598116546057</v>
      </c>
      <c r="N50">
        <f t="shared" si="1"/>
        <v>0.0454585176842925</v>
      </c>
    </row>
    <row r="51" spans="3:14">
      <c r="C51" s="35" t="s">
        <v>173</v>
      </c>
      <c r="D51" s="35" t="s">
        <v>72</v>
      </c>
      <c r="E51" s="35" t="s">
        <v>59</v>
      </c>
      <c r="F51" s="48">
        <f t="shared" si="2"/>
        <v>0.0435259338815107</v>
      </c>
      <c r="G51" s="48">
        <f t="shared" si="3"/>
        <v>0.0552505624331869</v>
      </c>
      <c r="H51" s="48">
        <f t="shared" si="4"/>
        <v>0.0354290260827004</v>
      </c>
      <c r="I51" s="48">
        <f t="shared" si="5"/>
        <v>0.0641689608382334</v>
      </c>
      <c r="J51" s="48">
        <f t="shared" si="6"/>
        <v>0.0393785835874367</v>
      </c>
      <c r="K51" s="48">
        <f t="shared" si="7"/>
        <v>0.0368967453123738</v>
      </c>
      <c r="L51" s="48">
        <f t="shared" si="8"/>
        <v>0.0435598116546057</v>
      </c>
      <c r="N51">
        <f t="shared" si="1"/>
        <v>0.0454585176842925</v>
      </c>
    </row>
    <row r="57" spans="3:3">
      <c r="C57" s="35" t="s">
        <v>436</v>
      </c>
    </row>
    <row r="62" ht="14.5" spans="3:12">
      <c r="C62" s="56"/>
      <c r="D62" s="56"/>
      <c r="E62" s="33" t="s">
        <v>206</v>
      </c>
      <c r="F62" s="57"/>
      <c r="G62" s="57"/>
      <c r="H62" s="57"/>
      <c r="I62" s="57"/>
      <c r="J62" s="57"/>
      <c r="K62" s="57"/>
      <c r="L62" s="57"/>
    </row>
    <row r="63" ht="15.25" spans="3:12">
      <c r="C63" s="34" t="s">
        <v>11</v>
      </c>
      <c r="D63" s="34" t="s">
        <v>185</v>
      </c>
      <c r="E63" s="34" t="s">
        <v>186</v>
      </c>
      <c r="F63" t="s">
        <v>187</v>
      </c>
      <c r="G63" t="s">
        <v>188</v>
      </c>
      <c r="H63" t="s">
        <v>189</v>
      </c>
      <c r="I63" t="s">
        <v>190</v>
      </c>
      <c r="J63" t="s">
        <v>191</v>
      </c>
      <c r="K63" t="s">
        <v>192</v>
      </c>
      <c r="L63" t="s">
        <v>193</v>
      </c>
    </row>
    <row r="64" spans="3:12">
      <c r="C64" s="35" t="s">
        <v>167</v>
      </c>
      <c r="D64" s="35" t="s">
        <v>72</v>
      </c>
      <c r="E64" s="35" t="s">
        <v>47</v>
      </c>
      <c r="F64" s="48">
        <v>31.54</v>
      </c>
      <c r="G64" s="48">
        <v>31.54</v>
      </c>
      <c r="H64" s="48">
        <v>31.54</v>
      </c>
      <c r="I64" s="48">
        <v>31.54</v>
      </c>
      <c r="J64" s="48">
        <v>31.54</v>
      </c>
      <c r="K64" s="48">
        <v>31.54</v>
      </c>
      <c r="L64" s="48">
        <v>31.54</v>
      </c>
    </row>
    <row r="65" spans="3:12">
      <c r="C65" s="35" t="s">
        <v>168</v>
      </c>
      <c r="D65" s="35" t="s">
        <v>72</v>
      </c>
      <c r="E65" s="35" t="s">
        <v>49</v>
      </c>
      <c r="F65" s="48">
        <f>F64</f>
        <v>31.54</v>
      </c>
      <c r="G65" s="48">
        <f t="shared" ref="G65:L70" si="9">G64</f>
        <v>31.54</v>
      </c>
      <c r="H65" s="48">
        <f t="shared" si="9"/>
        <v>31.54</v>
      </c>
      <c r="I65" s="48">
        <f t="shared" si="9"/>
        <v>31.54</v>
      </c>
      <c r="J65" s="48">
        <f t="shared" si="9"/>
        <v>31.54</v>
      </c>
      <c r="K65" s="48">
        <f t="shared" si="9"/>
        <v>31.54</v>
      </c>
      <c r="L65" s="48">
        <f t="shared" si="9"/>
        <v>31.54</v>
      </c>
    </row>
    <row r="66" spans="3:12">
      <c r="C66" s="35" t="s">
        <v>169</v>
      </c>
      <c r="D66" s="35" t="s">
        <v>72</v>
      </c>
      <c r="E66" s="35" t="s">
        <v>51</v>
      </c>
      <c r="F66" s="48">
        <f t="shared" ref="F66:F70" si="10">F65</f>
        <v>31.54</v>
      </c>
      <c r="G66" s="48">
        <f t="shared" si="9"/>
        <v>31.54</v>
      </c>
      <c r="H66" s="48">
        <f t="shared" si="9"/>
        <v>31.54</v>
      </c>
      <c r="I66" s="48">
        <f t="shared" si="9"/>
        <v>31.54</v>
      </c>
      <c r="J66" s="48">
        <f t="shared" si="9"/>
        <v>31.54</v>
      </c>
      <c r="K66" s="48">
        <f t="shared" si="9"/>
        <v>31.54</v>
      </c>
      <c r="L66" s="48">
        <f t="shared" si="9"/>
        <v>31.54</v>
      </c>
    </row>
    <row r="67" spans="3:12">
      <c r="C67" s="35" t="s">
        <v>170</v>
      </c>
      <c r="D67" s="35" t="s">
        <v>72</v>
      </c>
      <c r="E67" s="35" t="s">
        <v>53</v>
      </c>
      <c r="F67" s="48">
        <f t="shared" si="10"/>
        <v>31.54</v>
      </c>
      <c r="G67" s="48">
        <f t="shared" si="9"/>
        <v>31.54</v>
      </c>
      <c r="H67" s="48">
        <f t="shared" si="9"/>
        <v>31.54</v>
      </c>
      <c r="I67" s="48">
        <f t="shared" si="9"/>
        <v>31.54</v>
      </c>
      <c r="J67" s="48">
        <f t="shared" si="9"/>
        <v>31.54</v>
      </c>
      <c r="K67" s="48">
        <f t="shared" si="9"/>
        <v>31.54</v>
      </c>
      <c r="L67" s="48">
        <f t="shared" si="9"/>
        <v>31.54</v>
      </c>
    </row>
    <row r="68" spans="3:12">
      <c r="C68" s="35" t="s">
        <v>171</v>
      </c>
      <c r="D68" s="35" t="s">
        <v>72</v>
      </c>
      <c r="E68" s="35" t="s">
        <v>55</v>
      </c>
      <c r="F68" s="48">
        <f t="shared" si="10"/>
        <v>31.54</v>
      </c>
      <c r="G68" s="48">
        <f t="shared" si="9"/>
        <v>31.54</v>
      </c>
      <c r="H68" s="48">
        <f t="shared" si="9"/>
        <v>31.54</v>
      </c>
      <c r="I68" s="48">
        <f t="shared" si="9"/>
        <v>31.54</v>
      </c>
      <c r="J68" s="48">
        <f t="shared" si="9"/>
        <v>31.54</v>
      </c>
      <c r="K68" s="48">
        <f t="shared" si="9"/>
        <v>31.54</v>
      </c>
      <c r="L68" s="48">
        <f t="shared" si="9"/>
        <v>31.54</v>
      </c>
    </row>
    <row r="69" spans="3:12">
      <c r="C69" s="35" t="s">
        <v>172</v>
      </c>
      <c r="D69" s="35" t="s">
        <v>72</v>
      </c>
      <c r="E69" s="35" t="s">
        <v>57</v>
      </c>
      <c r="F69" s="48">
        <f t="shared" si="10"/>
        <v>31.54</v>
      </c>
      <c r="G69" s="48">
        <f t="shared" si="9"/>
        <v>31.54</v>
      </c>
      <c r="H69" s="48">
        <f t="shared" si="9"/>
        <v>31.54</v>
      </c>
      <c r="I69" s="48">
        <f t="shared" si="9"/>
        <v>31.54</v>
      </c>
      <c r="J69" s="48">
        <f t="shared" si="9"/>
        <v>31.54</v>
      </c>
      <c r="K69" s="48">
        <f t="shared" si="9"/>
        <v>31.54</v>
      </c>
      <c r="L69" s="48">
        <f t="shared" si="9"/>
        <v>31.54</v>
      </c>
    </row>
    <row r="70" spans="3:12">
      <c r="C70" s="35" t="s">
        <v>173</v>
      </c>
      <c r="D70" s="35" t="s">
        <v>72</v>
      </c>
      <c r="E70" s="35" t="s">
        <v>59</v>
      </c>
      <c r="F70" s="48">
        <f t="shared" si="10"/>
        <v>31.54</v>
      </c>
      <c r="G70" s="48">
        <f t="shared" si="9"/>
        <v>31.54</v>
      </c>
      <c r="H70" s="48">
        <f t="shared" si="9"/>
        <v>31.54</v>
      </c>
      <c r="I70" s="48">
        <f t="shared" si="9"/>
        <v>31.54</v>
      </c>
      <c r="J70" s="48">
        <f t="shared" si="9"/>
        <v>31.54</v>
      </c>
      <c r="K70" s="48">
        <f t="shared" si="9"/>
        <v>31.54</v>
      </c>
      <c r="L70" s="48">
        <f t="shared" si="9"/>
        <v>31.54</v>
      </c>
    </row>
    <row r="76" ht="14.5" spans="5:5">
      <c r="E76" s="33" t="s">
        <v>183</v>
      </c>
    </row>
    <row r="77" ht="15.25" spans="3:12">
      <c r="C77" s="34" t="s">
        <v>11</v>
      </c>
      <c r="D77" s="34" t="s">
        <v>185</v>
      </c>
      <c r="E77" s="34" t="s">
        <v>186</v>
      </c>
      <c r="F77" t="s">
        <v>187</v>
      </c>
      <c r="G77" t="s">
        <v>188</v>
      </c>
      <c r="H77" t="s">
        <v>189</v>
      </c>
      <c r="I77" t="s">
        <v>190</v>
      </c>
      <c r="J77" t="s">
        <v>191</v>
      </c>
      <c r="K77" t="s">
        <v>192</v>
      </c>
      <c r="L77" t="s">
        <v>193</v>
      </c>
    </row>
    <row r="78" ht="14.5" spans="3:12">
      <c r="C78" s="35" t="s">
        <v>167</v>
      </c>
      <c r="D78" s="35" t="s">
        <v>72</v>
      </c>
      <c r="E78" s="35" t="s">
        <v>47</v>
      </c>
      <c r="F78" s="59">
        <v>1</v>
      </c>
      <c r="G78" s="59">
        <v>1</v>
      </c>
      <c r="H78" s="59">
        <v>1</v>
      </c>
      <c r="I78" s="59">
        <v>1</v>
      </c>
      <c r="J78" s="59">
        <v>1</v>
      </c>
      <c r="K78" s="59">
        <v>1</v>
      </c>
      <c r="L78" s="59">
        <v>1</v>
      </c>
    </row>
    <row r="79" ht="14.5" spans="3:12">
      <c r="C79" s="35" t="s">
        <v>168</v>
      </c>
      <c r="D79" s="35" t="s">
        <v>72</v>
      </c>
      <c r="E79" s="35" t="s">
        <v>49</v>
      </c>
      <c r="F79" s="59">
        <v>1</v>
      </c>
      <c r="G79" s="59">
        <v>1</v>
      </c>
      <c r="H79" s="59">
        <v>1</v>
      </c>
      <c r="I79" s="59">
        <v>1</v>
      </c>
      <c r="J79" s="59">
        <v>1</v>
      </c>
      <c r="K79" s="59">
        <v>1</v>
      </c>
      <c r="L79" s="59">
        <v>1</v>
      </c>
    </row>
    <row r="80" ht="14.5" spans="3:12">
      <c r="C80" s="35" t="s">
        <v>169</v>
      </c>
      <c r="D80" s="35" t="s">
        <v>72</v>
      </c>
      <c r="E80" s="35" t="s">
        <v>51</v>
      </c>
      <c r="F80" s="59">
        <v>1</v>
      </c>
      <c r="G80" s="59">
        <v>1</v>
      </c>
      <c r="H80" s="59">
        <v>1</v>
      </c>
      <c r="I80" s="59">
        <v>1</v>
      </c>
      <c r="J80" s="59">
        <v>1</v>
      </c>
      <c r="K80" s="59">
        <v>1</v>
      </c>
      <c r="L80" s="59">
        <v>1</v>
      </c>
    </row>
    <row r="81" ht="14.5" spans="3:12">
      <c r="C81" s="35" t="s">
        <v>170</v>
      </c>
      <c r="D81" s="35" t="s">
        <v>72</v>
      </c>
      <c r="E81" s="35" t="s">
        <v>53</v>
      </c>
      <c r="F81" s="59">
        <v>1</v>
      </c>
      <c r="G81" s="59">
        <v>1</v>
      </c>
      <c r="H81" s="59">
        <v>1</v>
      </c>
      <c r="I81" s="59">
        <v>1</v>
      </c>
      <c r="J81" s="59">
        <v>1</v>
      </c>
      <c r="K81" s="59">
        <v>1</v>
      </c>
      <c r="L81" s="59">
        <v>1</v>
      </c>
    </row>
    <row r="82" ht="14.5" spans="3:12">
      <c r="C82" s="35" t="s">
        <v>171</v>
      </c>
      <c r="D82" s="35" t="s">
        <v>72</v>
      </c>
      <c r="E82" s="35" t="s">
        <v>55</v>
      </c>
      <c r="F82" s="59">
        <v>1</v>
      </c>
      <c r="G82" s="59">
        <v>1</v>
      </c>
      <c r="H82" s="59">
        <v>1</v>
      </c>
      <c r="I82" s="59">
        <v>1</v>
      </c>
      <c r="J82" s="59">
        <v>1</v>
      </c>
      <c r="K82" s="59">
        <v>1</v>
      </c>
      <c r="L82" s="59">
        <v>1</v>
      </c>
    </row>
    <row r="83" ht="14.5" spans="3:12">
      <c r="C83" s="35" t="s">
        <v>172</v>
      </c>
      <c r="D83" s="35" t="s">
        <v>72</v>
      </c>
      <c r="E83" s="35" t="s">
        <v>57</v>
      </c>
      <c r="F83" s="59">
        <v>1</v>
      </c>
      <c r="G83" s="59">
        <v>1</v>
      </c>
      <c r="H83" s="59">
        <v>1</v>
      </c>
      <c r="I83" s="59">
        <v>1</v>
      </c>
      <c r="J83" s="59">
        <v>1</v>
      </c>
      <c r="K83" s="59">
        <v>1</v>
      </c>
      <c r="L83" s="59">
        <v>1</v>
      </c>
    </row>
    <row r="84" ht="14.5" spans="3:12">
      <c r="C84" s="35" t="s">
        <v>173</v>
      </c>
      <c r="D84" s="35" t="s">
        <v>72</v>
      </c>
      <c r="E84" s="35" t="s">
        <v>59</v>
      </c>
      <c r="F84" s="59">
        <v>1</v>
      </c>
      <c r="G84" s="59">
        <v>1</v>
      </c>
      <c r="H84" s="59">
        <v>1</v>
      </c>
      <c r="I84" s="59">
        <v>1</v>
      </c>
      <c r="J84" s="59">
        <v>1</v>
      </c>
      <c r="K84" s="59">
        <v>1</v>
      </c>
      <c r="L84" s="59">
        <v>1</v>
      </c>
    </row>
  </sheetData>
  <hyperlinks>
    <hyperlink ref="O4" r:id="rId1" display="https://homelyville.com/freezer-power-consumption/"/>
    <hyperlink ref="O9" r:id="rId2" location=":~:text=Here%E2%80%99s%20a%20general%20guideline%20for%20the%20typical%20wattage,Large-sized%20TVs%20%2855%20inches%20and%20above%29%3A%2070-250%20watts" display="https://www.archute.com/electricity-tv-use/#:~:text=Here%E2%80%99s%20a%20general%20guideline%20for%20the%20typical%20wattage,Large-sized%20TVs%20%2855%20inches%20and%20above%29%3A%2070-250%20watts"/>
    <hyperlink ref="O7" r:id="rId3" display="https://www.energysage.com/electricity/house-watts/how-many-watts-does-a-clothes-dryer-use/"/>
    <hyperlink ref="O6" r:id="rId4" display="https://homesteady.com/info-8624802-much-electricity-washing-machine-use.html"/>
    <hyperlink ref="O3" r:id="rId5" display="https://www.energysage.com/electricity/house-watts/how-many-watts-does-a-refrigerator-use/"/>
    <hyperlink ref="O5" r:id="rId6" display="https://energyusecalculator.com/electricity_dishwasher.htm"/>
    <hyperlink ref="O8" r:id="rId7" display="https://www.energysage.com/electricity/house-watts/how-many-watts-does-an-electric-oven-and-stove-use/"/>
  </hyperlinks>
  <pageMargins left="0.7" right="0.7" top="0.75" bottom="0.75" header="0.3" footer="0.3"/>
  <pageSetup paperSize="1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K35"/>
  <sheetViews>
    <sheetView topLeftCell="DO1" workbookViewId="0">
      <selection activeCell="B6" sqref="B6"/>
    </sheetView>
  </sheetViews>
  <sheetFormatPr defaultColWidth="9" defaultRowHeight="12.5"/>
  <cols>
    <col min="1" max="1" width="3" customWidth="1"/>
    <col min="2" max="2" width="47.1818181818182" style="15" customWidth="1"/>
    <col min="3" max="3" width="10.4545454545455" customWidth="1"/>
    <col min="4" max="15" width="10.4545454545455" hidden="1" customWidth="1"/>
    <col min="16" max="22" width="9" hidden="1" customWidth="1"/>
    <col min="23" max="23" width="8.72727272727273"/>
    <col min="25" max="25" width="3" customWidth="1"/>
    <col min="26" max="26" width="47" style="15" customWidth="1"/>
    <col min="27" max="27" width="10.4545454545455" customWidth="1"/>
    <col min="28" max="39" width="10.4545454545455" hidden="1" customWidth="1"/>
    <col min="40" max="41" width="9" hidden="1" customWidth="1"/>
    <col min="42" max="43" width="9.54545454545454" hidden="1" customWidth="1"/>
    <col min="44" max="46" width="9" hidden="1" customWidth="1"/>
    <col min="47" max="47" width="8.72727272727273"/>
    <col min="49" max="49" width="3" customWidth="1"/>
    <col min="50" max="50" width="47" style="15" customWidth="1"/>
    <col min="51" max="51" width="10.4545454545455" customWidth="1"/>
    <col min="52" max="63" width="10.4545454545455" hidden="1" customWidth="1"/>
    <col min="64" max="64" width="9.72727272727273" hidden="1" customWidth="1"/>
    <col min="65" max="65" width="10.2727272727273" hidden="1" customWidth="1"/>
    <col min="66" max="67" width="9.54545454545454" hidden="1" customWidth="1"/>
    <col min="68" max="68" width="11" hidden="1" customWidth="1"/>
    <col min="69" max="70" width="10.8181818181818" hidden="1" customWidth="1"/>
    <col min="71" max="71" width="10.8181818181818" customWidth="1"/>
    <col min="73" max="73" width="3" customWidth="1"/>
    <col min="74" max="74" width="47" style="15" customWidth="1"/>
    <col min="75" max="75" width="10.4545454545455" customWidth="1"/>
    <col min="76" max="87" width="10.4545454545455" hidden="1" customWidth="1"/>
    <col min="88" max="89" width="9" hidden="1" customWidth="1"/>
    <col min="90" max="91" width="9.54545454545454" hidden="1" customWidth="1"/>
    <col min="92" max="94" width="9" hidden="1" customWidth="1"/>
    <col min="95" max="95" width="8.72727272727273"/>
    <col min="97" max="97" width="3" customWidth="1"/>
    <col min="98" max="98" width="47" style="15" customWidth="1"/>
    <col min="99" max="99" width="10.4545454545455" customWidth="1"/>
    <col min="100" max="111" width="10.4545454545455" hidden="1" customWidth="1"/>
    <col min="112" max="113" width="9" hidden="1" customWidth="1"/>
    <col min="114" max="115" width="9.54545454545454" hidden="1" customWidth="1"/>
    <col min="116" max="118" width="9" hidden="1" customWidth="1"/>
    <col min="119" max="119" width="8.72727272727273"/>
    <col min="121" max="121" width="3" customWidth="1"/>
    <col min="122" max="122" width="30" style="15" customWidth="1"/>
    <col min="123" max="123" width="10.4545454545455" customWidth="1"/>
    <col min="124" max="135" width="10.4545454545455" hidden="1" customWidth="1"/>
    <col min="136" max="137" width="9" hidden="1" customWidth="1"/>
    <col min="138" max="139" width="9.54545454545454" hidden="1" customWidth="1"/>
    <col min="140" max="142" width="9" hidden="1" customWidth="1"/>
    <col min="143" max="143" width="8.72727272727273"/>
    <col min="145" max="145" width="3" customWidth="1"/>
    <col min="146" max="146" width="47.1818181818182" style="15" customWidth="1"/>
    <col min="147" max="147" width="10.4545454545455" customWidth="1"/>
    <col min="148" max="159" width="10.4545454545455" hidden="1" customWidth="1"/>
    <col min="160" max="166" width="9" hidden="1" customWidth="1"/>
    <col min="167" max="167" width="8.72727272727273"/>
  </cols>
  <sheetData>
    <row r="2" ht="18" spans="1:146">
      <c r="A2" s="21" t="s">
        <v>285</v>
      </c>
      <c r="B2" s="21"/>
      <c r="Y2" s="21" t="s">
        <v>286</v>
      </c>
      <c r="Z2" s="22"/>
      <c r="AW2" s="21" t="s">
        <v>286</v>
      </c>
      <c r="AX2" s="22"/>
      <c r="BU2" s="21" t="s">
        <v>286</v>
      </c>
      <c r="BV2" s="22"/>
      <c r="CS2" s="21" t="s">
        <v>286</v>
      </c>
      <c r="CT2" s="22"/>
      <c r="DQ2" s="21" t="s">
        <v>286</v>
      </c>
      <c r="DR2" s="22"/>
      <c r="EO2" s="21" t="s">
        <v>285</v>
      </c>
      <c r="EP2" s="21"/>
    </row>
    <row r="5" ht="18" spans="1:159">
      <c r="A5" s="2" t="s">
        <v>251</v>
      </c>
      <c r="F5" s="23"/>
      <c r="G5" s="23"/>
      <c r="H5" s="23"/>
      <c r="I5" s="23"/>
      <c r="J5" s="23"/>
      <c r="K5" s="23"/>
      <c r="L5" s="23"/>
      <c r="M5" s="23"/>
      <c r="N5" s="23"/>
      <c r="O5" s="23"/>
      <c r="Y5" s="2" t="s">
        <v>251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W5" s="2" t="s">
        <v>251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U5" s="2" t="s">
        <v>251</v>
      </c>
      <c r="BZ5" s="23"/>
      <c r="CA5" s="23"/>
      <c r="CB5" s="23"/>
      <c r="CC5" s="23"/>
      <c r="CD5" s="23"/>
      <c r="CE5" s="23"/>
      <c r="CF5" s="23"/>
      <c r="CG5" s="23"/>
      <c r="CH5" s="23"/>
      <c r="CI5" s="23"/>
      <c r="CS5" s="2" t="s">
        <v>251</v>
      </c>
      <c r="CX5" s="23"/>
      <c r="CY5" s="23"/>
      <c r="CZ5" s="23"/>
      <c r="DA5" s="23"/>
      <c r="DB5" s="23"/>
      <c r="DC5" s="23"/>
      <c r="DD5" s="23"/>
      <c r="DE5" s="23"/>
      <c r="DF5" s="23"/>
      <c r="DG5" s="23"/>
      <c r="DQ5" s="2" t="s">
        <v>251</v>
      </c>
      <c r="DV5" s="23"/>
      <c r="DW5" s="23"/>
      <c r="DX5" s="23"/>
      <c r="DY5" s="23"/>
      <c r="DZ5" s="23"/>
      <c r="EA5" s="23"/>
      <c r="EB5" s="23"/>
      <c r="EC5" s="23"/>
      <c r="ED5" s="23"/>
      <c r="EE5" s="23"/>
      <c r="EO5" s="2" t="s">
        <v>251</v>
      </c>
      <c r="ET5" s="23"/>
      <c r="EU5" s="23"/>
      <c r="EV5" s="23"/>
      <c r="EW5" s="23"/>
      <c r="EX5" s="23"/>
      <c r="EY5" s="23"/>
      <c r="EZ5" s="23"/>
      <c r="FA5" s="23"/>
      <c r="FB5" s="23"/>
      <c r="FC5" s="23"/>
    </row>
    <row r="6" ht="18" spans="25:135">
      <c r="Y6" s="2"/>
      <c r="AD6" s="23"/>
      <c r="AE6" s="23"/>
      <c r="AF6" s="23"/>
      <c r="AG6" s="23"/>
      <c r="AH6" s="23"/>
      <c r="AI6" s="23"/>
      <c r="AJ6" s="23"/>
      <c r="AK6" s="23"/>
      <c r="AL6" s="23"/>
      <c r="AM6" s="23"/>
      <c r="AW6" s="2"/>
      <c r="BB6" s="23"/>
      <c r="BC6" s="23"/>
      <c r="BD6" s="23"/>
      <c r="BE6" s="23"/>
      <c r="BF6" s="23"/>
      <c r="BG6" s="23"/>
      <c r="BH6" s="23"/>
      <c r="BI6" s="23"/>
      <c r="BJ6" s="23"/>
      <c r="BK6" s="23"/>
      <c r="BU6" s="2"/>
      <c r="BZ6" s="23"/>
      <c r="CA6" s="23"/>
      <c r="CB6" s="23"/>
      <c r="CC6" s="23"/>
      <c r="CD6" s="23"/>
      <c r="CE6" s="23"/>
      <c r="CF6" s="23"/>
      <c r="CG6" s="23"/>
      <c r="CH6" s="23"/>
      <c r="CI6" s="23"/>
      <c r="CS6" s="2"/>
      <c r="CX6" s="23"/>
      <c r="CY6" s="23"/>
      <c r="CZ6" s="23"/>
      <c r="DA6" s="23"/>
      <c r="DB6" s="23"/>
      <c r="DC6" s="23"/>
      <c r="DD6" s="23"/>
      <c r="DE6" s="23"/>
      <c r="DF6" s="23"/>
      <c r="DG6" s="23"/>
      <c r="DQ6" s="2"/>
      <c r="DV6" s="23"/>
      <c r="DW6" s="23"/>
      <c r="DX6" s="23"/>
      <c r="DY6" s="23"/>
      <c r="DZ6" s="23"/>
      <c r="EA6" s="23"/>
      <c r="EB6" s="23"/>
      <c r="EC6" s="23"/>
      <c r="ED6" s="23"/>
      <c r="EE6" s="23"/>
    </row>
    <row r="7" ht="17.5" spans="1:149">
      <c r="A7" s="4" t="s">
        <v>287</v>
      </c>
      <c r="C7" s="23"/>
      <c r="D7" s="23"/>
      <c r="E7" s="23"/>
      <c r="Y7" s="4" t="s">
        <v>306</v>
      </c>
      <c r="AA7" s="23"/>
      <c r="AB7" s="23"/>
      <c r="AC7" s="23"/>
      <c r="AW7" s="4" t="s">
        <v>307</v>
      </c>
      <c r="AY7" s="23"/>
      <c r="AZ7" s="23"/>
      <c r="BA7" s="23"/>
      <c r="BU7" s="4" t="s">
        <v>288</v>
      </c>
      <c r="BW7" s="23"/>
      <c r="BX7" s="23"/>
      <c r="BY7" s="23"/>
      <c r="CS7" s="4" t="s">
        <v>289</v>
      </c>
      <c r="CU7" s="23"/>
      <c r="CV7" s="23"/>
      <c r="CW7" s="23"/>
      <c r="DQ7" s="4" t="s">
        <v>290</v>
      </c>
      <c r="DS7" s="23"/>
      <c r="DT7" s="23"/>
      <c r="DU7" s="23"/>
      <c r="EO7" s="4" t="s">
        <v>258</v>
      </c>
      <c r="EQ7" s="23"/>
      <c r="ER7" s="23"/>
      <c r="ES7" s="23"/>
    </row>
    <row r="8" ht="15.5" spans="1:167">
      <c r="A8" s="4" t="s">
        <v>437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Y8" s="4" t="s">
        <v>437</v>
      </c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W8" s="4" t="s">
        <v>437</v>
      </c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4" t="s">
        <v>437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S8" s="4" t="s">
        <v>437</v>
      </c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Q8" s="4" t="s">
        <v>437</v>
      </c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O8" s="4" t="s">
        <v>437</v>
      </c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</row>
    <row r="9" ht="15.5" spans="27:124">
      <c r="AA9" s="17"/>
      <c r="AB9" s="17"/>
      <c r="AY9" s="17"/>
      <c r="AZ9" s="17"/>
      <c r="BW9" s="17"/>
      <c r="BX9" s="17"/>
      <c r="CU9" s="17"/>
      <c r="CV9" s="17"/>
      <c r="DS9" s="17"/>
      <c r="DT9" s="17"/>
    </row>
    <row r="11" ht="13.75" spans="3:167">
      <c r="C11" s="6">
        <v>2000</v>
      </c>
      <c r="D11" s="6">
        <v>2001</v>
      </c>
      <c r="E11" s="6">
        <v>2002</v>
      </c>
      <c r="F11" s="6">
        <v>2003</v>
      </c>
      <c r="G11" s="6">
        <v>2004</v>
      </c>
      <c r="H11" s="6">
        <v>2005</v>
      </c>
      <c r="I11" s="6">
        <v>2006</v>
      </c>
      <c r="J11" s="6">
        <v>2007</v>
      </c>
      <c r="K11" s="6">
        <v>2008</v>
      </c>
      <c r="L11" s="6">
        <v>2009</v>
      </c>
      <c r="M11" s="6">
        <v>2010</v>
      </c>
      <c r="N11" s="6">
        <v>2011</v>
      </c>
      <c r="O11" s="6">
        <v>2012</v>
      </c>
      <c r="P11" s="6">
        <v>2013</v>
      </c>
      <c r="Q11" s="6">
        <v>2014</v>
      </c>
      <c r="R11" s="6">
        <v>2015</v>
      </c>
      <c r="S11" s="6">
        <v>2016</v>
      </c>
      <c r="T11" s="6">
        <v>2017</v>
      </c>
      <c r="U11" s="6">
        <v>2018</v>
      </c>
      <c r="V11" s="6">
        <v>2019</v>
      </c>
      <c r="W11" s="6">
        <v>2020</v>
      </c>
      <c r="AA11" s="6">
        <v>2000</v>
      </c>
      <c r="AB11" s="6">
        <v>2001</v>
      </c>
      <c r="AC11" s="6">
        <v>2002</v>
      </c>
      <c r="AD11" s="6">
        <v>2003</v>
      </c>
      <c r="AE11" s="6">
        <v>2004</v>
      </c>
      <c r="AF11" s="6">
        <v>2005</v>
      </c>
      <c r="AG11" s="6">
        <v>2006</v>
      </c>
      <c r="AH11" s="6">
        <v>2007</v>
      </c>
      <c r="AI11" s="6">
        <v>2008</v>
      </c>
      <c r="AJ11" s="6">
        <v>2009</v>
      </c>
      <c r="AK11" s="6">
        <v>2010</v>
      </c>
      <c r="AL11" s="6">
        <v>2011</v>
      </c>
      <c r="AM11" s="6">
        <v>2012</v>
      </c>
      <c r="AN11" s="6">
        <v>2013</v>
      </c>
      <c r="AO11" s="6">
        <v>2014</v>
      </c>
      <c r="AP11" s="6">
        <v>2015</v>
      </c>
      <c r="AQ11" s="6">
        <v>2016</v>
      </c>
      <c r="AR11" s="6">
        <v>2017</v>
      </c>
      <c r="AS11" s="6">
        <v>2018</v>
      </c>
      <c r="AT11" s="6">
        <v>2019</v>
      </c>
      <c r="AU11" s="6">
        <v>2020</v>
      </c>
      <c r="AY11" s="6">
        <v>2000</v>
      </c>
      <c r="AZ11" s="6">
        <v>2001</v>
      </c>
      <c r="BA11" s="6">
        <v>2002</v>
      </c>
      <c r="BB11" s="6">
        <v>2003</v>
      </c>
      <c r="BC11" s="6">
        <v>2004</v>
      </c>
      <c r="BD11" s="6">
        <v>2005</v>
      </c>
      <c r="BE11" s="6">
        <v>2006</v>
      </c>
      <c r="BF11" s="6">
        <v>2007</v>
      </c>
      <c r="BG11" s="6">
        <v>2008</v>
      </c>
      <c r="BH11" s="6">
        <v>2009</v>
      </c>
      <c r="BI11" s="6">
        <v>2010</v>
      </c>
      <c r="BJ11" s="6">
        <v>2011</v>
      </c>
      <c r="BK11" s="6">
        <v>2012</v>
      </c>
      <c r="BL11" s="6">
        <v>2013</v>
      </c>
      <c r="BM11" s="6">
        <v>2014</v>
      </c>
      <c r="BN11" s="6">
        <v>2015</v>
      </c>
      <c r="BO11" s="6">
        <v>2016</v>
      </c>
      <c r="BP11" s="6">
        <v>2017</v>
      </c>
      <c r="BQ11" s="6">
        <v>2018</v>
      </c>
      <c r="BR11" s="6">
        <v>2019</v>
      </c>
      <c r="BS11" s="6">
        <v>2020</v>
      </c>
      <c r="BW11" s="6">
        <v>2000</v>
      </c>
      <c r="BX11" s="6">
        <v>2001</v>
      </c>
      <c r="BY11" s="6">
        <v>2002</v>
      </c>
      <c r="BZ11" s="6">
        <v>2003</v>
      </c>
      <c r="CA11" s="6">
        <v>2004</v>
      </c>
      <c r="CB11" s="6">
        <v>2005</v>
      </c>
      <c r="CC11" s="6">
        <v>2006</v>
      </c>
      <c r="CD11" s="6">
        <v>2007</v>
      </c>
      <c r="CE11" s="6">
        <v>2008</v>
      </c>
      <c r="CF11" s="6">
        <v>2009</v>
      </c>
      <c r="CG11" s="6">
        <v>2010</v>
      </c>
      <c r="CH11" s="6">
        <v>2011</v>
      </c>
      <c r="CI11" s="6">
        <v>2012</v>
      </c>
      <c r="CJ11" s="6">
        <v>2013</v>
      </c>
      <c r="CK11" s="6">
        <v>2014</v>
      </c>
      <c r="CL11" s="6">
        <v>2015</v>
      </c>
      <c r="CM11" s="6">
        <v>2016</v>
      </c>
      <c r="CN11" s="6">
        <v>2017</v>
      </c>
      <c r="CO11" s="6">
        <v>2018</v>
      </c>
      <c r="CP11" s="6">
        <v>2019</v>
      </c>
      <c r="CQ11" s="6">
        <v>2020</v>
      </c>
      <c r="CU11" s="6">
        <v>2000</v>
      </c>
      <c r="CV11" s="6">
        <v>2001</v>
      </c>
      <c r="CW11" s="6">
        <v>2002</v>
      </c>
      <c r="CX11" s="6">
        <v>2003</v>
      </c>
      <c r="CY11" s="6">
        <v>2004</v>
      </c>
      <c r="CZ11" s="6">
        <v>2005</v>
      </c>
      <c r="DA11" s="6">
        <v>2006</v>
      </c>
      <c r="DB11" s="6">
        <v>2007</v>
      </c>
      <c r="DC11" s="6">
        <v>2008</v>
      </c>
      <c r="DD11" s="6">
        <v>2009</v>
      </c>
      <c r="DE11" s="6">
        <v>2010</v>
      </c>
      <c r="DF11" s="6">
        <v>2011</v>
      </c>
      <c r="DG11" s="6">
        <v>2012</v>
      </c>
      <c r="DH11" s="6">
        <v>2013</v>
      </c>
      <c r="DI11" s="6">
        <v>2014</v>
      </c>
      <c r="DJ11" s="6">
        <v>2015</v>
      </c>
      <c r="DK11" s="6">
        <v>2016</v>
      </c>
      <c r="DL11" s="6">
        <v>2017</v>
      </c>
      <c r="DM11" s="6">
        <v>2018</v>
      </c>
      <c r="DN11" s="6">
        <v>2019</v>
      </c>
      <c r="DO11" s="6">
        <v>2020</v>
      </c>
      <c r="DS11" s="6">
        <v>2000</v>
      </c>
      <c r="DT11" s="6">
        <v>2001</v>
      </c>
      <c r="DU11" s="6">
        <v>2002</v>
      </c>
      <c r="DV11" s="6">
        <v>2003</v>
      </c>
      <c r="DW11" s="6">
        <v>2004</v>
      </c>
      <c r="DX11" s="6">
        <v>2005</v>
      </c>
      <c r="DY11" s="6">
        <v>2006</v>
      </c>
      <c r="DZ11" s="6">
        <v>2007</v>
      </c>
      <c r="EA11" s="6">
        <v>2008</v>
      </c>
      <c r="EB11" s="6">
        <v>2009</v>
      </c>
      <c r="EC11" s="6">
        <v>2010</v>
      </c>
      <c r="ED11" s="6">
        <v>2011</v>
      </c>
      <c r="EE11" s="6">
        <v>2012</v>
      </c>
      <c r="EF11" s="6">
        <v>2013</v>
      </c>
      <c r="EG11" s="6">
        <v>2014</v>
      </c>
      <c r="EH11" s="6">
        <v>2015</v>
      </c>
      <c r="EI11" s="6">
        <v>2016</v>
      </c>
      <c r="EJ11" s="6">
        <v>2017</v>
      </c>
      <c r="EK11" s="6">
        <v>2018</v>
      </c>
      <c r="EL11" s="6">
        <v>2019</v>
      </c>
      <c r="EM11" s="6">
        <v>2020</v>
      </c>
      <c r="EQ11" s="6">
        <v>2000</v>
      </c>
      <c r="ER11" s="6">
        <v>2001</v>
      </c>
      <c r="ES11" s="6">
        <v>2002</v>
      </c>
      <c r="ET11" s="6">
        <v>2003</v>
      </c>
      <c r="EU11" s="6">
        <v>2004</v>
      </c>
      <c r="EV11" s="6">
        <v>2005</v>
      </c>
      <c r="EW11" s="6">
        <v>2006</v>
      </c>
      <c r="EX11" s="6">
        <v>2007</v>
      </c>
      <c r="EY11" s="6">
        <v>2008</v>
      </c>
      <c r="EZ11" s="6">
        <v>2009</v>
      </c>
      <c r="FA11" s="6">
        <v>2010</v>
      </c>
      <c r="FB11" s="6">
        <v>2011</v>
      </c>
      <c r="FC11" s="6">
        <v>2012</v>
      </c>
      <c r="FD11" s="6">
        <v>2013</v>
      </c>
      <c r="FE11" s="6">
        <v>2014</v>
      </c>
      <c r="FF11" s="6">
        <v>2015</v>
      </c>
      <c r="FG11" s="6">
        <v>2016</v>
      </c>
      <c r="FH11" s="6">
        <v>2017</v>
      </c>
      <c r="FI11" s="6">
        <v>2018</v>
      </c>
      <c r="FJ11" s="6">
        <v>2019</v>
      </c>
      <c r="FK11" s="6">
        <v>2020</v>
      </c>
    </row>
    <row r="13" ht="13" spans="1:167">
      <c r="A13" s="7"/>
      <c r="B13" s="8" t="s">
        <v>438</v>
      </c>
      <c r="C13" s="26">
        <v>13.454789</v>
      </c>
      <c r="D13" s="26">
        <v>13.74881</v>
      </c>
      <c r="E13" s="26">
        <v>13.750311</v>
      </c>
      <c r="F13" s="26">
        <v>13.614416</v>
      </c>
      <c r="G13" s="26">
        <v>13.479158</v>
      </c>
      <c r="H13" s="26">
        <v>13.762164</v>
      </c>
      <c r="I13" s="26">
        <v>13.859281</v>
      </c>
      <c r="J13" s="26">
        <v>13.735471</v>
      </c>
      <c r="K13" s="26">
        <v>13.395198</v>
      </c>
      <c r="L13" s="26">
        <v>13.327535</v>
      </c>
      <c r="M13" s="26">
        <v>13.344952</v>
      </c>
      <c r="N13" s="26">
        <v>13.324947</v>
      </c>
      <c r="O13" s="26">
        <v>14.01642</v>
      </c>
      <c r="P13" s="26">
        <v>14.25842</v>
      </c>
      <c r="Q13" s="26">
        <v>13.510535</v>
      </c>
      <c r="R13" s="26">
        <v>13.114225</v>
      </c>
      <c r="S13" s="26">
        <v>13.299936</v>
      </c>
      <c r="T13" s="26">
        <v>12.742549</v>
      </c>
      <c r="U13" s="26">
        <v>13.714916</v>
      </c>
      <c r="V13" s="26">
        <v>13.327511</v>
      </c>
      <c r="W13" s="26">
        <v>14.1791</v>
      </c>
      <c r="Y13" s="7"/>
      <c r="Z13" s="8" t="s">
        <v>438</v>
      </c>
      <c r="AA13" s="26">
        <v>48.355162</v>
      </c>
      <c r="AB13" s="26">
        <v>48.705072</v>
      </c>
      <c r="AC13" s="26">
        <v>49.230111</v>
      </c>
      <c r="AD13" s="26">
        <v>50.45249</v>
      </c>
      <c r="AE13" s="26">
        <v>50.713422</v>
      </c>
      <c r="AF13" s="26">
        <v>49.969411</v>
      </c>
      <c r="AG13" s="26">
        <v>52.000934</v>
      </c>
      <c r="AH13" s="26">
        <v>51.979928</v>
      </c>
      <c r="AI13" s="26">
        <v>52.926415</v>
      </c>
      <c r="AJ13" s="26">
        <v>54.218169</v>
      </c>
      <c r="AK13" s="26">
        <v>53.084924</v>
      </c>
      <c r="AL13" s="26">
        <v>54.904933</v>
      </c>
      <c r="AM13" s="26">
        <v>55.844607</v>
      </c>
      <c r="AN13" s="26">
        <v>57.382066</v>
      </c>
      <c r="AO13" s="26">
        <v>59.313918</v>
      </c>
      <c r="AP13" s="26">
        <v>57.081284</v>
      </c>
      <c r="AQ13" s="26">
        <v>56.626024</v>
      </c>
      <c r="AR13" s="26">
        <v>55.980637</v>
      </c>
      <c r="AS13" s="26">
        <v>58.004819</v>
      </c>
      <c r="AT13" s="26">
        <v>58.398805</v>
      </c>
      <c r="AU13" s="26">
        <v>62.20982</v>
      </c>
      <c r="AW13" s="7"/>
      <c r="AX13" s="8" t="s">
        <v>438</v>
      </c>
      <c r="AY13" s="26">
        <v>61.844149</v>
      </c>
      <c r="AZ13" s="26">
        <v>63.890934</v>
      </c>
      <c r="BA13" s="26">
        <v>60.482749</v>
      </c>
      <c r="BB13" s="26">
        <v>61.946669</v>
      </c>
      <c r="BC13" s="26">
        <v>64.826506</v>
      </c>
      <c r="BD13" s="26">
        <v>60.616106</v>
      </c>
      <c r="BE13" s="26">
        <v>61.323493</v>
      </c>
      <c r="BF13" s="26">
        <v>60.695245</v>
      </c>
      <c r="BG13" s="26">
        <v>61.960848</v>
      </c>
      <c r="BH13" s="26">
        <v>64.432648</v>
      </c>
      <c r="BI13" s="26">
        <v>64.757269</v>
      </c>
      <c r="BJ13" s="26">
        <v>64.090173</v>
      </c>
      <c r="BK13" s="26">
        <v>66.04803</v>
      </c>
      <c r="BL13" s="26">
        <v>66.719144</v>
      </c>
      <c r="BM13" s="26">
        <v>65.574317</v>
      </c>
      <c r="BN13" s="26">
        <v>66.903829</v>
      </c>
      <c r="BO13" s="26">
        <v>61.586904</v>
      </c>
      <c r="BP13" s="26">
        <v>62.230953</v>
      </c>
      <c r="BQ13" s="26">
        <v>61.214456</v>
      </c>
      <c r="BR13" s="26">
        <v>62.164526</v>
      </c>
      <c r="BS13" s="26">
        <v>63.938434</v>
      </c>
      <c r="BU13" s="7"/>
      <c r="BV13" s="8" t="s">
        <v>438</v>
      </c>
      <c r="BW13" s="26">
        <v>7.118351</v>
      </c>
      <c r="BX13" s="26">
        <v>7.237041</v>
      </c>
      <c r="BY13" s="26">
        <v>7.264756</v>
      </c>
      <c r="BZ13" s="26">
        <v>7.35629</v>
      </c>
      <c r="CA13" s="26">
        <v>7.611973</v>
      </c>
      <c r="CB13" s="26">
        <v>7.6708</v>
      </c>
      <c r="CC13" s="26">
        <v>6.950426</v>
      </c>
      <c r="CD13" s="26">
        <v>8.833695</v>
      </c>
      <c r="CE13" s="26">
        <v>8.897558</v>
      </c>
      <c r="CF13" s="26">
        <v>9.296789</v>
      </c>
      <c r="CG13" s="26">
        <v>9.091199</v>
      </c>
      <c r="CH13" s="26">
        <v>9.110299</v>
      </c>
      <c r="CI13" s="26">
        <v>9.924586</v>
      </c>
      <c r="CJ13" s="26">
        <v>9.747244</v>
      </c>
      <c r="CK13" s="26">
        <v>9.701098</v>
      </c>
      <c r="CL13" s="26">
        <v>9.687653</v>
      </c>
      <c r="CM13" s="26">
        <v>9.439165</v>
      </c>
      <c r="CN13" s="26">
        <v>9.651667</v>
      </c>
      <c r="CO13" s="26">
        <v>9.839775</v>
      </c>
      <c r="CP13" s="26">
        <v>9.828941</v>
      </c>
      <c r="CQ13" s="26">
        <v>10.119953</v>
      </c>
      <c r="CS13" s="7"/>
      <c r="CT13" s="8" t="s">
        <v>438</v>
      </c>
      <c r="CU13" s="26">
        <v>5.460577</v>
      </c>
      <c r="CV13" s="26">
        <v>5.521642</v>
      </c>
      <c r="CW13" s="26">
        <v>5.520734</v>
      </c>
      <c r="CX13" s="26">
        <v>5.589028</v>
      </c>
      <c r="CY13" s="26">
        <v>5.706835</v>
      </c>
      <c r="CZ13" s="26">
        <v>5.765567</v>
      </c>
      <c r="DA13" s="26">
        <v>5.764112</v>
      </c>
      <c r="DB13" s="26">
        <v>5.909889</v>
      </c>
      <c r="DC13" s="26">
        <v>6.082031</v>
      </c>
      <c r="DD13" s="26">
        <v>6.360209</v>
      </c>
      <c r="DE13" s="26">
        <v>6.62625</v>
      </c>
      <c r="DF13" s="26">
        <v>6.747832</v>
      </c>
      <c r="DG13" s="26">
        <v>6.512374</v>
      </c>
      <c r="DH13" s="26">
        <v>6.94643</v>
      </c>
      <c r="DI13" s="26">
        <v>7.055535</v>
      </c>
      <c r="DJ13" s="26">
        <v>6.968494</v>
      </c>
      <c r="DK13" s="26">
        <v>6.874468</v>
      </c>
      <c r="DL13" s="26">
        <v>6.817816</v>
      </c>
      <c r="DM13" s="26">
        <v>6.722157</v>
      </c>
      <c r="DN13" s="26">
        <v>6.61546</v>
      </c>
      <c r="DO13" s="26">
        <v>6.780106</v>
      </c>
      <c r="DQ13" s="7"/>
      <c r="DR13" s="8" t="s">
        <v>438</v>
      </c>
      <c r="DS13" s="26">
        <v>16.371148</v>
      </c>
      <c r="DT13" s="26">
        <v>17.758458</v>
      </c>
      <c r="DU13" s="26">
        <v>17.94825</v>
      </c>
      <c r="DV13" s="26">
        <v>16.843408</v>
      </c>
      <c r="DW13" s="26">
        <v>17.075159</v>
      </c>
      <c r="DX13" s="26">
        <v>17.365945</v>
      </c>
      <c r="DY13" s="26">
        <v>17.920086</v>
      </c>
      <c r="DZ13" s="26">
        <v>18.478491</v>
      </c>
      <c r="EA13" s="26">
        <v>18.738504</v>
      </c>
      <c r="EB13" s="26">
        <v>18.693969</v>
      </c>
      <c r="EC13" s="26">
        <v>18.830187</v>
      </c>
      <c r="ED13" s="26">
        <v>19.217233</v>
      </c>
      <c r="EE13" s="26">
        <v>19.3385</v>
      </c>
      <c r="EF13" s="26">
        <v>19.556548</v>
      </c>
      <c r="EG13" s="26">
        <v>19.841032</v>
      </c>
      <c r="EH13" s="26">
        <v>20.213999</v>
      </c>
      <c r="EI13" s="26">
        <v>19.983799</v>
      </c>
      <c r="EJ13" s="26">
        <v>20.007068</v>
      </c>
      <c r="EK13" s="26">
        <v>19.598546</v>
      </c>
      <c r="EL13" s="26">
        <v>20.776689</v>
      </c>
      <c r="EM13" s="26">
        <v>22.089604</v>
      </c>
      <c r="EO13" s="7"/>
      <c r="EP13" s="8" t="s">
        <v>438</v>
      </c>
      <c r="EQ13" s="26">
        <v>23.735258</v>
      </c>
      <c r="ER13" s="26">
        <v>23.796315</v>
      </c>
      <c r="ES13" s="26">
        <v>24.54531</v>
      </c>
      <c r="ET13" s="26">
        <v>24.658714</v>
      </c>
      <c r="EU13" s="26">
        <v>26.243236</v>
      </c>
      <c r="EV13" s="26">
        <v>26.086186</v>
      </c>
      <c r="EW13" s="26">
        <v>25.884324</v>
      </c>
      <c r="EX13" s="26">
        <v>26.020615</v>
      </c>
      <c r="EY13" s="26">
        <v>27.058625</v>
      </c>
      <c r="EZ13" s="26">
        <v>27.020489</v>
      </c>
      <c r="FA13" s="26">
        <v>26.966261</v>
      </c>
      <c r="FB13" s="26">
        <v>26.741428</v>
      </c>
      <c r="FC13" s="26">
        <v>27.04779</v>
      </c>
      <c r="FD13" s="26">
        <v>27.751086</v>
      </c>
      <c r="FE13" s="26">
        <v>28.307385</v>
      </c>
      <c r="FF13" s="26">
        <v>26.791714</v>
      </c>
      <c r="FG13" s="26">
        <v>27.310969</v>
      </c>
      <c r="FH13" s="26">
        <v>29.392084</v>
      </c>
      <c r="FI13" s="26">
        <v>27.813282</v>
      </c>
      <c r="FJ13" s="26">
        <v>28.009087</v>
      </c>
      <c r="FK13" s="26">
        <v>29.498608</v>
      </c>
    </row>
    <row r="14" ht="13" spans="2:167">
      <c r="B14" s="9" t="s">
        <v>293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Z14" s="9" t="s">
        <v>293</v>
      </c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X14" s="9" t="s">
        <v>293</v>
      </c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V14" s="9" t="s">
        <v>293</v>
      </c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T14" s="9" t="s">
        <v>293</v>
      </c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R14" s="9" t="s">
        <v>293</v>
      </c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P14" s="9" t="s">
        <v>293</v>
      </c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</row>
    <row r="15" spans="2:167">
      <c r="B15" s="62" t="s">
        <v>279</v>
      </c>
      <c r="C15" s="30">
        <v>13.454789</v>
      </c>
      <c r="D15" s="30">
        <v>13.74881</v>
      </c>
      <c r="E15" s="30">
        <v>13.750311</v>
      </c>
      <c r="F15" s="30">
        <v>13.614416</v>
      </c>
      <c r="G15" s="30">
        <v>13.479158</v>
      </c>
      <c r="H15" s="30">
        <v>13.762164</v>
      </c>
      <c r="I15" s="30">
        <v>13.859281</v>
      </c>
      <c r="J15" s="30">
        <v>13.728336</v>
      </c>
      <c r="K15" s="30">
        <v>13.379096</v>
      </c>
      <c r="L15" s="30">
        <v>13.269206</v>
      </c>
      <c r="M15" s="30">
        <v>13.283613</v>
      </c>
      <c r="N15" s="30">
        <v>13.265564</v>
      </c>
      <c r="O15" s="30">
        <v>13.948401</v>
      </c>
      <c r="P15" s="30">
        <v>14.16788</v>
      </c>
      <c r="Q15" s="30">
        <v>13.430717</v>
      </c>
      <c r="R15" s="30">
        <v>13.036487</v>
      </c>
      <c r="S15" s="30">
        <v>13.230434</v>
      </c>
      <c r="T15" s="30">
        <v>12.680902</v>
      </c>
      <c r="U15" s="30">
        <v>13.643645</v>
      </c>
      <c r="V15" s="30">
        <v>13.258333</v>
      </c>
      <c r="W15" s="30">
        <v>14.110132</v>
      </c>
      <c r="Z15" s="62" t="s">
        <v>279</v>
      </c>
      <c r="AA15" s="30">
        <v>48.124702</v>
      </c>
      <c r="AB15" s="30">
        <v>48.496445</v>
      </c>
      <c r="AC15" s="30">
        <v>48.999894</v>
      </c>
      <c r="AD15" s="30">
        <v>50.210869</v>
      </c>
      <c r="AE15" s="30">
        <v>50.471809</v>
      </c>
      <c r="AF15" s="30">
        <v>49.71448</v>
      </c>
      <c r="AG15" s="30">
        <v>51.741742</v>
      </c>
      <c r="AH15" s="30">
        <v>51.632736</v>
      </c>
      <c r="AI15" s="30">
        <v>52.456974</v>
      </c>
      <c r="AJ15" s="30">
        <v>53.593919</v>
      </c>
      <c r="AK15" s="30">
        <v>52.413485</v>
      </c>
      <c r="AL15" s="30">
        <v>54.174642</v>
      </c>
      <c r="AM15" s="30">
        <v>55.087734</v>
      </c>
      <c r="AN15" s="30">
        <v>56.655292</v>
      </c>
      <c r="AO15" s="30">
        <v>58.621607</v>
      </c>
      <c r="AP15" s="30">
        <v>56.387642</v>
      </c>
      <c r="AQ15" s="30">
        <v>55.894056</v>
      </c>
      <c r="AR15" s="30">
        <v>55.240241</v>
      </c>
      <c r="AS15" s="30">
        <v>57.233234</v>
      </c>
      <c r="AT15" s="30">
        <v>57.572971</v>
      </c>
      <c r="AU15" s="30">
        <v>61.385534</v>
      </c>
      <c r="AX15" s="62" t="s">
        <v>279</v>
      </c>
      <c r="AY15" s="30">
        <v>59.436384</v>
      </c>
      <c r="AZ15" s="30">
        <v>61.338302</v>
      </c>
      <c r="BA15" s="30">
        <v>57.918757</v>
      </c>
      <c r="BB15" s="30">
        <v>59.244903</v>
      </c>
      <c r="BC15" s="30">
        <v>62.063788</v>
      </c>
      <c r="BD15" s="30">
        <v>57.571523</v>
      </c>
      <c r="BE15" s="30">
        <v>58.125201</v>
      </c>
      <c r="BF15" s="30">
        <v>57.14068</v>
      </c>
      <c r="BG15" s="30">
        <v>58.184804</v>
      </c>
      <c r="BH15" s="30">
        <v>60.8248</v>
      </c>
      <c r="BI15" s="30">
        <v>61.071496</v>
      </c>
      <c r="BJ15" s="30">
        <v>59.989525</v>
      </c>
      <c r="BK15" s="30">
        <v>62.071067</v>
      </c>
      <c r="BL15" s="30">
        <v>62.601556</v>
      </c>
      <c r="BM15" s="30">
        <v>61.621073</v>
      </c>
      <c r="BN15" s="30">
        <v>62.598831</v>
      </c>
      <c r="BO15" s="30">
        <v>57.530158</v>
      </c>
      <c r="BP15" s="30">
        <v>58.137709</v>
      </c>
      <c r="BQ15" s="30">
        <v>56.301727</v>
      </c>
      <c r="BR15" s="30">
        <v>58.12264</v>
      </c>
      <c r="BS15" s="30">
        <v>59.851027</v>
      </c>
      <c r="BV15" s="62" t="s">
        <v>279</v>
      </c>
      <c r="BW15" s="30">
        <v>6.991376</v>
      </c>
      <c r="BX15" s="30">
        <v>7.117835</v>
      </c>
      <c r="BY15" s="30">
        <v>7.146773</v>
      </c>
      <c r="BZ15" s="30">
        <v>7.233514</v>
      </c>
      <c r="CA15" s="30">
        <v>7.489689</v>
      </c>
      <c r="CB15" s="30">
        <v>7.552134</v>
      </c>
      <c r="CC15" s="30">
        <v>6.839203</v>
      </c>
      <c r="CD15" s="30">
        <v>8.709118</v>
      </c>
      <c r="CE15" s="30">
        <v>8.765594</v>
      </c>
      <c r="CF15" s="30">
        <v>9.160181</v>
      </c>
      <c r="CG15" s="30">
        <v>8.951456</v>
      </c>
      <c r="CH15" s="30">
        <v>8.95755</v>
      </c>
      <c r="CI15" s="30">
        <v>9.744785</v>
      </c>
      <c r="CJ15" s="30">
        <v>9.576009</v>
      </c>
      <c r="CK15" s="30">
        <v>9.528071</v>
      </c>
      <c r="CL15" s="30">
        <v>9.517679</v>
      </c>
      <c r="CM15" s="30">
        <v>9.26178</v>
      </c>
      <c r="CN15" s="30">
        <v>9.461143</v>
      </c>
      <c r="CO15" s="30">
        <v>9.649388</v>
      </c>
      <c r="CP15" s="30">
        <v>9.642099</v>
      </c>
      <c r="CQ15" s="30">
        <v>9.924747</v>
      </c>
      <c r="CT15" s="62" t="s">
        <v>279</v>
      </c>
      <c r="CU15" s="30">
        <v>5.352119</v>
      </c>
      <c r="CV15" s="30">
        <v>5.396486</v>
      </c>
      <c r="CW15" s="30">
        <v>5.391464</v>
      </c>
      <c r="CX15" s="30">
        <v>5.466079</v>
      </c>
      <c r="CY15" s="30">
        <v>5.566982</v>
      </c>
      <c r="CZ15" s="30">
        <v>5.614949</v>
      </c>
      <c r="DA15" s="30">
        <v>5.58452</v>
      </c>
      <c r="DB15" s="30">
        <v>5.725375</v>
      </c>
      <c r="DC15" s="30">
        <v>5.866792</v>
      </c>
      <c r="DD15" s="30">
        <v>6.132628</v>
      </c>
      <c r="DE15" s="30">
        <v>6.320497</v>
      </c>
      <c r="DF15" s="30">
        <v>6.406076</v>
      </c>
      <c r="DG15" s="30">
        <v>6.154005</v>
      </c>
      <c r="DH15" s="30">
        <v>6.516971</v>
      </c>
      <c r="DI15" s="30">
        <v>6.589655</v>
      </c>
      <c r="DJ15" s="30">
        <v>6.445209</v>
      </c>
      <c r="DK15" s="30">
        <v>6.331145</v>
      </c>
      <c r="DL15" s="30">
        <v>6.208197</v>
      </c>
      <c r="DM15" s="30">
        <v>6.087675</v>
      </c>
      <c r="DN15" s="30">
        <v>5.958184</v>
      </c>
      <c r="DO15" s="30">
        <v>6.13511</v>
      </c>
      <c r="DR15" s="62" t="s">
        <v>279</v>
      </c>
      <c r="DS15" s="30">
        <v>15.393012</v>
      </c>
      <c r="DT15" s="30">
        <v>16.821137</v>
      </c>
      <c r="DU15" s="30">
        <v>16.977241</v>
      </c>
      <c r="DV15" s="30">
        <v>15.797032</v>
      </c>
      <c r="DW15" s="30">
        <v>15.930697</v>
      </c>
      <c r="DX15" s="30">
        <v>16.210171</v>
      </c>
      <c r="DY15" s="30">
        <v>16.721439</v>
      </c>
      <c r="DZ15" s="30">
        <v>17.01984</v>
      </c>
      <c r="EA15" s="30">
        <v>17.273577</v>
      </c>
      <c r="EB15" s="30">
        <v>17.301211</v>
      </c>
      <c r="EC15" s="30">
        <v>17.388967</v>
      </c>
      <c r="ED15" s="30">
        <v>17.675538</v>
      </c>
      <c r="EE15" s="30">
        <v>17.77216</v>
      </c>
      <c r="EF15" s="30">
        <v>18.002335</v>
      </c>
      <c r="EG15" s="30">
        <v>18.320968</v>
      </c>
      <c r="EH15" s="30">
        <v>18.598027</v>
      </c>
      <c r="EI15" s="30">
        <v>18.590149</v>
      </c>
      <c r="EJ15" s="30">
        <v>18.325192</v>
      </c>
      <c r="EK15" s="30">
        <v>17.950545</v>
      </c>
      <c r="EL15" s="30">
        <v>19.14919</v>
      </c>
      <c r="EM15" s="30">
        <v>20.379356</v>
      </c>
      <c r="EP15" s="62" t="s">
        <v>279</v>
      </c>
      <c r="EQ15" s="30">
        <v>23.013615</v>
      </c>
      <c r="ER15" s="30">
        <v>23.046354</v>
      </c>
      <c r="ES15" s="30">
        <v>23.744266</v>
      </c>
      <c r="ET15" s="30">
        <v>23.835</v>
      </c>
      <c r="EU15" s="30">
        <v>25.376203</v>
      </c>
      <c r="EV15" s="30">
        <v>25.148149</v>
      </c>
      <c r="EW15" s="30">
        <v>24.890113</v>
      </c>
      <c r="EX15" s="30">
        <v>24.98684</v>
      </c>
      <c r="EY15" s="30">
        <v>26.01205</v>
      </c>
      <c r="EZ15" s="30">
        <v>25.910915</v>
      </c>
      <c r="FA15" s="30">
        <v>25.9423</v>
      </c>
      <c r="FB15" s="30">
        <v>25.516056</v>
      </c>
      <c r="FC15" s="30">
        <v>25.842759</v>
      </c>
      <c r="FD15" s="30">
        <v>26.501622</v>
      </c>
      <c r="FE15" s="30">
        <v>27.05633</v>
      </c>
      <c r="FF15" s="30">
        <v>25.505775</v>
      </c>
      <c r="FG15" s="30">
        <v>25.966272</v>
      </c>
      <c r="FH15" s="30">
        <v>27.871388</v>
      </c>
      <c r="FI15" s="30">
        <v>26.427273</v>
      </c>
      <c r="FJ15" s="30">
        <v>26.58855</v>
      </c>
      <c r="FK15" s="30">
        <v>27.950074</v>
      </c>
    </row>
    <row r="16" spans="2:167">
      <c r="B16" s="62" t="s">
        <v>283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0.007135</v>
      </c>
      <c r="K16" s="30">
        <v>0.016102</v>
      </c>
      <c r="L16" s="30">
        <v>0.058329</v>
      </c>
      <c r="M16" s="30">
        <v>0.061339</v>
      </c>
      <c r="N16" s="30">
        <v>0.059384</v>
      </c>
      <c r="O16" s="30">
        <v>0.06802</v>
      </c>
      <c r="P16" s="30">
        <v>0.09054</v>
      </c>
      <c r="Q16" s="30">
        <v>0.079818</v>
      </c>
      <c r="R16" s="30">
        <v>0.077738</v>
      </c>
      <c r="S16" s="30">
        <v>0.069502</v>
      </c>
      <c r="T16" s="30">
        <v>0.061647</v>
      </c>
      <c r="U16" s="30">
        <v>0.071271</v>
      </c>
      <c r="V16" s="30">
        <v>0.069178</v>
      </c>
      <c r="W16" s="30">
        <v>0.068969</v>
      </c>
      <c r="Z16" s="62" t="s">
        <v>283</v>
      </c>
      <c r="AA16" s="30">
        <v>0.23046</v>
      </c>
      <c r="AB16" s="30">
        <v>0.208626</v>
      </c>
      <c r="AC16" s="30">
        <v>0.230217</v>
      </c>
      <c r="AD16" s="30">
        <v>0.241621</v>
      </c>
      <c r="AE16" s="30">
        <v>0.241614</v>
      </c>
      <c r="AF16" s="30">
        <v>0.254931</v>
      </c>
      <c r="AG16" s="30">
        <v>0.259192</v>
      </c>
      <c r="AH16" s="30">
        <v>0.347192</v>
      </c>
      <c r="AI16" s="30">
        <v>0.469441</v>
      </c>
      <c r="AJ16" s="30">
        <v>0.624251</v>
      </c>
      <c r="AK16" s="30">
        <v>0.67144</v>
      </c>
      <c r="AL16" s="30">
        <v>0.730291</v>
      </c>
      <c r="AM16" s="30">
        <v>0.756872</v>
      </c>
      <c r="AN16" s="30">
        <v>0.726774</v>
      </c>
      <c r="AO16" s="30">
        <v>0.69231</v>
      </c>
      <c r="AP16" s="30">
        <v>0.693641</v>
      </c>
      <c r="AQ16" s="30">
        <v>0.731968</v>
      </c>
      <c r="AR16" s="30">
        <v>0.740396</v>
      </c>
      <c r="AS16" s="30">
        <v>0.771586</v>
      </c>
      <c r="AT16" s="30">
        <v>0.825834</v>
      </c>
      <c r="AU16" s="30">
        <v>0.824286</v>
      </c>
      <c r="AX16" s="62" t="s">
        <v>283</v>
      </c>
      <c r="AY16" s="30">
        <v>2.407765</v>
      </c>
      <c r="AZ16" s="30">
        <v>2.552632</v>
      </c>
      <c r="BA16" s="30">
        <v>2.563993</v>
      </c>
      <c r="BB16" s="30">
        <v>2.701766</v>
      </c>
      <c r="BC16" s="30">
        <v>2.762718</v>
      </c>
      <c r="BD16" s="30">
        <v>3.044583</v>
      </c>
      <c r="BE16" s="30">
        <v>3.198291</v>
      </c>
      <c r="BF16" s="30">
        <v>3.554565</v>
      </c>
      <c r="BG16" s="30">
        <v>3.776045</v>
      </c>
      <c r="BH16" s="30">
        <v>3.607848</v>
      </c>
      <c r="BI16" s="30">
        <v>3.685773</v>
      </c>
      <c r="BJ16" s="30">
        <v>4.100648</v>
      </c>
      <c r="BK16" s="30">
        <v>3.976963</v>
      </c>
      <c r="BL16" s="30">
        <v>4.117587</v>
      </c>
      <c r="BM16" s="30">
        <v>3.953244</v>
      </c>
      <c r="BN16" s="30">
        <v>4.304998</v>
      </c>
      <c r="BO16" s="30">
        <v>4.056746</v>
      </c>
      <c r="BP16" s="30">
        <v>4.093244</v>
      </c>
      <c r="BQ16" s="30">
        <v>4.912729</v>
      </c>
      <c r="BR16" s="30">
        <v>4.041886</v>
      </c>
      <c r="BS16" s="30">
        <v>4.087407</v>
      </c>
      <c r="BV16" s="62" t="s">
        <v>283</v>
      </c>
      <c r="BW16" s="30">
        <v>0.126975</v>
      </c>
      <c r="BX16" s="30">
        <v>0.119207</v>
      </c>
      <c r="BY16" s="30">
        <v>0.117983</v>
      </c>
      <c r="BZ16" s="30">
        <v>0.122776</v>
      </c>
      <c r="CA16" s="30">
        <v>0.122284</v>
      </c>
      <c r="CB16" s="30">
        <v>0.118666</v>
      </c>
      <c r="CC16" s="30">
        <v>0.111223</v>
      </c>
      <c r="CD16" s="30">
        <v>0.124577</v>
      </c>
      <c r="CE16" s="30">
        <v>0.131963</v>
      </c>
      <c r="CF16" s="30">
        <v>0.136609</v>
      </c>
      <c r="CG16" s="30">
        <v>0.139744</v>
      </c>
      <c r="CH16" s="30">
        <v>0.152749</v>
      </c>
      <c r="CI16" s="30">
        <v>0.179801</v>
      </c>
      <c r="CJ16" s="30">
        <v>0.171235</v>
      </c>
      <c r="CK16" s="30">
        <v>0.173027</v>
      </c>
      <c r="CL16" s="30">
        <v>0.169975</v>
      </c>
      <c r="CM16" s="30">
        <v>0.177385</v>
      </c>
      <c r="CN16" s="30">
        <v>0.190524</v>
      </c>
      <c r="CO16" s="30">
        <v>0.190387</v>
      </c>
      <c r="CP16" s="30">
        <v>0.186842</v>
      </c>
      <c r="CQ16" s="30">
        <v>0.195206</v>
      </c>
      <c r="CT16" s="62" t="s">
        <v>283</v>
      </c>
      <c r="CU16" s="30">
        <v>0.108457</v>
      </c>
      <c r="CV16" s="30">
        <v>0.125156</v>
      </c>
      <c r="CW16" s="30">
        <v>0.12927</v>
      </c>
      <c r="CX16" s="30">
        <v>0.122948</v>
      </c>
      <c r="CY16" s="30">
        <v>0.139853</v>
      </c>
      <c r="CZ16" s="30">
        <v>0.150618</v>
      </c>
      <c r="DA16" s="30">
        <v>0.179592</v>
      </c>
      <c r="DB16" s="30">
        <v>0.184514</v>
      </c>
      <c r="DC16" s="30">
        <v>0.215239</v>
      </c>
      <c r="DD16" s="30">
        <v>0.227581</v>
      </c>
      <c r="DE16" s="30">
        <v>0.305753</v>
      </c>
      <c r="DF16" s="30">
        <v>0.341755</v>
      </c>
      <c r="DG16" s="30">
        <v>0.358369</v>
      </c>
      <c r="DH16" s="30">
        <v>0.429459</v>
      </c>
      <c r="DI16" s="30">
        <v>0.46588</v>
      </c>
      <c r="DJ16" s="30">
        <v>0.523284</v>
      </c>
      <c r="DK16" s="30">
        <v>0.543323</v>
      </c>
      <c r="DL16" s="30">
        <v>0.609619</v>
      </c>
      <c r="DM16" s="30">
        <v>0.634482</v>
      </c>
      <c r="DN16" s="30">
        <v>0.657275</v>
      </c>
      <c r="DO16" s="30">
        <v>0.644996</v>
      </c>
      <c r="DR16" s="62" t="s">
        <v>283</v>
      </c>
      <c r="DS16" s="30">
        <v>0.978136</v>
      </c>
      <c r="DT16" s="30">
        <v>0.937322</v>
      </c>
      <c r="DU16" s="30">
        <v>0.971009</v>
      </c>
      <c r="DV16" s="30">
        <v>1.046376</v>
      </c>
      <c r="DW16" s="30">
        <v>1.144462</v>
      </c>
      <c r="DX16" s="30">
        <v>1.155775</v>
      </c>
      <c r="DY16" s="30">
        <v>1.198647</v>
      </c>
      <c r="DZ16" s="30">
        <v>1.458651</v>
      </c>
      <c r="EA16" s="30">
        <v>1.464926</v>
      </c>
      <c r="EB16" s="30">
        <v>1.392758</v>
      </c>
      <c r="EC16" s="30">
        <v>1.441219</v>
      </c>
      <c r="ED16" s="30">
        <v>1.541694</v>
      </c>
      <c r="EE16" s="30">
        <v>1.56634</v>
      </c>
      <c r="EF16" s="30">
        <v>1.554213</v>
      </c>
      <c r="EG16" s="30">
        <v>1.520063</v>
      </c>
      <c r="EH16" s="30">
        <v>1.615972</v>
      </c>
      <c r="EI16" s="30">
        <v>1.39365</v>
      </c>
      <c r="EJ16" s="30">
        <v>1.681877</v>
      </c>
      <c r="EK16" s="30">
        <v>1.648001</v>
      </c>
      <c r="EL16" s="30">
        <v>1.6275</v>
      </c>
      <c r="EM16" s="30">
        <v>1.710249</v>
      </c>
      <c r="EP16" s="62" t="s">
        <v>283</v>
      </c>
      <c r="EQ16" s="30">
        <v>0.721643</v>
      </c>
      <c r="ER16" s="30">
        <v>0.749961</v>
      </c>
      <c r="ES16" s="30">
        <v>0.801044</v>
      </c>
      <c r="ET16" s="30">
        <v>0.823714</v>
      </c>
      <c r="EU16" s="30">
        <v>0.867033</v>
      </c>
      <c r="EV16" s="30">
        <v>0.938037</v>
      </c>
      <c r="EW16" s="30">
        <v>0.994211</v>
      </c>
      <c r="EX16" s="30">
        <v>1.033775</v>
      </c>
      <c r="EY16" s="30">
        <v>1.046576</v>
      </c>
      <c r="EZ16" s="30">
        <v>1.109574</v>
      </c>
      <c r="FA16" s="30">
        <v>1.023961</v>
      </c>
      <c r="FB16" s="30">
        <v>1.225372</v>
      </c>
      <c r="FC16" s="30">
        <v>1.205032</v>
      </c>
      <c r="FD16" s="30">
        <v>1.249464</v>
      </c>
      <c r="FE16" s="30">
        <v>1.251055</v>
      </c>
      <c r="FF16" s="30">
        <v>1.285939</v>
      </c>
      <c r="FG16" s="30">
        <v>1.344696</v>
      </c>
      <c r="FH16" s="30">
        <v>1.520696</v>
      </c>
      <c r="FI16" s="30">
        <v>1.386009</v>
      </c>
      <c r="FJ16" s="30">
        <v>1.420537</v>
      </c>
      <c r="FK16" s="30">
        <v>1.548533</v>
      </c>
    </row>
    <row r="17" spans="2:167">
      <c r="B17" s="24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Z17" s="24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X17" s="24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V17" s="24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T17" s="24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R17" s="24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P17" s="24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</row>
    <row r="18" ht="13" spans="2:167">
      <c r="B18" s="9" t="s">
        <v>274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Z18" s="9" t="s">
        <v>274</v>
      </c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X18" s="9" t="s">
        <v>274</v>
      </c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V18" s="9" t="s">
        <v>274</v>
      </c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T18" s="9" t="s">
        <v>274</v>
      </c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R18" s="9" t="s">
        <v>274</v>
      </c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P18" s="9" t="s">
        <v>274</v>
      </c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</row>
    <row r="19" spans="2:167">
      <c r="B19" s="62" t="s">
        <v>279</v>
      </c>
      <c r="C19" s="30">
        <v>100</v>
      </c>
      <c r="D19" s="30">
        <v>100</v>
      </c>
      <c r="E19" s="30">
        <v>100</v>
      </c>
      <c r="F19" s="30">
        <v>100</v>
      </c>
      <c r="G19" s="30">
        <v>100</v>
      </c>
      <c r="H19" s="30">
        <v>100</v>
      </c>
      <c r="I19" s="30">
        <v>100</v>
      </c>
      <c r="J19" s="30">
        <v>99.948055</v>
      </c>
      <c r="K19" s="30">
        <v>99.879789</v>
      </c>
      <c r="L19" s="30">
        <v>99.562342</v>
      </c>
      <c r="M19" s="30">
        <v>99.540361</v>
      </c>
      <c r="N19" s="30">
        <v>99.554343</v>
      </c>
      <c r="O19" s="30">
        <v>99.514715</v>
      </c>
      <c r="P19" s="30">
        <v>99.365006</v>
      </c>
      <c r="Q19" s="30">
        <v>99.409213</v>
      </c>
      <c r="R19" s="30">
        <v>99.407222</v>
      </c>
      <c r="S19" s="30">
        <v>99.477428</v>
      </c>
      <c r="T19" s="30">
        <v>99.516213</v>
      </c>
      <c r="U19" s="30">
        <v>99.48034</v>
      </c>
      <c r="V19" s="30">
        <v>99.480936</v>
      </c>
      <c r="W19" s="30">
        <v>99.51359</v>
      </c>
      <c r="Z19" s="62" t="s">
        <v>279</v>
      </c>
      <c r="AA19" s="30">
        <v>99.523402</v>
      </c>
      <c r="AB19" s="30">
        <v>99.571654</v>
      </c>
      <c r="AC19" s="30">
        <v>99.532365</v>
      </c>
      <c r="AD19" s="30">
        <v>99.521091</v>
      </c>
      <c r="AE19" s="30">
        <v>99.52357</v>
      </c>
      <c r="AF19" s="30">
        <v>99.489826</v>
      </c>
      <c r="AG19" s="30">
        <v>99.501564</v>
      </c>
      <c r="AH19" s="30">
        <v>99.332065</v>
      </c>
      <c r="AI19" s="30">
        <v>99.11303</v>
      </c>
      <c r="AJ19" s="30">
        <v>98.848632</v>
      </c>
      <c r="AK19" s="30">
        <v>98.73516</v>
      </c>
      <c r="AL19" s="30">
        <v>98.669899</v>
      </c>
      <c r="AM19" s="30">
        <v>98.644681</v>
      </c>
      <c r="AN19" s="30">
        <v>98.733447</v>
      </c>
      <c r="AO19" s="30">
        <v>98.832803</v>
      </c>
      <c r="AP19" s="30">
        <v>98.784818</v>
      </c>
      <c r="AQ19" s="30">
        <v>98.707364</v>
      </c>
      <c r="AR19" s="30">
        <v>98.677408</v>
      </c>
      <c r="AS19" s="30">
        <v>98.669791</v>
      </c>
      <c r="AT19" s="30">
        <v>98.585871</v>
      </c>
      <c r="AU19" s="30">
        <v>98.67499</v>
      </c>
      <c r="AX19" s="62" t="s">
        <v>279</v>
      </c>
      <c r="AY19" s="30">
        <v>96.106722</v>
      </c>
      <c r="AZ19" s="30">
        <v>96.004704</v>
      </c>
      <c r="BA19" s="30">
        <v>95.760787</v>
      </c>
      <c r="BB19" s="30">
        <v>95.638561</v>
      </c>
      <c r="BC19" s="30">
        <v>95.738289</v>
      </c>
      <c r="BD19" s="30">
        <v>94.977271</v>
      </c>
      <c r="BE19" s="30">
        <v>94.784558</v>
      </c>
      <c r="BF19" s="30">
        <v>94.143586</v>
      </c>
      <c r="BG19" s="30">
        <v>93.905757</v>
      </c>
      <c r="BH19" s="30">
        <v>94.40059</v>
      </c>
      <c r="BI19" s="30">
        <v>94.308325</v>
      </c>
      <c r="BJ19" s="30">
        <v>93.601752</v>
      </c>
      <c r="BK19" s="30">
        <v>93.978681</v>
      </c>
      <c r="BL19" s="30">
        <v>93.828477</v>
      </c>
      <c r="BM19" s="30">
        <v>93.971353</v>
      </c>
      <c r="BN19" s="30">
        <v>93.565393</v>
      </c>
      <c r="BO19" s="30">
        <v>93.412973</v>
      </c>
      <c r="BP19" s="30">
        <v>93.422495</v>
      </c>
      <c r="BQ19" s="30">
        <v>91.974561</v>
      </c>
      <c r="BR19" s="30">
        <v>93.498083</v>
      </c>
      <c r="BS19" s="30">
        <v>93.607277</v>
      </c>
      <c r="BV19" s="62" t="s">
        <v>279</v>
      </c>
      <c r="BW19" s="30">
        <v>98.216226</v>
      </c>
      <c r="BX19" s="30">
        <v>98.352828</v>
      </c>
      <c r="BY19" s="30">
        <v>98.375957</v>
      </c>
      <c r="BZ19" s="30">
        <v>98.33101</v>
      </c>
      <c r="CA19" s="30">
        <v>98.393526</v>
      </c>
      <c r="CB19" s="30">
        <v>98.453019</v>
      </c>
      <c r="CC19" s="30">
        <v>98.399764</v>
      </c>
      <c r="CD19" s="30">
        <v>98.589751</v>
      </c>
      <c r="CE19" s="30">
        <v>98.516858</v>
      </c>
      <c r="CF19" s="30">
        <v>98.530581</v>
      </c>
      <c r="CG19" s="30">
        <v>98.462867</v>
      </c>
      <c r="CH19" s="30">
        <v>98.323336</v>
      </c>
      <c r="CI19" s="30">
        <v>98.188323</v>
      </c>
      <c r="CJ19" s="30">
        <v>98.243249</v>
      </c>
      <c r="CK19" s="30">
        <v>98.216414</v>
      </c>
      <c r="CL19" s="30">
        <v>98.24545</v>
      </c>
      <c r="CM19" s="30">
        <v>98.120756</v>
      </c>
      <c r="CN19" s="30">
        <v>98.025999</v>
      </c>
      <c r="CO19" s="30">
        <v>98.065127</v>
      </c>
      <c r="CP19" s="30">
        <v>98.099061</v>
      </c>
      <c r="CQ19" s="30">
        <v>98.07108</v>
      </c>
      <c r="CT19" s="62" t="s">
        <v>279</v>
      </c>
      <c r="CU19" s="30">
        <v>98.013812</v>
      </c>
      <c r="CV19" s="30">
        <v>97.733362</v>
      </c>
      <c r="CW19" s="30">
        <v>97.658463</v>
      </c>
      <c r="CX19" s="30">
        <v>97.800184</v>
      </c>
      <c r="CY19" s="30">
        <v>97.549382</v>
      </c>
      <c r="CZ19" s="30">
        <v>97.387632</v>
      </c>
      <c r="DA19" s="30">
        <v>96.884303</v>
      </c>
      <c r="DB19" s="30">
        <v>96.877871</v>
      </c>
      <c r="DC19" s="30">
        <v>96.461065</v>
      </c>
      <c r="DD19" s="30">
        <v>96.421803</v>
      </c>
      <c r="DE19" s="30">
        <v>95.38573</v>
      </c>
      <c r="DF19" s="30">
        <v>94.935333</v>
      </c>
      <c r="DG19" s="30">
        <v>94.4971</v>
      </c>
      <c r="DH19" s="30">
        <v>93.817557</v>
      </c>
      <c r="DI19" s="30">
        <v>93.396955</v>
      </c>
      <c r="DJ19" s="30">
        <v>92.490714</v>
      </c>
      <c r="DK19" s="30">
        <v>92.096515</v>
      </c>
      <c r="DL19" s="30">
        <v>91.058438</v>
      </c>
      <c r="DM19" s="30">
        <v>90.56133</v>
      </c>
      <c r="DN19" s="30">
        <v>90.064554</v>
      </c>
      <c r="DO19" s="30">
        <v>90.48694</v>
      </c>
      <c r="DR19" s="62" t="s">
        <v>279</v>
      </c>
      <c r="DS19" s="30">
        <v>94.025245</v>
      </c>
      <c r="DT19" s="30">
        <v>94.721829</v>
      </c>
      <c r="DU19" s="30">
        <v>94.589952</v>
      </c>
      <c r="DV19" s="30">
        <v>93.787622</v>
      </c>
      <c r="DW19" s="30">
        <v>93.297504</v>
      </c>
      <c r="DX19" s="30">
        <v>93.344592</v>
      </c>
      <c r="DY19" s="30">
        <v>93.311155</v>
      </c>
      <c r="DZ19" s="30">
        <v>92.106223</v>
      </c>
      <c r="EA19" s="30">
        <v>92.182265</v>
      </c>
      <c r="EB19" s="30">
        <v>92.549695</v>
      </c>
      <c r="EC19" s="30">
        <v>92.346228</v>
      </c>
      <c r="ED19" s="30">
        <v>91.977542</v>
      </c>
      <c r="EE19" s="30">
        <v>91.900406</v>
      </c>
      <c r="EF19" s="30">
        <v>92.052721</v>
      </c>
      <c r="EG19" s="30">
        <v>92.338788</v>
      </c>
      <c r="EH19" s="30">
        <v>92.005677</v>
      </c>
      <c r="EI19" s="30">
        <v>93.026099</v>
      </c>
      <c r="EJ19" s="30">
        <v>91.593587</v>
      </c>
      <c r="EK19" s="30">
        <v>91.591207</v>
      </c>
      <c r="EL19" s="30">
        <v>92.166704</v>
      </c>
      <c r="EM19" s="30">
        <v>92.257676</v>
      </c>
      <c r="EP19" s="62" t="s">
        <v>279</v>
      </c>
      <c r="EQ19" s="30">
        <v>96.959615</v>
      </c>
      <c r="ER19" s="30">
        <v>96.848416</v>
      </c>
      <c r="ES19" s="30">
        <v>96.736467</v>
      </c>
      <c r="ET19" s="30">
        <v>96.659542</v>
      </c>
      <c r="EU19" s="30">
        <v>96.696166</v>
      </c>
      <c r="EV19" s="30">
        <v>96.404087</v>
      </c>
      <c r="EW19" s="30">
        <v>96.159022</v>
      </c>
      <c r="EX19" s="30">
        <v>96.027091</v>
      </c>
      <c r="EY19" s="30">
        <v>96.132192</v>
      </c>
      <c r="EZ19" s="30">
        <v>95.893583</v>
      </c>
      <c r="FA19" s="30">
        <v>96.202809</v>
      </c>
      <c r="FB19" s="30">
        <v>95.417702</v>
      </c>
      <c r="FC19" s="30">
        <v>95.544806</v>
      </c>
      <c r="FD19" s="30">
        <v>95.497603</v>
      </c>
      <c r="FE19" s="30">
        <v>95.580465</v>
      </c>
      <c r="FF19" s="30">
        <v>95.200236</v>
      </c>
      <c r="FG19" s="30">
        <v>95.07635</v>
      </c>
      <c r="FH19" s="30">
        <v>94.826171</v>
      </c>
      <c r="FI19" s="30">
        <v>95.016737</v>
      </c>
      <c r="FJ19" s="30">
        <v>94.928298</v>
      </c>
      <c r="FK19" s="30">
        <v>94.750487</v>
      </c>
    </row>
    <row r="20" spans="2:167">
      <c r="B20" s="62" t="s">
        <v>283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0.051945</v>
      </c>
      <c r="K20" s="30">
        <v>0.120211</v>
      </c>
      <c r="L20" s="30">
        <v>0.437658</v>
      </c>
      <c r="M20" s="30">
        <v>0.459639</v>
      </c>
      <c r="N20" s="30">
        <v>0.445657</v>
      </c>
      <c r="O20" s="30">
        <v>0.485285</v>
      </c>
      <c r="P20" s="30">
        <v>0.634994</v>
      </c>
      <c r="Q20" s="30">
        <v>0.590787</v>
      </c>
      <c r="R20" s="30">
        <v>0.592778</v>
      </c>
      <c r="S20" s="30">
        <v>0.522572</v>
      </c>
      <c r="T20" s="30">
        <v>0.483787</v>
      </c>
      <c r="U20" s="30">
        <v>0.51966</v>
      </c>
      <c r="V20" s="30">
        <v>0.519064</v>
      </c>
      <c r="W20" s="30">
        <v>0.48641</v>
      </c>
      <c r="Z20" s="62" t="s">
        <v>283</v>
      </c>
      <c r="AA20" s="30">
        <v>0.476598</v>
      </c>
      <c r="AB20" s="30">
        <v>0.428346</v>
      </c>
      <c r="AC20" s="30">
        <v>0.467635</v>
      </c>
      <c r="AD20" s="30">
        <v>0.478909</v>
      </c>
      <c r="AE20" s="30">
        <v>0.47643</v>
      </c>
      <c r="AF20" s="30">
        <v>0.510174</v>
      </c>
      <c r="AG20" s="30">
        <v>0.498436</v>
      </c>
      <c r="AH20" s="30">
        <v>0.667935</v>
      </c>
      <c r="AI20" s="30">
        <v>0.88697</v>
      </c>
      <c r="AJ20" s="30">
        <v>1.151368</v>
      </c>
      <c r="AK20" s="30">
        <v>1.26484</v>
      </c>
      <c r="AL20" s="30">
        <v>1.330101</v>
      </c>
      <c r="AM20" s="30">
        <v>1.355319</v>
      </c>
      <c r="AN20" s="30">
        <v>1.266553</v>
      </c>
      <c r="AO20" s="30">
        <v>1.167197</v>
      </c>
      <c r="AP20" s="30">
        <v>1.215182</v>
      </c>
      <c r="AQ20" s="30">
        <v>1.292636</v>
      </c>
      <c r="AR20" s="30">
        <v>1.322592</v>
      </c>
      <c r="AS20" s="30">
        <v>1.330209</v>
      </c>
      <c r="AT20" s="30">
        <v>1.414129</v>
      </c>
      <c r="AU20" s="30">
        <v>1.32501</v>
      </c>
      <c r="AX20" s="62" t="s">
        <v>283</v>
      </c>
      <c r="AY20" s="30">
        <v>3.893278</v>
      </c>
      <c r="AZ20" s="30">
        <v>3.995296</v>
      </c>
      <c r="BA20" s="30">
        <v>4.239213</v>
      </c>
      <c r="BB20" s="30">
        <v>4.361439</v>
      </c>
      <c r="BC20" s="30">
        <v>4.261711</v>
      </c>
      <c r="BD20" s="30">
        <v>5.022729</v>
      </c>
      <c r="BE20" s="30">
        <v>5.215442</v>
      </c>
      <c r="BF20" s="30">
        <v>5.856414</v>
      </c>
      <c r="BG20" s="30">
        <v>6.094243</v>
      </c>
      <c r="BH20" s="30">
        <v>5.59941</v>
      </c>
      <c r="BI20" s="30">
        <v>5.691675</v>
      </c>
      <c r="BJ20" s="30">
        <v>6.398248</v>
      </c>
      <c r="BK20" s="30">
        <v>6.021319</v>
      </c>
      <c r="BL20" s="30">
        <v>6.171523</v>
      </c>
      <c r="BM20" s="30">
        <v>6.028647</v>
      </c>
      <c r="BN20" s="30">
        <v>6.434607</v>
      </c>
      <c r="BO20" s="30">
        <v>6.587027</v>
      </c>
      <c r="BP20" s="30">
        <v>6.577505</v>
      </c>
      <c r="BQ20" s="30">
        <v>8.025439</v>
      </c>
      <c r="BR20" s="30">
        <v>6.501917</v>
      </c>
      <c r="BS20" s="30">
        <v>6.392723</v>
      </c>
      <c r="BV20" s="62" t="s">
        <v>283</v>
      </c>
      <c r="BW20" s="30">
        <v>1.783774</v>
      </c>
      <c r="BX20" s="30">
        <v>1.647172</v>
      </c>
      <c r="BY20" s="30">
        <v>1.624043</v>
      </c>
      <c r="BZ20" s="30">
        <v>1.66899</v>
      </c>
      <c r="CA20" s="30">
        <v>1.606474</v>
      </c>
      <c r="CB20" s="30">
        <v>1.546981</v>
      </c>
      <c r="CC20" s="30">
        <v>1.600236</v>
      </c>
      <c r="CD20" s="30">
        <v>1.410249</v>
      </c>
      <c r="CE20" s="30">
        <v>1.483142</v>
      </c>
      <c r="CF20" s="30">
        <v>1.469419</v>
      </c>
      <c r="CG20" s="30">
        <v>1.537133</v>
      </c>
      <c r="CH20" s="30">
        <v>1.676664</v>
      </c>
      <c r="CI20" s="30">
        <v>1.811677</v>
      </c>
      <c r="CJ20" s="30">
        <v>1.756751</v>
      </c>
      <c r="CK20" s="30">
        <v>1.783586</v>
      </c>
      <c r="CL20" s="30">
        <v>1.75455</v>
      </c>
      <c r="CM20" s="30">
        <v>1.879244</v>
      </c>
      <c r="CN20" s="30">
        <v>1.974001</v>
      </c>
      <c r="CO20" s="30">
        <v>1.934873</v>
      </c>
      <c r="CP20" s="30">
        <v>1.900939</v>
      </c>
      <c r="CQ20" s="30">
        <v>1.92892</v>
      </c>
      <c r="CT20" s="62" t="s">
        <v>283</v>
      </c>
      <c r="CU20" s="30">
        <v>1.986188</v>
      </c>
      <c r="CV20" s="30">
        <v>2.266638</v>
      </c>
      <c r="CW20" s="30">
        <v>2.341537</v>
      </c>
      <c r="CX20" s="30">
        <v>2.199816</v>
      </c>
      <c r="CY20" s="30">
        <v>2.450618</v>
      </c>
      <c r="CZ20" s="30">
        <v>2.612368</v>
      </c>
      <c r="DA20" s="30">
        <v>3.115697</v>
      </c>
      <c r="DB20" s="30">
        <v>3.122129</v>
      </c>
      <c r="DC20" s="30">
        <v>3.538935</v>
      </c>
      <c r="DD20" s="30">
        <v>3.578197</v>
      </c>
      <c r="DE20" s="30">
        <v>4.61427</v>
      </c>
      <c r="DF20" s="30">
        <v>5.064667</v>
      </c>
      <c r="DG20" s="30">
        <v>5.5029</v>
      </c>
      <c r="DH20" s="30">
        <v>6.182443</v>
      </c>
      <c r="DI20" s="30">
        <v>6.603045</v>
      </c>
      <c r="DJ20" s="30">
        <v>7.509286</v>
      </c>
      <c r="DK20" s="30">
        <v>7.903485</v>
      </c>
      <c r="DL20" s="30">
        <v>8.941562</v>
      </c>
      <c r="DM20" s="30">
        <v>9.43867</v>
      </c>
      <c r="DN20" s="30">
        <v>9.935446</v>
      </c>
      <c r="DO20" s="30">
        <v>9.51306</v>
      </c>
      <c r="DR20" s="62" t="s">
        <v>283</v>
      </c>
      <c r="DS20" s="30">
        <v>5.974755</v>
      </c>
      <c r="DT20" s="30">
        <v>5.278171</v>
      </c>
      <c r="DU20" s="30">
        <v>5.410048</v>
      </c>
      <c r="DV20" s="30">
        <v>6.212378</v>
      </c>
      <c r="DW20" s="30">
        <v>6.702496</v>
      </c>
      <c r="DX20" s="30">
        <v>6.655408</v>
      </c>
      <c r="DY20" s="30">
        <v>6.688845</v>
      </c>
      <c r="DZ20" s="30">
        <v>7.893777</v>
      </c>
      <c r="EA20" s="30">
        <v>7.817735</v>
      </c>
      <c r="EB20" s="30">
        <v>7.450305</v>
      </c>
      <c r="EC20" s="30">
        <v>7.653772</v>
      </c>
      <c r="ED20" s="30">
        <v>8.022458</v>
      </c>
      <c r="EE20" s="30">
        <v>8.099594</v>
      </c>
      <c r="EF20" s="30">
        <v>7.947279</v>
      </c>
      <c r="EG20" s="30">
        <v>7.661212</v>
      </c>
      <c r="EH20" s="30">
        <v>7.994323</v>
      </c>
      <c r="EI20" s="30">
        <v>6.973901</v>
      </c>
      <c r="EJ20" s="30">
        <v>8.406413</v>
      </c>
      <c r="EK20" s="30">
        <v>8.408793</v>
      </c>
      <c r="EL20" s="30">
        <v>7.833296</v>
      </c>
      <c r="EM20" s="30">
        <v>7.742324</v>
      </c>
      <c r="EP20" s="62" t="s">
        <v>283</v>
      </c>
      <c r="EQ20" s="30">
        <v>3.040385</v>
      </c>
      <c r="ER20" s="30">
        <v>3.151584</v>
      </c>
      <c r="ES20" s="30">
        <v>3.263533</v>
      </c>
      <c r="ET20" s="30">
        <v>3.340458</v>
      </c>
      <c r="EU20" s="30">
        <v>3.303834</v>
      </c>
      <c r="EV20" s="30">
        <v>3.595913</v>
      </c>
      <c r="EW20" s="30">
        <v>3.840978</v>
      </c>
      <c r="EX20" s="30">
        <v>3.972909</v>
      </c>
      <c r="EY20" s="30">
        <v>3.867808</v>
      </c>
      <c r="EZ20" s="30">
        <v>4.106417</v>
      </c>
      <c r="FA20" s="30">
        <v>3.797191</v>
      </c>
      <c r="FB20" s="30">
        <v>4.582298</v>
      </c>
      <c r="FC20" s="30">
        <v>4.455194</v>
      </c>
      <c r="FD20" s="30">
        <v>4.502397</v>
      </c>
      <c r="FE20" s="30">
        <v>4.419535</v>
      </c>
      <c r="FF20" s="30">
        <v>4.799764</v>
      </c>
      <c r="FG20" s="30">
        <v>4.92365</v>
      </c>
      <c r="FH20" s="30">
        <v>5.173829</v>
      </c>
      <c r="FI20" s="30">
        <v>4.983263</v>
      </c>
      <c r="FJ20" s="30">
        <v>5.071702</v>
      </c>
      <c r="FK20" s="30">
        <v>5.249513</v>
      </c>
    </row>
    <row r="21" spans="2:146">
      <c r="B21" s="24"/>
      <c r="Z21" s="24"/>
      <c r="AX21" s="24"/>
      <c r="BV21" s="24"/>
      <c r="CT21" s="24"/>
      <c r="DR21" s="24"/>
      <c r="EP21" s="24"/>
    </row>
    <row r="22" ht="13" spans="2:146">
      <c r="B22" s="27" t="s">
        <v>295</v>
      </c>
      <c r="Z22" s="27" t="s">
        <v>295</v>
      </c>
      <c r="AX22" s="27" t="s">
        <v>295</v>
      </c>
      <c r="BV22" s="27" t="s">
        <v>295</v>
      </c>
      <c r="CT22" s="27" t="s">
        <v>295</v>
      </c>
      <c r="DR22" s="27" t="s">
        <v>295</v>
      </c>
      <c r="EP22" s="27" t="s">
        <v>295</v>
      </c>
    </row>
    <row r="23" spans="2:167">
      <c r="B23" s="28" t="s">
        <v>422</v>
      </c>
      <c r="C23" s="29">
        <v>885.75</v>
      </c>
      <c r="D23" s="29">
        <v>892.97</v>
      </c>
      <c r="E23" s="29">
        <v>902.7</v>
      </c>
      <c r="F23" s="29">
        <v>912.44</v>
      </c>
      <c r="G23" s="29">
        <v>921.18</v>
      </c>
      <c r="H23" s="29">
        <v>929</v>
      </c>
      <c r="I23" s="29">
        <v>934.37</v>
      </c>
      <c r="J23" s="29">
        <v>942.76</v>
      </c>
      <c r="K23" s="29">
        <v>955.19</v>
      </c>
      <c r="L23" s="29">
        <v>967.25</v>
      </c>
      <c r="M23" s="29">
        <v>963.259</v>
      </c>
      <c r="N23" s="29">
        <v>970.09</v>
      </c>
      <c r="O23" s="29">
        <v>975.082</v>
      </c>
      <c r="P23" s="29">
        <v>989.238</v>
      </c>
      <c r="Q23" s="29">
        <v>988</v>
      </c>
      <c r="R23" s="29">
        <v>995</v>
      </c>
      <c r="S23" s="29">
        <v>999</v>
      </c>
      <c r="T23" s="29">
        <v>1006</v>
      </c>
      <c r="U23" s="29">
        <v>1017</v>
      </c>
      <c r="V23" s="29">
        <v>1028</v>
      </c>
      <c r="W23" s="29">
        <v>1034.67</v>
      </c>
      <c r="Z23" s="28" t="s">
        <v>422</v>
      </c>
      <c r="AA23" s="29">
        <v>2991.17</v>
      </c>
      <c r="AB23" s="29">
        <v>3033.14</v>
      </c>
      <c r="AC23" s="29">
        <v>3075.94</v>
      </c>
      <c r="AD23" s="29">
        <v>3121.1</v>
      </c>
      <c r="AE23" s="29">
        <v>3169.7</v>
      </c>
      <c r="AF23" s="29">
        <v>3220.66</v>
      </c>
      <c r="AG23" s="29">
        <v>3267.66</v>
      </c>
      <c r="AH23" s="29">
        <v>3307.09</v>
      </c>
      <c r="AI23" s="29">
        <v>3351.04</v>
      </c>
      <c r="AJ23" s="29">
        <v>3398.34</v>
      </c>
      <c r="AK23" s="29">
        <v>3332.76</v>
      </c>
      <c r="AL23" s="29">
        <v>3365.566</v>
      </c>
      <c r="AM23" s="29">
        <v>3405</v>
      </c>
      <c r="AN23" s="29">
        <v>3477.041</v>
      </c>
      <c r="AO23" s="29">
        <v>3513</v>
      </c>
      <c r="AP23" s="29">
        <v>3547</v>
      </c>
      <c r="AQ23" s="29">
        <v>3580</v>
      </c>
      <c r="AR23" s="29">
        <v>3558</v>
      </c>
      <c r="AS23" s="29">
        <v>3594.5</v>
      </c>
      <c r="AT23" s="29">
        <v>3631</v>
      </c>
      <c r="AU23" s="29">
        <v>3656.12</v>
      </c>
      <c r="AX23" s="28" t="s">
        <v>422</v>
      </c>
      <c r="AY23" s="29">
        <v>4290.9</v>
      </c>
      <c r="AZ23" s="29">
        <v>4374.75</v>
      </c>
      <c r="BA23" s="29">
        <v>4450.24</v>
      </c>
      <c r="BB23" s="29">
        <v>4519.01</v>
      </c>
      <c r="BC23" s="29">
        <v>4590.99</v>
      </c>
      <c r="BD23" s="29">
        <v>4673.54</v>
      </c>
      <c r="BE23" s="29">
        <v>4736.82</v>
      </c>
      <c r="BF23" s="29">
        <v>4802.27</v>
      </c>
      <c r="BG23" s="29">
        <v>4878.3</v>
      </c>
      <c r="BH23" s="29">
        <v>4950.67</v>
      </c>
      <c r="BI23" s="29">
        <v>4962.134</v>
      </c>
      <c r="BJ23" s="29">
        <v>5023.807</v>
      </c>
      <c r="BK23" s="29">
        <v>5097</v>
      </c>
      <c r="BL23" s="29">
        <v>5136.783</v>
      </c>
      <c r="BM23" s="29">
        <v>5196</v>
      </c>
      <c r="BN23" s="29">
        <v>5250</v>
      </c>
      <c r="BO23" s="29">
        <v>5322</v>
      </c>
      <c r="BP23" s="29">
        <v>5360</v>
      </c>
      <c r="BQ23" s="29">
        <v>5445.5</v>
      </c>
      <c r="BR23" s="29">
        <v>5531</v>
      </c>
      <c r="BS23" s="29">
        <v>5596.218</v>
      </c>
      <c r="BV23" s="28" t="s">
        <v>422</v>
      </c>
      <c r="BW23" s="29">
        <v>426.5</v>
      </c>
      <c r="BX23" s="29">
        <v>429.71</v>
      </c>
      <c r="BY23" s="29">
        <v>434.06</v>
      </c>
      <c r="BZ23" s="29">
        <v>438.84</v>
      </c>
      <c r="CA23" s="29">
        <v>443.47</v>
      </c>
      <c r="CB23" s="29">
        <v>446.61</v>
      </c>
      <c r="CC23" s="29">
        <v>450.09</v>
      </c>
      <c r="CD23" s="29">
        <v>455.58</v>
      </c>
      <c r="CE23" s="29">
        <v>462.55</v>
      </c>
      <c r="CF23" s="29">
        <v>471.09</v>
      </c>
      <c r="CG23" s="29">
        <v>465.954</v>
      </c>
      <c r="CH23" s="29">
        <v>471.246</v>
      </c>
      <c r="CI23" s="29">
        <v>474</v>
      </c>
      <c r="CJ23" s="29">
        <v>479.234</v>
      </c>
      <c r="CK23" s="29">
        <v>473</v>
      </c>
      <c r="CL23" s="29">
        <v>477</v>
      </c>
      <c r="CM23" s="29">
        <v>484.5</v>
      </c>
      <c r="CN23" s="29">
        <v>482</v>
      </c>
      <c r="CO23" s="29">
        <v>486</v>
      </c>
      <c r="CP23" s="29">
        <v>490</v>
      </c>
      <c r="CQ23" s="29">
        <v>492.011</v>
      </c>
      <c r="CT23" s="28" t="s">
        <v>422</v>
      </c>
      <c r="CU23" s="29">
        <v>373.26</v>
      </c>
      <c r="CV23" s="29">
        <v>372.73</v>
      </c>
      <c r="CW23" s="29">
        <v>373.09</v>
      </c>
      <c r="CX23" s="29">
        <v>374.67</v>
      </c>
      <c r="CY23" s="29">
        <v>376.68</v>
      </c>
      <c r="CZ23" s="29">
        <v>377.82</v>
      </c>
      <c r="DA23" s="29">
        <v>378.19</v>
      </c>
      <c r="DB23" s="29">
        <v>384.78</v>
      </c>
      <c r="DC23" s="29">
        <v>393.67</v>
      </c>
      <c r="DD23" s="29">
        <v>401.34</v>
      </c>
      <c r="DE23" s="29">
        <v>407.294</v>
      </c>
      <c r="DF23" s="29">
        <v>413.12</v>
      </c>
      <c r="DG23" s="29">
        <v>418</v>
      </c>
      <c r="DH23" s="29">
        <v>418.321</v>
      </c>
      <c r="DI23" s="29">
        <v>423</v>
      </c>
      <c r="DJ23" s="29">
        <v>427</v>
      </c>
      <c r="DK23" s="29">
        <v>431</v>
      </c>
      <c r="DL23" s="29">
        <v>429</v>
      </c>
      <c r="DM23" s="29">
        <v>431.5</v>
      </c>
      <c r="DN23" s="29">
        <v>434</v>
      </c>
      <c r="DO23" s="29">
        <v>437.525</v>
      </c>
      <c r="DR23" s="28" t="s">
        <v>422</v>
      </c>
      <c r="DS23" s="29">
        <v>1103.53</v>
      </c>
      <c r="DT23" s="29">
        <v>1130.48</v>
      </c>
      <c r="DU23" s="29">
        <v>1153.56</v>
      </c>
      <c r="DV23" s="29">
        <v>1175.68</v>
      </c>
      <c r="DW23" s="29">
        <v>1198.68</v>
      </c>
      <c r="DX23" s="29">
        <v>1231.35</v>
      </c>
      <c r="DY23" s="29">
        <v>1280.84</v>
      </c>
      <c r="DZ23" s="29">
        <v>1317.33</v>
      </c>
      <c r="EA23" s="29">
        <v>1346.58</v>
      </c>
      <c r="EB23" s="29">
        <v>1381.95</v>
      </c>
      <c r="EC23" s="29">
        <v>1417.93</v>
      </c>
      <c r="ED23" s="29">
        <v>1450.051</v>
      </c>
      <c r="EE23" s="29">
        <v>1459</v>
      </c>
      <c r="EF23" s="29">
        <v>1494.759</v>
      </c>
      <c r="EG23" s="29">
        <v>1514</v>
      </c>
      <c r="EH23" s="29">
        <v>1534</v>
      </c>
      <c r="EI23" s="29">
        <v>1543</v>
      </c>
      <c r="EJ23" s="29">
        <v>1543</v>
      </c>
      <c r="EK23" s="29">
        <v>1570</v>
      </c>
      <c r="EL23" s="29">
        <v>1597</v>
      </c>
      <c r="EM23" s="29">
        <v>1622.848</v>
      </c>
      <c r="EP23" s="28" t="s">
        <v>422</v>
      </c>
      <c r="EQ23" s="29">
        <v>1580.51</v>
      </c>
      <c r="ER23" s="29">
        <v>1603.34</v>
      </c>
      <c r="ES23" s="29">
        <v>1624.065</v>
      </c>
      <c r="ET23" s="29">
        <v>1647.55</v>
      </c>
      <c r="EU23" s="29">
        <v>1674.62</v>
      </c>
      <c r="EV23" s="29">
        <v>1707.8</v>
      </c>
      <c r="EW23" s="29">
        <v>1707.6</v>
      </c>
      <c r="EX23" s="29">
        <v>1775.31</v>
      </c>
      <c r="EY23" s="29">
        <v>1777.04</v>
      </c>
      <c r="EZ23" s="29">
        <v>1846.35</v>
      </c>
      <c r="FA23" s="29">
        <v>1828.21</v>
      </c>
      <c r="FB23" s="29">
        <v>1857.604</v>
      </c>
      <c r="FC23" s="29">
        <v>1878.15</v>
      </c>
      <c r="FD23" s="29">
        <v>1880.836</v>
      </c>
      <c r="FE23" s="29">
        <v>1883.535</v>
      </c>
      <c r="FF23" s="29">
        <v>1906.508</v>
      </c>
      <c r="FG23" s="29">
        <v>1936.015</v>
      </c>
      <c r="FH23" s="29">
        <v>1989.3</v>
      </c>
      <c r="FI23" s="29">
        <v>2024.1</v>
      </c>
      <c r="FJ23" s="29">
        <v>2059.47</v>
      </c>
      <c r="FK23" s="29">
        <v>2085.748</v>
      </c>
    </row>
    <row r="24" spans="2:167">
      <c r="B24" s="24"/>
      <c r="Z24" s="24"/>
      <c r="AX24" s="24"/>
      <c r="BV24" s="24"/>
      <c r="CT24" s="24"/>
      <c r="DR24" s="24"/>
      <c r="EP24" s="24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</row>
    <row r="25" ht="13" spans="1:167">
      <c r="A25" s="7"/>
      <c r="B25" s="27" t="s">
        <v>423</v>
      </c>
      <c r="C25" s="26">
        <v>15.190279</v>
      </c>
      <c r="D25" s="26">
        <v>15.396722</v>
      </c>
      <c r="E25" s="26">
        <v>15.232426</v>
      </c>
      <c r="F25" s="26">
        <v>14.920889</v>
      </c>
      <c r="G25" s="26">
        <v>14.632491</v>
      </c>
      <c r="H25" s="26">
        <v>14.813955</v>
      </c>
      <c r="I25" s="26">
        <v>14.832755</v>
      </c>
      <c r="J25" s="26">
        <v>14.569424</v>
      </c>
      <c r="K25" s="26">
        <v>14.023595</v>
      </c>
      <c r="L25" s="26">
        <v>13.778791</v>
      </c>
      <c r="M25" s="26">
        <v>13.85396</v>
      </c>
      <c r="N25" s="26">
        <v>13.735785</v>
      </c>
      <c r="O25" s="26">
        <v>14.374607</v>
      </c>
      <c r="P25" s="26">
        <v>14.413537</v>
      </c>
      <c r="Q25" s="26">
        <v>13.674631</v>
      </c>
      <c r="R25" s="26">
        <v>13.180126</v>
      </c>
      <c r="S25" s="26">
        <v>13.313249</v>
      </c>
      <c r="T25" s="26">
        <v>12.66655</v>
      </c>
      <c r="U25" s="26">
        <v>13.48566</v>
      </c>
      <c r="V25" s="26">
        <v>12.964505</v>
      </c>
      <c r="W25" s="26">
        <v>13.703983</v>
      </c>
      <c r="Y25" s="7"/>
      <c r="Z25" s="27" t="s">
        <v>423</v>
      </c>
      <c r="AA25" s="26">
        <v>16.165969</v>
      </c>
      <c r="AB25" s="26">
        <v>16.05764</v>
      </c>
      <c r="AC25" s="26">
        <v>16.0049</v>
      </c>
      <c r="AD25" s="26">
        <v>16.164971</v>
      </c>
      <c r="AE25" s="26">
        <v>15.999439</v>
      </c>
      <c r="AF25" s="26">
        <v>15.51527</v>
      </c>
      <c r="AG25" s="26">
        <v>15.913814</v>
      </c>
      <c r="AH25" s="26">
        <v>15.717724</v>
      </c>
      <c r="AI25" s="26">
        <v>15.794027</v>
      </c>
      <c r="AJ25" s="26">
        <v>15.95431</v>
      </c>
      <c r="AK25" s="26">
        <v>15.928217</v>
      </c>
      <c r="AL25" s="26">
        <v>16.313729</v>
      </c>
      <c r="AM25" s="26">
        <v>16.400766</v>
      </c>
      <c r="AN25" s="26">
        <v>16.503131</v>
      </c>
      <c r="AO25" s="26">
        <v>16.884121</v>
      </c>
      <c r="AP25" s="26">
        <v>16.092834</v>
      </c>
      <c r="AQ25" s="26">
        <v>15.817325</v>
      </c>
      <c r="AR25" s="26">
        <v>15.733737</v>
      </c>
      <c r="AS25" s="26">
        <v>16.137104</v>
      </c>
      <c r="AT25" s="26">
        <v>16.083394</v>
      </c>
      <c r="AU25" s="26">
        <v>17.015257</v>
      </c>
      <c r="AW25" s="7"/>
      <c r="AX25" s="27" t="s">
        <v>423</v>
      </c>
      <c r="AY25" s="26">
        <v>14.412862</v>
      </c>
      <c r="AZ25" s="26">
        <v>14.604477</v>
      </c>
      <c r="BA25" s="26">
        <v>13.590896</v>
      </c>
      <c r="BB25" s="26">
        <v>13.708018</v>
      </c>
      <c r="BC25" s="26">
        <v>14.120376</v>
      </c>
      <c r="BD25" s="26">
        <v>12.970063</v>
      </c>
      <c r="BE25" s="26">
        <v>12.946131</v>
      </c>
      <c r="BF25" s="26">
        <v>12.638866</v>
      </c>
      <c r="BG25" s="26">
        <v>12.70132</v>
      </c>
      <c r="BH25" s="26">
        <v>13.014935</v>
      </c>
      <c r="BI25" s="26">
        <v>13.050286</v>
      </c>
      <c r="BJ25" s="26">
        <v>12.757292</v>
      </c>
      <c r="BK25" s="26">
        <v>12.958217</v>
      </c>
      <c r="BL25" s="26">
        <v>12.988506</v>
      </c>
      <c r="BM25" s="26">
        <v>12.620153</v>
      </c>
      <c r="BN25" s="26">
        <v>12.743586</v>
      </c>
      <c r="BO25" s="26">
        <v>11.572135</v>
      </c>
      <c r="BP25" s="26">
        <v>11.610253</v>
      </c>
      <c r="BQ25" s="26">
        <v>11.241292</v>
      </c>
      <c r="BR25" s="26">
        <v>11.239292</v>
      </c>
      <c r="BS25" s="26">
        <v>11.425293</v>
      </c>
      <c r="BU25" s="7"/>
      <c r="BV25" s="27" t="s">
        <v>423</v>
      </c>
      <c r="BW25" s="26">
        <v>16.690154</v>
      </c>
      <c r="BX25" s="26">
        <v>16.841687</v>
      </c>
      <c r="BY25" s="26">
        <v>16.736755</v>
      </c>
      <c r="BZ25" s="26">
        <v>16.763034</v>
      </c>
      <c r="CA25" s="26">
        <v>17.164574</v>
      </c>
      <c r="CB25" s="26">
        <v>17.175612</v>
      </c>
      <c r="CC25" s="26">
        <v>15.442302</v>
      </c>
      <c r="CD25" s="26">
        <v>19.389998</v>
      </c>
      <c r="CE25" s="26">
        <v>19.235883</v>
      </c>
      <c r="CF25" s="26">
        <v>19.734635</v>
      </c>
      <c r="CG25" s="26">
        <v>19.510938</v>
      </c>
      <c r="CH25" s="26">
        <v>19.332364</v>
      </c>
      <c r="CI25" s="26">
        <v>20.937946</v>
      </c>
      <c r="CJ25" s="26">
        <v>20.339214</v>
      </c>
      <c r="CK25" s="26">
        <v>20.509721</v>
      </c>
      <c r="CL25" s="26">
        <v>20.309546</v>
      </c>
      <c r="CM25" s="26">
        <v>19.48228</v>
      </c>
      <c r="CN25" s="26">
        <v>20.024206</v>
      </c>
      <c r="CO25" s="26">
        <v>20.246451</v>
      </c>
      <c r="CP25" s="26">
        <v>20.059064</v>
      </c>
      <c r="CQ25" s="26">
        <v>20.568553</v>
      </c>
      <c r="CS25" s="7"/>
      <c r="CT25" s="27" t="s">
        <v>423</v>
      </c>
      <c r="CU25" s="26">
        <v>14.629418</v>
      </c>
      <c r="CV25" s="26">
        <v>14.814052</v>
      </c>
      <c r="CW25" s="26">
        <v>14.797325</v>
      </c>
      <c r="CX25" s="26">
        <v>14.917201</v>
      </c>
      <c r="CY25" s="26">
        <v>15.150353</v>
      </c>
      <c r="CZ25" s="26">
        <v>15.260089</v>
      </c>
      <c r="DA25" s="26">
        <v>15.241313</v>
      </c>
      <c r="DB25" s="26">
        <v>15.359139</v>
      </c>
      <c r="DC25" s="26">
        <v>15.449567</v>
      </c>
      <c r="DD25" s="26">
        <v>15.847434</v>
      </c>
      <c r="DE25" s="26">
        <v>16.26896</v>
      </c>
      <c r="DF25" s="26">
        <v>16.33383</v>
      </c>
      <c r="DG25" s="26">
        <v>15.579843</v>
      </c>
      <c r="DH25" s="26">
        <v>16.605501</v>
      </c>
      <c r="DI25" s="26">
        <v>16.679752</v>
      </c>
      <c r="DJ25" s="26">
        <v>16.319657</v>
      </c>
      <c r="DK25" s="26">
        <v>15.950041</v>
      </c>
      <c r="DL25" s="26">
        <v>15.892345</v>
      </c>
      <c r="DM25" s="26">
        <v>15.578579</v>
      </c>
      <c r="DN25" s="26">
        <v>15.242995</v>
      </c>
      <c r="DO25" s="26">
        <v>15.496499</v>
      </c>
      <c r="DQ25" s="7"/>
      <c r="DR25" s="27" t="s">
        <v>423</v>
      </c>
      <c r="DS25" s="26">
        <v>14.835254</v>
      </c>
      <c r="DT25" s="26">
        <v>15.708777</v>
      </c>
      <c r="DU25" s="26">
        <v>15.559009</v>
      </c>
      <c r="DV25" s="26">
        <v>14.326525</v>
      </c>
      <c r="DW25" s="26">
        <v>14.244968</v>
      </c>
      <c r="DX25" s="26">
        <v>14.103176</v>
      </c>
      <c r="DY25" s="26">
        <v>13.990885</v>
      </c>
      <c r="DZ25" s="26">
        <v>14.02723</v>
      </c>
      <c r="EA25" s="26">
        <v>13.915626</v>
      </c>
      <c r="EB25" s="26">
        <v>13.52724</v>
      </c>
      <c r="EC25" s="26">
        <v>13.280054</v>
      </c>
      <c r="ED25" s="26">
        <v>13.252798</v>
      </c>
      <c r="EE25" s="26">
        <v>13.254627</v>
      </c>
      <c r="EF25" s="26">
        <v>13.083411</v>
      </c>
      <c r="EG25" s="26">
        <v>13.105041</v>
      </c>
      <c r="EH25" s="26">
        <v>13.177314</v>
      </c>
      <c r="EI25" s="26">
        <v>12.951263</v>
      </c>
      <c r="EJ25" s="26">
        <v>12.966344</v>
      </c>
      <c r="EK25" s="26">
        <v>12.48315</v>
      </c>
      <c r="EL25" s="26">
        <v>13.009824</v>
      </c>
      <c r="EM25" s="26">
        <v>13.611625</v>
      </c>
      <c r="EO25" s="7"/>
      <c r="EP25" s="27" t="s">
        <v>423</v>
      </c>
      <c r="EQ25" s="26">
        <v>15.017468</v>
      </c>
      <c r="ER25" s="26">
        <v>14.841715</v>
      </c>
      <c r="ES25" s="26">
        <v>15.113502</v>
      </c>
      <c r="ET25" s="26">
        <v>14.966899</v>
      </c>
      <c r="EU25" s="26">
        <v>15.671159</v>
      </c>
      <c r="EV25" s="26">
        <v>15.274731</v>
      </c>
      <c r="EW25" s="26">
        <v>15.158307</v>
      </c>
      <c r="EX25" s="26">
        <v>14.656942</v>
      </c>
      <c r="EY25" s="26">
        <v>15.226796</v>
      </c>
      <c r="EZ25" s="26">
        <v>14.634544</v>
      </c>
      <c r="FA25" s="26">
        <v>14.750089</v>
      </c>
      <c r="FB25" s="26">
        <v>14.395656</v>
      </c>
      <c r="FC25" s="26">
        <v>14.401294</v>
      </c>
      <c r="FD25" s="26">
        <v>14.754654</v>
      </c>
      <c r="FE25" s="26">
        <v>15.028861</v>
      </c>
      <c r="FF25" s="26">
        <v>14.052767</v>
      </c>
      <c r="FG25" s="26">
        <v>14.106796</v>
      </c>
      <c r="FH25" s="26">
        <v>14.775089</v>
      </c>
      <c r="FI25" s="26">
        <v>13.741061</v>
      </c>
      <c r="FJ25" s="26">
        <v>13.600141</v>
      </c>
      <c r="FK25" s="26">
        <v>14.142937</v>
      </c>
    </row>
    <row r="26" spans="2:167">
      <c r="B26" s="24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Z26" s="24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X26" s="24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V26" s="24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T26" s="24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R26" s="24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P26" s="24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</row>
    <row r="27" spans="2:167">
      <c r="B27" s="24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Z27" s="24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X27" s="24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V27" s="24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T27" s="24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R27" s="24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P27" s="24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</row>
    <row r="28" ht="29.5" spans="1:167">
      <c r="A28" s="7"/>
      <c r="B28" s="13" t="s">
        <v>439</v>
      </c>
      <c r="C28" s="26">
        <v>0</v>
      </c>
      <c r="D28" s="26">
        <v>0</v>
      </c>
      <c r="E28" s="26">
        <v>0</v>
      </c>
      <c r="F28" s="26">
        <v>0</v>
      </c>
      <c r="G28" s="26">
        <v>0</v>
      </c>
      <c r="H28" s="26">
        <v>0</v>
      </c>
      <c r="I28" s="26">
        <v>0</v>
      </c>
      <c r="J28" s="26">
        <v>0.000348</v>
      </c>
      <c r="K28" s="26">
        <v>0.000785</v>
      </c>
      <c r="L28" s="26">
        <v>0.002848</v>
      </c>
      <c r="M28" s="26">
        <v>0.002987</v>
      </c>
      <c r="N28" s="26">
        <v>0.002896</v>
      </c>
      <c r="O28" s="26">
        <v>0.003309</v>
      </c>
      <c r="P28" s="26">
        <v>0.004423</v>
      </c>
      <c r="Q28" s="26">
        <v>0.003896</v>
      </c>
      <c r="R28" s="26">
        <v>0.003786</v>
      </c>
      <c r="S28" s="26">
        <v>0.003428</v>
      </c>
      <c r="T28" s="26">
        <v>0.003042</v>
      </c>
      <c r="U28" s="26">
        <v>0.003501</v>
      </c>
      <c r="V28" s="26">
        <v>0.003404</v>
      </c>
      <c r="W28" s="26">
        <v>0.003394</v>
      </c>
      <c r="Y28" s="7"/>
      <c r="Z28" s="13" t="s">
        <v>439</v>
      </c>
      <c r="AA28" s="26">
        <v>0.011454</v>
      </c>
      <c r="AB28" s="26">
        <v>0.010351</v>
      </c>
      <c r="AC28" s="26">
        <v>0.011393</v>
      </c>
      <c r="AD28" s="26">
        <v>0.011902</v>
      </c>
      <c r="AE28" s="26">
        <v>0.011877</v>
      </c>
      <c r="AF28" s="26">
        <v>0.012493</v>
      </c>
      <c r="AG28" s="26">
        <v>0.01264</v>
      </c>
      <c r="AH28" s="26">
        <v>0.016937</v>
      </c>
      <c r="AI28" s="26">
        <v>0.022935</v>
      </c>
      <c r="AJ28" s="26">
        <v>0.030484</v>
      </c>
      <c r="AK28" s="26">
        <v>0.032752</v>
      </c>
      <c r="AL28" s="26">
        <v>0.035629</v>
      </c>
      <c r="AM28" s="26">
        <v>0.036987</v>
      </c>
      <c r="AN28" s="26">
        <v>0.035454</v>
      </c>
      <c r="AO28" s="26">
        <v>0.033608</v>
      </c>
      <c r="AP28" s="26">
        <v>0.033974</v>
      </c>
      <c r="AQ28" s="26">
        <v>0.035975</v>
      </c>
      <c r="AR28" s="26">
        <v>0.036547</v>
      </c>
      <c r="AS28" s="26">
        <v>0.038053</v>
      </c>
      <c r="AT28" s="26">
        <v>0.040728</v>
      </c>
      <c r="AU28" s="26">
        <v>0.040652</v>
      </c>
      <c r="AW28" s="7"/>
      <c r="AX28" s="13" t="s">
        <v>439</v>
      </c>
      <c r="AY28" s="26">
        <v>0.119744</v>
      </c>
      <c r="AZ28" s="26">
        <v>0.126729</v>
      </c>
      <c r="BA28" s="26">
        <v>0.126972</v>
      </c>
      <c r="BB28" s="26">
        <v>0.133178</v>
      </c>
      <c r="BC28" s="26">
        <v>0.13591</v>
      </c>
      <c r="BD28" s="26">
        <v>0.149278</v>
      </c>
      <c r="BE28" s="26">
        <v>0.156035</v>
      </c>
      <c r="BF28" s="26">
        <v>0.173494</v>
      </c>
      <c r="BG28" s="26">
        <v>0.184499</v>
      </c>
      <c r="BH28" s="26">
        <v>0.176012</v>
      </c>
      <c r="BI28" s="26">
        <v>0.179955</v>
      </c>
      <c r="BJ28" s="26">
        <v>0.200222</v>
      </c>
      <c r="BK28" s="26">
        <v>0.194986</v>
      </c>
      <c r="BL28" s="26">
        <v>0.202162</v>
      </c>
      <c r="BM28" s="26">
        <v>0.193384</v>
      </c>
      <c r="BN28" s="26">
        <v>0.21087</v>
      </c>
      <c r="BO28" s="26">
        <v>0.200241</v>
      </c>
      <c r="BP28" s="26">
        <v>0.202167</v>
      </c>
      <c r="BQ28" s="26">
        <v>0.241651</v>
      </c>
      <c r="BR28" s="26">
        <v>0.198815</v>
      </c>
      <c r="BS28" s="26">
        <v>0.201055</v>
      </c>
      <c r="BU28" s="7"/>
      <c r="BV28" s="13" t="s">
        <v>439</v>
      </c>
      <c r="BW28" s="26">
        <v>0.006309</v>
      </c>
      <c r="BX28" s="26">
        <v>0.005914</v>
      </c>
      <c r="BY28" s="26">
        <v>0.005839</v>
      </c>
      <c r="BZ28" s="26">
        <v>0.006049</v>
      </c>
      <c r="CA28" s="26">
        <v>0.006013</v>
      </c>
      <c r="CB28" s="26">
        <v>0.005818</v>
      </c>
      <c r="CC28" s="26">
        <v>0.005426</v>
      </c>
      <c r="CD28" s="26">
        <v>0.006075</v>
      </c>
      <c r="CE28" s="26">
        <v>0.006438</v>
      </c>
      <c r="CF28" s="26">
        <v>0.006656</v>
      </c>
      <c r="CG28" s="26">
        <v>0.006796</v>
      </c>
      <c r="CH28" s="26">
        <v>0.007437</v>
      </c>
      <c r="CI28" s="26">
        <v>0.008744</v>
      </c>
      <c r="CJ28" s="26">
        <v>0.008306</v>
      </c>
      <c r="CK28" s="26">
        <v>0.00837</v>
      </c>
      <c r="CL28" s="26">
        <v>0.008303</v>
      </c>
      <c r="CM28" s="26">
        <v>0.008669</v>
      </c>
      <c r="CN28" s="26">
        <v>0.009344</v>
      </c>
      <c r="CO28" s="26">
        <v>0.009337</v>
      </c>
      <c r="CP28" s="26">
        <v>0.009163</v>
      </c>
      <c r="CQ28" s="26">
        <v>0.009574</v>
      </c>
      <c r="CS28" s="7"/>
      <c r="CT28" s="13" t="s">
        <v>439</v>
      </c>
      <c r="CU28" s="26">
        <v>0.005273</v>
      </c>
      <c r="CV28" s="26">
        <v>0.006102</v>
      </c>
      <c r="CW28" s="26">
        <v>0.006315</v>
      </c>
      <c r="CX28" s="26">
        <v>0.006005</v>
      </c>
      <c r="CY28" s="26">
        <v>0.006848</v>
      </c>
      <c r="CZ28" s="26">
        <v>0.007383</v>
      </c>
      <c r="DA28" s="26">
        <v>0.008761</v>
      </c>
      <c r="DB28" s="26">
        <v>0.008997</v>
      </c>
      <c r="DC28" s="26">
        <v>0.010503</v>
      </c>
      <c r="DD28" s="26">
        <v>0.011089</v>
      </c>
      <c r="DE28" s="26">
        <v>0.014851</v>
      </c>
      <c r="DF28" s="26">
        <v>0.016638</v>
      </c>
      <c r="DG28" s="26">
        <v>0.017443</v>
      </c>
      <c r="DH28" s="26">
        <v>0.020849</v>
      </c>
      <c r="DI28" s="26">
        <v>0.022568</v>
      </c>
      <c r="DJ28" s="26">
        <v>0.025231</v>
      </c>
      <c r="DK28" s="26">
        <v>0.026567</v>
      </c>
      <c r="DL28" s="26">
        <v>0.029854</v>
      </c>
      <c r="DM28" s="26">
        <v>0.031195</v>
      </c>
      <c r="DN28" s="26">
        <v>0.032315</v>
      </c>
      <c r="DO28" s="26">
        <v>0.031712</v>
      </c>
      <c r="DQ28" s="7"/>
      <c r="DR28" s="13" t="s">
        <v>439</v>
      </c>
      <c r="DS28" s="26">
        <v>0.049713</v>
      </c>
      <c r="DT28" s="26">
        <v>0.047578</v>
      </c>
      <c r="DU28" s="26">
        <v>0.049185</v>
      </c>
      <c r="DV28" s="26">
        <v>0.052782</v>
      </c>
      <c r="DW28" s="26">
        <v>0.05764</v>
      </c>
      <c r="DX28" s="26">
        <v>0.058059</v>
      </c>
      <c r="DY28" s="26">
        <v>0.060185</v>
      </c>
      <c r="DZ28" s="26">
        <v>0.07312</v>
      </c>
      <c r="EA28" s="26">
        <v>0.073453</v>
      </c>
      <c r="EB28" s="26">
        <v>0.070065</v>
      </c>
      <c r="EC28" s="26">
        <v>0.072339</v>
      </c>
      <c r="ED28" s="26">
        <v>0.077255</v>
      </c>
      <c r="EE28" s="26">
        <v>0.078529</v>
      </c>
      <c r="EF28" s="26">
        <v>0.077801</v>
      </c>
      <c r="EG28" s="26">
        <v>0.075899</v>
      </c>
      <c r="EH28" s="26">
        <v>0.080503</v>
      </c>
      <c r="EI28" s="26">
        <v>0.07017</v>
      </c>
      <c r="EJ28" s="26">
        <v>0.084726</v>
      </c>
      <c r="EK28" s="26">
        <v>0.082793</v>
      </c>
      <c r="EL28" s="26">
        <v>0.081763</v>
      </c>
      <c r="EM28" s="26">
        <v>0.08592</v>
      </c>
      <c r="EO28" s="7"/>
      <c r="EP28" s="13" t="s">
        <v>439</v>
      </c>
      <c r="EQ28" s="26">
        <v>0.03661</v>
      </c>
      <c r="ER28" s="26">
        <v>0.037968</v>
      </c>
      <c r="ES28" s="26">
        <v>0.040438</v>
      </c>
      <c r="ET28" s="26">
        <v>0.041384</v>
      </c>
      <c r="EU28" s="26">
        <v>0.043461</v>
      </c>
      <c r="EV28" s="26">
        <v>0.046863</v>
      </c>
      <c r="EW28" s="26">
        <v>0.049617</v>
      </c>
      <c r="EX28" s="26">
        <v>0.051647</v>
      </c>
      <c r="EY28" s="26">
        <v>0.05233</v>
      </c>
      <c r="EZ28" s="26">
        <v>0.055275</v>
      </c>
      <c r="FA28" s="26">
        <v>0.050961</v>
      </c>
      <c r="FB28" s="26">
        <v>0.060823</v>
      </c>
      <c r="FC28" s="26">
        <v>0.05942</v>
      </c>
      <c r="FD28" s="26">
        <v>0.061762</v>
      </c>
      <c r="FE28" s="26">
        <v>0.061701</v>
      </c>
      <c r="FF28" s="26">
        <v>0.06391</v>
      </c>
      <c r="FG28" s="26">
        <v>0.067276</v>
      </c>
      <c r="FH28" s="26">
        <v>0.076596</v>
      </c>
      <c r="FI28" s="26">
        <v>0.069786</v>
      </c>
      <c r="FJ28" s="26">
        <v>0.071524</v>
      </c>
      <c r="FK28" s="26">
        <v>0.077969</v>
      </c>
    </row>
    <row r="29" ht="16.5" spans="2:167">
      <c r="B29" s="9" t="s">
        <v>299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Z29" s="9" t="s">
        <v>299</v>
      </c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X29" s="9" t="s">
        <v>299</v>
      </c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V29" s="9" t="s">
        <v>299</v>
      </c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T29" s="9" t="s">
        <v>299</v>
      </c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R29" s="9" t="s">
        <v>299</v>
      </c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P29" s="9" t="s">
        <v>299</v>
      </c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</row>
    <row r="30" ht="15.5" spans="2:167">
      <c r="B30" s="16" t="s">
        <v>279</v>
      </c>
      <c r="C30" s="63" t="s">
        <v>300</v>
      </c>
      <c r="D30" s="63" t="s">
        <v>300</v>
      </c>
      <c r="E30" s="63" t="s">
        <v>300</v>
      </c>
      <c r="F30" s="63" t="s">
        <v>300</v>
      </c>
      <c r="G30" s="63" t="s">
        <v>300</v>
      </c>
      <c r="H30" s="63" t="s">
        <v>300</v>
      </c>
      <c r="I30" s="63" t="s">
        <v>300</v>
      </c>
      <c r="J30" s="63" t="s">
        <v>300</v>
      </c>
      <c r="K30" s="63" t="s">
        <v>300</v>
      </c>
      <c r="L30" s="63" t="s">
        <v>300</v>
      </c>
      <c r="M30" s="63" t="s">
        <v>300</v>
      </c>
      <c r="N30" s="63" t="s">
        <v>300</v>
      </c>
      <c r="O30" s="63" t="s">
        <v>300</v>
      </c>
      <c r="P30" s="63" t="s">
        <v>300</v>
      </c>
      <c r="Q30" s="63" t="s">
        <v>300</v>
      </c>
      <c r="R30" s="63" t="s">
        <v>300</v>
      </c>
      <c r="S30" s="63" t="s">
        <v>300</v>
      </c>
      <c r="T30" s="63" t="s">
        <v>300</v>
      </c>
      <c r="U30" s="63" t="s">
        <v>300</v>
      </c>
      <c r="V30" s="63" t="s">
        <v>300</v>
      </c>
      <c r="W30" s="63" t="s">
        <v>300</v>
      </c>
      <c r="Z30" s="16" t="s">
        <v>279</v>
      </c>
      <c r="AA30" s="63" t="s">
        <v>300</v>
      </c>
      <c r="AB30" s="63" t="s">
        <v>300</v>
      </c>
      <c r="AC30" s="63" t="s">
        <v>300</v>
      </c>
      <c r="AD30" s="63" t="s">
        <v>300</v>
      </c>
      <c r="AE30" s="63" t="s">
        <v>300</v>
      </c>
      <c r="AF30" s="63" t="s">
        <v>300</v>
      </c>
      <c r="AG30" s="63" t="s">
        <v>300</v>
      </c>
      <c r="AH30" s="63" t="s">
        <v>300</v>
      </c>
      <c r="AI30" s="63" t="s">
        <v>300</v>
      </c>
      <c r="AJ30" s="63" t="s">
        <v>300</v>
      </c>
      <c r="AK30" s="63" t="s">
        <v>300</v>
      </c>
      <c r="AL30" s="63" t="s">
        <v>300</v>
      </c>
      <c r="AM30" s="63" t="s">
        <v>300</v>
      </c>
      <c r="AN30" s="63" t="s">
        <v>300</v>
      </c>
      <c r="AO30" s="63" t="s">
        <v>300</v>
      </c>
      <c r="AP30" s="63" t="s">
        <v>300</v>
      </c>
      <c r="AQ30" s="63" t="s">
        <v>300</v>
      </c>
      <c r="AR30" s="63" t="s">
        <v>300</v>
      </c>
      <c r="AS30" s="63" t="s">
        <v>300</v>
      </c>
      <c r="AT30" s="63" t="s">
        <v>300</v>
      </c>
      <c r="AU30" s="63" t="s">
        <v>300</v>
      </c>
      <c r="AX30" s="16" t="s">
        <v>279</v>
      </c>
      <c r="AY30" s="63" t="s">
        <v>300</v>
      </c>
      <c r="AZ30" s="63" t="s">
        <v>300</v>
      </c>
      <c r="BA30" s="63" t="s">
        <v>300</v>
      </c>
      <c r="BB30" s="63" t="s">
        <v>300</v>
      </c>
      <c r="BC30" s="63" t="s">
        <v>300</v>
      </c>
      <c r="BD30" s="63" t="s">
        <v>300</v>
      </c>
      <c r="BE30" s="63" t="s">
        <v>300</v>
      </c>
      <c r="BF30" s="63" t="s">
        <v>300</v>
      </c>
      <c r="BG30" s="63" t="s">
        <v>300</v>
      </c>
      <c r="BH30" s="63" t="s">
        <v>300</v>
      </c>
      <c r="BI30" s="63" t="s">
        <v>300</v>
      </c>
      <c r="BJ30" s="63" t="s">
        <v>300</v>
      </c>
      <c r="BK30" s="63" t="s">
        <v>300</v>
      </c>
      <c r="BL30" s="63" t="s">
        <v>300</v>
      </c>
      <c r="BM30" s="63" t="s">
        <v>300</v>
      </c>
      <c r="BN30" s="63" t="s">
        <v>300</v>
      </c>
      <c r="BO30" s="63" t="s">
        <v>300</v>
      </c>
      <c r="BP30" s="63" t="s">
        <v>300</v>
      </c>
      <c r="BQ30" s="63" t="s">
        <v>300</v>
      </c>
      <c r="BR30" s="63" t="s">
        <v>300</v>
      </c>
      <c r="BS30" s="63" t="s">
        <v>300</v>
      </c>
      <c r="BV30" s="16" t="s">
        <v>279</v>
      </c>
      <c r="BW30" s="63" t="s">
        <v>300</v>
      </c>
      <c r="BX30" s="63" t="s">
        <v>300</v>
      </c>
      <c r="BY30" s="63" t="s">
        <v>300</v>
      </c>
      <c r="BZ30" s="63" t="s">
        <v>300</v>
      </c>
      <c r="CA30" s="63" t="s">
        <v>300</v>
      </c>
      <c r="CB30" s="63" t="s">
        <v>300</v>
      </c>
      <c r="CC30" s="63" t="s">
        <v>300</v>
      </c>
      <c r="CD30" s="63" t="s">
        <v>300</v>
      </c>
      <c r="CE30" s="63" t="s">
        <v>300</v>
      </c>
      <c r="CF30" s="63" t="s">
        <v>300</v>
      </c>
      <c r="CG30" s="63" t="s">
        <v>300</v>
      </c>
      <c r="CH30" s="63" t="s">
        <v>300</v>
      </c>
      <c r="CI30" s="63" t="s">
        <v>300</v>
      </c>
      <c r="CJ30" s="63" t="s">
        <v>300</v>
      </c>
      <c r="CK30" s="63" t="s">
        <v>300</v>
      </c>
      <c r="CL30" s="63" t="s">
        <v>300</v>
      </c>
      <c r="CM30" s="63" t="s">
        <v>300</v>
      </c>
      <c r="CN30" s="63" t="s">
        <v>300</v>
      </c>
      <c r="CO30" s="63" t="s">
        <v>300</v>
      </c>
      <c r="CP30" s="63" t="s">
        <v>300</v>
      </c>
      <c r="CQ30" s="63" t="s">
        <v>300</v>
      </c>
      <c r="CT30" s="16" t="s">
        <v>279</v>
      </c>
      <c r="CU30" s="63" t="s">
        <v>300</v>
      </c>
      <c r="CV30" s="63" t="s">
        <v>300</v>
      </c>
      <c r="CW30" s="63" t="s">
        <v>300</v>
      </c>
      <c r="CX30" s="63" t="s">
        <v>300</v>
      </c>
      <c r="CY30" s="63" t="s">
        <v>300</v>
      </c>
      <c r="CZ30" s="63" t="s">
        <v>300</v>
      </c>
      <c r="DA30" s="63" t="s">
        <v>300</v>
      </c>
      <c r="DB30" s="63" t="s">
        <v>300</v>
      </c>
      <c r="DC30" s="63" t="s">
        <v>300</v>
      </c>
      <c r="DD30" s="63" t="s">
        <v>300</v>
      </c>
      <c r="DE30" s="63" t="s">
        <v>300</v>
      </c>
      <c r="DF30" s="63" t="s">
        <v>300</v>
      </c>
      <c r="DG30" s="63" t="s">
        <v>300</v>
      </c>
      <c r="DH30" s="63" t="s">
        <v>300</v>
      </c>
      <c r="DI30" s="63" t="s">
        <v>300</v>
      </c>
      <c r="DJ30" s="63" t="s">
        <v>300</v>
      </c>
      <c r="DK30" s="63" t="s">
        <v>300</v>
      </c>
      <c r="DL30" s="63" t="s">
        <v>300</v>
      </c>
      <c r="DM30" s="63" t="s">
        <v>300</v>
      </c>
      <c r="DN30" s="63" t="s">
        <v>300</v>
      </c>
      <c r="DO30" s="63" t="s">
        <v>300</v>
      </c>
      <c r="DR30" s="16" t="s">
        <v>279</v>
      </c>
      <c r="DS30" s="63" t="s">
        <v>300</v>
      </c>
      <c r="DT30" s="63" t="s">
        <v>300</v>
      </c>
      <c r="DU30" s="63" t="s">
        <v>300</v>
      </c>
      <c r="DV30" s="63" t="s">
        <v>300</v>
      </c>
      <c r="DW30" s="63" t="s">
        <v>300</v>
      </c>
      <c r="DX30" s="63" t="s">
        <v>300</v>
      </c>
      <c r="DY30" s="63" t="s">
        <v>300</v>
      </c>
      <c r="DZ30" s="63" t="s">
        <v>300</v>
      </c>
      <c r="EA30" s="63" t="s">
        <v>300</v>
      </c>
      <c r="EB30" s="63" t="s">
        <v>300</v>
      </c>
      <c r="EC30" s="63" t="s">
        <v>300</v>
      </c>
      <c r="ED30" s="63" t="s">
        <v>300</v>
      </c>
      <c r="EE30" s="63" t="s">
        <v>300</v>
      </c>
      <c r="EF30" s="63" t="s">
        <v>300</v>
      </c>
      <c r="EG30" s="63" t="s">
        <v>300</v>
      </c>
      <c r="EH30" s="63" t="s">
        <v>300</v>
      </c>
      <c r="EI30" s="63" t="s">
        <v>300</v>
      </c>
      <c r="EJ30" s="63" t="s">
        <v>300</v>
      </c>
      <c r="EK30" s="63" t="s">
        <v>300</v>
      </c>
      <c r="EL30" s="63" t="s">
        <v>300</v>
      </c>
      <c r="EM30" s="63" t="s">
        <v>300</v>
      </c>
      <c r="EP30" s="16" t="s">
        <v>279</v>
      </c>
      <c r="EQ30" s="63" t="s">
        <v>300</v>
      </c>
      <c r="ER30" s="63" t="s">
        <v>300</v>
      </c>
      <c r="ES30" s="63" t="s">
        <v>300</v>
      </c>
      <c r="ET30" s="63" t="s">
        <v>300</v>
      </c>
      <c r="EU30" s="63" t="s">
        <v>300</v>
      </c>
      <c r="EV30" s="63" t="s">
        <v>300</v>
      </c>
      <c r="EW30" s="63" t="s">
        <v>300</v>
      </c>
      <c r="EX30" s="63" t="s">
        <v>300</v>
      </c>
      <c r="EY30" s="63" t="s">
        <v>300</v>
      </c>
      <c r="EZ30" s="63" t="s">
        <v>300</v>
      </c>
      <c r="FA30" s="63" t="s">
        <v>300</v>
      </c>
      <c r="FB30" s="63" t="s">
        <v>300</v>
      </c>
      <c r="FC30" s="63" t="s">
        <v>300</v>
      </c>
      <c r="FD30" s="63" t="s">
        <v>300</v>
      </c>
      <c r="FE30" s="63" t="s">
        <v>300</v>
      </c>
      <c r="FF30" s="63" t="s">
        <v>300</v>
      </c>
      <c r="FG30" s="63" t="s">
        <v>300</v>
      </c>
      <c r="FH30" s="63" t="s">
        <v>300</v>
      </c>
      <c r="FI30" s="63" t="s">
        <v>300</v>
      </c>
      <c r="FJ30" s="63" t="s">
        <v>300</v>
      </c>
      <c r="FK30" s="63" t="s">
        <v>300</v>
      </c>
    </row>
    <row r="31" spans="2:167">
      <c r="B31" s="62" t="s">
        <v>283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0.000348</v>
      </c>
      <c r="K31" s="30">
        <v>0.000785</v>
      </c>
      <c r="L31" s="30">
        <v>0.002848</v>
      </c>
      <c r="M31" s="30">
        <v>0.002987</v>
      </c>
      <c r="N31" s="30">
        <v>0.002896</v>
      </c>
      <c r="O31" s="30">
        <v>0.003309</v>
      </c>
      <c r="P31" s="30">
        <v>0.004423</v>
      </c>
      <c r="Q31" s="30">
        <v>0.003896</v>
      </c>
      <c r="R31" s="30">
        <v>0.003786</v>
      </c>
      <c r="S31" s="30">
        <v>0.003428</v>
      </c>
      <c r="T31" s="30">
        <v>0.003042</v>
      </c>
      <c r="U31" s="30">
        <v>0.003501</v>
      </c>
      <c r="V31" s="30">
        <v>0.003404</v>
      </c>
      <c r="W31" s="30">
        <v>0.003394</v>
      </c>
      <c r="Z31" s="62" t="s">
        <v>283</v>
      </c>
      <c r="AA31" s="30">
        <v>0.011454</v>
      </c>
      <c r="AB31" s="30">
        <v>0.010351</v>
      </c>
      <c r="AC31" s="30">
        <v>0.011393</v>
      </c>
      <c r="AD31" s="30">
        <v>0.011902</v>
      </c>
      <c r="AE31" s="30">
        <v>0.011877</v>
      </c>
      <c r="AF31" s="30">
        <v>0.012493</v>
      </c>
      <c r="AG31" s="30">
        <v>0.01264</v>
      </c>
      <c r="AH31" s="30">
        <v>0.016937</v>
      </c>
      <c r="AI31" s="30">
        <v>0.022935</v>
      </c>
      <c r="AJ31" s="30">
        <v>0.030484</v>
      </c>
      <c r="AK31" s="30">
        <v>0.032752</v>
      </c>
      <c r="AL31" s="30">
        <v>0.035629</v>
      </c>
      <c r="AM31" s="30">
        <v>0.036987</v>
      </c>
      <c r="AN31" s="30">
        <v>0.035454</v>
      </c>
      <c r="AO31" s="30">
        <v>0.033608</v>
      </c>
      <c r="AP31" s="30">
        <v>0.033974</v>
      </c>
      <c r="AQ31" s="30">
        <v>0.035975</v>
      </c>
      <c r="AR31" s="30">
        <v>0.036547</v>
      </c>
      <c r="AS31" s="30">
        <v>0.038053</v>
      </c>
      <c r="AT31" s="30">
        <v>0.040728</v>
      </c>
      <c r="AU31" s="30">
        <v>0.040652</v>
      </c>
      <c r="AX31" s="62" t="s">
        <v>283</v>
      </c>
      <c r="AY31" s="30">
        <v>0.119744</v>
      </c>
      <c r="AZ31" s="30">
        <v>0.126729</v>
      </c>
      <c r="BA31" s="30">
        <v>0.126972</v>
      </c>
      <c r="BB31" s="30">
        <v>0.133178</v>
      </c>
      <c r="BC31" s="30">
        <v>0.13591</v>
      </c>
      <c r="BD31" s="30">
        <v>0.149278</v>
      </c>
      <c r="BE31" s="30">
        <v>0.156035</v>
      </c>
      <c r="BF31" s="30">
        <v>0.173494</v>
      </c>
      <c r="BG31" s="30">
        <v>0.184499</v>
      </c>
      <c r="BH31" s="30">
        <v>0.176012</v>
      </c>
      <c r="BI31" s="30">
        <v>0.179955</v>
      </c>
      <c r="BJ31" s="30">
        <v>0.200222</v>
      </c>
      <c r="BK31" s="30">
        <v>0.194986</v>
      </c>
      <c r="BL31" s="30">
        <v>0.202162</v>
      </c>
      <c r="BM31" s="30">
        <v>0.193384</v>
      </c>
      <c r="BN31" s="30">
        <v>0.21087</v>
      </c>
      <c r="BO31" s="30">
        <v>0.200241</v>
      </c>
      <c r="BP31" s="30">
        <v>0.202167</v>
      </c>
      <c r="BQ31" s="30">
        <v>0.241651</v>
      </c>
      <c r="BR31" s="30">
        <v>0.198815</v>
      </c>
      <c r="BS31" s="30">
        <v>0.201055</v>
      </c>
      <c r="BV31" s="62" t="s">
        <v>283</v>
      </c>
      <c r="BW31" s="30">
        <v>0.006309</v>
      </c>
      <c r="BX31" s="30">
        <v>0.005914</v>
      </c>
      <c r="BY31" s="30">
        <v>0.005839</v>
      </c>
      <c r="BZ31" s="30">
        <v>0.006049</v>
      </c>
      <c r="CA31" s="30">
        <v>0.006013</v>
      </c>
      <c r="CB31" s="30">
        <v>0.005818</v>
      </c>
      <c r="CC31" s="30">
        <v>0.005426</v>
      </c>
      <c r="CD31" s="30">
        <v>0.006075</v>
      </c>
      <c r="CE31" s="30">
        <v>0.006438</v>
      </c>
      <c r="CF31" s="30">
        <v>0.006656</v>
      </c>
      <c r="CG31" s="30">
        <v>0.006796</v>
      </c>
      <c r="CH31" s="30">
        <v>0.007437</v>
      </c>
      <c r="CI31" s="30">
        <v>0.008744</v>
      </c>
      <c r="CJ31" s="30">
        <v>0.008306</v>
      </c>
      <c r="CK31" s="30">
        <v>0.00837</v>
      </c>
      <c r="CL31" s="30">
        <v>0.008303</v>
      </c>
      <c r="CM31" s="30">
        <v>0.008669</v>
      </c>
      <c r="CN31" s="30">
        <v>0.009344</v>
      </c>
      <c r="CO31" s="30">
        <v>0.009337</v>
      </c>
      <c r="CP31" s="30">
        <v>0.009163</v>
      </c>
      <c r="CQ31" s="30">
        <v>0.009574</v>
      </c>
      <c r="CT31" s="62" t="s">
        <v>283</v>
      </c>
      <c r="CU31" s="30">
        <v>0.005273</v>
      </c>
      <c r="CV31" s="30">
        <v>0.006102</v>
      </c>
      <c r="CW31" s="30">
        <v>0.006315</v>
      </c>
      <c r="CX31" s="30">
        <v>0.006005</v>
      </c>
      <c r="CY31" s="30">
        <v>0.006848</v>
      </c>
      <c r="CZ31" s="30">
        <v>0.007383</v>
      </c>
      <c r="DA31" s="30">
        <v>0.008761</v>
      </c>
      <c r="DB31" s="30">
        <v>0.008997</v>
      </c>
      <c r="DC31" s="30">
        <v>0.010503</v>
      </c>
      <c r="DD31" s="30">
        <v>0.011089</v>
      </c>
      <c r="DE31" s="30">
        <v>0.014851</v>
      </c>
      <c r="DF31" s="30">
        <v>0.016638</v>
      </c>
      <c r="DG31" s="30">
        <v>0.017443</v>
      </c>
      <c r="DH31" s="30">
        <v>0.020849</v>
      </c>
      <c r="DI31" s="30">
        <v>0.022568</v>
      </c>
      <c r="DJ31" s="30">
        <v>0.025231</v>
      </c>
      <c r="DK31" s="30">
        <v>0.026567</v>
      </c>
      <c r="DL31" s="30">
        <v>0.029854</v>
      </c>
      <c r="DM31" s="30">
        <v>0.031195</v>
      </c>
      <c r="DN31" s="30">
        <v>0.032315</v>
      </c>
      <c r="DO31" s="30">
        <v>0.031712</v>
      </c>
      <c r="DR31" s="62" t="s">
        <v>283</v>
      </c>
      <c r="DS31" s="30">
        <v>0.049713</v>
      </c>
      <c r="DT31" s="30">
        <v>0.047578</v>
      </c>
      <c r="DU31" s="30">
        <v>0.049185</v>
      </c>
      <c r="DV31" s="30">
        <v>0.052782</v>
      </c>
      <c r="DW31" s="30">
        <v>0.05764</v>
      </c>
      <c r="DX31" s="30">
        <v>0.058059</v>
      </c>
      <c r="DY31" s="30">
        <v>0.060185</v>
      </c>
      <c r="DZ31" s="30">
        <v>0.07312</v>
      </c>
      <c r="EA31" s="30">
        <v>0.073453</v>
      </c>
      <c r="EB31" s="30">
        <v>0.070065</v>
      </c>
      <c r="EC31" s="30">
        <v>0.072339</v>
      </c>
      <c r="ED31" s="30">
        <v>0.077255</v>
      </c>
      <c r="EE31" s="30">
        <v>0.078529</v>
      </c>
      <c r="EF31" s="30">
        <v>0.077801</v>
      </c>
      <c r="EG31" s="30">
        <v>0.075899</v>
      </c>
      <c r="EH31" s="30">
        <v>0.080503</v>
      </c>
      <c r="EI31" s="30">
        <v>0.07017</v>
      </c>
      <c r="EJ31" s="30">
        <v>0.084726</v>
      </c>
      <c r="EK31" s="30">
        <v>0.082793</v>
      </c>
      <c r="EL31" s="30">
        <v>0.081763</v>
      </c>
      <c r="EM31" s="30">
        <v>0.08592</v>
      </c>
      <c r="EP31" s="62" t="s">
        <v>283</v>
      </c>
      <c r="EQ31" s="30">
        <v>0.03661</v>
      </c>
      <c r="ER31" s="30">
        <v>0.037968</v>
      </c>
      <c r="ES31" s="30">
        <v>0.040438</v>
      </c>
      <c r="ET31" s="30">
        <v>0.041384</v>
      </c>
      <c r="EU31" s="30">
        <v>0.043461</v>
      </c>
      <c r="EV31" s="30">
        <v>0.046863</v>
      </c>
      <c r="EW31" s="30">
        <v>0.049617</v>
      </c>
      <c r="EX31" s="30">
        <v>0.051647</v>
      </c>
      <c r="EY31" s="30">
        <v>0.05233</v>
      </c>
      <c r="EZ31" s="30">
        <v>0.055275</v>
      </c>
      <c r="FA31" s="30">
        <v>0.050961</v>
      </c>
      <c r="FB31" s="30">
        <v>0.060823</v>
      </c>
      <c r="FC31" s="30">
        <v>0.05942</v>
      </c>
      <c r="FD31" s="30">
        <v>0.061762</v>
      </c>
      <c r="FE31" s="30">
        <v>0.061701</v>
      </c>
      <c r="FF31" s="30">
        <v>0.06391</v>
      </c>
      <c r="FG31" s="30">
        <v>0.067276</v>
      </c>
      <c r="FH31" s="30">
        <v>0.076596</v>
      </c>
      <c r="FI31" s="30">
        <v>0.069786</v>
      </c>
      <c r="FJ31" s="30">
        <v>0.071524</v>
      </c>
      <c r="FK31" s="30">
        <v>0.077969</v>
      </c>
    </row>
    <row r="32" spans="2:167">
      <c r="B32" s="24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Z32" s="24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X32" s="24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V32" s="24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T32" s="24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R32" s="24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P32" s="24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</row>
    <row r="33" ht="13" spans="1:167">
      <c r="A33" s="7"/>
      <c r="B33" s="8" t="s">
        <v>301</v>
      </c>
      <c r="C33" s="26">
        <v>0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0.025311</v>
      </c>
      <c r="K33" s="26">
        <v>0.058574</v>
      </c>
      <c r="L33" s="26">
        <v>0.213701</v>
      </c>
      <c r="M33" s="26">
        <v>0.223801</v>
      </c>
      <c r="N33" s="26">
        <v>0.217354</v>
      </c>
      <c r="O33" s="26">
        <v>0.236083</v>
      </c>
      <c r="P33" s="26">
        <v>0.310179</v>
      </c>
      <c r="Q33" s="26">
        <v>0.288348</v>
      </c>
      <c r="R33" s="26">
        <v>0.288676</v>
      </c>
      <c r="S33" s="26">
        <v>0.257733</v>
      </c>
      <c r="T33" s="26">
        <v>0.238704</v>
      </c>
      <c r="U33" s="26">
        <v>0.255264</v>
      </c>
      <c r="V33" s="26">
        <v>0.255402</v>
      </c>
      <c r="W33" s="26">
        <v>0.239335</v>
      </c>
      <c r="Y33" s="7"/>
      <c r="Z33" s="8" t="s">
        <v>301</v>
      </c>
      <c r="AA33" s="26">
        <v>0.236879</v>
      </c>
      <c r="AB33" s="26">
        <v>0.21252</v>
      </c>
      <c r="AC33" s="26">
        <v>0.231419</v>
      </c>
      <c r="AD33" s="26">
        <v>0.235895</v>
      </c>
      <c r="AE33" s="26">
        <v>0.234195</v>
      </c>
      <c r="AF33" s="26">
        <v>0.250008</v>
      </c>
      <c r="AG33" s="26">
        <v>0.243066</v>
      </c>
      <c r="AH33" s="26">
        <v>0.32584</v>
      </c>
      <c r="AI33" s="26">
        <v>0.433329</v>
      </c>
      <c r="AJ33" s="26">
        <v>0.56225</v>
      </c>
      <c r="AK33" s="26">
        <v>0.61698</v>
      </c>
      <c r="AL33" s="26">
        <v>0.648923</v>
      </c>
      <c r="AM33" s="26">
        <v>0.662323</v>
      </c>
      <c r="AN33" s="26">
        <v>0.617861</v>
      </c>
      <c r="AO33" s="26">
        <v>0.566612</v>
      </c>
      <c r="AP33" s="26">
        <v>0.595185</v>
      </c>
      <c r="AQ33" s="26">
        <v>0.6353</v>
      </c>
      <c r="AR33" s="26">
        <v>0.652845</v>
      </c>
      <c r="AS33" s="26">
        <v>0.656031</v>
      </c>
      <c r="AT33" s="26">
        <v>0.697418</v>
      </c>
      <c r="AU33" s="26">
        <v>0.653467</v>
      </c>
      <c r="AW33" s="7"/>
      <c r="AX33" s="8" t="s">
        <v>301</v>
      </c>
      <c r="AY33" s="26">
        <v>1.936214</v>
      </c>
      <c r="AZ33" s="26">
        <v>1.983514</v>
      </c>
      <c r="BA33" s="26">
        <v>2.09931</v>
      </c>
      <c r="BB33" s="26">
        <v>2.149881</v>
      </c>
      <c r="BC33" s="26">
        <v>2.096522</v>
      </c>
      <c r="BD33" s="26">
        <v>2.462676</v>
      </c>
      <c r="BE33" s="26">
        <v>2.54446</v>
      </c>
      <c r="BF33" s="26">
        <v>2.858444</v>
      </c>
      <c r="BG33" s="26">
        <v>2.977678</v>
      </c>
      <c r="BH33" s="26">
        <v>2.731727</v>
      </c>
      <c r="BI33" s="26">
        <v>2.778923</v>
      </c>
      <c r="BJ33" s="26">
        <v>3.124069</v>
      </c>
      <c r="BK33" s="26">
        <v>2.952189</v>
      </c>
      <c r="BL33" s="26">
        <v>3.030038</v>
      </c>
      <c r="BM33" s="26">
        <v>2.949078</v>
      </c>
      <c r="BN33" s="26">
        <v>3.151831</v>
      </c>
      <c r="BO33" s="26">
        <v>3.251357</v>
      </c>
      <c r="BP33" s="26">
        <v>3.248663</v>
      </c>
      <c r="BQ33" s="26">
        <v>3.947615</v>
      </c>
      <c r="BR33" s="26">
        <v>3.198213</v>
      </c>
      <c r="BS33" s="26">
        <v>3.144502</v>
      </c>
      <c r="BU33" s="7"/>
      <c r="BV33" s="8" t="s">
        <v>301</v>
      </c>
      <c r="BW33" s="26">
        <v>0.886353</v>
      </c>
      <c r="BX33" s="26">
        <v>0.817142</v>
      </c>
      <c r="BY33" s="26">
        <v>0.803719</v>
      </c>
      <c r="BZ33" s="26">
        <v>0.822238</v>
      </c>
      <c r="CA33" s="26">
        <v>0.789936</v>
      </c>
      <c r="CB33" s="26">
        <v>0.758442</v>
      </c>
      <c r="CC33" s="26">
        <v>0.780637</v>
      </c>
      <c r="CD33" s="26">
        <v>0.687692</v>
      </c>
      <c r="CE33" s="26">
        <v>0.72357</v>
      </c>
      <c r="CF33" s="26">
        <v>0.715921</v>
      </c>
      <c r="CG33" s="26">
        <v>0.747547</v>
      </c>
      <c r="CH33" s="26">
        <v>0.816304</v>
      </c>
      <c r="CI33" s="26">
        <v>0.881074</v>
      </c>
      <c r="CJ33" s="26">
        <v>0.852105</v>
      </c>
      <c r="CK33" s="26">
        <v>0.862739</v>
      </c>
      <c r="CL33" s="26">
        <v>0.857034</v>
      </c>
      <c r="CM33" s="26">
        <v>0.918426</v>
      </c>
      <c r="CN33" s="26">
        <v>0.968174</v>
      </c>
      <c r="CO33" s="26">
        <v>0.948932</v>
      </c>
      <c r="CP33" s="26">
        <v>0.932289</v>
      </c>
      <c r="CQ33" s="26">
        <v>0.946012</v>
      </c>
      <c r="CS33" s="7"/>
      <c r="CT33" s="8" t="s">
        <v>301</v>
      </c>
      <c r="CU33" s="26">
        <v>0.965713</v>
      </c>
      <c r="CV33" s="26">
        <v>1.105103</v>
      </c>
      <c r="CW33" s="26">
        <v>1.143849</v>
      </c>
      <c r="CX33" s="26">
        <v>1.074453</v>
      </c>
      <c r="CY33" s="26">
        <v>1.199903</v>
      </c>
      <c r="CZ33" s="26">
        <v>1.28058</v>
      </c>
      <c r="DA33" s="26">
        <v>1.520003</v>
      </c>
      <c r="DB33" s="26">
        <v>1.522365</v>
      </c>
      <c r="DC33" s="26">
        <v>1.726829</v>
      </c>
      <c r="DD33" s="26">
        <v>1.743434</v>
      </c>
      <c r="DE33" s="26">
        <v>2.241302</v>
      </c>
      <c r="DF33" s="26">
        <v>2.465647</v>
      </c>
      <c r="DG33" s="26">
        <v>2.678427</v>
      </c>
      <c r="DH33" s="26">
        <v>3.001389</v>
      </c>
      <c r="DI33" s="26">
        <v>3.198627</v>
      </c>
      <c r="DJ33" s="26">
        <v>3.620753</v>
      </c>
      <c r="DK33" s="26">
        <v>3.864606</v>
      </c>
      <c r="DL33" s="26">
        <v>4.378777</v>
      </c>
      <c r="DM33" s="26">
        <v>4.640596</v>
      </c>
      <c r="DN33" s="26">
        <v>4.88484</v>
      </c>
      <c r="DO33" s="26">
        <v>4.677171</v>
      </c>
      <c r="DQ33" s="7"/>
      <c r="DR33" s="8" t="s">
        <v>301</v>
      </c>
      <c r="DS33" s="26">
        <v>3.036634</v>
      </c>
      <c r="DT33" s="26">
        <v>2.679147</v>
      </c>
      <c r="DU33" s="26">
        <v>2.740389</v>
      </c>
      <c r="DV33" s="26">
        <v>3.133688</v>
      </c>
      <c r="DW33" s="26">
        <v>3.375666</v>
      </c>
      <c r="DX33" s="26">
        <v>3.34324</v>
      </c>
      <c r="DY33" s="26">
        <v>3.358505</v>
      </c>
      <c r="DZ33" s="26">
        <v>3.957042</v>
      </c>
      <c r="EA33" s="26">
        <v>3.919895</v>
      </c>
      <c r="EB33" s="26">
        <v>3.747992</v>
      </c>
      <c r="EC33" s="26">
        <v>3.841669</v>
      </c>
      <c r="ED33" s="26">
        <v>4.020065</v>
      </c>
      <c r="EE33" s="26">
        <v>4.060753</v>
      </c>
      <c r="EF33" s="26">
        <v>3.978267</v>
      </c>
      <c r="EG33" s="26">
        <v>3.825342</v>
      </c>
      <c r="EH33" s="26">
        <v>3.982542</v>
      </c>
      <c r="EI33" s="26">
        <v>3.511366</v>
      </c>
      <c r="EJ33" s="26">
        <v>4.234797</v>
      </c>
      <c r="EK33" s="26">
        <v>4.224455</v>
      </c>
      <c r="EL33" s="26">
        <v>3.935334</v>
      </c>
      <c r="EM33" s="26">
        <v>3.889631</v>
      </c>
      <c r="EO33" s="7"/>
      <c r="EP33" s="8" t="s">
        <v>301</v>
      </c>
      <c r="EQ33" s="26">
        <v>1.542411</v>
      </c>
      <c r="ER33" s="26">
        <v>1.595544</v>
      </c>
      <c r="ES33" s="26">
        <v>1.647483</v>
      </c>
      <c r="ET33" s="26">
        <v>1.678291</v>
      </c>
      <c r="EU33" s="26">
        <v>1.656085</v>
      </c>
      <c r="EV33" s="26">
        <v>1.796461</v>
      </c>
      <c r="EW33" s="26">
        <v>1.916872</v>
      </c>
      <c r="EX33" s="26">
        <v>1.984866</v>
      </c>
      <c r="EY33" s="26">
        <v>1.933964</v>
      </c>
      <c r="EZ33" s="26">
        <v>2.04566</v>
      </c>
      <c r="FA33" s="26">
        <v>1.889802</v>
      </c>
      <c r="FB33" s="26">
        <v>2.274484</v>
      </c>
      <c r="FC33" s="26">
        <v>2.196847</v>
      </c>
      <c r="FD33" s="26">
        <v>2.225588</v>
      </c>
      <c r="FE33" s="26">
        <v>2.179673</v>
      </c>
      <c r="FF33" s="26">
        <v>2.385442</v>
      </c>
      <c r="FG33" s="26">
        <v>2.463329</v>
      </c>
      <c r="FH33" s="26">
        <v>2.606019</v>
      </c>
      <c r="FI33" s="26">
        <v>2.509086</v>
      </c>
      <c r="FJ33" s="26">
        <v>2.553615</v>
      </c>
      <c r="FK33" s="26">
        <v>2.643143</v>
      </c>
    </row>
    <row r="35" spans="1:146">
      <c r="A35" s="15" t="s">
        <v>304</v>
      </c>
      <c r="B35"/>
      <c r="Y35" s="15" t="s">
        <v>304</v>
      </c>
      <c r="Z35"/>
      <c r="AW35" s="15" t="s">
        <v>304</v>
      </c>
      <c r="AX35"/>
      <c r="BU35" s="15" t="s">
        <v>304</v>
      </c>
      <c r="BV35"/>
      <c r="CS35" s="15" t="s">
        <v>304</v>
      </c>
      <c r="CT35"/>
      <c r="DQ35" s="15" t="s">
        <v>304</v>
      </c>
      <c r="DR35"/>
      <c r="EO35" s="15" t="s">
        <v>304</v>
      </c>
      <c r="EP35"/>
    </row>
  </sheetData>
  <hyperlinks>
    <hyperlink ref="B2" location="Menu!A1"/>
    <hyperlink ref="A2:B2" location="Menu!B25" display="Back to main menu"/>
    <hyperlink ref="Y2:Z2" location="Menu!B25" display="Back to Main Menu"/>
    <hyperlink ref="AW2:AX2" location="Menu!B25" display="Back to Main Menu"/>
    <hyperlink ref="BU2:BV2" location="Menu!B25" display="Back to Main Menu"/>
    <hyperlink ref="CS2:CT2" location="Menu!B25" display="Back to Main Menu"/>
    <hyperlink ref="DQ2:DR2" location="Menu!B25" display="Back to Main Menu"/>
    <hyperlink ref="EP2" location="Menu!A1"/>
    <hyperlink ref="EO2:EP2" location="Menu!B25" display="Back to main menu"/>
  </hyperlinks>
  <pageMargins left="0.7" right="0.7" top="0.75" bottom="0.75" header="0.3" footer="0.3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K57"/>
  <sheetViews>
    <sheetView workbookViewId="0">
      <selection activeCell="B32" sqref="B32"/>
    </sheetView>
  </sheetViews>
  <sheetFormatPr defaultColWidth="9" defaultRowHeight="12.5"/>
  <cols>
    <col min="1" max="1" width="60.2727272727273" customWidth="1"/>
    <col min="2" max="2" width="40.1818181818182" customWidth="1"/>
    <col min="4" max="22" width="9" hidden="1" customWidth="1"/>
    <col min="28" max="46" width="9" hidden="1" customWidth="1"/>
    <col min="52" max="70" width="9" hidden="1" customWidth="1"/>
    <col min="76" max="94" width="9" hidden="1" customWidth="1"/>
    <col min="100" max="118" width="9" hidden="1" customWidth="1"/>
    <col min="124" max="142" width="9" hidden="1" customWidth="1"/>
    <col min="148" max="166" width="9" hidden="1" customWidth="1"/>
  </cols>
  <sheetData>
    <row r="1" ht="14.5" spans="1:16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</row>
    <row r="2" ht="14.5" spans="1:16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</row>
    <row r="3" ht="14.5" spans="1:16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</row>
    <row r="4" ht="14.5" spans="1:16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</row>
    <row r="5" ht="18" spans="1:167">
      <c r="A5" s="2" t="s">
        <v>251</v>
      </c>
      <c r="B5" s="2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1"/>
      <c r="Q5" s="1"/>
      <c r="R5" s="1"/>
      <c r="S5" s="1"/>
      <c r="T5" s="1"/>
      <c r="U5" s="1"/>
      <c r="V5" s="1"/>
      <c r="W5" s="1"/>
      <c r="Y5" s="2" t="s">
        <v>251</v>
      </c>
      <c r="Z5" s="2"/>
      <c r="AA5" s="1"/>
      <c r="AB5" s="1"/>
      <c r="AC5" s="1"/>
      <c r="AD5" s="3"/>
      <c r="AE5" s="3"/>
      <c r="AF5" s="3"/>
      <c r="AG5" s="3"/>
      <c r="AH5" s="3"/>
      <c r="AI5" s="3"/>
      <c r="AJ5" s="3"/>
      <c r="AK5" s="3"/>
      <c r="AL5" s="3"/>
      <c r="AM5" s="3"/>
      <c r="AN5" s="1"/>
      <c r="AO5" s="1"/>
      <c r="AP5" s="1"/>
      <c r="AQ5" s="1"/>
      <c r="AR5" s="1"/>
      <c r="AS5" s="1"/>
      <c r="AT5" s="1"/>
      <c r="AU5" s="1"/>
      <c r="AW5" s="2" t="s">
        <v>251</v>
      </c>
      <c r="AX5" s="2"/>
      <c r="AY5" s="1"/>
      <c r="AZ5" s="1"/>
      <c r="BA5" s="1"/>
      <c r="BB5" s="3"/>
      <c r="BC5" s="3"/>
      <c r="BD5" s="3"/>
      <c r="BE5" s="3"/>
      <c r="BF5" s="3"/>
      <c r="BG5" s="3"/>
      <c r="BH5" s="3"/>
      <c r="BI5" s="3"/>
      <c r="BJ5" s="3"/>
      <c r="BK5" s="3"/>
      <c r="BL5" s="1"/>
      <c r="BM5" s="1"/>
      <c r="BN5" s="1"/>
      <c r="BO5" s="1"/>
      <c r="BP5" s="1"/>
      <c r="BQ5" s="1"/>
      <c r="BR5" s="1"/>
      <c r="BS5" s="1"/>
      <c r="BU5" s="2" t="s">
        <v>251</v>
      </c>
      <c r="BV5" s="2"/>
      <c r="BW5" s="1"/>
      <c r="BX5" s="1"/>
      <c r="BY5" s="1"/>
      <c r="BZ5" s="3"/>
      <c r="CA5" s="3"/>
      <c r="CB5" s="3"/>
      <c r="CC5" s="3"/>
      <c r="CD5" s="3"/>
      <c r="CE5" s="3"/>
      <c r="CF5" s="3"/>
      <c r="CG5" s="3"/>
      <c r="CH5" s="3"/>
      <c r="CI5" s="3"/>
      <c r="CJ5" s="1"/>
      <c r="CK5" s="1"/>
      <c r="CL5" s="1"/>
      <c r="CM5" s="1"/>
      <c r="CN5" s="1"/>
      <c r="CO5" s="1"/>
      <c r="CP5" s="1"/>
      <c r="CQ5" s="1"/>
      <c r="CS5" s="2" t="s">
        <v>251</v>
      </c>
      <c r="CT5" s="2"/>
      <c r="CU5" s="1"/>
      <c r="CV5" s="1"/>
      <c r="CW5" s="1"/>
      <c r="CX5" s="3"/>
      <c r="CY5" s="3"/>
      <c r="CZ5" s="3"/>
      <c r="DA5" s="3"/>
      <c r="DB5" s="3"/>
      <c r="DC5" s="3"/>
      <c r="DD5" s="3"/>
      <c r="DE5" s="3"/>
      <c r="DF5" s="3"/>
      <c r="DG5" s="3"/>
      <c r="DH5" s="1"/>
      <c r="DI5" s="1"/>
      <c r="DJ5" s="1"/>
      <c r="DK5" s="1"/>
      <c r="DL5" s="1"/>
      <c r="DM5" s="1"/>
      <c r="DN5" s="1"/>
      <c r="DO5" s="1"/>
      <c r="DQ5" s="2" t="s">
        <v>251</v>
      </c>
      <c r="DR5" s="2"/>
      <c r="DS5" s="1"/>
      <c r="DT5" s="1"/>
      <c r="DU5" s="1"/>
      <c r="DV5" s="3"/>
      <c r="DW5" s="3"/>
      <c r="DX5" s="3"/>
      <c r="DY5" s="3"/>
      <c r="DZ5" s="3"/>
      <c r="EA5" s="3"/>
      <c r="EB5" s="3"/>
      <c r="EC5" s="3"/>
      <c r="ED5" s="3"/>
      <c r="EE5" s="3"/>
      <c r="EF5" s="1"/>
      <c r="EG5" s="1"/>
      <c r="EH5" s="1"/>
      <c r="EI5" s="1"/>
      <c r="EJ5" s="1"/>
      <c r="EK5" s="1"/>
      <c r="EL5" s="1"/>
      <c r="EM5" s="1"/>
      <c r="EO5" s="2" t="s">
        <v>251</v>
      </c>
      <c r="EP5" s="2"/>
      <c r="EQ5" s="1"/>
      <c r="ER5" s="1"/>
      <c r="ES5" s="1"/>
      <c r="ET5" s="3"/>
      <c r="EU5" s="3"/>
      <c r="EV5" s="3"/>
      <c r="EW5" s="3"/>
      <c r="EX5" s="3"/>
      <c r="EY5" s="3"/>
      <c r="EZ5" s="3"/>
      <c r="FA5" s="3"/>
      <c r="FB5" s="3"/>
      <c r="FC5" s="3"/>
      <c r="FD5" s="1"/>
      <c r="FE5" s="1"/>
      <c r="FF5" s="1"/>
      <c r="FG5" s="1"/>
      <c r="FH5" s="1"/>
      <c r="FI5" s="1"/>
      <c r="FJ5" s="1"/>
      <c r="FK5" s="1"/>
    </row>
    <row r="6" ht="18" spans="1:16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Y6" s="2"/>
      <c r="Z6" s="2"/>
      <c r="AA6" s="1"/>
      <c r="AB6" s="1"/>
      <c r="AC6" s="1"/>
      <c r="AD6" s="3"/>
      <c r="AE6" s="3"/>
      <c r="AF6" s="3"/>
      <c r="AG6" s="3"/>
      <c r="AH6" s="3"/>
      <c r="AI6" s="3"/>
      <c r="AJ6" s="3"/>
      <c r="AK6" s="3"/>
      <c r="AL6" s="3"/>
      <c r="AM6" s="3"/>
      <c r="AN6" s="1"/>
      <c r="AO6" s="1"/>
      <c r="AP6" s="1"/>
      <c r="AQ6" s="1"/>
      <c r="AR6" s="1"/>
      <c r="AS6" s="1"/>
      <c r="AT6" s="1"/>
      <c r="AU6" s="1"/>
      <c r="AW6" s="2"/>
      <c r="AX6" s="2"/>
      <c r="AY6" s="1"/>
      <c r="AZ6" s="1"/>
      <c r="BA6" s="1"/>
      <c r="BB6" s="3"/>
      <c r="BC6" s="3"/>
      <c r="BD6" s="3"/>
      <c r="BE6" s="3"/>
      <c r="BF6" s="3"/>
      <c r="BG6" s="3"/>
      <c r="BH6" s="3"/>
      <c r="BI6" s="3"/>
      <c r="BJ6" s="3"/>
      <c r="BK6" s="3"/>
      <c r="BL6" s="1"/>
      <c r="BM6" s="1"/>
      <c r="BN6" s="1"/>
      <c r="BO6" s="1"/>
      <c r="BP6" s="1"/>
      <c r="BQ6" s="1"/>
      <c r="BR6" s="1"/>
      <c r="BS6" s="1"/>
      <c r="BU6" s="2"/>
      <c r="BV6" s="2"/>
      <c r="BW6" s="1"/>
      <c r="BX6" s="1"/>
      <c r="BY6" s="1"/>
      <c r="BZ6" s="3"/>
      <c r="CA6" s="3"/>
      <c r="CB6" s="3"/>
      <c r="CC6" s="3"/>
      <c r="CD6" s="3"/>
      <c r="CE6" s="3"/>
      <c r="CF6" s="3"/>
      <c r="CG6" s="3"/>
      <c r="CH6" s="3"/>
      <c r="CI6" s="3"/>
      <c r="CJ6" s="1"/>
      <c r="CK6" s="1"/>
      <c r="CL6" s="1"/>
      <c r="CM6" s="1"/>
      <c r="CN6" s="1"/>
      <c r="CO6" s="1"/>
      <c r="CP6" s="1"/>
      <c r="CQ6" s="1"/>
      <c r="CS6" s="2"/>
      <c r="CT6" s="2"/>
      <c r="CU6" s="1"/>
      <c r="CV6" s="1"/>
      <c r="CW6" s="1"/>
      <c r="CX6" s="3"/>
      <c r="CY6" s="3"/>
      <c r="CZ6" s="3"/>
      <c r="DA6" s="3"/>
      <c r="DB6" s="3"/>
      <c r="DC6" s="3"/>
      <c r="DD6" s="3"/>
      <c r="DE6" s="3"/>
      <c r="DF6" s="3"/>
      <c r="DG6" s="3"/>
      <c r="DH6" s="1"/>
      <c r="DI6" s="1"/>
      <c r="DJ6" s="1"/>
      <c r="DK6" s="1"/>
      <c r="DL6" s="1"/>
      <c r="DM6" s="1"/>
      <c r="DN6" s="1"/>
      <c r="DO6" s="1"/>
      <c r="DQ6" s="2"/>
      <c r="DR6" s="2"/>
      <c r="DS6" s="1"/>
      <c r="DT6" s="1"/>
      <c r="DU6" s="1"/>
      <c r="DV6" s="3"/>
      <c r="DW6" s="3"/>
      <c r="DX6" s="3"/>
      <c r="DY6" s="3"/>
      <c r="DZ6" s="3"/>
      <c r="EA6" s="3"/>
      <c r="EB6" s="3"/>
      <c r="EC6" s="3"/>
      <c r="ED6" s="3"/>
      <c r="EE6" s="3"/>
      <c r="EF6" s="1"/>
      <c r="EG6" s="1"/>
      <c r="EH6" s="1"/>
      <c r="EI6" s="1"/>
      <c r="EJ6" s="1"/>
      <c r="EK6" s="1"/>
      <c r="EL6" s="1"/>
      <c r="EM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</row>
    <row r="7" ht="17.5" spans="1:167">
      <c r="A7" s="4" t="s">
        <v>252</v>
      </c>
      <c r="B7" s="4"/>
      <c r="C7" s="3"/>
      <c r="D7" s="3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Y7" s="4" t="s">
        <v>253</v>
      </c>
      <c r="Z7" s="4"/>
      <c r="AA7" s="3"/>
      <c r="AB7" s="3"/>
      <c r="AC7" s="3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W7" s="4" t="s">
        <v>254</v>
      </c>
      <c r="AX7" s="4"/>
      <c r="AY7" s="3"/>
      <c r="AZ7" s="3"/>
      <c r="BA7" s="3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U7" s="4" t="s">
        <v>255</v>
      </c>
      <c r="BV7" s="4"/>
      <c r="BW7" s="3"/>
      <c r="BX7" s="3"/>
      <c r="BY7" s="3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S7" s="4" t="s">
        <v>256</v>
      </c>
      <c r="CT7" s="4"/>
      <c r="CU7" s="3"/>
      <c r="CV7" s="3"/>
      <c r="CW7" s="3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Q7" s="4" t="s">
        <v>257</v>
      </c>
      <c r="DR7" s="4"/>
      <c r="DS7" s="3"/>
      <c r="DT7" s="3"/>
      <c r="DU7" s="3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O7" s="4" t="s">
        <v>258</v>
      </c>
      <c r="EP7" s="4"/>
      <c r="EQ7" s="3"/>
      <c r="ER7" s="3"/>
      <c r="ES7" s="3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</row>
    <row r="8" ht="15.5" spans="1:167">
      <c r="A8" s="4" t="s">
        <v>440</v>
      </c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Y8" s="4" t="s">
        <v>440</v>
      </c>
      <c r="Z8" s="4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W8" s="4" t="s">
        <v>440</v>
      </c>
      <c r="AX8" s="4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4" t="s">
        <v>440</v>
      </c>
      <c r="BV8" s="4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S8" s="4" t="s">
        <v>440</v>
      </c>
      <c r="CT8" s="4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Q8" s="4" t="s">
        <v>440</v>
      </c>
      <c r="DR8" s="4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O8" s="4" t="s">
        <v>440</v>
      </c>
      <c r="EP8" s="4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</row>
    <row r="9" ht="15.5" spans="1:16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Y9" s="1"/>
      <c r="Z9" s="1"/>
      <c r="AA9" s="17"/>
      <c r="AB9" s="17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W9" s="1"/>
      <c r="AX9" s="1"/>
      <c r="AY9" s="17"/>
      <c r="AZ9" s="17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U9" s="1"/>
      <c r="BV9" s="1"/>
      <c r="BW9" s="17"/>
      <c r="BX9" s="17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S9" s="1"/>
      <c r="CT9" s="1"/>
      <c r="CU9" s="17"/>
      <c r="CV9" s="17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Q9" s="1"/>
      <c r="DR9" s="1"/>
      <c r="DS9" s="17"/>
      <c r="DT9" s="17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</row>
    <row r="10" ht="14.5" spans="1:16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</row>
    <row r="11" ht="15.25" spans="1:167">
      <c r="A11" s="1"/>
      <c r="B11" s="1"/>
      <c r="C11" s="6">
        <v>2000</v>
      </c>
      <c r="D11" s="6">
        <v>2001</v>
      </c>
      <c r="E11" s="6">
        <v>2002</v>
      </c>
      <c r="F11" s="6">
        <v>2003</v>
      </c>
      <c r="G11" s="6">
        <v>2004</v>
      </c>
      <c r="H11" s="6">
        <v>2005</v>
      </c>
      <c r="I11" s="6">
        <v>2006</v>
      </c>
      <c r="J11" s="6">
        <v>2007</v>
      </c>
      <c r="K11" s="6">
        <v>2008</v>
      </c>
      <c r="L11" s="6">
        <v>2009</v>
      </c>
      <c r="M11" s="6">
        <v>2010</v>
      </c>
      <c r="N11" s="6">
        <v>2011</v>
      </c>
      <c r="O11" s="6">
        <v>2012</v>
      </c>
      <c r="P11" s="6">
        <v>2013</v>
      </c>
      <c r="Q11" s="6">
        <v>2014</v>
      </c>
      <c r="R11" s="6">
        <v>2015</v>
      </c>
      <c r="S11" s="6">
        <v>2016</v>
      </c>
      <c r="T11" s="6">
        <v>2017</v>
      </c>
      <c r="U11" s="6">
        <v>2018</v>
      </c>
      <c r="V11" s="6">
        <v>2019</v>
      </c>
      <c r="W11" s="6">
        <v>2020</v>
      </c>
      <c r="Y11" s="1"/>
      <c r="Z11" s="1"/>
      <c r="AA11" s="6">
        <v>2000</v>
      </c>
      <c r="AB11" s="6">
        <v>2001</v>
      </c>
      <c r="AC11" s="6">
        <v>2002</v>
      </c>
      <c r="AD11" s="6">
        <v>2003</v>
      </c>
      <c r="AE11" s="6">
        <v>2004</v>
      </c>
      <c r="AF11" s="6">
        <v>2005</v>
      </c>
      <c r="AG11" s="6">
        <v>2006</v>
      </c>
      <c r="AH11" s="6">
        <v>2007</v>
      </c>
      <c r="AI11" s="6">
        <v>2008</v>
      </c>
      <c r="AJ11" s="6">
        <v>2009</v>
      </c>
      <c r="AK11" s="6">
        <v>2010</v>
      </c>
      <c r="AL11" s="6">
        <v>2011</v>
      </c>
      <c r="AM11" s="6">
        <v>2012</v>
      </c>
      <c r="AN11" s="6">
        <v>2013</v>
      </c>
      <c r="AO11" s="6">
        <v>2014</v>
      </c>
      <c r="AP11" s="6">
        <v>2015</v>
      </c>
      <c r="AQ11" s="6">
        <v>2016</v>
      </c>
      <c r="AR11" s="6">
        <v>2017</v>
      </c>
      <c r="AS11" s="6">
        <v>2018</v>
      </c>
      <c r="AT11" s="6">
        <v>2019</v>
      </c>
      <c r="AU11" s="6">
        <v>2020</v>
      </c>
      <c r="AW11" s="1"/>
      <c r="AX11" s="1"/>
      <c r="AY11" s="6">
        <v>2000</v>
      </c>
      <c r="AZ11" s="6">
        <v>2001</v>
      </c>
      <c r="BA11" s="6">
        <v>2002</v>
      </c>
      <c r="BB11" s="6">
        <v>2003</v>
      </c>
      <c r="BC11" s="6">
        <v>2004</v>
      </c>
      <c r="BD11" s="6">
        <v>2005</v>
      </c>
      <c r="BE11" s="6">
        <v>2006</v>
      </c>
      <c r="BF11" s="6">
        <v>2007</v>
      </c>
      <c r="BG11" s="6">
        <v>2008</v>
      </c>
      <c r="BH11" s="6">
        <v>2009</v>
      </c>
      <c r="BI11" s="6">
        <v>2010</v>
      </c>
      <c r="BJ11" s="6">
        <v>2011</v>
      </c>
      <c r="BK11" s="6">
        <v>2012</v>
      </c>
      <c r="BL11" s="6">
        <v>2013</v>
      </c>
      <c r="BM11" s="6">
        <v>2014</v>
      </c>
      <c r="BN11" s="6">
        <v>2015</v>
      </c>
      <c r="BO11" s="6">
        <v>2016</v>
      </c>
      <c r="BP11" s="6">
        <v>2017</v>
      </c>
      <c r="BQ11" s="6">
        <v>2018</v>
      </c>
      <c r="BR11" s="6">
        <v>2019</v>
      </c>
      <c r="BS11" s="6">
        <v>2020</v>
      </c>
      <c r="BU11" s="1"/>
      <c r="BV11" s="1"/>
      <c r="BW11" s="6">
        <v>2000</v>
      </c>
      <c r="BX11" s="6">
        <v>2001</v>
      </c>
      <c r="BY11" s="6">
        <v>2002</v>
      </c>
      <c r="BZ11" s="6">
        <v>2003</v>
      </c>
      <c r="CA11" s="6">
        <v>2004</v>
      </c>
      <c r="CB11" s="6">
        <v>2005</v>
      </c>
      <c r="CC11" s="6">
        <v>2006</v>
      </c>
      <c r="CD11" s="6">
        <v>2007</v>
      </c>
      <c r="CE11" s="6">
        <v>2008</v>
      </c>
      <c r="CF11" s="6">
        <v>2009</v>
      </c>
      <c r="CG11" s="6">
        <v>2010</v>
      </c>
      <c r="CH11" s="6">
        <v>2011</v>
      </c>
      <c r="CI11" s="6">
        <v>2012</v>
      </c>
      <c r="CJ11" s="6">
        <v>2013</v>
      </c>
      <c r="CK11" s="6">
        <v>2014</v>
      </c>
      <c r="CL11" s="6">
        <v>2015</v>
      </c>
      <c r="CM11" s="6">
        <v>2016</v>
      </c>
      <c r="CN11" s="6">
        <v>2017</v>
      </c>
      <c r="CO11" s="6">
        <v>2018</v>
      </c>
      <c r="CP11" s="6">
        <v>2019</v>
      </c>
      <c r="CQ11" s="6">
        <v>2020</v>
      </c>
      <c r="CS11" s="1"/>
      <c r="CT11" s="1"/>
      <c r="CU11" s="6">
        <v>2000</v>
      </c>
      <c r="CV11" s="6">
        <v>2001</v>
      </c>
      <c r="CW11" s="6">
        <v>2002</v>
      </c>
      <c r="CX11" s="6">
        <v>2003</v>
      </c>
      <c r="CY11" s="6">
        <v>2004</v>
      </c>
      <c r="CZ11" s="6">
        <v>2005</v>
      </c>
      <c r="DA11" s="6">
        <v>2006</v>
      </c>
      <c r="DB11" s="6">
        <v>2007</v>
      </c>
      <c r="DC11" s="6">
        <v>2008</v>
      </c>
      <c r="DD11" s="6">
        <v>2009</v>
      </c>
      <c r="DE11" s="6">
        <v>2010</v>
      </c>
      <c r="DF11" s="6">
        <v>2011</v>
      </c>
      <c r="DG11" s="6">
        <v>2012</v>
      </c>
      <c r="DH11" s="6">
        <v>2013</v>
      </c>
      <c r="DI11" s="6">
        <v>2014</v>
      </c>
      <c r="DJ11" s="6">
        <v>2015</v>
      </c>
      <c r="DK11" s="6">
        <v>2016</v>
      </c>
      <c r="DL11" s="6">
        <v>2017</v>
      </c>
      <c r="DM11" s="6">
        <v>2018</v>
      </c>
      <c r="DN11" s="6">
        <v>2019</v>
      </c>
      <c r="DO11" s="6">
        <v>2020</v>
      </c>
      <c r="DQ11" s="1"/>
      <c r="DR11" s="1"/>
      <c r="DS11" s="6">
        <v>2000</v>
      </c>
      <c r="DT11" s="6">
        <v>2001</v>
      </c>
      <c r="DU11" s="6">
        <v>2002</v>
      </c>
      <c r="DV11" s="6">
        <v>2003</v>
      </c>
      <c r="DW11" s="6">
        <v>2004</v>
      </c>
      <c r="DX11" s="6">
        <v>2005</v>
      </c>
      <c r="DY11" s="6">
        <v>2006</v>
      </c>
      <c r="DZ11" s="6">
        <v>2007</v>
      </c>
      <c r="EA11" s="6">
        <v>2008</v>
      </c>
      <c r="EB11" s="6">
        <v>2009</v>
      </c>
      <c r="EC11" s="6">
        <v>2010</v>
      </c>
      <c r="ED11" s="6">
        <v>2011</v>
      </c>
      <c r="EE11" s="6">
        <v>2012</v>
      </c>
      <c r="EF11" s="6">
        <v>2013</v>
      </c>
      <c r="EG11" s="6">
        <v>2014</v>
      </c>
      <c r="EH11" s="6">
        <v>2015</v>
      </c>
      <c r="EI11" s="6">
        <v>2016</v>
      </c>
      <c r="EJ11" s="6">
        <v>2017</v>
      </c>
      <c r="EK11" s="6">
        <v>2018</v>
      </c>
      <c r="EL11" s="6">
        <v>2019</v>
      </c>
      <c r="EM11" s="6">
        <v>2020</v>
      </c>
      <c r="EO11" s="1"/>
      <c r="EP11" s="1"/>
      <c r="EQ11" s="6">
        <v>2000</v>
      </c>
      <c r="ER11" s="6">
        <v>2001</v>
      </c>
      <c r="ES11" s="6">
        <v>2002</v>
      </c>
      <c r="ET11" s="6">
        <v>2003</v>
      </c>
      <c r="EU11" s="6">
        <v>2004</v>
      </c>
      <c r="EV11" s="6">
        <v>2005</v>
      </c>
      <c r="EW11" s="6">
        <v>2006</v>
      </c>
      <c r="EX11" s="6">
        <v>2007</v>
      </c>
      <c r="EY11" s="6">
        <v>2008</v>
      </c>
      <c r="EZ11" s="6">
        <v>2009</v>
      </c>
      <c r="FA11" s="6">
        <v>2010</v>
      </c>
      <c r="FB11" s="6">
        <v>2011</v>
      </c>
      <c r="FC11" s="6">
        <v>2012</v>
      </c>
      <c r="FD11" s="6">
        <v>2013</v>
      </c>
      <c r="FE11" s="6">
        <v>2014</v>
      </c>
      <c r="FF11" s="6">
        <v>2015</v>
      </c>
      <c r="FG11" s="6">
        <v>2016</v>
      </c>
      <c r="FH11" s="6">
        <v>2017</v>
      </c>
      <c r="FI11" s="6">
        <v>2018</v>
      </c>
      <c r="FJ11" s="6">
        <v>2019</v>
      </c>
      <c r="FK11" s="6">
        <v>2020</v>
      </c>
    </row>
    <row r="12" ht="14.5" spans="1:16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</row>
    <row r="13" ht="78" spans="1:167">
      <c r="A13" s="1"/>
      <c r="B13" s="13" t="s">
        <v>441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Y13" s="1"/>
      <c r="Z13" s="13" t="s">
        <v>441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W13" s="1"/>
      <c r="AX13" s="13" t="s">
        <v>441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U13" s="1"/>
      <c r="BV13" s="13" t="s">
        <v>441</v>
      </c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S13" s="1"/>
      <c r="CT13" s="13" t="s">
        <v>441</v>
      </c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Q13" s="1"/>
      <c r="DR13" s="13" t="s">
        <v>441</v>
      </c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O13" s="1"/>
      <c r="EP13" s="13" t="s">
        <v>441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</row>
    <row r="14" ht="14.5" spans="1:167">
      <c r="A14" s="1"/>
      <c r="B14" s="16" t="s">
        <v>442</v>
      </c>
      <c r="C14" s="60">
        <v>1002</v>
      </c>
      <c r="D14" s="60">
        <v>1017</v>
      </c>
      <c r="E14" s="60">
        <v>1034</v>
      </c>
      <c r="F14" s="60">
        <v>1051</v>
      </c>
      <c r="G14" s="60">
        <v>1071</v>
      </c>
      <c r="H14" s="60">
        <v>1086</v>
      </c>
      <c r="I14" s="60">
        <v>1097</v>
      </c>
      <c r="J14" s="60">
        <v>1108</v>
      </c>
      <c r="K14" s="60">
        <v>1124</v>
      </c>
      <c r="L14" s="60">
        <v>1136</v>
      </c>
      <c r="M14" s="60">
        <v>1131</v>
      </c>
      <c r="N14" s="60">
        <v>1138</v>
      </c>
      <c r="O14" s="60">
        <v>1144</v>
      </c>
      <c r="P14" s="60">
        <v>1161</v>
      </c>
      <c r="Q14" s="60">
        <v>1159</v>
      </c>
      <c r="R14" s="60">
        <v>1167</v>
      </c>
      <c r="S14" s="60">
        <v>1172</v>
      </c>
      <c r="T14" s="60">
        <v>1180</v>
      </c>
      <c r="U14" s="60">
        <v>1193</v>
      </c>
      <c r="V14" s="60">
        <v>1206</v>
      </c>
      <c r="W14" s="60">
        <v>1214</v>
      </c>
      <c r="Y14" s="1"/>
      <c r="Z14" s="16" t="s">
        <v>442</v>
      </c>
      <c r="AA14" s="60">
        <v>3594</v>
      </c>
      <c r="AB14" s="60">
        <v>3663</v>
      </c>
      <c r="AC14" s="60">
        <v>3726</v>
      </c>
      <c r="AD14" s="60">
        <v>3806</v>
      </c>
      <c r="AE14" s="60">
        <v>3885</v>
      </c>
      <c r="AF14" s="60">
        <v>3966</v>
      </c>
      <c r="AG14" s="60">
        <v>4038</v>
      </c>
      <c r="AH14" s="60">
        <v>4100</v>
      </c>
      <c r="AI14" s="60">
        <v>4164</v>
      </c>
      <c r="AJ14" s="60">
        <v>4232</v>
      </c>
      <c r="AK14" s="60">
        <v>4143</v>
      </c>
      <c r="AL14" s="60">
        <v>4183</v>
      </c>
      <c r="AM14" s="60">
        <v>4232</v>
      </c>
      <c r="AN14" s="60">
        <v>4322</v>
      </c>
      <c r="AO14" s="60">
        <v>4367</v>
      </c>
      <c r="AP14" s="60">
        <v>4409</v>
      </c>
      <c r="AQ14" s="60">
        <v>4450</v>
      </c>
      <c r="AR14" s="60">
        <v>4423</v>
      </c>
      <c r="AS14" s="60">
        <v>4468</v>
      </c>
      <c r="AT14" s="60">
        <v>4513</v>
      </c>
      <c r="AU14" s="60">
        <v>4545</v>
      </c>
      <c r="AW14" s="1"/>
      <c r="AX14" s="16" t="s">
        <v>442</v>
      </c>
      <c r="AY14" s="60">
        <v>5423</v>
      </c>
      <c r="AZ14" s="60">
        <v>5534</v>
      </c>
      <c r="BA14" s="60">
        <v>5643</v>
      </c>
      <c r="BB14" s="60">
        <v>5749</v>
      </c>
      <c r="BC14" s="60">
        <v>5865</v>
      </c>
      <c r="BD14" s="60">
        <v>6080</v>
      </c>
      <c r="BE14" s="60">
        <v>6174</v>
      </c>
      <c r="BF14" s="60">
        <v>6249</v>
      </c>
      <c r="BG14" s="60">
        <v>6358</v>
      </c>
      <c r="BH14" s="60">
        <v>6445</v>
      </c>
      <c r="BI14" s="60">
        <v>6358</v>
      </c>
      <c r="BJ14" s="60">
        <v>6451</v>
      </c>
      <c r="BK14" s="60">
        <v>6545</v>
      </c>
      <c r="BL14" s="60">
        <v>6596</v>
      </c>
      <c r="BM14" s="60">
        <v>6672</v>
      </c>
      <c r="BN14" s="60">
        <v>6741</v>
      </c>
      <c r="BO14" s="60">
        <v>6833</v>
      </c>
      <c r="BP14" s="60">
        <v>6882</v>
      </c>
      <c r="BQ14" s="60">
        <v>6992</v>
      </c>
      <c r="BR14" s="60">
        <v>7102</v>
      </c>
      <c r="BS14" s="60">
        <v>7186</v>
      </c>
      <c r="BU14" s="1"/>
      <c r="BV14" s="16" t="s">
        <v>442</v>
      </c>
      <c r="BW14" s="1">
        <v>543</v>
      </c>
      <c r="BX14" s="1">
        <v>550</v>
      </c>
      <c r="BY14" s="1">
        <v>557</v>
      </c>
      <c r="BZ14" s="1">
        <v>565</v>
      </c>
      <c r="CA14" s="1">
        <v>571</v>
      </c>
      <c r="CB14" s="1">
        <v>576</v>
      </c>
      <c r="CC14" s="1">
        <v>583</v>
      </c>
      <c r="CD14" s="1">
        <v>592</v>
      </c>
      <c r="CE14" s="1">
        <v>603</v>
      </c>
      <c r="CF14" s="1">
        <v>618</v>
      </c>
      <c r="CG14" s="1">
        <v>612</v>
      </c>
      <c r="CH14" s="1">
        <v>619</v>
      </c>
      <c r="CI14" s="1">
        <v>623</v>
      </c>
      <c r="CJ14" s="1">
        <v>630</v>
      </c>
      <c r="CK14" s="1">
        <v>622</v>
      </c>
      <c r="CL14" s="1">
        <v>627</v>
      </c>
      <c r="CM14" s="1">
        <v>637</v>
      </c>
      <c r="CN14" s="1">
        <v>633</v>
      </c>
      <c r="CO14" s="1">
        <v>639</v>
      </c>
      <c r="CP14" s="1">
        <v>644</v>
      </c>
      <c r="CQ14" s="1">
        <v>647</v>
      </c>
      <c r="CS14" s="1"/>
      <c r="CT14" s="16" t="s">
        <v>442</v>
      </c>
      <c r="CU14" s="1">
        <v>486</v>
      </c>
      <c r="CV14" s="1">
        <v>486</v>
      </c>
      <c r="CW14" s="1">
        <v>490</v>
      </c>
      <c r="CX14" s="1">
        <v>496</v>
      </c>
      <c r="CY14" s="1">
        <v>503</v>
      </c>
      <c r="CZ14" s="1">
        <v>506</v>
      </c>
      <c r="DA14" s="1">
        <v>510</v>
      </c>
      <c r="DB14" s="1">
        <v>519</v>
      </c>
      <c r="DC14" s="1">
        <v>530</v>
      </c>
      <c r="DD14" s="1">
        <v>539</v>
      </c>
      <c r="DE14" s="1">
        <v>548</v>
      </c>
      <c r="DF14" s="1">
        <v>555</v>
      </c>
      <c r="DG14" s="1">
        <v>561</v>
      </c>
      <c r="DH14" s="1">
        <v>562</v>
      </c>
      <c r="DI14" s="1">
        <v>568</v>
      </c>
      <c r="DJ14" s="1">
        <v>573</v>
      </c>
      <c r="DK14" s="1">
        <v>579</v>
      </c>
      <c r="DL14" s="1">
        <v>576</v>
      </c>
      <c r="DM14" s="1">
        <v>580</v>
      </c>
      <c r="DN14" s="1">
        <v>583</v>
      </c>
      <c r="DO14" s="1">
        <v>588</v>
      </c>
      <c r="DQ14" s="1"/>
      <c r="DR14" s="16" t="s">
        <v>442</v>
      </c>
      <c r="DS14" s="60">
        <v>1379</v>
      </c>
      <c r="DT14" s="60">
        <v>1413</v>
      </c>
      <c r="DU14" s="60">
        <v>1439</v>
      </c>
      <c r="DV14" s="60">
        <v>1469</v>
      </c>
      <c r="DW14" s="60">
        <v>1507</v>
      </c>
      <c r="DX14" s="60">
        <v>1558</v>
      </c>
      <c r="DY14" s="60">
        <v>1630</v>
      </c>
      <c r="DZ14" s="60">
        <v>1679</v>
      </c>
      <c r="EA14" s="60">
        <v>1716</v>
      </c>
      <c r="EB14" s="60">
        <v>1760</v>
      </c>
      <c r="EC14" s="60">
        <v>1807</v>
      </c>
      <c r="ED14" s="60">
        <v>1844</v>
      </c>
      <c r="EE14" s="60">
        <v>1856</v>
      </c>
      <c r="EF14" s="60">
        <v>1901</v>
      </c>
      <c r="EG14" s="60">
        <v>1926</v>
      </c>
      <c r="EH14" s="60">
        <v>1951</v>
      </c>
      <c r="EI14" s="60">
        <v>1963</v>
      </c>
      <c r="EJ14" s="60">
        <v>1963</v>
      </c>
      <c r="EK14" s="60">
        <v>1997</v>
      </c>
      <c r="EL14" s="60">
        <v>2031</v>
      </c>
      <c r="EM14" s="60">
        <v>2064</v>
      </c>
      <c r="EO14" s="1"/>
      <c r="EP14" s="16" t="s">
        <v>442</v>
      </c>
      <c r="EQ14" s="60">
        <v>1903</v>
      </c>
      <c r="ER14" s="60">
        <v>1932</v>
      </c>
      <c r="ES14" s="60">
        <v>1966</v>
      </c>
      <c r="ET14" s="60">
        <v>2004</v>
      </c>
      <c r="EU14" s="60">
        <v>2053</v>
      </c>
      <c r="EV14" s="60">
        <v>2105</v>
      </c>
      <c r="EW14" s="60">
        <v>2112</v>
      </c>
      <c r="EX14" s="60">
        <v>2211</v>
      </c>
      <c r="EY14" s="60">
        <v>2228</v>
      </c>
      <c r="EZ14" s="60">
        <v>2326</v>
      </c>
      <c r="FA14" s="60">
        <v>2312</v>
      </c>
      <c r="FB14" s="60">
        <v>2360</v>
      </c>
      <c r="FC14" s="60">
        <v>2386</v>
      </c>
      <c r="FD14" s="60">
        <v>2389</v>
      </c>
      <c r="FE14" s="60">
        <v>2392</v>
      </c>
      <c r="FF14" s="60">
        <v>2422</v>
      </c>
      <c r="FG14" s="60">
        <v>2459</v>
      </c>
      <c r="FH14" s="60">
        <v>2527</v>
      </c>
      <c r="FI14" s="60">
        <v>2571</v>
      </c>
      <c r="FJ14" s="60">
        <v>2616</v>
      </c>
      <c r="FK14" s="60">
        <v>2649</v>
      </c>
    </row>
    <row r="15" ht="14.5" spans="1:167">
      <c r="A15" s="1"/>
      <c r="B15" s="16" t="s">
        <v>443</v>
      </c>
      <c r="C15" s="1">
        <v>619</v>
      </c>
      <c r="D15" s="1">
        <v>624</v>
      </c>
      <c r="E15" s="1">
        <v>631</v>
      </c>
      <c r="F15" s="1">
        <v>637</v>
      </c>
      <c r="G15" s="1">
        <v>641</v>
      </c>
      <c r="H15" s="1">
        <v>645</v>
      </c>
      <c r="I15" s="1">
        <v>646</v>
      </c>
      <c r="J15" s="1">
        <v>652</v>
      </c>
      <c r="K15" s="1">
        <v>662</v>
      </c>
      <c r="L15" s="1">
        <v>673</v>
      </c>
      <c r="M15" s="1">
        <v>672</v>
      </c>
      <c r="N15" s="1">
        <v>679</v>
      </c>
      <c r="O15" s="1">
        <v>683</v>
      </c>
      <c r="P15" s="1">
        <v>693</v>
      </c>
      <c r="Q15" s="1">
        <v>692</v>
      </c>
      <c r="R15" s="1">
        <v>697</v>
      </c>
      <c r="S15" s="1">
        <v>700</v>
      </c>
      <c r="T15" s="1">
        <v>705</v>
      </c>
      <c r="U15" s="1">
        <v>713</v>
      </c>
      <c r="V15" s="1">
        <v>720</v>
      </c>
      <c r="W15" s="1">
        <v>725</v>
      </c>
      <c r="Y15" s="1"/>
      <c r="Z15" s="16" t="s">
        <v>443</v>
      </c>
      <c r="AA15" s="60">
        <v>1450</v>
      </c>
      <c r="AB15" s="60">
        <v>1463</v>
      </c>
      <c r="AC15" s="60">
        <v>1486</v>
      </c>
      <c r="AD15" s="60">
        <v>1518</v>
      </c>
      <c r="AE15" s="60">
        <v>1529</v>
      </c>
      <c r="AF15" s="60">
        <v>1595</v>
      </c>
      <c r="AG15" s="60">
        <v>1625</v>
      </c>
      <c r="AH15" s="60">
        <v>1656</v>
      </c>
      <c r="AI15" s="60">
        <v>1671</v>
      </c>
      <c r="AJ15" s="60">
        <v>1709</v>
      </c>
      <c r="AK15" s="60">
        <v>1629</v>
      </c>
      <c r="AL15" s="60">
        <v>1646</v>
      </c>
      <c r="AM15" s="60">
        <v>1665</v>
      </c>
      <c r="AN15" s="60">
        <v>1700</v>
      </c>
      <c r="AO15" s="60">
        <v>1718</v>
      </c>
      <c r="AP15" s="60">
        <v>1734</v>
      </c>
      <c r="AQ15" s="60">
        <v>1751</v>
      </c>
      <c r="AR15" s="60">
        <v>1740</v>
      </c>
      <c r="AS15" s="60">
        <v>1758</v>
      </c>
      <c r="AT15" s="60">
        <v>1776</v>
      </c>
      <c r="AU15" s="60">
        <v>1788</v>
      </c>
      <c r="AW15" s="1"/>
      <c r="AX15" s="16" t="s">
        <v>443</v>
      </c>
      <c r="AY15" s="60">
        <v>2444</v>
      </c>
      <c r="AZ15" s="60">
        <v>2444</v>
      </c>
      <c r="BA15" s="60">
        <v>2437</v>
      </c>
      <c r="BB15" s="60">
        <v>2442</v>
      </c>
      <c r="BC15" s="60">
        <v>2415</v>
      </c>
      <c r="BD15" s="60">
        <v>2402</v>
      </c>
      <c r="BE15" s="60">
        <v>2400</v>
      </c>
      <c r="BF15" s="60">
        <v>2423</v>
      </c>
      <c r="BG15" s="60">
        <v>2431</v>
      </c>
      <c r="BH15" s="60">
        <v>2470</v>
      </c>
      <c r="BI15" s="60">
        <v>2497</v>
      </c>
      <c r="BJ15" s="60">
        <v>2532</v>
      </c>
      <c r="BK15" s="60">
        <v>2569</v>
      </c>
      <c r="BL15" s="60">
        <v>2589</v>
      </c>
      <c r="BM15" s="60">
        <v>2619</v>
      </c>
      <c r="BN15" s="60">
        <v>2646</v>
      </c>
      <c r="BO15" s="60">
        <v>2682</v>
      </c>
      <c r="BP15" s="60">
        <v>2701</v>
      </c>
      <c r="BQ15" s="60">
        <v>2745</v>
      </c>
      <c r="BR15" s="60">
        <v>2788</v>
      </c>
      <c r="BS15" s="60">
        <v>2820</v>
      </c>
      <c r="BU15" s="1"/>
      <c r="BV15" s="16" t="s">
        <v>443</v>
      </c>
      <c r="BW15" s="1">
        <v>310</v>
      </c>
      <c r="BX15" s="1">
        <v>312</v>
      </c>
      <c r="BY15" s="1">
        <v>314</v>
      </c>
      <c r="BZ15" s="1">
        <v>318</v>
      </c>
      <c r="CA15" s="1">
        <v>317</v>
      </c>
      <c r="CB15" s="1">
        <v>317</v>
      </c>
      <c r="CC15" s="1">
        <v>317</v>
      </c>
      <c r="CD15" s="1">
        <v>318</v>
      </c>
      <c r="CE15" s="1">
        <v>318</v>
      </c>
      <c r="CF15" s="1">
        <v>323</v>
      </c>
      <c r="CG15" s="1">
        <v>317</v>
      </c>
      <c r="CH15" s="1">
        <v>317</v>
      </c>
      <c r="CI15" s="1">
        <v>319</v>
      </c>
      <c r="CJ15" s="1">
        <v>322</v>
      </c>
      <c r="CK15" s="1">
        <v>318</v>
      </c>
      <c r="CL15" s="1">
        <v>321</v>
      </c>
      <c r="CM15" s="1">
        <v>326</v>
      </c>
      <c r="CN15" s="1">
        <v>324</v>
      </c>
      <c r="CO15" s="1">
        <v>327</v>
      </c>
      <c r="CP15" s="1">
        <v>329</v>
      </c>
      <c r="CQ15" s="1">
        <v>331</v>
      </c>
      <c r="CS15" s="1"/>
      <c r="CT15" s="16" t="s">
        <v>443</v>
      </c>
      <c r="CU15" s="1">
        <v>292</v>
      </c>
      <c r="CV15" s="1">
        <v>293</v>
      </c>
      <c r="CW15" s="1">
        <v>294</v>
      </c>
      <c r="CX15" s="1">
        <v>296</v>
      </c>
      <c r="CY15" s="1">
        <v>295</v>
      </c>
      <c r="CZ15" s="1">
        <v>294</v>
      </c>
      <c r="DA15" s="1">
        <v>292</v>
      </c>
      <c r="DB15" s="1">
        <v>293</v>
      </c>
      <c r="DC15" s="1">
        <v>297</v>
      </c>
      <c r="DD15" s="1">
        <v>301</v>
      </c>
      <c r="DE15" s="1">
        <v>305</v>
      </c>
      <c r="DF15" s="1">
        <v>309</v>
      </c>
      <c r="DG15" s="1">
        <v>312</v>
      </c>
      <c r="DH15" s="1">
        <v>312</v>
      </c>
      <c r="DI15" s="1">
        <v>316</v>
      </c>
      <c r="DJ15" s="1">
        <v>319</v>
      </c>
      <c r="DK15" s="1">
        <v>322</v>
      </c>
      <c r="DL15" s="1">
        <v>320</v>
      </c>
      <c r="DM15" s="1">
        <v>322</v>
      </c>
      <c r="DN15" s="1">
        <v>324</v>
      </c>
      <c r="DO15" s="1">
        <v>327</v>
      </c>
      <c r="DQ15" s="1"/>
      <c r="DR15" s="16" t="s">
        <v>443</v>
      </c>
      <c r="DS15" s="1">
        <v>751</v>
      </c>
      <c r="DT15" s="1">
        <v>763</v>
      </c>
      <c r="DU15" s="1">
        <v>773</v>
      </c>
      <c r="DV15" s="1">
        <v>780</v>
      </c>
      <c r="DW15" s="1">
        <v>797</v>
      </c>
      <c r="DX15" s="1">
        <v>806</v>
      </c>
      <c r="DY15" s="1">
        <v>838</v>
      </c>
      <c r="DZ15" s="1">
        <v>855</v>
      </c>
      <c r="EA15" s="1">
        <v>870</v>
      </c>
      <c r="EB15" s="1">
        <v>889</v>
      </c>
      <c r="EC15" s="1">
        <v>915</v>
      </c>
      <c r="ED15" s="1">
        <v>934</v>
      </c>
      <c r="EE15" s="1">
        <v>940</v>
      </c>
      <c r="EF15" s="1">
        <v>963</v>
      </c>
      <c r="EG15" s="1">
        <v>975</v>
      </c>
      <c r="EH15" s="1">
        <v>988</v>
      </c>
      <c r="EI15" s="1">
        <v>994</v>
      </c>
      <c r="EJ15" s="1">
        <v>994</v>
      </c>
      <c r="EK15" s="60">
        <v>1011</v>
      </c>
      <c r="EL15" s="60">
        <v>1028</v>
      </c>
      <c r="EM15" s="60">
        <v>1045</v>
      </c>
      <c r="EO15" s="1"/>
      <c r="EP15" s="16" t="s">
        <v>443</v>
      </c>
      <c r="EQ15" s="1">
        <v>875</v>
      </c>
      <c r="ER15" s="1">
        <v>887</v>
      </c>
      <c r="ES15" s="1">
        <v>893</v>
      </c>
      <c r="ET15" s="1">
        <v>899</v>
      </c>
      <c r="EU15" s="1">
        <v>903</v>
      </c>
      <c r="EV15" s="1">
        <v>907</v>
      </c>
      <c r="EW15" s="1">
        <v>885</v>
      </c>
      <c r="EX15" s="1">
        <v>903</v>
      </c>
      <c r="EY15" s="1">
        <v>892</v>
      </c>
      <c r="EZ15" s="1">
        <v>918</v>
      </c>
      <c r="FA15" s="1">
        <v>906</v>
      </c>
      <c r="FB15" s="1">
        <v>922</v>
      </c>
      <c r="FC15" s="1">
        <v>932</v>
      </c>
      <c r="FD15" s="1">
        <v>933</v>
      </c>
      <c r="FE15" s="1">
        <v>935</v>
      </c>
      <c r="FF15" s="1">
        <v>946</v>
      </c>
      <c r="FG15" s="1">
        <v>961</v>
      </c>
      <c r="FH15" s="1">
        <v>987</v>
      </c>
      <c r="FI15" s="60">
        <v>1004</v>
      </c>
      <c r="FJ15" s="60">
        <v>1022</v>
      </c>
      <c r="FK15" s="60">
        <v>1035</v>
      </c>
    </row>
    <row r="16" ht="14.5" spans="1:167">
      <c r="A16" s="1"/>
      <c r="B16" s="16" t="s">
        <v>444</v>
      </c>
      <c r="C16" s="1">
        <v>351</v>
      </c>
      <c r="D16" s="1">
        <v>365</v>
      </c>
      <c r="E16" s="1">
        <v>382</v>
      </c>
      <c r="F16" s="1">
        <v>401</v>
      </c>
      <c r="G16" s="1">
        <v>419</v>
      </c>
      <c r="H16" s="1">
        <v>437</v>
      </c>
      <c r="I16" s="1">
        <v>454</v>
      </c>
      <c r="J16" s="1">
        <v>471</v>
      </c>
      <c r="K16" s="1">
        <v>487</v>
      </c>
      <c r="L16" s="1">
        <v>502</v>
      </c>
      <c r="M16" s="1">
        <v>506</v>
      </c>
      <c r="N16" s="1">
        <v>512</v>
      </c>
      <c r="O16" s="1">
        <v>515</v>
      </c>
      <c r="P16" s="1">
        <v>523</v>
      </c>
      <c r="Q16" s="1">
        <v>522</v>
      </c>
      <c r="R16" s="1">
        <v>526</v>
      </c>
      <c r="S16" s="1">
        <v>528</v>
      </c>
      <c r="T16" s="1">
        <v>531</v>
      </c>
      <c r="U16" s="1">
        <v>537</v>
      </c>
      <c r="V16" s="1">
        <v>543</v>
      </c>
      <c r="W16" s="1">
        <v>547</v>
      </c>
      <c r="Y16" s="1"/>
      <c r="Z16" s="16" t="s">
        <v>444</v>
      </c>
      <c r="AA16" s="60">
        <v>1506</v>
      </c>
      <c r="AB16" s="60">
        <v>1551</v>
      </c>
      <c r="AC16" s="60">
        <v>1610</v>
      </c>
      <c r="AD16" s="60">
        <v>1658</v>
      </c>
      <c r="AE16" s="60">
        <v>1720</v>
      </c>
      <c r="AF16" s="60">
        <v>1747</v>
      </c>
      <c r="AG16" s="60">
        <v>1789</v>
      </c>
      <c r="AH16" s="60">
        <v>1834</v>
      </c>
      <c r="AI16" s="60">
        <v>1881</v>
      </c>
      <c r="AJ16" s="60">
        <v>1906</v>
      </c>
      <c r="AK16" s="60">
        <v>1901</v>
      </c>
      <c r="AL16" s="60">
        <v>1932</v>
      </c>
      <c r="AM16" s="60">
        <v>1954</v>
      </c>
      <c r="AN16" s="60">
        <v>1996</v>
      </c>
      <c r="AO16" s="60">
        <v>2016</v>
      </c>
      <c r="AP16" s="60">
        <v>2036</v>
      </c>
      <c r="AQ16" s="60">
        <v>2055</v>
      </c>
      <c r="AR16" s="60">
        <v>2042</v>
      </c>
      <c r="AS16" s="60">
        <v>2063</v>
      </c>
      <c r="AT16" s="60">
        <v>2084</v>
      </c>
      <c r="AU16" s="60">
        <v>2099</v>
      </c>
      <c r="AW16" s="1"/>
      <c r="AX16" s="16" t="s">
        <v>444</v>
      </c>
      <c r="AY16" s="60">
        <v>2073</v>
      </c>
      <c r="AZ16" s="60">
        <v>2127</v>
      </c>
      <c r="BA16" s="60">
        <v>2230</v>
      </c>
      <c r="BB16" s="60">
        <v>2322</v>
      </c>
      <c r="BC16" s="60">
        <v>2409</v>
      </c>
      <c r="BD16" s="60">
        <v>2523</v>
      </c>
      <c r="BE16" s="60">
        <v>2612</v>
      </c>
      <c r="BF16" s="60">
        <v>2689</v>
      </c>
      <c r="BG16" s="60">
        <v>2767</v>
      </c>
      <c r="BH16" s="60">
        <v>2848</v>
      </c>
      <c r="BI16" s="60">
        <v>2842</v>
      </c>
      <c r="BJ16" s="60">
        <v>2884</v>
      </c>
      <c r="BK16" s="60">
        <v>2926</v>
      </c>
      <c r="BL16" s="60">
        <v>2949</v>
      </c>
      <c r="BM16" s="60">
        <v>2983</v>
      </c>
      <c r="BN16" s="60">
        <v>3014</v>
      </c>
      <c r="BO16" s="60">
        <v>3055</v>
      </c>
      <c r="BP16" s="60">
        <v>3077</v>
      </c>
      <c r="BQ16" s="60">
        <v>3126</v>
      </c>
      <c r="BR16" s="60">
        <v>3175</v>
      </c>
      <c r="BS16" s="60">
        <v>3212</v>
      </c>
      <c r="BU16" s="1"/>
      <c r="BV16" s="16" t="s">
        <v>444</v>
      </c>
      <c r="BW16" s="1">
        <v>213</v>
      </c>
      <c r="BX16" s="1">
        <v>220</v>
      </c>
      <c r="BY16" s="1">
        <v>225</v>
      </c>
      <c r="BZ16" s="1">
        <v>230</v>
      </c>
      <c r="CA16" s="1">
        <v>233</v>
      </c>
      <c r="CB16" s="1">
        <v>237</v>
      </c>
      <c r="CC16" s="1">
        <v>241</v>
      </c>
      <c r="CD16" s="1">
        <v>250</v>
      </c>
      <c r="CE16" s="1">
        <v>257</v>
      </c>
      <c r="CF16" s="1">
        <v>266</v>
      </c>
      <c r="CG16" s="1">
        <v>266</v>
      </c>
      <c r="CH16" s="1">
        <v>270</v>
      </c>
      <c r="CI16" s="1">
        <v>272</v>
      </c>
      <c r="CJ16" s="1">
        <v>275</v>
      </c>
      <c r="CK16" s="1">
        <v>271</v>
      </c>
      <c r="CL16" s="1">
        <v>273</v>
      </c>
      <c r="CM16" s="1">
        <v>278</v>
      </c>
      <c r="CN16" s="1">
        <v>276</v>
      </c>
      <c r="CO16" s="1">
        <v>278</v>
      </c>
      <c r="CP16" s="1">
        <v>281</v>
      </c>
      <c r="CQ16" s="1">
        <v>282</v>
      </c>
      <c r="CS16" s="1"/>
      <c r="CT16" s="16" t="s">
        <v>444</v>
      </c>
      <c r="CU16" s="1">
        <v>193</v>
      </c>
      <c r="CV16" s="1">
        <v>197</v>
      </c>
      <c r="CW16" s="1">
        <v>204</v>
      </c>
      <c r="CX16" s="1">
        <v>211</v>
      </c>
      <c r="CY16" s="1">
        <v>218</v>
      </c>
      <c r="CZ16" s="1">
        <v>221</v>
      </c>
      <c r="DA16" s="1">
        <v>227</v>
      </c>
      <c r="DB16" s="1">
        <v>235</v>
      </c>
      <c r="DC16" s="1">
        <v>242</v>
      </c>
      <c r="DD16" s="1">
        <v>251</v>
      </c>
      <c r="DE16" s="1">
        <v>260</v>
      </c>
      <c r="DF16" s="1">
        <v>264</v>
      </c>
      <c r="DG16" s="1">
        <v>268</v>
      </c>
      <c r="DH16" s="1">
        <v>268</v>
      </c>
      <c r="DI16" s="1">
        <v>271</v>
      </c>
      <c r="DJ16" s="1">
        <v>273</v>
      </c>
      <c r="DK16" s="1">
        <v>276</v>
      </c>
      <c r="DL16" s="1">
        <v>275</v>
      </c>
      <c r="DM16" s="1">
        <v>276</v>
      </c>
      <c r="DN16" s="1">
        <v>278</v>
      </c>
      <c r="DO16" s="1">
        <v>280</v>
      </c>
      <c r="DQ16" s="1"/>
      <c r="DR16" s="16" t="s">
        <v>444</v>
      </c>
      <c r="DS16" s="1">
        <v>725</v>
      </c>
      <c r="DT16" s="1">
        <v>757</v>
      </c>
      <c r="DU16" s="1">
        <v>790</v>
      </c>
      <c r="DV16" s="1">
        <v>822</v>
      </c>
      <c r="DW16" s="1">
        <v>850</v>
      </c>
      <c r="DX16" s="1">
        <v>880</v>
      </c>
      <c r="DY16" s="1">
        <v>926</v>
      </c>
      <c r="DZ16" s="1">
        <v>969</v>
      </c>
      <c r="EA16" s="60">
        <v>1003</v>
      </c>
      <c r="EB16" s="60">
        <v>1045</v>
      </c>
      <c r="EC16" s="60">
        <v>1085</v>
      </c>
      <c r="ED16" s="60">
        <v>1115</v>
      </c>
      <c r="EE16" s="60">
        <v>1122</v>
      </c>
      <c r="EF16" s="60">
        <v>1149</v>
      </c>
      <c r="EG16" s="60">
        <v>1164</v>
      </c>
      <c r="EH16" s="60">
        <v>1180</v>
      </c>
      <c r="EI16" s="60">
        <v>1187</v>
      </c>
      <c r="EJ16" s="60">
        <v>1187</v>
      </c>
      <c r="EK16" s="60">
        <v>1207</v>
      </c>
      <c r="EL16" s="60">
        <v>1228</v>
      </c>
      <c r="EM16" s="60">
        <v>1248</v>
      </c>
      <c r="EO16" s="1"/>
      <c r="EP16" s="16" t="s">
        <v>444</v>
      </c>
      <c r="EQ16" s="1">
        <v>945</v>
      </c>
      <c r="ER16" s="1">
        <v>974</v>
      </c>
      <c r="ES16" s="1">
        <v>999</v>
      </c>
      <c r="ET16" s="60">
        <v>1037</v>
      </c>
      <c r="EU16" s="60">
        <v>1073</v>
      </c>
      <c r="EV16" s="60">
        <v>1103</v>
      </c>
      <c r="EW16" s="60">
        <v>1126</v>
      </c>
      <c r="EX16" s="60">
        <v>1180</v>
      </c>
      <c r="EY16" s="60">
        <v>1177</v>
      </c>
      <c r="EZ16" s="60">
        <v>1221</v>
      </c>
      <c r="FA16" s="60">
        <v>1210</v>
      </c>
      <c r="FB16" s="60">
        <v>1215</v>
      </c>
      <c r="FC16" s="60">
        <v>1229</v>
      </c>
      <c r="FD16" s="60">
        <v>1230</v>
      </c>
      <c r="FE16" s="60">
        <v>1232</v>
      </c>
      <c r="FF16" s="60">
        <v>1247</v>
      </c>
      <c r="FG16" s="60">
        <v>1266</v>
      </c>
      <c r="FH16" s="60">
        <v>1301</v>
      </c>
      <c r="FI16" s="60">
        <v>1324</v>
      </c>
      <c r="FJ16" s="60">
        <v>1347</v>
      </c>
      <c r="FK16" s="60">
        <v>1365</v>
      </c>
    </row>
    <row r="17" ht="14.5" spans="1:167">
      <c r="A17" s="1"/>
      <c r="B17" s="16" t="s">
        <v>445</v>
      </c>
      <c r="C17" s="1">
        <v>764</v>
      </c>
      <c r="D17" s="1">
        <v>769</v>
      </c>
      <c r="E17" s="1">
        <v>778</v>
      </c>
      <c r="F17" s="1">
        <v>788</v>
      </c>
      <c r="G17" s="1">
        <v>795</v>
      </c>
      <c r="H17" s="1">
        <v>805</v>
      </c>
      <c r="I17" s="1">
        <v>813</v>
      </c>
      <c r="J17" s="1">
        <v>822</v>
      </c>
      <c r="K17" s="1">
        <v>834</v>
      </c>
      <c r="L17" s="1">
        <v>849</v>
      </c>
      <c r="M17" s="1">
        <v>846</v>
      </c>
      <c r="N17" s="1">
        <v>854</v>
      </c>
      <c r="O17" s="1">
        <v>858</v>
      </c>
      <c r="P17" s="1">
        <v>871</v>
      </c>
      <c r="Q17" s="1">
        <v>870</v>
      </c>
      <c r="R17" s="1">
        <v>876</v>
      </c>
      <c r="S17" s="1">
        <v>880</v>
      </c>
      <c r="T17" s="1">
        <v>886</v>
      </c>
      <c r="U17" s="1">
        <v>896</v>
      </c>
      <c r="V17" s="1">
        <v>905</v>
      </c>
      <c r="W17" s="1">
        <v>911</v>
      </c>
      <c r="Y17" s="1"/>
      <c r="Z17" s="16" t="s">
        <v>445</v>
      </c>
      <c r="AA17" s="60">
        <v>2583</v>
      </c>
      <c r="AB17" s="60">
        <v>2614</v>
      </c>
      <c r="AC17" s="60">
        <v>2664</v>
      </c>
      <c r="AD17" s="60">
        <v>2703</v>
      </c>
      <c r="AE17" s="60">
        <v>2738</v>
      </c>
      <c r="AF17" s="60">
        <v>2789</v>
      </c>
      <c r="AG17" s="60">
        <v>2822</v>
      </c>
      <c r="AH17" s="60">
        <v>2857</v>
      </c>
      <c r="AI17" s="60">
        <v>2898</v>
      </c>
      <c r="AJ17" s="60">
        <v>2953</v>
      </c>
      <c r="AK17" s="60">
        <v>2897</v>
      </c>
      <c r="AL17" s="60">
        <v>2942</v>
      </c>
      <c r="AM17" s="60">
        <v>2976</v>
      </c>
      <c r="AN17" s="60">
        <v>3039</v>
      </c>
      <c r="AO17" s="60">
        <v>3070</v>
      </c>
      <c r="AP17" s="60">
        <v>3100</v>
      </c>
      <c r="AQ17" s="60">
        <v>3129</v>
      </c>
      <c r="AR17" s="60">
        <v>3110</v>
      </c>
      <c r="AS17" s="60">
        <v>3142</v>
      </c>
      <c r="AT17" s="60">
        <v>3173</v>
      </c>
      <c r="AU17" s="60">
        <v>3195</v>
      </c>
      <c r="AW17" s="1"/>
      <c r="AX17" s="16" t="s">
        <v>445</v>
      </c>
      <c r="AY17" s="60">
        <v>3233</v>
      </c>
      <c r="AZ17" s="60">
        <v>3300</v>
      </c>
      <c r="BA17" s="60">
        <v>3383</v>
      </c>
      <c r="BB17" s="60">
        <v>3453</v>
      </c>
      <c r="BC17" s="60">
        <v>3506</v>
      </c>
      <c r="BD17" s="60">
        <v>3583</v>
      </c>
      <c r="BE17" s="60">
        <v>3629</v>
      </c>
      <c r="BF17" s="60">
        <v>3666</v>
      </c>
      <c r="BG17" s="60">
        <v>3712</v>
      </c>
      <c r="BH17" s="60">
        <v>3773</v>
      </c>
      <c r="BI17" s="60">
        <v>3771</v>
      </c>
      <c r="BJ17" s="60">
        <v>3813</v>
      </c>
      <c r="BK17" s="60">
        <v>3869</v>
      </c>
      <c r="BL17" s="60">
        <v>3899</v>
      </c>
      <c r="BM17" s="60">
        <v>3944</v>
      </c>
      <c r="BN17" s="60">
        <v>3985</v>
      </c>
      <c r="BO17" s="60">
        <v>4039</v>
      </c>
      <c r="BP17" s="60">
        <v>4068</v>
      </c>
      <c r="BQ17" s="60">
        <v>4133</v>
      </c>
      <c r="BR17" s="60">
        <v>4198</v>
      </c>
      <c r="BS17" s="60">
        <v>4248</v>
      </c>
      <c r="BU17" s="1"/>
      <c r="BV17" s="16" t="s">
        <v>445</v>
      </c>
      <c r="BW17" s="1">
        <v>337</v>
      </c>
      <c r="BX17" s="1">
        <v>341</v>
      </c>
      <c r="BY17" s="1">
        <v>342</v>
      </c>
      <c r="BZ17" s="1">
        <v>345</v>
      </c>
      <c r="CA17" s="1">
        <v>350</v>
      </c>
      <c r="CB17" s="1">
        <v>353</v>
      </c>
      <c r="CC17" s="1">
        <v>355</v>
      </c>
      <c r="CD17" s="1">
        <v>358</v>
      </c>
      <c r="CE17" s="1">
        <v>361</v>
      </c>
      <c r="CF17" s="1">
        <v>365</v>
      </c>
      <c r="CG17" s="1">
        <v>357</v>
      </c>
      <c r="CH17" s="1">
        <v>360</v>
      </c>
      <c r="CI17" s="1">
        <v>362</v>
      </c>
      <c r="CJ17" s="1">
        <v>366</v>
      </c>
      <c r="CK17" s="1">
        <v>361</v>
      </c>
      <c r="CL17" s="1">
        <v>364</v>
      </c>
      <c r="CM17" s="1">
        <v>370</v>
      </c>
      <c r="CN17" s="1">
        <v>368</v>
      </c>
      <c r="CO17" s="1">
        <v>371</v>
      </c>
      <c r="CP17" s="1">
        <v>374</v>
      </c>
      <c r="CQ17" s="1">
        <v>375</v>
      </c>
      <c r="CS17" s="1"/>
      <c r="CT17" s="16" t="s">
        <v>445</v>
      </c>
      <c r="CU17" s="1">
        <v>320</v>
      </c>
      <c r="CV17" s="1">
        <v>323</v>
      </c>
      <c r="CW17" s="1">
        <v>324</v>
      </c>
      <c r="CX17" s="1">
        <v>325</v>
      </c>
      <c r="CY17" s="1">
        <v>328</v>
      </c>
      <c r="CZ17" s="1">
        <v>329</v>
      </c>
      <c r="DA17" s="1">
        <v>328</v>
      </c>
      <c r="DB17" s="1">
        <v>334</v>
      </c>
      <c r="DC17" s="1">
        <v>343</v>
      </c>
      <c r="DD17" s="1">
        <v>349</v>
      </c>
      <c r="DE17" s="1">
        <v>354</v>
      </c>
      <c r="DF17" s="1">
        <v>361</v>
      </c>
      <c r="DG17" s="1">
        <v>365</v>
      </c>
      <c r="DH17" s="1">
        <v>365</v>
      </c>
      <c r="DI17" s="1">
        <v>369</v>
      </c>
      <c r="DJ17" s="1">
        <v>373</v>
      </c>
      <c r="DK17" s="1">
        <v>376</v>
      </c>
      <c r="DL17" s="1">
        <v>375</v>
      </c>
      <c r="DM17" s="1">
        <v>377</v>
      </c>
      <c r="DN17" s="1">
        <v>379</v>
      </c>
      <c r="DO17" s="1">
        <v>382</v>
      </c>
      <c r="DQ17" s="1"/>
      <c r="DR17" s="16" t="s">
        <v>445</v>
      </c>
      <c r="DS17" s="1">
        <v>942</v>
      </c>
      <c r="DT17" s="1">
        <v>967</v>
      </c>
      <c r="DU17" s="1">
        <v>983</v>
      </c>
      <c r="DV17" s="60">
        <v>1006</v>
      </c>
      <c r="DW17" s="60">
        <v>1030</v>
      </c>
      <c r="DX17" s="60">
        <v>1061</v>
      </c>
      <c r="DY17" s="60">
        <v>1108</v>
      </c>
      <c r="DZ17" s="60">
        <v>1147</v>
      </c>
      <c r="EA17" s="60">
        <v>1176</v>
      </c>
      <c r="EB17" s="60">
        <v>1213</v>
      </c>
      <c r="EC17" s="60">
        <v>1249</v>
      </c>
      <c r="ED17" s="60">
        <v>1280</v>
      </c>
      <c r="EE17" s="60">
        <v>1288</v>
      </c>
      <c r="EF17" s="60">
        <v>1320</v>
      </c>
      <c r="EG17" s="60">
        <v>1337</v>
      </c>
      <c r="EH17" s="60">
        <v>1355</v>
      </c>
      <c r="EI17" s="60">
        <v>1362</v>
      </c>
      <c r="EJ17" s="60">
        <v>1362</v>
      </c>
      <c r="EK17" s="60">
        <v>1386</v>
      </c>
      <c r="EL17" s="60">
        <v>1410</v>
      </c>
      <c r="EM17" s="60">
        <v>1433</v>
      </c>
      <c r="EO17" s="1"/>
      <c r="EP17" s="16" t="s">
        <v>445</v>
      </c>
      <c r="EQ17" s="60">
        <v>1221</v>
      </c>
      <c r="ER17" s="60">
        <v>1252</v>
      </c>
      <c r="ES17" s="60">
        <v>1272</v>
      </c>
      <c r="ET17" s="60">
        <v>1299</v>
      </c>
      <c r="EU17" s="60">
        <v>1327</v>
      </c>
      <c r="EV17" s="60">
        <v>1359</v>
      </c>
      <c r="EW17" s="60">
        <v>1369</v>
      </c>
      <c r="EX17" s="60">
        <v>1412</v>
      </c>
      <c r="EY17" s="60">
        <v>1396</v>
      </c>
      <c r="EZ17" s="60">
        <v>1436</v>
      </c>
      <c r="FA17" s="60">
        <v>1407</v>
      </c>
      <c r="FB17" s="60">
        <v>1409</v>
      </c>
      <c r="FC17" s="60">
        <v>1424</v>
      </c>
      <c r="FD17" s="60">
        <v>1427</v>
      </c>
      <c r="FE17" s="60">
        <v>1429</v>
      </c>
      <c r="FF17" s="60">
        <v>1446</v>
      </c>
      <c r="FG17" s="60">
        <v>1468</v>
      </c>
      <c r="FH17" s="60">
        <v>1509</v>
      </c>
      <c r="FI17" s="60">
        <v>1535</v>
      </c>
      <c r="FJ17" s="60">
        <v>1562</v>
      </c>
      <c r="FK17" s="60">
        <v>1582</v>
      </c>
    </row>
    <row r="18" ht="14.5" spans="1:167">
      <c r="A18" s="1"/>
      <c r="B18" s="16" t="s">
        <v>446</v>
      </c>
      <c r="C18" s="1">
        <v>730</v>
      </c>
      <c r="D18" s="1">
        <v>739</v>
      </c>
      <c r="E18" s="1">
        <v>749</v>
      </c>
      <c r="F18" s="1">
        <v>762</v>
      </c>
      <c r="G18" s="1">
        <v>774</v>
      </c>
      <c r="H18" s="1">
        <v>787</v>
      </c>
      <c r="I18" s="1">
        <v>797</v>
      </c>
      <c r="J18" s="1">
        <v>809</v>
      </c>
      <c r="K18" s="1">
        <v>825</v>
      </c>
      <c r="L18" s="1">
        <v>838</v>
      </c>
      <c r="M18" s="1">
        <v>836</v>
      </c>
      <c r="N18" s="1">
        <v>845</v>
      </c>
      <c r="O18" s="1">
        <v>849</v>
      </c>
      <c r="P18" s="1">
        <v>862</v>
      </c>
      <c r="Q18" s="1">
        <v>860</v>
      </c>
      <c r="R18" s="1">
        <v>866</v>
      </c>
      <c r="S18" s="1">
        <v>870</v>
      </c>
      <c r="T18" s="1">
        <v>876</v>
      </c>
      <c r="U18" s="1">
        <v>886</v>
      </c>
      <c r="V18" s="1">
        <v>895</v>
      </c>
      <c r="W18" s="1">
        <v>901</v>
      </c>
      <c r="Y18" s="1"/>
      <c r="Z18" s="16" t="s">
        <v>446</v>
      </c>
      <c r="AA18" s="60">
        <v>2480</v>
      </c>
      <c r="AB18" s="60">
        <v>2511</v>
      </c>
      <c r="AC18" s="60">
        <v>2562</v>
      </c>
      <c r="AD18" s="60">
        <v>2607</v>
      </c>
      <c r="AE18" s="60">
        <v>2655</v>
      </c>
      <c r="AF18" s="60">
        <v>2716</v>
      </c>
      <c r="AG18" s="60">
        <v>2755</v>
      </c>
      <c r="AH18" s="60">
        <v>2795</v>
      </c>
      <c r="AI18" s="60">
        <v>2833</v>
      </c>
      <c r="AJ18" s="60">
        <v>2867</v>
      </c>
      <c r="AK18" s="60">
        <v>2806</v>
      </c>
      <c r="AL18" s="60">
        <v>2844</v>
      </c>
      <c r="AM18" s="60">
        <v>2877</v>
      </c>
      <c r="AN18" s="60">
        <v>2938</v>
      </c>
      <c r="AO18" s="60">
        <v>2968</v>
      </c>
      <c r="AP18" s="60">
        <v>2997</v>
      </c>
      <c r="AQ18" s="60">
        <v>3025</v>
      </c>
      <c r="AR18" s="60">
        <v>3007</v>
      </c>
      <c r="AS18" s="60">
        <v>3037</v>
      </c>
      <c r="AT18" s="60">
        <v>3068</v>
      </c>
      <c r="AU18" s="60">
        <v>3089</v>
      </c>
      <c r="AW18" s="1"/>
      <c r="AX18" s="16" t="s">
        <v>446</v>
      </c>
      <c r="AY18" s="60">
        <v>3340</v>
      </c>
      <c r="AZ18" s="60">
        <v>3390</v>
      </c>
      <c r="BA18" s="60">
        <v>3463</v>
      </c>
      <c r="BB18" s="60">
        <v>3527</v>
      </c>
      <c r="BC18" s="60">
        <v>3584</v>
      </c>
      <c r="BD18" s="60">
        <v>3749</v>
      </c>
      <c r="BE18" s="60">
        <v>3808</v>
      </c>
      <c r="BF18" s="60">
        <v>3870</v>
      </c>
      <c r="BG18" s="60">
        <v>3939</v>
      </c>
      <c r="BH18" s="60">
        <v>4003</v>
      </c>
      <c r="BI18" s="60">
        <v>3923</v>
      </c>
      <c r="BJ18" s="60">
        <v>3973</v>
      </c>
      <c r="BK18" s="60">
        <v>4027</v>
      </c>
      <c r="BL18" s="60">
        <v>4054</v>
      </c>
      <c r="BM18" s="60">
        <v>4096</v>
      </c>
      <c r="BN18" s="60">
        <v>4135</v>
      </c>
      <c r="BO18" s="60">
        <v>4189</v>
      </c>
      <c r="BP18" s="60">
        <v>4217</v>
      </c>
      <c r="BQ18" s="60">
        <v>4283</v>
      </c>
      <c r="BR18" s="60">
        <v>4350</v>
      </c>
      <c r="BS18" s="60">
        <v>4402</v>
      </c>
      <c r="BU18" s="1"/>
      <c r="BV18" s="16" t="s">
        <v>446</v>
      </c>
      <c r="BW18" s="1">
        <v>354</v>
      </c>
      <c r="BX18" s="1">
        <v>358</v>
      </c>
      <c r="BY18" s="1">
        <v>361</v>
      </c>
      <c r="BZ18" s="1">
        <v>365</v>
      </c>
      <c r="CA18" s="1">
        <v>370</v>
      </c>
      <c r="CB18" s="1">
        <v>375</v>
      </c>
      <c r="CC18" s="1">
        <v>378</v>
      </c>
      <c r="CD18" s="1">
        <v>383</v>
      </c>
      <c r="CE18" s="1">
        <v>388</v>
      </c>
      <c r="CF18" s="1">
        <v>393</v>
      </c>
      <c r="CG18" s="1">
        <v>385</v>
      </c>
      <c r="CH18" s="1">
        <v>387</v>
      </c>
      <c r="CI18" s="1">
        <v>390</v>
      </c>
      <c r="CJ18" s="1">
        <v>394</v>
      </c>
      <c r="CK18" s="1">
        <v>389</v>
      </c>
      <c r="CL18" s="1">
        <v>393</v>
      </c>
      <c r="CM18" s="1">
        <v>399</v>
      </c>
      <c r="CN18" s="1">
        <v>397</v>
      </c>
      <c r="CO18" s="1">
        <v>400</v>
      </c>
      <c r="CP18" s="1">
        <v>404</v>
      </c>
      <c r="CQ18" s="1">
        <v>405</v>
      </c>
      <c r="CS18" s="1"/>
      <c r="CT18" s="16" t="s">
        <v>446</v>
      </c>
      <c r="CU18" s="1">
        <v>331</v>
      </c>
      <c r="CV18" s="1">
        <v>336</v>
      </c>
      <c r="CW18" s="1">
        <v>339</v>
      </c>
      <c r="CX18" s="1">
        <v>344</v>
      </c>
      <c r="CY18" s="1">
        <v>351</v>
      </c>
      <c r="CZ18" s="1">
        <v>357</v>
      </c>
      <c r="DA18" s="1">
        <v>362</v>
      </c>
      <c r="DB18" s="1">
        <v>375</v>
      </c>
      <c r="DC18" s="1">
        <v>391</v>
      </c>
      <c r="DD18" s="1">
        <v>407</v>
      </c>
      <c r="DE18" s="1">
        <v>420</v>
      </c>
      <c r="DF18" s="1">
        <v>438</v>
      </c>
      <c r="DG18" s="1">
        <v>453</v>
      </c>
      <c r="DH18" s="1">
        <v>464</v>
      </c>
      <c r="DI18" s="1">
        <v>480</v>
      </c>
      <c r="DJ18" s="1">
        <v>493</v>
      </c>
      <c r="DK18" s="1">
        <v>503</v>
      </c>
      <c r="DL18" s="1">
        <v>506</v>
      </c>
      <c r="DM18" s="1">
        <v>511</v>
      </c>
      <c r="DN18" s="1">
        <v>514</v>
      </c>
      <c r="DO18" s="1">
        <v>518</v>
      </c>
      <c r="DQ18" s="1"/>
      <c r="DR18" s="16" t="s">
        <v>446</v>
      </c>
      <c r="DS18" s="60">
        <v>1023</v>
      </c>
      <c r="DT18" s="60">
        <v>1049</v>
      </c>
      <c r="DU18" s="60">
        <v>1069</v>
      </c>
      <c r="DV18" s="60">
        <v>1096</v>
      </c>
      <c r="DW18" s="60">
        <v>1124</v>
      </c>
      <c r="DX18" s="60">
        <v>1160</v>
      </c>
      <c r="DY18" s="60">
        <v>1212</v>
      </c>
      <c r="DZ18" s="60">
        <v>1260</v>
      </c>
      <c r="EA18" s="60">
        <v>1297</v>
      </c>
      <c r="EB18" s="60">
        <v>1341</v>
      </c>
      <c r="EC18" s="60">
        <v>1382</v>
      </c>
      <c r="ED18" s="60">
        <v>1422</v>
      </c>
      <c r="EE18" s="60">
        <v>1432</v>
      </c>
      <c r="EF18" s="60">
        <v>1468</v>
      </c>
      <c r="EG18" s="60">
        <v>1488</v>
      </c>
      <c r="EH18" s="60">
        <v>1508</v>
      </c>
      <c r="EI18" s="60">
        <v>1518</v>
      </c>
      <c r="EJ18" s="60">
        <v>1518</v>
      </c>
      <c r="EK18" s="60">
        <v>1545</v>
      </c>
      <c r="EL18" s="60">
        <v>1571</v>
      </c>
      <c r="EM18" s="60">
        <v>1597</v>
      </c>
      <c r="EO18" s="1"/>
      <c r="EP18" s="16" t="s">
        <v>446</v>
      </c>
      <c r="EQ18" s="60">
        <v>1215</v>
      </c>
      <c r="ER18" s="60">
        <v>1239</v>
      </c>
      <c r="ES18" s="60">
        <v>1261</v>
      </c>
      <c r="ET18" s="60">
        <v>1290</v>
      </c>
      <c r="EU18" s="60">
        <v>1316</v>
      </c>
      <c r="EV18" s="60">
        <v>1352</v>
      </c>
      <c r="EW18" s="60">
        <v>1366</v>
      </c>
      <c r="EX18" s="60">
        <v>1418</v>
      </c>
      <c r="EY18" s="60">
        <v>1409</v>
      </c>
      <c r="EZ18" s="60">
        <v>1454</v>
      </c>
      <c r="FA18" s="60">
        <v>1430</v>
      </c>
      <c r="FB18" s="60">
        <v>1441</v>
      </c>
      <c r="FC18" s="60">
        <v>1456</v>
      </c>
      <c r="FD18" s="60">
        <v>1458</v>
      </c>
      <c r="FE18" s="60">
        <v>1459</v>
      </c>
      <c r="FF18" s="60">
        <v>1477</v>
      </c>
      <c r="FG18" s="60">
        <v>1499</v>
      </c>
      <c r="FH18" s="60">
        <v>1540</v>
      </c>
      <c r="FI18" s="60">
        <v>1567</v>
      </c>
      <c r="FJ18" s="60">
        <v>1595</v>
      </c>
      <c r="FK18" s="60">
        <v>1615</v>
      </c>
    </row>
    <row r="19" ht="14.5" spans="1:167">
      <c r="A19" s="1"/>
      <c r="B19" s="16" t="s">
        <v>447</v>
      </c>
      <c r="C19" s="1">
        <v>849</v>
      </c>
      <c r="D19" s="1">
        <v>860</v>
      </c>
      <c r="E19" s="1">
        <v>871</v>
      </c>
      <c r="F19" s="1">
        <v>883</v>
      </c>
      <c r="G19" s="1">
        <v>897</v>
      </c>
      <c r="H19" s="1">
        <v>907</v>
      </c>
      <c r="I19" s="1">
        <v>912</v>
      </c>
      <c r="J19" s="1">
        <v>926</v>
      </c>
      <c r="K19" s="1">
        <v>943</v>
      </c>
      <c r="L19" s="1">
        <v>955</v>
      </c>
      <c r="M19" s="1">
        <v>957</v>
      </c>
      <c r="N19" s="1">
        <v>970</v>
      </c>
      <c r="O19" s="1">
        <v>975</v>
      </c>
      <c r="P19" s="1">
        <v>989</v>
      </c>
      <c r="Q19" s="1">
        <v>988</v>
      </c>
      <c r="R19" s="1">
        <v>995</v>
      </c>
      <c r="S19" s="1">
        <v>999</v>
      </c>
      <c r="T19" s="60">
        <v>1006</v>
      </c>
      <c r="U19" s="60">
        <v>1017</v>
      </c>
      <c r="V19" s="60">
        <v>1028</v>
      </c>
      <c r="W19" s="60">
        <v>1035</v>
      </c>
      <c r="Y19" s="1"/>
      <c r="Z19" s="16" t="s">
        <v>447</v>
      </c>
      <c r="AA19" s="60">
        <v>2971</v>
      </c>
      <c r="AB19" s="60">
        <v>3014</v>
      </c>
      <c r="AC19" s="60">
        <v>3055</v>
      </c>
      <c r="AD19" s="60">
        <v>3097</v>
      </c>
      <c r="AE19" s="60">
        <v>3141</v>
      </c>
      <c r="AF19" s="60">
        <v>3192</v>
      </c>
      <c r="AG19" s="60">
        <v>3235</v>
      </c>
      <c r="AH19" s="60">
        <v>3280</v>
      </c>
      <c r="AI19" s="60">
        <v>3332</v>
      </c>
      <c r="AJ19" s="60">
        <v>3385</v>
      </c>
      <c r="AK19" s="60">
        <v>3324</v>
      </c>
      <c r="AL19" s="60">
        <v>3366</v>
      </c>
      <c r="AM19" s="60">
        <v>3405</v>
      </c>
      <c r="AN19" s="60">
        <v>3477</v>
      </c>
      <c r="AO19" s="60">
        <v>3513</v>
      </c>
      <c r="AP19" s="60">
        <v>3547</v>
      </c>
      <c r="AQ19" s="60">
        <v>3580</v>
      </c>
      <c r="AR19" s="60">
        <v>3558</v>
      </c>
      <c r="AS19" s="60">
        <v>3595</v>
      </c>
      <c r="AT19" s="60">
        <v>3631</v>
      </c>
      <c r="AU19" s="60">
        <v>3656</v>
      </c>
      <c r="AW19" s="1"/>
      <c r="AX19" s="16" t="s">
        <v>447</v>
      </c>
      <c r="AY19" s="60">
        <v>4265</v>
      </c>
      <c r="AZ19" s="60">
        <v>4351</v>
      </c>
      <c r="BA19" s="60">
        <v>4418</v>
      </c>
      <c r="BB19" s="60">
        <v>4490</v>
      </c>
      <c r="BC19" s="60">
        <v>4559</v>
      </c>
      <c r="BD19" s="60">
        <v>4646</v>
      </c>
      <c r="BE19" s="60">
        <v>4706</v>
      </c>
      <c r="BF19" s="60">
        <v>4785</v>
      </c>
      <c r="BG19" s="60">
        <v>4865</v>
      </c>
      <c r="BH19" s="60">
        <v>4945</v>
      </c>
      <c r="BI19" s="60">
        <v>4956</v>
      </c>
      <c r="BJ19" s="60">
        <v>5024</v>
      </c>
      <c r="BK19" s="60">
        <v>5097</v>
      </c>
      <c r="BL19" s="60">
        <v>5137</v>
      </c>
      <c r="BM19" s="60">
        <v>5196</v>
      </c>
      <c r="BN19" s="60">
        <v>5250</v>
      </c>
      <c r="BO19" s="60">
        <v>5322</v>
      </c>
      <c r="BP19" s="60">
        <v>5360</v>
      </c>
      <c r="BQ19" s="60">
        <v>5446</v>
      </c>
      <c r="BR19" s="60">
        <v>5531</v>
      </c>
      <c r="BS19" s="60">
        <v>5596</v>
      </c>
      <c r="BU19" s="1"/>
      <c r="BV19" s="16" t="s">
        <v>447</v>
      </c>
      <c r="BW19" s="1">
        <v>427</v>
      </c>
      <c r="BX19" s="1">
        <v>431</v>
      </c>
      <c r="BY19" s="1">
        <v>434</v>
      </c>
      <c r="BZ19" s="1">
        <v>439</v>
      </c>
      <c r="CA19" s="1">
        <v>444</v>
      </c>
      <c r="CB19" s="1">
        <v>446</v>
      </c>
      <c r="CC19" s="1">
        <v>449</v>
      </c>
      <c r="CD19" s="1">
        <v>455</v>
      </c>
      <c r="CE19" s="1">
        <v>462</v>
      </c>
      <c r="CF19" s="1">
        <v>471</v>
      </c>
      <c r="CG19" s="1">
        <v>466</v>
      </c>
      <c r="CH19" s="1">
        <v>471</v>
      </c>
      <c r="CI19" s="1">
        <v>474</v>
      </c>
      <c r="CJ19" s="1">
        <v>479</v>
      </c>
      <c r="CK19" s="1">
        <v>473</v>
      </c>
      <c r="CL19" s="1">
        <v>477</v>
      </c>
      <c r="CM19" s="1">
        <v>485</v>
      </c>
      <c r="CN19" s="1">
        <v>482</v>
      </c>
      <c r="CO19" s="1">
        <v>486</v>
      </c>
      <c r="CP19" s="1">
        <v>490</v>
      </c>
      <c r="CQ19" s="1">
        <v>492</v>
      </c>
      <c r="CS19" s="1"/>
      <c r="CT19" s="16" t="s">
        <v>447</v>
      </c>
      <c r="CU19" s="1">
        <v>373</v>
      </c>
      <c r="CV19" s="1">
        <v>372</v>
      </c>
      <c r="CW19" s="1">
        <v>373</v>
      </c>
      <c r="CX19" s="1">
        <v>374</v>
      </c>
      <c r="CY19" s="1">
        <v>376</v>
      </c>
      <c r="CZ19" s="1">
        <v>377</v>
      </c>
      <c r="DA19" s="1">
        <v>377</v>
      </c>
      <c r="DB19" s="1">
        <v>384</v>
      </c>
      <c r="DC19" s="1">
        <v>393</v>
      </c>
      <c r="DD19" s="1">
        <v>401</v>
      </c>
      <c r="DE19" s="1">
        <v>407</v>
      </c>
      <c r="DF19" s="1">
        <v>413</v>
      </c>
      <c r="DG19" s="1">
        <v>418</v>
      </c>
      <c r="DH19" s="1">
        <v>418</v>
      </c>
      <c r="DI19" s="1">
        <v>423</v>
      </c>
      <c r="DJ19" s="1">
        <v>427</v>
      </c>
      <c r="DK19" s="1">
        <v>431</v>
      </c>
      <c r="DL19" s="1">
        <v>429</v>
      </c>
      <c r="DM19" s="1">
        <v>432</v>
      </c>
      <c r="DN19" s="1">
        <v>434</v>
      </c>
      <c r="DO19" s="1">
        <v>438</v>
      </c>
      <c r="DQ19" s="1"/>
      <c r="DR19" s="16" t="s">
        <v>447</v>
      </c>
      <c r="DS19" s="60">
        <v>1098</v>
      </c>
      <c r="DT19" s="60">
        <v>1126</v>
      </c>
      <c r="DU19" s="60">
        <v>1149</v>
      </c>
      <c r="DV19" s="60">
        <v>1173</v>
      </c>
      <c r="DW19" s="60">
        <v>1196</v>
      </c>
      <c r="DX19" s="60">
        <v>1229</v>
      </c>
      <c r="DY19" s="60">
        <v>1277</v>
      </c>
      <c r="DZ19" s="60">
        <v>1314</v>
      </c>
      <c r="EA19" s="60">
        <v>1344</v>
      </c>
      <c r="EB19" s="60">
        <v>1380</v>
      </c>
      <c r="EC19" s="60">
        <v>1417</v>
      </c>
      <c r="ED19" s="60">
        <v>1450</v>
      </c>
      <c r="EE19" s="60">
        <v>1459</v>
      </c>
      <c r="EF19" s="60">
        <v>1495</v>
      </c>
      <c r="EG19" s="60">
        <v>1514</v>
      </c>
      <c r="EH19" s="60">
        <v>1534</v>
      </c>
      <c r="EI19" s="60">
        <v>1543</v>
      </c>
      <c r="EJ19" s="60">
        <v>1543</v>
      </c>
      <c r="EK19" s="60">
        <v>1570</v>
      </c>
      <c r="EL19" s="60">
        <v>1597</v>
      </c>
      <c r="EM19" s="60">
        <v>1623</v>
      </c>
      <c r="EO19" s="1"/>
      <c r="EP19" s="16" t="s">
        <v>447</v>
      </c>
      <c r="EQ19" s="60">
        <v>1561</v>
      </c>
      <c r="ER19" s="60">
        <v>1585</v>
      </c>
      <c r="ES19" s="60">
        <v>1607</v>
      </c>
      <c r="ET19" s="60">
        <v>1627</v>
      </c>
      <c r="EU19" s="60">
        <v>1655</v>
      </c>
      <c r="EV19" s="60">
        <v>1688</v>
      </c>
      <c r="EW19" s="60">
        <v>1686</v>
      </c>
      <c r="EX19" s="60">
        <v>1758</v>
      </c>
      <c r="EY19" s="60">
        <v>1767</v>
      </c>
      <c r="EZ19" s="60">
        <v>1839</v>
      </c>
      <c r="FA19" s="60">
        <v>1825</v>
      </c>
      <c r="FB19" s="60">
        <v>1858</v>
      </c>
      <c r="FC19" s="60">
        <v>1878</v>
      </c>
      <c r="FD19" s="60">
        <v>1881</v>
      </c>
      <c r="FE19" s="60">
        <v>1883</v>
      </c>
      <c r="FF19" s="60">
        <v>1906</v>
      </c>
      <c r="FG19" s="60">
        <v>1936</v>
      </c>
      <c r="FH19" s="60">
        <v>1989</v>
      </c>
      <c r="FI19" s="60">
        <v>2024</v>
      </c>
      <c r="FJ19" s="60">
        <v>2059</v>
      </c>
      <c r="FK19" s="60">
        <v>2086</v>
      </c>
    </row>
    <row r="20" ht="14.5" spans="1:167">
      <c r="A20" s="1"/>
      <c r="B20" s="16" t="s">
        <v>448</v>
      </c>
      <c r="C20" s="60">
        <v>11296</v>
      </c>
      <c r="D20" s="60">
        <v>11825</v>
      </c>
      <c r="E20" s="60">
        <v>12372</v>
      </c>
      <c r="F20" s="60">
        <v>12954</v>
      </c>
      <c r="G20" s="60">
        <v>13493</v>
      </c>
      <c r="H20" s="60">
        <v>14163</v>
      </c>
      <c r="I20" s="60">
        <v>14619</v>
      </c>
      <c r="J20" s="60">
        <v>14960</v>
      </c>
      <c r="K20" s="60">
        <v>15355</v>
      </c>
      <c r="L20" s="60">
        <v>15691</v>
      </c>
      <c r="M20" s="60">
        <v>15859</v>
      </c>
      <c r="N20" s="60">
        <v>16291</v>
      </c>
      <c r="O20" s="60">
        <v>16809</v>
      </c>
      <c r="P20" s="60">
        <v>17477</v>
      </c>
      <c r="Q20" s="60">
        <v>17925</v>
      </c>
      <c r="R20" s="60">
        <v>18474</v>
      </c>
      <c r="S20" s="60">
        <v>18845</v>
      </c>
      <c r="T20" s="60">
        <v>19185</v>
      </c>
      <c r="U20" s="60">
        <v>19968</v>
      </c>
      <c r="V20" s="60">
        <v>20474</v>
      </c>
      <c r="W20" s="60">
        <v>20769</v>
      </c>
      <c r="Y20" s="1"/>
      <c r="Z20" s="16" t="s">
        <v>448</v>
      </c>
      <c r="AA20" s="60">
        <v>37046</v>
      </c>
      <c r="AB20" s="60">
        <v>39194</v>
      </c>
      <c r="AC20" s="60">
        <v>41667</v>
      </c>
      <c r="AD20" s="60">
        <v>42990</v>
      </c>
      <c r="AE20" s="60">
        <v>45539</v>
      </c>
      <c r="AF20" s="60">
        <v>47859</v>
      </c>
      <c r="AG20" s="60">
        <v>49796</v>
      </c>
      <c r="AH20" s="60">
        <v>51052</v>
      </c>
      <c r="AI20" s="60">
        <v>52484</v>
      </c>
      <c r="AJ20" s="60">
        <v>53891</v>
      </c>
      <c r="AK20" s="60">
        <v>51898</v>
      </c>
      <c r="AL20" s="60">
        <v>52762</v>
      </c>
      <c r="AM20" s="60">
        <v>55229</v>
      </c>
      <c r="AN20" s="60">
        <v>57465</v>
      </c>
      <c r="AO20" s="60">
        <v>59514</v>
      </c>
      <c r="AP20" s="60">
        <v>61448</v>
      </c>
      <c r="AQ20" s="60">
        <v>62714</v>
      </c>
      <c r="AR20" s="60">
        <v>62859</v>
      </c>
      <c r="AS20" s="60">
        <v>64374</v>
      </c>
      <c r="AT20" s="60">
        <v>66041</v>
      </c>
      <c r="AU20" s="60">
        <v>67167</v>
      </c>
      <c r="AW20" s="1"/>
      <c r="AX20" s="16" t="s">
        <v>448</v>
      </c>
      <c r="AY20" s="60">
        <v>57009</v>
      </c>
      <c r="AZ20" s="60">
        <v>60853</v>
      </c>
      <c r="BA20" s="60">
        <v>63630</v>
      </c>
      <c r="BB20" s="60">
        <v>66375</v>
      </c>
      <c r="BC20" s="60">
        <v>69829</v>
      </c>
      <c r="BD20" s="60">
        <v>74216</v>
      </c>
      <c r="BE20" s="60">
        <v>76329</v>
      </c>
      <c r="BF20" s="60">
        <v>78935</v>
      </c>
      <c r="BG20" s="60">
        <v>80297</v>
      </c>
      <c r="BH20" s="60">
        <v>82983</v>
      </c>
      <c r="BI20" s="60">
        <v>80888</v>
      </c>
      <c r="BJ20" s="60">
        <v>83692</v>
      </c>
      <c r="BK20" s="60">
        <v>87149</v>
      </c>
      <c r="BL20" s="60">
        <v>89883</v>
      </c>
      <c r="BM20" s="60">
        <v>93367</v>
      </c>
      <c r="BN20" s="60">
        <v>96884</v>
      </c>
      <c r="BO20" s="60">
        <v>99048</v>
      </c>
      <c r="BP20" s="60">
        <v>100505</v>
      </c>
      <c r="BQ20" s="60">
        <v>103160</v>
      </c>
      <c r="BR20" s="60">
        <v>105847</v>
      </c>
      <c r="BS20" s="60">
        <v>108147</v>
      </c>
      <c r="BU20" s="1"/>
      <c r="BV20" s="16" t="s">
        <v>448</v>
      </c>
      <c r="BW20" s="60">
        <v>5411</v>
      </c>
      <c r="BX20" s="60">
        <v>5689</v>
      </c>
      <c r="BY20" s="60">
        <v>5919</v>
      </c>
      <c r="BZ20" s="60">
        <v>6205</v>
      </c>
      <c r="CA20" s="60">
        <v>6433</v>
      </c>
      <c r="CB20" s="60">
        <v>6722</v>
      </c>
      <c r="CC20" s="60">
        <v>6834</v>
      </c>
      <c r="CD20" s="60">
        <v>7181</v>
      </c>
      <c r="CE20" s="60">
        <v>7307</v>
      </c>
      <c r="CF20" s="60">
        <v>7564</v>
      </c>
      <c r="CG20" s="60">
        <v>7558</v>
      </c>
      <c r="CH20" s="60">
        <v>7735</v>
      </c>
      <c r="CI20" s="60">
        <v>8040</v>
      </c>
      <c r="CJ20" s="60">
        <v>8430</v>
      </c>
      <c r="CK20" s="60">
        <v>8582</v>
      </c>
      <c r="CL20" s="60">
        <v>8946</v>
      </c>
      <c r="CM20" s="60">
        <v>9296</v>
      </c>
      <c r="CN20" s="60">
        <v>9493</v>
      </c>
      <c r="CO20" s="60">
        <v>9762</v>
      </c>
      <c r="CP20" s="60">
        <v>10038</v>
      </c>
      <c r="CQ20" s="60">
        <v>10179</v>
      </c>
      <c r="CS20" s="1"/>
      <c r="CT20" s="16" t="s">
        <v>448</v>
      </c>
      <c r="CU20" s="60">
        <v>4621</v>
      </c>
      <c r="CV20" s="60">
        <v>4759</v>
      </c>
      <c r="CW20" s="60">
        <v>4882</v>
      </c>
      <c r="CX20" s="60">
        <v>5054</v>
      </c>
      <c r="CY20" s="60">
        <v>5188</v>
      </c>
      <c r="CZ20" s="60">
        <v>5455</v>
      </c>
      <c r="DA20" s="60">
        <v>5525</v>
      </c>
      <c r="DB20" s="60">
        <v>5667</v>
      </c>
      <c r="DC20" s="60">
        <v>5912</v>
      </c>
      <c r="DD20" s="60">
        <v>6092</v>
      </c>
      <c r="DE20" s="60">
        <v>6663</v>
      </c>
      <c r="DF20" s="60">
        <v>6745</v>
      </c>
      <c r="DG20" s="60">
        <v>7071</v>
      </c>
      <c r="DH20" s="60">
        <v>7255</v>
      </c>
      <c r="DI20" s="60">
        <v>7595</v>
      </c>
      <c r="DJ20" s="60">
        <v>7939</v>
      </c>
      <c r="DK20" s="60">
        <v>8204</v>
      </c>
      <c r="DL20" s="60">
        <v>8318</v>
      </c>
      <c r="DM20" s="60">
        <v>8547</v>
      </c>
      <c r="DN20" s="60">
        <v>8777</v>
      </c>
      <c r="DO20" s="60">
        <v>8939</v>
      </c>
      <c r="DQ20" s="1"/>
      <c r="DR20" s="16" t="s">
        <v>448</v>
      </c>
      <c r="DS20" s="60">
        <v>14366</v>
      </c>
      <c r="DT20" s="60">
        <v>15291</v>
      </c>
      <c r="DU20" s="60">
        <v>16056</v>
      </c>
      <c r="DV20" s="60">
        <v>16515</v>
      </c>
      <c r="DW20" s="60">
        <v>17325</v>
      </c>
      <c r="DX20" s="60">
        <v>18432</v>
      </c>
      <c r="DY20" s="60">
        <v>19617</v>
      </c>
      <c r="DZ20" s="60">
        <v>20145</v>
      </c>
      <c r="EA20" s="60">
        <v>20568</v>
      </c>
      <c r="EB20" s="60">
        <v>21068</v>
      </c>
      <c r="EC20" s="60">
        <v>23377</v>
      </c>
      <c r="ED20" s="60">
        <v>24106</v>
      </c>
      <c r="EE20" s="60">
        <v>25204</v>
      </c>
      <c r="EF20" s="60">
        <v>26527</v>
      </c>
      <c r="EG20" s="60">
        <v>27768</v>
      </c>
      <c r="EH20" s="60">
        <v>29057</v>
      </c>
      <c r="EI20" s="60">
        <v>29746</v>
      </c>
      <c r="EJ20" s="60">
        <v>30085</v>
      </c>
      <c r="EK20" s="60">
        <v>31114</v>
      </c>
      <c r="EL20" s="60">
        <v>32159</v>
      </c>
      <c r="EM20" s="60">
        <v>32923</v>
      </c>
      <c r="EO20" s="1"/>
      <c r="EP20" s="16" t="s">
        <v>448</v>
      </c>
      <c r="EQ20" s="60">
        <v>19013</v>
      </c>
      <c r="ER20" s="60">
        <v>20648</v>
      </c>
      <c r="ES20" s="60">
        <v>21829</v>
      </c>
      <c r="ET20" s="60">
        <v>22641</v>
      </c>
      <c r="EU20" s="60">
        <v>23618</v>
      </c>
      <c r="EV20" s="60">
        <v>25197</v>
      </c>
      <c r="EW20" s="60">
        <v>25566</v>
      </c>
      <c r="EX20" s="60">
        <v>26869</v>
      </c>
      <c r="EY20" s="60">
        <v>27289</v>
      </c>
      <c r="EZ20" s="60">
        <v>28332</v>
      </c>
      <c r="FA20" s="60">
        <v>29457</v>
      </c>
      <c r="FB20" s="60">
        <v>29933</v>
      </c>
      <c r="FC20" s="60">
        <v>31145</v>
      </c>
      <c r="FD20" s="60">
        <v>32264</v>
      </c>
      <c r="FE20" s="60">
        <v>33409</v>
      </c>
      <c r="FF20" s="60">
        <v>34930</v>
      </c>
      <c r="FG20" s="60">
        <v>36171</v>
      </c>
      <c r="FH20" s="60">
        <v>37846</v>
      </c>
      <c r="FI20" s="60">
        <v>39213</v>
      </c>
      <c r="FJ20" s="60">
        <v>40613</v>
      </c>
      <c r="FK20" s="60">
        <v>41516</v>
      </c>
    </row>
    <row r="21" ht="14.5" spans="1:16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</row>
    <row r="22" ht="78" spans="1:167">
      <c r="A22" s="1"/>
      <c r="B22" s="13" t="s">
        <v>449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Y22" s="1"/>
      <c r="Z22" s="13" t="s">
        <v>449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W22" s="1"/>
      <c r="AX22" s="13" t="s">
        <v>449</v>
      </c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U22" s="1"/>
      <c r="BV22" s="13" t="s">
        <v>449</v>
      </c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S22" s="1"/>
      <c r="CT22" s="13" t="s">
        <v>449</v>
      </c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Q22" s="1"/>
      <c r="DR22" s="13" t="s">
        <v>449</v>
      </c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O22" s="1"/>
      <c r="EP22" s="13" t="s">
        <v>449</v>
      </c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</row>
    <row r="23" ht="14.5" spans="1:167">
      <c r="A23" s="1"/>
      <c r="B23" s="16" t="s">
        <v>442</v>
      </c>
      <c r="C23" s="1">
        <v>1.13</v>
      </c>
      <c r="D23" s="1">
        <v>1.14</v>
      </c>
      <c r="E23" s="1">
        <v>1.15</v>
      </c>
      <c r="F23" s="1">
        <v>1.15</v>
      </c>
      <c r="G23" s="1">
        <v>1.16</v>
      </c>
      <c r="H23" s="1">
        <v>1.17</v>
      </c>
      <c r="I23" s="1">
        <v>1.17</v>
      </c>
      <c r="J23" s="1">
        <v>1.18</v>
      </c>
      <c r="K23" s="1">
        <v>1.18</v>
      </c>
      <c r="L23" s="1">
        <v>1.17</v>
      </c>
      <c r="M23" s="1">
        <v>1.17</v>
      </c>
      <c r="N23" s="1">
        <v>1.17</v>
      </c>
      <c r="O23" s="1">
        <v>1.17</v>
      </c>
      <c r="P23" s="1">
        <v>1.17</v>
      </c>
      <c r="Q23" s="1">
        <v>1.17</v>
      </c>
      <c r="R23" s="1">
        <v>1.17</v>
      </c>
      <c r="S23" s="1">
        <v>1.17</v>
      </c>
      <c r="T23" s="1">
        <v>1.17</v>
      </c>
      <c r="U23" s="1">
        <v>1.17</v>
      </c>
      <c r="V23" s="1">
        <v>1.17</v>
      </c>
      <c r="W23" s="1">
        <v>1.17</v>
      </c>
      <c r="Y23" s="1"/>
      <c r="Z23" s="10" t="s">
        <v>442</v>
      </c>
      <c r="AA23" s="1">
        <v>1.2</v>
      </c>
      <c r="AB23" s="1">
        <v>1.21</v>
      </c>
      <c r="AC23" s="1">
        <v>1.21</v>
      </c>
      <c r="AD23" s="1">
        <v>1.22</v>
      </c>
      <c r="AE23" s="1">
        <v>1.23</v>
      </c>
      <c r="AF23" s="1">
        <v>1.23</v>
      </c>
      <c r="AG23" s="1">
        <v>1.24</v>
      </c>
      <c r="AH23" s="1">
        <v>1.24</v>
      </c>
      <c r="AI23" s="1">
        <v>1.24</v>
      </c>
      <c r="AJ23" s="1">
        <v>1.25</v>
      </c>
      <c r="AK23" s="1">
        <v>1.24</v>
      </c>
      <c r="AL23" s="1">
        <v>1.24</v>
      </c>
      <c r="AM23" s="1">
        <v>1.24</v>
      </c>
      <c r="AN23" s="1">
        <v>1.24</v>
      </c>
      <c r="AO23" s="1">
        <v>1.24</v>
      </c>
      <c r="AP23" s="1">
        <v>1.24</v>
      </c>
      <c r="AQ23" s="1">
        <v>1.24</v>
      </c>
      <c r="AR23" s="1">
        <v>1.24</v>
      </c>
      <c r="AS23" s="1">
        <v>1.24</v>
      </c>
      <c r="AT23" s="1">
        <v>1.24</v>
      </c>
      <c r="AU23" s="1">
        <v>1.24</v>
      </c>
      <c r="AW23" s="1"/>
      <c r="AX23" s="10" t="s">
        <v>442</v>
      </c>
      <c r="AY23" s="1">
        <v>1.26</v>
      </c>
      <c r="AZ23" s="1">
        <v>1.27</v>
      </c>
      <c r="BA23" s="1">
        <v>1.27</v>
      </c>
      <c r="BB23" s="1">
        <v>1.27</v>
      </c>
      <c r="BC23" s="1">
        <v>1.28</v>
      </c>
      <c r="BD23" s="1">
        <v>1.3</v>
      </c>
      <c r="BE23" s="1">
        <v>1.3</v>
      </c>
      <c r="BF23" s="1">
        <v>1.3</v>
      </c>
      <c r="BG23" s="1">
        <v>1.3</v>
      </c>
      <c r="BH23" s="1">
        <v>1.3</v>
      </c>
      <c r="BI23" s="1">
        <v>1.28</v>
      </c>
      <c r="BJ23" s="1">
        <v>1.28</v>
      </c>
      <c r="BK23" s="1">
        <v>1.28</v>
      </c>
      <c r="BL23" s="1">
        <v>1.28</v>
      </c>
      <c r="BM23" s="1">
        <v>1.28</v>
      </c>
      <c r="BN23" s="1">
        <v>1.28</v>
      </c>
      <c r="BO23" s="1">
        <v>1.28</v>
      </c>
      <c r="BP23" s="1">
        <v>1.28</v>
      </c>
      <c r="BQ23" s="1">
        <v>1.28</v>
      </c>
      <c r="BR23" s="1">
        <v>1.28</v>
      </c>
      <c r="BS23" s="1">
        <v>1.28</v>
      </c>
      <c r="BU23" s="1"/>
      <c r="BV23" s="10" t="s">
        <v>442</v>
      </c>
      <c r="BW23" s="1">
        <v>1.27</v>
      </c>
      <c r="BX23" s="1">
        <v>1.28</v>
      </c>
      <c r="BY23" s="1">
        <v>1.28</v>
      </c>
      <c r="BZ23" s="1">
        <v>1.29</v>
      </c>
      <c r="CA23" s="1">
        <v>1.29</v>
      </c>
      <c r="CB23" s="1">
        <v>1.29</v>
      </c>
      <c r="CC23" s="1">
        <v>1.29</v>
      </c>
      <c r="CD23" s="1">
        <v>1.3</v>
      </c>
      <c r="CE23" s="1">
        <v>1.3</v>
      </c>
      <c r="CF23" s="1">
        <v>1.31</v>
      </c>
      <c r="CG23" s="1">
        <v>1.31</v>
      </c>
      <c r="CH23" s="1">
        <v>1.31</v>
      </c>
      <c r="CI23" s="1">
        <v>1.31</v>
      </c>
      <c r="CJ23" s="1">
        <v>1.31</v>
      </c>
      <c r="CK23" s="1">
        <v>1.31</v>
      </c>
      <c r="CL23" s="1">
        <v>1.31</v>
      </c>
      <c r="CM23" s="1">
        <v>1.31</v>
      </c>
      <c r="CN23" s="1">
        <v>1.31</v>
      </c>
      <c r="CO23" s="1">
        <v>1.31</v>
      </c>
      <c r="CP23" s="1">
        <v>1.31</v>
      </c>
      <c r="CQ23" s="1">
        <v>1.31</v>
      </c>
      <c r="CS23" s="1"/>
      <c r="CT23" s="10" t="s">
        <v>442</v>
      </c>
      <c r="CU23" s="1">
        <v>1.3</v>
      </c>
      <c r="CV23" s="1">
        <v>1.3</v>
      </c>
      <c r="CW23" s="1">
        <v>1.31</v>
      </c>
      <c r="CX23" s="1">
        <v>1.32</v>
      </c>
      <c r="CY23" s="1">
        <v>1.33</v>
      </c>
      <c r="CZ23" s="1">
        <v>1.34</v>
      </c>
      <c r="DA23" s="1">
        <v>1.35</v>
      </c>
      <c r="DB23" s="1">
        <v>1.35</v>
      </c>
      <c r="DC23" s="1">
        <v>1.35</v>
      </c>
      <c r="DD23" s="1">
        <v>1.34</v>
      </c>
      <c r="DE23" s="1">
        <v>1.35</v>
      </c>
      <c r="DF23" s="1">
        <v>1.34</v>
      </c>
      <c r="DG23" s="1">
        <v>1.34</v>
      </c>
      <c r="DH23" s="1">
        <v>1.34</v>
      </c>
      <c r="DI23" s="1">
        <v>1.34</v>
      </c>
      <c r="DJ23" s="1">
        <v>1.34</v>
      </c>
      <c r="DK23" s="1">
        <v>1.34</v>
      </c>
      <c r="DL23" s="1">
        <v>1.34</v>
      </c>
      <c r="DM23" s="1">
        <v>1.34</v>
      </c>
      <c r="DN23" s="1">
        <v>1.34</v>
      </c>
      <c r="DO23" s="1">
        <v>1.34</v>
      </c>
      <c r="DQ23" s="1"/>
      <c r="DR23" s="10" t="s">
        <v>442</v>
      </c>
      <c r="DS23" s="1">
        <v>1.25</v>
      </c>
      <c r="DT23" s="1">
        <v>1.25</v>
      </c>
      <c r="DU23" s="1">
        <v>1.25</v>
      </c>
      <c r="DV23" s="1">
        <v>1.25</v>
      </c>
      <c r="DW23" s="1">
        <v>1.26</v>
      </c>
      <c r="DX23" s="1">
        <v>1.26</v>
      </c>
      <c r="DY23" s="1">
        <v>1.27</v>
      </c>
      <c r="DZ23" s="1">
        <v>1.27</v>
      </c>
      <c r="EA23" s="1">
        <v>1.27</v>
      </c>
      <c r="EB23" s="1">
        <v>1.27</v>
      </c>
      <c r="EC23" s="1">
        <v>1.27</v>
      </c>
      <c r="ED23" s="1">
        <v>1.27</v>
      </c>
      <c r="EE23" s="1">
        <v>1.27</v>
      </c>
      <c r="EF23" s="1">
        <v>1.27</v>
      </c>
      <c r="EG23" s="1">
        <v>1.27</v>
      </c>
      <c r="EH23" s="1">
        <v>1.27</v>
      </c>
      <c r="EI23" s="1">
        <v>1.27</v>
      </c>
      <c r="EJ23" s="1">
        <v>1.27</v>
      </c>
      <c r="EK23" s="1">
        <v>1.27</v>
      </c>
      <c r="EL23" s="1">
        <v>1.27</v>
      </c>
      <c r="EM23" s="1">
        <v>1.27</v>
      </c>
      <c r="EO23" s="1"/>
      <c r="EP23" s="16" t="s">
        <v>442</v>
      </c>
      <c r="EQ23" s="1">
        <v>1.2</v>
      </c>
      <c r="ER23" s="1">
        <v>1.2</v>
      </c>
      <c r="ES23" s="1">
        <v>1.21</v>
      </c>
      <c r="ET23" s="1">
        <v>1.22</v>
      </c>
      <c r="EU23" s="1">
        <v>1.23</v>
      </c>
      <c r="EV23" s="1">
        <v>1.23</v>
      </c>
      <c r="EW23" s="1">
        <v>1.24</v>
      </c>
      <c r="EX23" s="1">
        <v>1.25</v>
      </c>
      <c r="EY23" s="1">
        <v>1.25</v>
      </c>
      <c r="EZ23" s="1">
        <v>1.26</v>
      </c>
      <c r="FA23" s="1">
        <v>1.26</v>
      </c>
      <c r="FB23" s="1">
        <v>1.27</v>
      </c>
      <c r="FC23" s="1">
        <v>1.27</v>
      </c>
      <c r="FD23" s="1">
        <v>1.27</v>
      </c>
      <c r="FE23" s="1">
        <v>1.27</v>
      </c>
      <c r="FF23" s="1">
        <v>1.27</v>
      </c>
      <c r="FG23" s="1">
        <v>1.27</v>
      </c>
      <c r="FH23" s="1">
        <v>1.27</v>
      </c>
      <c r="FI23" s="1">
        <v>1.27</v>
      </c>
      <c r="FJ23" s="1">
        <v>1.27</v>
      </c>
      <c r="FK23" s="1">
        <v>1.27</v>
      </c>
    </row>
    <row r="24" ht="14.5" spans="1:167">
      <c r="A24" s="1"/>
      <c r="B24" s="16" t="s">
        <v>443</v>
      </c>
      <c r="C24" s="1">
        <v>0.7</v>
      </c>
      <c r="D24" s="1">
        <v>0.7</v>
      </c>
      <c r="E24" s="1">
        <v>0.7</v>
      </c>
      <c r="F24" s="1">
        <v>0.7</v>
      </c>
      <c r="G24" s="1">
        <v>0.7</v>
      </c>
      <c r="H24" s="1">
        <v>0.69</v>
      </c>
      <c r="I24" s="1">
        <v>0.69</v>
      </c>
      <c r="J24" s="1">
        <v>0.69</v>
      </c>
      <c r="K24" s="1">
        <v>0.69</v>
      </c>
      <c r="L24" s="1">
        <v>0.7</v>
      </c>
      <c r="M24" s="1">
        <v>0.7</v>
      </c>
      <c r="N24" s="1">
        <v>0.7</v>
      </c>
      <c r="O24" s="1">
        <v>0.7</v>
      </c>
      <c r="P24" s="1">
        <v>0.7</v>
      </c>
      <c r="Q24" s="1">
        <v>0.7</v>
      </c>
      <c r="R24" s="1">
        <v>0.7</v>
      </c>
      <c r="S24" s="1">
        <v>0.7</v>
      </c>
      <c r="T24" s="1">
        <v>0.7</v>
      </c>
      <c r="U24" s="1">
        <v>0.7</v>
      </c>
      <c r="V24" s="1">
        <v>0.7</v>
      </c>
      <c r="W24" s="1">
        <v>0.7</v>
      </c>
      <c r="Y24" s="1"/>
      <c r="Z24" s="10" t="s">
        <v>443</v>
      </c>
      <c r="AA24" s="1">
        <v>0.48</v>
      </c>
      <c r="AB24" s="1">
        <v>0.48</v>
      </c>
      <c r="AC24" s="1">
        <v>0.48</v>
      </c>
      <c r="AD24" s="1">
        <v>0.49</v>
      </c>
      <c r="AE24" s="1">
        <v>0.48</v>
      </c>
      <c r="AF24" s="1">
        <v>0.5</v>
      </c>
      <c r="AG24" s="1">
        <v>0.5</v>
      </c>
      <c r="AH24" s="1">
        <v>0.5</v>
      </c>
      <c r="AI24" s="1">
        <v>0.5</v>
      </c>
      <c r="AJ24" s="1">
        <v>0.5</v>
      </c>
      <c r="AK24" s="1">
        <v>0.49</v>
      </c>
      <c r="AL24" s="1">
        <v>0.49</v>
      </c>
      <c r="AM24" s="1">
        <v>0.49</v>
      </c>
      <c r="AN24" s="1">
        <v>0.49</v>
      </c>
      <c r="AO24" s="1">
        <v>0.49</v>
      </c>
      <c r="AP24" s="1">
        <v>0.49</v>
      </c>
      <c r="AQ24" s="1">
        <v>0.49</v>
      </c>
      <c r="AR24" s="1">
        <v>0.49</v>
      </c>
      <c r="AS24" s="1">
        <v>0.49</v>
      </c>
      <c r="AT24" s="1">
        <v>0.49</v>
      </c>
      <c r="AU24" s="1">
        <v>0.49</v>
      </c>
      <c r="AW24" s="1"/>
      <c r="AX24" s="10" t="s">
        <v>443</v>
      </c>
      <c r="AY24" s="1">
        <v>0.57</v>
      </c>
      <c r="AZ24" s="1">
        <v>0.56</v>
      </c>
      <c r="BA24" s="1">
        <v>0.55</v>
      </c>
      <c r="BB24" s="1">
        <v>0.54</v>
      </c>
      <c r="BC24" s="1">
        <v>0.53</v>
      </c>
      <c r="BD24" s="1">
        <v>0.51</v>
      </c>
      <c r="BE24" s="1">
        <v>0.51</v>
      </c>
      <c r="BF24" s="1">
        <v>0.5</v>
      </c>
      <c r="BG24" s="1">
        <v>0.5</v>
      </c>
      <c r="BH24" s="1">
        <v>0.5</v>
      </c>
      <c r="BI24" s="1">
        <v>0.5</v>
      </c>
      <c r="BJ24" s="1">
        <v>0.5</v>
      </c>
      <c r="BK24" s="1">
        <v>0.5</v>
      </c>
      <c r="BL24" s="1">
        <v>0.5</v>
      </c>
      <c r="BM24" s="1">
        <v>0.5</v>
      </c>
      <c r="BN24" s="1">
        <v>0.5</v>
      </c>
      <c r="BO24" s="1">
        <v>0.5</v>
      </c>
      <c r="BP24" s="1">
        <v>0.5</v>
      </c>
      <c r="BQ24" s="1">
        <v>0.5</v>
      </c>
      <c r="BR24" s="1">
        <v>0.5</v>
      </c>
      <c r="BS24" s="1">
        <v>0.5</v>
      </c>
      <c r="BU24" s="1"/>
      <c r="BV24" s="10" t="s">
        <v>443</v>
      </c>
      <c r="BW24" s="1">
        <v>0.73</v>
      </c>
      <c r="BX24" s="1">
        <v>0.73</v>
      </c>
      <c r="BY24" s="1">
        <v>0.72</v>
      </c>
      <c r="BZ24" s="1">
        <v>0.72</v>
      </c>
      <c r="CA24" s="1">
        <v>0.72</v>
      </c>
      <c r="CB24" s="1">
        <v>0.71</v>
      </c>
      <c r="CC24" s="1">
        <v>0.7</v>
      </c>
      <c r="CD24" s="1">
        <v>0.7</v>
      </c>
      <c r="CE24" s="1">
        <v>0.69</v>
      </c>
      <c r="CF24" s="1">
        <v>0.69</v>
      </c>
      <c r="CG24" s="1">
        <v>0.68</v>
      </c>
      <c r="CH24" s="1">
        <v>0.67</v>
      </c>
      <c r="CI24" s="1">
        <v>0.67</v>
      </c>
      <c r="CJ24" s="1">
        <v>0.67</v>
      </c>
      <c r="CK24" s="1">
        <v>0.67</v>
      </c>
      <c r="CL24" s="1">
        <v>0.67</v>
      </c>
      <c r="CM24" s="1">
        <v>0.67</v>
      </c>
      <c r="CN24" s="1">
        <v>0.67</v>
      </c>
      <c r="CO24" s="1">
        <v>0.67</v>
      </c>
      <c r="CP24" s="1">
        <v>0.67</v>
      </c>
      <c r="CQ24" s="1">
        <v>0.67</v>
      </c>
      <c r="CS24" s="1"/>
      <c r="CT24" s="10" t="s">
        <v>443</v>
      </c>
      <c r="CU24" s="1">
        <v>0.78</v>
      </c>
      <c r="CV24" s="1">
        <v>0.79</v>
      </c>
      <c r="CW24" s="1">
        <v>0.79</v>
      </c>
      <c r="CX24" s="1">
        <v>0.79</v>
      </c>
      <c r="CY24" s="1">
        <v>0.78</v>
      </c>
      <c r="CZ24" s="1">
        <v>0.78</v>
      </c>
      <c r="DA24" s="1">
        <v>0.77</v>
      </c>
      <c r="DB24" s="1">
        <v>0.76</v>
      </c>
      <c r="DC24" s="1">
        <v>0.75</v>
      </c>
      <c r="DD24" s="1">
        <v>0.75</v>
      </c>
      <c r="DE24" s="1">
        <v>0.75</v>
      </c>
      <c r="DF24" s="1">
        <v>0.75</v>
      </c>
      <c r="DG24" s="1">
        <v>0.75</v>
      </c>
      <c r="DH24" s="1">
        <v>0.75</v>
      </c>
      <c r="DI24" s="1">
        <v>0.75</v>
      </c>
      <c r="DJ24" s="1">
        <v>0.75</v>
      </c>
      <c r="DK24" s="1">
        <v>0.75</v>
      </c>
      <c r="DL24" s="1">
        <v>0.75</v>
      </c>
      <c r="DM24" s="1">
        <v>0.75</v>
      </c>
      <c r="DN24" s="1">
        <v>0.75</v>
      </c>
      <c r="DO24" s="1">
        <v>0.75</v>
      </c>
      <c r="DQ24" s="1"/>
      <c r="DR24" s="10" t="s">
        <v>443</v>
      </c>
      <c r="DS24" s="1">
        <v>0.68</v>
      </c>
      <c r="DT24" s="1">
        <v>0.68</v>
      </c>
      <c r="DU24" s="1">
        <v>0.67</v>
      </c>
      <c r="DV24" s="1">
        <v>0.66</v>
      </c>
      <c r="DW24" s="1">
        <v>0.67</v>
      </c>
      <c r="DX24" s="1">
        <v>0.65</v>
      </c>
      <c r="DY24" s="1">
        <v>0.65</v>
      </c>
      <c r="DZ24" s="1">
        <v>0.65</v>
      </c>
      <c r="EA24" s="1">
        <v>0.65</v>
      </c>
      <c r="EB24" s="1">
        <v>0.64</v>
      </c>
      <c r="EC24" s="1">
        <v>0.65</v>
      </c>
      <c r="ED24" s="1">
        <v>0.64</v>
      </c>
      <c r="EE24" s="1">
        <v>0.64</v>
      </c>
      <c r="EF24" s="1">
        <v>0.64</v>
      </c>
      <c r="EG24" s="1">
        <v>0.64</v>
      </c>
      <c r="EH24" s="1">
        <v>0.64</v>
      </c>
      <c r="EI24" s="1">
        <v>0.64</v>
      </c>
      <c r="EJ24" s="1">
        <v>0.64</v>
      </c>
      <c r="EK24" s="1">
        <v>0.64</v>
      </c>
      <c r="EL24" s="1">
        <v>0.64</v>
      </c>
      <c r="EM24" s="1">
        <v>0.64</v>
      </c>
      <c r="EO24" s="1"/>
      <c r="EP24" s="16" t="s">
        <v>443</v>
      </c>
      <c r="EQ24" s="1">
        <v>0.55</v>
      </c>
      <c r="ER24" s="1">
        <v>0.55</v>
      </c>
      <c r="ES24" s="1">
        <v>0.55</v>
      </c>
      <c r="ET24" s="1">
        <v>0.55</v>
      </c>
      <c r="EU24" s="1">
        <v>0.54</v>
      </c>
      <c r="EV24" s="1">
        <v>0.53</v>
      </c>
      <c r="EW24" s="1">
        <v>0.52</v>
      </c>
      <c r="EX24" s="1">
        <v>0.51</v>
      </c>
      <c r="EY24" s="1">
        <v>0.5</v>
      </c>
      <c r="EZ24" s="1">
        <v>0.5</v>
      </c>
      <c r="FA24" s="1">
        <v>0.5</v>
      </c>
      <c r="FB24" s="1">
        <v>0.5</v>
      </c>
      <c r="FC24" s="1">
        <v>0.5</v>
      </c>
      <c r="FD24" s="1">
        <v>0.5</v>
      </c>
      <c r="FE24" s="1">
        <v>0.5</v>
      </c>
      <c r="FF24" s="1">
        <v>0.5</v>
      </c>
      <c r="FG24" s="1">
        <v>0.5</v>
      </c>
      <c r="FH24" s="1">
        <v>0.5</v>
      </c>
      <c r="FI24" s="1">
        <v>0.5</v>
      </c>
      <c r="FJ24" s="1">
        <v>0.5</v>
      </c>
      <c r="FK24" s="1">
        <v>0.5</v>
      </c>
    </row>
    <row r="25" ht="14.5" spans="1:167">
      <c r="A25" s="1"/>
      <c r="B25" s="16" t="s">
        <v>444</v>
      </c>
      <c r="C25" s="1">
        <v>0.4</v>
      </c>
      <c r="D25" s="1">
        <v>0.41</v>
      </c>
      <c r="E25" s="1">
        <v>0.42</v>
      </c>
      <c r="F25" s="1">
        <v>0.44</v>
      </c>
      <c r="G25" s="1">
        <v>0.45</v>
      </c>
      <c r="H25" s="1">
        <v>0.47</v>
      </c>
      <c r="I25" s="1">
        <v>0.49</v>
      </c>
      <c r="J25" s="1">
        <v>0.5</v>
      </c>
      <c r="K25" s="1">
        <v>0.51</v>
      </c>
      <c r="L25" s="1">
        <v>0.52</v>
      </c>
      <c r="M25" s="1">
        <v>0.53</v>
      </c>
      <c r="N25" s="1">
        <v>0.53</v>
      </c>
      <c r="O25" s="1">
        <v>0.53</v>
      </c>
      <c r="P25" s="1">
        <v>0.53</v>
      </c>
      <c r="Q25" s="1">
        <v>0.53</v>
      </c>
      <c r="R25" s="1">
        <v>0.53</v>
      </c>
      <c r="S25" s="1">
        <v>0.53</v>
      </c>
      <c r="T25" s="1">
        <v>0.53</v>
      </c>
      <c r="U25" s="1">
        <v>0.53</v>
      </c>
      <c r="V25" s="1">
        <v>0.53</v>
      </c>
      <c r="W25" s="1">
        <v>0.53</v>
      </c>
      <c r="Y25" s="1"/>
      <c r="Z25" s="10" t="s">
        <v>444</v>
      </c>
      <c r="AA25" s="1">
        <v>0.5</v>
      </c>
      <c r="AB25" s="1">
        <v>0.51</v>
      </c>
      <c r="AC25" s="1">
        <v>0.52</v>
      </c>
      <c r="AD25" s="1">
        <v>0.53</v>
      </c>
      <c r="AE25" s="1">
        <v>0.54</v>
      </c>
      <c r="AF25" s="1">
        <v>0.54</v>
      </c>
      <c r="AG25" s="1">
        <v>0.55</v>
      </c>
      <c r="AH25" s="1">
        <v>0.55</v>
      </c>
      <c r="AI25" s="1">
        <v>0.56</v>
      </c>
      <c r="AJ25" s="1">
        <v>0.56</v>
      </c>
      <c r="AK25" s="1">
        <v>0.57</v>
      </c>
      <c r="AL25" s="1">
        <v>0.57</v>
      </c>
      <c r="AM25" s="1">
        <v>0.57</v>
      </c>
      <c r="AN25" s="1">
        <v>0.57</v>
      </c>
      <c r="AO25" s="1">
        <v>0.57</v>
      </c>
      <c r="AP25" s="1">
        <v>0.57</v>
      </c>
      <c r="AQ25" s="1">
        <v>0.57</v>
      </c>
      <c r="AR25" s="1">
        <v>0.57</v>
      </c>
      <c r="AS25" s="1">
        <v>0.57</v>
      </c>
      <c r="AT25" s="1">
        <v>0.57</v>
      </c>
      <c r="AU25" s="1">
        <v>0.57</v>
      </c>
      <c r="AW25" s="1"/>
      <c r="AX25" s="10" t="s">
        <v>444</v>
      </c>
      <c r="AY25" s="1">
        <v>0.48</v>
      </c>
      <c r="AZ25" s="1">
        <v>0.49</v>
      </c>
      <c r="BA25" s="1">
        <v>0.5</v>
      </c>
      <c r="BB25" s="1">
        <v>0.51</v>
      </c>
      <c r="BC25" s="1">
        <v>0.52</v>
      </c>
      <c r="BD25" s="1">
        <v>0.54</v>
      </c>
      <c r="BE25" s="1">
        <v>0.55</v>
      </c>
      <c r="BF25" s="1">
        <v>0.56</v>
      </c>
      <c r="BG25" s="1">
        <v>0.57</v>
      </c>
      <c r="BH25" s="1">
        <v>0.58</v>
      </c>
      <c r="BI25" s="1">
        <v>0.57</v>
      </c>
      <c r="BJ25" s="1">
        <v>0.57</v>
      </c>
      <c r="BK25" s="1">
        <v>0.57</v>
      </c>
      <c r="BL25" s="1">
        <v>0.57</v>
      </c>
      <c r="BM25" s="1">
        <v>0.57</v>
      </c>
      <c r="BN25" s="1">
        <v>0.57</v>
      </c>
      <c r="BO25" s="1">
        <v>0.57</v>
      </c>
      <c r="BP25" s="1">
        <v>0.57</v>
      </c>
      <c r="BQ25" s="1">
        <v>0.57</v>
      </c>
      <c r="BR25" s="1">
        <v>0.57</v>
      </c>
      <c r="BS25" s="1">
        <v>0.57</v>
      </c>
      <c r="BU25" s="1"/>
      <c r="BV25" s="10" t="s">
        <v>444</v>
      </c>
      <c r="BW25" s="1">
        <v>0.5</v>
      </c>
      <c r="BX25" s="1">
        <v>0.51</v>
      </c>
      <c r="BY25" s="1">
        <v>0.52</v>
      </c>
      <c r="BZ25" s="1">
        <v>0.52</v>
      </c>
      <c r="CA25" s="1">
        <v>0.53</v>
      </c>
      <c r="CB25" s="1">
        <v>0.53</v>
      </c>
      <c r="CC25" s="1">
        <v>0.54</v>
      </c>
      <c r="CD25" s="1">
        <v>0.55</v>
      </c>
      <c r="CE25" s="1">
        <v>0.56</v>
      </c>
      <c r="CF25" s="1">
        <v>0.57</v>
      </c>
      <c r="CG25" s="1">
        <v>0.57</v>
      </c>
      <c r="CH25" s="1">
        <v>0.57</v>
      </c>
      <c r="CI25" s="1">
        <v>0.57</v>
      </c>
      <c r="CJ25" s="1">
        <v>0.57</v>
      </c>
      <c r="CK25" s="1">
        <v>0.57</v>
      </c>
      <c r="CL25" s="1">
        <v>0.57</v>
      </c>
      <c r="CM25" s="1">
        <v>0.57</v>
      </c>
      <c r="CN25" s="1">
        <v>0.57</v>
      </c>
      <c r="CO25" s="1">
        <v>0.57</v>
      </c>
      <c r="CP25" s="1">
        <v>0.57</v>
      </c>
      <c r="CQ25" s="1">
        <v>0.57</v>
      </c>
      <c r="CS25" s="1"/>
      <c r="CT25" s="10" t="s">
        <v>444</v>
      </c>
      <c r="CU25" s="1">
        <v>0.52</v>
      </c>
      <c r="CV25" s="1">
        <v>0.53</v>
      </c>
      <c r="CW25" s="1">
        <v>0.55</v>
      </c>
      <c r="CX25" s="1">
        <v>0.56</v>
      </c>
      <c r="CY25" s="1">
        <v>0.58</v>
      </c>
      <c r="CZ25" s="1">
        <v>0.59</v>
      </c>
      <c r="DA25" s="1">
        <v>0.6</v>
      </c>
      <c r="DB25" s="1">
        <v>0.61</v>
      </c>
      <c r="DC25" s="1">
        <v>0.62</v>
      </c>
      <c r="DD25" s="1">
        <v>0.62</v>
      </c>
      <c r="DE25" s="1">
        <v>0.64</v>
      </c>
      <c r="DF25" s="1">
        <v>0.64</v>
      </c>
      <c r="DG25" s="1">
        <v>0.64</v>
      </c>
      <c r="DH25" s="1">
        <v>0.64</v>
      </c>
      <c r="DI25" s="1">
        <v>0.64</v>
      </c>
      <c r="DJ25" s="1">
        <v>0.64</v>
      </c>
      <c r="DK25" s="1">
        <v>0.64</v>
      </c>
      <c r="DL25" s="1">
        <v>0.64</v>
      </c>
      <c r="DM25" s="1">
        <v>0.64</v>
      </c>
      <c r="DN25" s="1">
        <v>0.64</v>
      </c>
      <c r="DO25" s="1">
        <v>0.64</v>
      </c>
      <c r="DQ25" s="1"/>
      <c r="DR25" s="10" t="s">
        <v>444</v>
      </c>
      <c r="DS25" s="1">
        <v>0.66</v>
      </c>
      <c r="DT25" s="1">
        <v>0.67</v>
      </c>
      <c r="DU25" s="1">
        <v>0.68</v>
      </c>
      <c r="DV25" s="1">
        <v>0.7</v>
      </c>
      <c r="DW25" s="1">
        <v>0.71</v>
      </c>
      <c r="DX25" s="1">
        <v>0.71</v>
      </c>
      <c r="DY25" s="1">
        <v>0.72</v>
      </c>
      <c r="DZ25" s="1">
        <v>0.74</v>
      </c>
      <c r="EA25" s="1">
        <v>0.74</v>
      </c>
      <c r="EB25" s="1">
        <v>0.76</v>
      </c>
      <c r="EC25" s="1">
        <v>0.77</v>
      </c>
      <c r="ED25" s="1">
        <v>0.77</v>
      </c>
      <c r="EE25" s="1">
        <v>0.77</v>
      </c>
      <c r="EF25" s="1">
        <v>0.77</v>
      </c>
      <c r="EG25" s="1">
        <v>0.77</v>
      </c>
      <c r="EH25" s="1">
        <v>0.77</v>
      </c>
      <c r="EI25" s="1">
        <v>0.77</v>
      </c>
      <c r="EJ25" s="1">
        <v>0.77</v>
      </c>
      <c r="EK25" s="1">
        <v>0.77</v>
      </c>
      <c r="EL25" s="1">
        <v>0.77</v>
      </c>
      <c r="EM25" s="1">
        <v>0.77</v>
      </c>
      <c r="EO25" s="1"/>
      <c r="EP25" s="16" t="s">
        <v>444</v>
      </c>
      <c r="EQ25" s="1">
        <v>0.6</v>
      </c>
      <c r="ER25" s="1">
        <v>0.61</v>
      </c>
      <c r="ES25" s="1">
        <v>0.62</v>
      </c>
      <c r="ET25" s="1">
        <v>0.63</v>
      </c>
      <c r="EU25" s="1">
        <v>0.64</v>
      </c>
      <c r="EV25" s="1">
        <v>0.65</v>
      </c>
      <c r="EW25" s="1">
        <v>0.66</v>
      </c>
      <c r="EX25" s="1">
        <v>0.66</v>
      </c>
      <c r="EY25" s="1">
        <v>0.66</v>
      </c>
      <c r="EZ25" s="1">
        <v>0.66</v>
      </c>
      <c r="FA25" s="1">
        <v>0.66</v>
      </c>
      <c r="FB25" s="1">
        <v>0.65</v>
      </c>
      <c r="FC25" s="1">
        <v>0.65</v>
      </c>
      <c r="FD25" s="1">
        <v>0.65</v>
      </c>
      <c r="FE25" s="1">
        <v>0.65</v>
      </c>
      <c r="FF25" s="1">
        <v>0.65</v>
      </c>
      <c r="FG25" s="1">
        <v>0.65</v>
      </c>
      <c r="FH25" s="1">
        <v>0.65</v>
      </c>
      <c r="FI25" s="1">
        <v>0.65</v>
      </c>
      <c r="FJ25" s="1">
        <v>0.65</v>
      </c>
      <c r="FK25" s="1">
        <v>0.65</v>
      </c>
    </row>
    <row r="26" ht="14.5" spans="1:167">
      <c r="A26" s="1"/>
      <c r="B26" s="16" t="s">
        <v>445</v>
      </c>
      <c r="C26" s="1">
        <v>0.86</v>
      </c>
      <c r="D26" s="1">
        <v>0.86</v>
      </c>
      <c r="E26" s="1">
        <v>0.86</v>
      </c>
      <c r="F26" s="1">
        <v>0.86</v>
      </c>
      <c r="G26" s="1">
        <v>0.86</v>
      </c>
      <c r="H26" s="1">
        <v>0.87</v>
      </c>
      <c r="I26" s="1">
        <v>0.87</v>
      </c>
      <c r="J26" s="1">
        <v>0.87</v>
      </c>
      <c r="K26" s="1">
        <v>0.87</v>
      </c>
      <c r="L26" s="1">
        <v>0.88</v>
      </c>
      <c r="M26" s="1">
        <v>0.88</v>
      </c>
      <c r="N26" s="1">
        <v>0.88</v>
      </c>
      <c r="O26" s="1">
        <v>0.88</v>
      </c>
      <c r="P26" s="1">
        <v>0.88</v>
      </c>
      <c r="Q26" s="1">
        <v>0.88</v>
      </c>
      <c r="R26" s="1">
        <v>0.88</v>
      </c>
      <c r="S26" s="1">
        <v>0.88</v>
      </c>
      <c r="T26" s="1">
        <v>0.88</v>
      </c>
      <c r="U26" s="1">
        <v>0.88</v>
      </c>
      <c r="V26" s="1">
        <v>0.88</v>
      </c>
      <c r="W26" s="1">
        <v>0.88</v>
      </c>
      <c r="Y26" s="1"/>
      <c r="Z26" s="10" t="s">
        <v>445</v>
      </c>
      <c r="AA26" s="1">
        <v>0.86</v>
      </c>
      <c r="AB26" s="1">
        <v>0.86</v>
      </c>
      <c r="AC26" s="1">
        <v>0.87</v>
      </c>
      <c r="AD26" s="1">
        <v>0.87</v>
      </c>
      <c r="AE26" s="1">
        <v>0.86</v>
      </c>
      <c r="AF26" s="1">
        <v>0.87</v>
      </c>
      <c r="AG26" s="1">
        <v>0.86</v>
      </c>
      <c r="AH26" s="1">
        <v>0.86</v>
      </c>
      <c r="AI26" s="1">
        <v>0.86</v>
      </c>
      <c r="AJ26" s="1">
        <v>0.87</v>
      </c>
      <c r="AK26" s="1">
        <v>0.87</v>
      </c>
      <c r="AL26" s="1">
        <v>0.87</v>
      </c>
      <c r="AM26" s="1">
        <v>0.87</v>
      </c>
      <c r="AN26" s="1">
        <v>0.87</v>
      </c>
      <c r="AO26" s="1">
        <v>0.87</v>
      </c>
      <c r="AP26" s="1">
        <v>0.87</v>
      </c>
      <c r="AQ26" s="1">
        <v>0.87</v>
      </c>
      <c r="AR26" s="1">
        <v>0.87</v>
      </c>
      <c r="AS26" s="1">
        <v>0.87</v>
      </c>
      <c r="AT26" s="1">
        <v>0.87</v>
      </c>
      <c r="AU26" s="1">
        <v>0.87</v>
      </c>
      <c r="AW26" s="1"/>
      <c r="AX26" s="10" t="s">
        <v>445</v>
      </c>
      <c r="AY26" s="1">
        <v>0.75</v>
      </c>
      <c r="AZ26" s="1">
        <v>0.75</v>
      </c>
      <c r="BA26" s="1">
        <v>0.76</v>
      </c>
      <c r="BB26" s="1">
        <v>0.76</v>
      </c>
      <c r="BC26" s="1">
        <v>0.76</v>
      </c>
      <c r="BD26" s="1">
        <v>0.77</v>
      </c>
      <c r="BE26" s="1">
        <v>0.77</v>
      </c>
      <c r="BF26" s="1">
        <v>0.76</v>
      </c>
      <c r="BG26" s="1">
        <v>0.76</v>
      </c>
      <c r="BH26" s="1">
        <v>0.76</v>
      </c>
      <c r="BI26" s="1">
        <v>0.76</v>
      </c>
      <c r="BJ26" s="1">
        <v>0.76</v>
      </c>
      <c r="BK26" s="1">
        <v>0.76</v>
      </c>
      <c r="BL26" s="1">
        <v>0.76</v>
      </c>
      <c r="BM26" s="1">
        <v>0.76</v>
      </c>
      <c r="BN26" s="1">
        <v>0.76</v>
      </c>
      <c r="BO26" s="1">
        <v>0.76</v>
      </c>
      <c r="BP26" s="1">
        <v>0.76</v>
      </c>
      <c r="BQ26" s="1">
        <v>0.76</v>
      </c>
      <c r="BR26" s="1">
        <v>0.76</v>
      </c>
      <c r="BS26" s="1">
        <v>0.76</v>
      </c>
      <c r="BU26" s="1"/>
      <c r="BV26" s="10" t="s">
        <v>445</v>
      </c>
      <c r="BW26" s="1">
        <v>0.79</v>
      </c>
      <c r="BX26" s="1">
        <v>0.79</v>
      </c>
      <c r="BY26" s="1">
        <v>0.79</v>
      </c>
      <c r="BZ26" s="1">
        <v>0.79</v>
      </c>
      <c r="CA26" s="1">
        <v>0.79</v>
      </c>
      <c r="CB26" s="1">
        <v>0.79</v>
      </c>
      <c r="CC26" s="1">
        <v>0.79</v>
      </c>
      <c r="CD26" s="1">
        <v>0.79</v>
      </c>
      <c r="CE26" s="1">
        <v>0.78</v>
      </c>
      <c r="CF26" s="1">
        <v>0.77</v>
      </c>
      <c r="CG26" s="1">
        <v>0.77</v>
      </c>
      <c r="CH26" s="1">
        <v>0.76</v>
      </c>
      <c r="CI26" s="1">
        <v>0.76</v>
      </c>
      <c r="CJ26" s="1">
        <v>0.76</v>
      </c>
      <c r="CK26" s="1">
        <v>0.76</v>
      </c>
      <c r="CL26" s="1">
        <v>0.76</v>
      </c>
      <c r="CM26" s="1">
        <v>0.76</v>
      </c>
      <c r="CN26" s="1">
        <v>0.76</v>
      </c>
      <c r="CO26" s="1">
        <v>0.76</v>
      </c>
      <c r="CP26" s="1">
        <v>0.76</v>
      </c>
      <c r="CQ26" s="1">
        <v>0.76</v>
      </c>
      <c r="CS26" s="1"/>
      <c r="CT26" s="10" t="s">
        <v>445</v>
      </c>
      <c r="CU26" s="1">
        <v>0.86</v>
      </c>
      <c r="CV26" s="1">
        <v>0.87</v>
      </c>
      <c r="CW26" s="1">
        <v>0.87</v>
      </c>
      <c r="CX26" s="1">
        <v>0.87</v>
      </c>
      <c r="CY26" s="1">
        <v>0.87</v>
      </c>
      <c r="CZ26" s="1">
        <v>0.87</v>
      </c>
      <c r="DA26" s="1">
        <v>0.87</v>
      </c>
      <c r="DB26" s="1">
        <v>0.87</v>
      </c>
      <c r="DC26" s="1">
        <v>0.87</v>
      </c>
      <c r="DD26" s="1">
        <v>0.87</v>
      </c>
      <c r="DE26" s="1">
        <v>0.87</v>
      </c>
      <c r="DF26" s="1">
        <v>0.87</v>
      </c>
      <c r="DG26" s="1">
        <v>0.87</v>
      </c>
      <c r="DH26" s="1">
        <v>0.87</v>
      </c>
      <c r="DI26" s="1">
        <v>0.87</v>
      </c>
      <c r="DJ26" s="1">
        <v>0.87</v>
      </c>
      <c r="DK26" s="1">
        <v>0.87</v>
      </c>
      <c r="DL26" s="1">
        <v>0.87</v>
      </c>
      <c r="DM26" s="1">
        <v>0.87</v>
      </c>
      <c r="DN26" s="1">
        <v>0.87</v>
      </c>
      <c r="DO26" s="1">
        <v>0.87</v>
      </c>
      <c r="DQ26" s="1"/>
      <c r="DR26" s="10" t="s">
        <v>445</v>
      </c>
      <c r="DS26" s="1">
        <v>0.85</v>
      </c>
      <c r="DT26" s="1">
        <v>0.86</v>
      </c>
      <c r="DU26" s="1">
        <v>0.85</v>
      </c>
      <c r="DV26" s="1">
        <v>0.86</v>
      </c>
      <c r="DW26" s="1">
        <v>0.86</v>
      </c>
      <c r="DX26" s="1">
        <v>0.86</v>
      </c>
      <c r="DY26" s="1">
        <v>0.86</v>
      </c>
      <c r="DZ26" s="1">
        <v>0.87</v>
      </c>
      <c r="EA26" s="1">
        <v>0.87</v>
      </c>
      <c r="EB26" s="1">
        <v>0.88</v>
      </c>
      <c r="EC26" s="1">
        <v>0.88</v>
      </c>
      <c r="ED26" s="1">
        <v>0.88</v>
      </c>
      <c r="EE26" s="1">
        <v>0.88</v>
      </c>
      <c r="EF26" s="1">
        <v>0.88</v>
      </c>
      <c r="EG26" s="1">
        <v>0.88</v>
      </c>
      <c r="EH26" s="1">
        <v>0.88</v>
      </c>
      <c r="EI26" s="1">
        <v>0.88</v>
      </c>
      <c r="EJ26" s="1">
        <v>0.88</v>
      </c>
      <c r="EK26" s="1">
        <v>0.88</v>
      </c>
      <c r="EL26" s="1">
        <v>0.88</v>
      </c>
      <c r="EM26" s="1">
        <v>0.88</v>
      </c>
      <c r="EO26" s="1"/>
      <c r="EP26" s="16" t="s">
        <v>445</v>
      </c>
      <c r="EQ26" s="1">
        <v>0.77</v>
      </c>
      <c r="ER26" s="1">
        <v>0.78</v>
      </c>
      <c r="ES26" s="1">
        <v>0.78</v>
      </c>
      <c r="ET26" s="1">
        <v>0.79</v>
      </c>
      <c r="EU26" s="1">
        <v>0.79</v>
      </c>
      <c r="EV26" s="1">
        <v>0.8</v>
      </c>
      <c r="EW26" s="1">
        <v>0.8</v>
      </c>
      <c r="EX26" s="1">
        <v>0.8</v>
      </c>
      <c r="EY26" s="1">
        <v>0.79</v>
      </c>
      <c r="EZ26" s="1">
        <v>0.78</v>
      </c>
      <c r="FA26" s="1">
        <v>0.77</v>
      </c>
      <c r="FB26" s="1">
        <v>0.76</v>
      </c>
      <c r="FC26" s="1">
        <v>0.76</v>
      </c>
      <c r="FD26" s="1">
        <v>0.76</v>
      </c>
      <c r="FE26" s="1">
        <v>0.76</v>
      </c>
      <c r="FF26" s="1">
        <v>0.76</v>
      </c>
      <c r="FG26" s="1">
        <v>0.76</v>
      </c>
      <c r="FH26" s="1">
        <v>0.76</v>
      </c>
      <c r="FI26" s="1">
        <v>0.76</v>
      </c>
      <c r="FJ26" s="1">
        <v>0.76</v>
      </c>
      <c r="FK26" s="1">
        <v>0.76</v>
      </c>
    </row>
    <row r="27" ht="14.5" spans="1:167">
      <c r="A27" s="1"/>
      <c r="B27" s="16" t="s">
        <v>446</v>
      </c>
      <c r="C27" s="1">
        <v>0.82</v>
      </c>
      <c r="D27" s="1">
        <v>0.83</v>
      </c>
      <c r="E27" s="1">
        <v>0.83</v>
      </c>
      <c r="F27" s="1">
        <v>0.84</v>
      </c>
      <c r="G27" s="1">
        <v>0.84</v>
      </c>
      <c r="H27" s="1">
        <v>0.85</v>
      </c>
      <c r="I27" s="1">
        <v>0.85</v>
      </c>
      <c r="J27" s="1">
        <v>0.86</v>
      </c>
      <c r="K27" s="1">
        <v>0.86</v>
      </c>
      <c r="L27" s="1">
        <v>0.87</v>
      </c>
      <c r="M27" s="1">
        <v>0.87</v>
      </c>
      <c r="N27" s="1">
        <v>0.87</v>
      </c>
      <c r="O27" s="1">
        <v>0.87</v>
      </c>
      <c r="P27" s="1">
        <v>0.87</v>
      </c>
      <c r="Q27" s="1">
        <v>0.87</v>
      </c>
      <c r="R27" s="1">
        <v>0.87</v>
      </c>
      <c r="S27" s="1">
        <v>0.87</v>
      </c>
      <c r="T27" s="1">
        <v>0.87</v>
      </c>
      <c r="U27" s="1">
        <v>0.87</v>
      </c>
      <c r="V27" s="1">
        <v>0.87</v>
      </c>
      <c r="W27" s="1">
        <v>0.87</v>
      </c>
      <c r="Y27" s="1"/>
      <c r="Z27" s="10" t="s">
        <v>446</v>
      </c>
      <c r="AA27" s="1">
        <v>0.83</v>
      </c>
      <c r="AB27" s="1">
        <v>0.83</v>
      </c>
      <c r="AC27" s="1">
        <v>0.83</v>
      </c>
      <c r="AD27" s="1">
        <v>0.84</v>
      </c>
      <c r="AE27" s="1">
        <v>0.84</v>
      </c>
      <c r="AF27" s="1">
        <v>0.84</v>
      </c>
      <c r="AG27" s="1">
        <v>0.84</v>
      </c>
      <c r="AH27" s="1">
        <v>0.85</v>
      </c>
      <c r="AI27" s="1">
        <v>0.85</v>
      </c>
      <c r="AJ27" s="1">
        <v>0.84</v>
      </c>
      <c r="AK27" s="1">
        <v>0.84</v>
      </c>
      <c r="AL27" s="1">
        <v>0.85</v>
      </c>
      <c r="AM27" s="1">
        <v>0.85</v>
      </c>
      <c r="AN27" s="1">
        <v>0.85</v>
      </c>
      <c r="AO27" s="1">
        <v>0.85</v>
      </c>
      <c r="AP27" s="1">
        <v>0.85</v>
      </c>
      <c r="AQ27" s="1">
        <v>0.85</v>
      </c>
      <c r="AR27" s="1">
        <v>0.85</v>
      </c>
      <c r="AS27" s="1">
        <v>0.85</v>
      </c>
      <c r="AT27" s="1">
        <v>0.85</v>
      </c>
      <c r="AU27" s="1">
        <v>0.85</v>
      </c>
      <c r="AW27" s="1"/>
      <c r="AX27" s="10" t="s">
        <v>446</v>
      </c>
      <c r="AY27" s="1">
        <v>0.78</v>
      </c>
      <c r="AZ27" s="1">
        <v>0.77</v>
      </c>
      <c r="BA27" s="1">
        <v>0.78</v>
      </c>
      <c r="BB27" s="1">
        <v>0.78</v>
      </c>
      <c r="BC27" s="1">
        <v>0.78</v>
      </c>
      <c r="BD27" s="1">
        <v>0.8</v>
      </c>
      <c r="BE27" s="1">
        <v>0.8</v>
      </c>
      <c r="BF27" s="1">
        <v>0.81</v>
      </c>
      <c r="BG27" s="1">
        <v>0.81</v>
      </c>
      <c r="BH27" s="1">
        <v>0.81</v>
      </c>
      <c r="BI27" s="1">
        <v>0.79</v>
      </c>
      <c r="BJ27" s="1">
        <v>0.79</v>
      </c>
      <c r="BK27" s="1">
        <v>0.79</v>
      </c>
      <c r="BL27" s="1">
        <v>0.79</v>
      </c>
      <c r="BM27" s="1">
        <v>0.79</v>
      </c>
      <c r="BN27" s="1">
        <v>0.79</v>
      </c>
      <c r="BO27" s="1">
        <v>0.79</v>
      </c>
      <c r="BP27" s="1">
        <v>0.79</v>
      </c>
      <c r="BQ27" s="1">
        <v>0.79</v>
      </c>
      <c r="BR27" s="1">
        <v>0.79</v>
      </c>
      <c r="BS27" s="1">
        <v>0.79</v>
      </c>
      <c r="BU27" s="1"/>
      <c r="BV27" s="10" t="s">
        <v>446</v>
      </c>
      <c r="BW27" s="1">
        <v>0.83</v>
      </c>
      <c r="BX27" s="1">
        <v>0.83</v>
      </c>
      <c r="BY27" s="1">
        <v>0.83</v>
      </c>
      <c r="BZ27" s="1">
        <v>0.83</v>
      </c>
      <c r="CA27" s="1">
        <v>0.84</v>
      </c>
      <c r="CB27" s="1">
        <v>0.84</v>
      </c>
      <c r="CC27" s="1">
        <v>0.84</v>
      </c>
      <c r="CD27" s="1">
        <v>0.84</v>
      </c>
      <c r="CE27" s="1">
        <v>0.84</v>
      </c>
      <c r="CF27" s="1">
        <v>0.83</v>
      </c>
      <c r="CG27" s="1">
        <v>0.83</v>
      </c>
      <c r="CH27" s="1">
        <v>0.82</v>
      </c>
      <c r="CI27" s="1">
        <v>0.82</v>
      </c>
      <c r="CJ27" s="1">
        <v>0.82</v>
      </c>
      <c r="CK27" s="1">
        <v>0.82</v>
      </c>
      <c r="CL27" s="1">
        <v>0.82</v>
      </c>
      <c r="CM27" s="1">
        <v>0.82</v>
      </c>
      <c r="CN27" s="1">
        <v>0.82</v>
      </c>
      <c r="CO27" s="1">
        <v>0.82</v>
      </c>
      <c r="CP27" s="1">
        <v>0.82</v>
      </c>
      <c r="CQ27" s="1">
        <v>0.82</v>
      </c>
      <c r="CS27" s="1"/>
      <c r="CT27" s="10" t="s">
        <v>446</v>
      </c>
      <c r="CU27" s="1">
        <v>0.89</v>
      </c>
      <c r="CV27" s="1">
        <v>0.9</v>
      </c>
      <c r="CW27" s="1">
        <v>0.91</v>
      </c>
      <c r="CX27" s="1">
        <v>0.92</v>
      </c>
      <c r="CY27" s="1">
        <v>0.93</v>
      </c>
      <c r="CZ27" s="1">
        <v>0.95</v>
      </c>
      <c r="DA27" s="1">
        <v>0.96</v>
      </c>
      <c r="DB27" s="1">
        <v>0.97</v>
      </c>
      <c r="DC27" s="1">
        <v>0.99</v>
      </c>
      <c r="DD27" s="1">
        <v>1.01</v>
      </c>
      <c r="DE27" s="1">
        <v>1.03</v>
      </c>
      <c r="DF27" s="1">
        <v>1.06</v>
      </c>
      <c r="DG27" s="1">
        <v>1.08</v>
      </c>
      <c r="DH27" s="1">
        <v>1.11</v>
      </c>
      <c r="DI27" s="1">
        <v>1.13</v>
      </c>
      <c r="DJ27" s="1">
        <v>1.15</v>
      </c>
      <c r="DK27" s="1">
        <v>1.17</v>
      </c>
      <c r="DL27" s="1">
        <v>1.18</v>
      </c>
      <c r="DM27" s="1">
        <v>1.18</v>
      </c>
      <c r="DN27" s="1">
        <v>1.18</v>
      </c>
      <c r="DO27" s="1">
        <v>1.18</v>
      </c>
      <c r="DQ27" s="1"/>
      <c r="DR27" s="10" t="s">
        <v>446</v>
      </c>
      <c r="DS27" s="1">
        <v>0.93</v>
      </c>
      <c r="DT27" s="1">
        <v>0.93</v>
      </c>
      <c r="DU27" s="1">
        <v>0.93</v>
      </c>
      <c r="DV27" s="1">
        <v>0.93</v>
      </c>
      <c r="DW27" s="1">
        <v>0.94</v>
      </c>
      <c r="DX27" s="1">
        <v>0.94</v>
      </c>
      <c r="DY27" s="1">
        <v>0.95</v>
      </c>
      <c r="DZ27" s="1">
        <v>0.96</v>
      </c>
      <c r="EA27" s="1">
        <v>0.96</v>
      </c>
      <c r="EB27" s="1">
        <v>0.97</v>
      </c>
      <c r="EC27" s="1">
        <v>0.97</v>
      </c>
      <c r="ED27" s="1">
        <v>0.98</v>
      </c>
      <c r="EE27" s="1">
        <v>0.98</v>
      </c>
      <c r="EF27" s="1">
        <v>0.98</v>
      </c>
      <c r="EG27" s="1">
        <v>0.98</v>
      </c>
      <c r="EH27" s="1">
        <v>0.98</v>
      </c>
      <c r="EI27" s="1">
        <v>0.98</v>
      </c>
      <c r="EJ27" s="1">
        <v>0.98</v>
      </c>
      <c r="EK27" s="1">
        <v>0.98</v>
      </c>
      <c r="EL27" s="1">
        <v>0.98</v>
      </c>
      <c r="EM27" s="1">
        <v>0.98</v>
      </c>
      <c r="EO27" s="1"/>
      <c r="EP27" s="16" t="s">
        <v>446</v>
      </c>
      <c r="EQ27" s="1">
        <v>0.77</v>
      </c>
      <c r="ER27" s="1">
        <v>0.77</v>
      </c>
      <c r="ES27" s="1">
        <v>0.78</v>
      </c>
      <c r="ET27" s="1">
        <v>0.78</v>
      </c>
      <c r="EU27" s="1">
        <v>0.79</v>
      </c>
      <c r="EV27" s="1">
        <v>0.79</v>
      </c>
      <c r="EW27" s="1">
        <v>0.8</v>
      </c>
      <c r="EX27" s="1">
        <v>0.8</v>
      </c>
      <c r="EY27" s="1">
        <v>0.79</v>
      </c>
      <c r="EZ27" s="1">
        <v>0.79</v>
      </c>
      <c r="FA27" s="1">
        <v>0.78</v>
      </c>
      <c r="FB27" s="1">
        <v>0.78</v>
      </c>
      <c r="FC27" s="1">
        <v>0.78</v>
      </c>
      <c r="FD27" s="1">
        <v>0.78</v>
      </c>
      <c r="FE27" s="1">
        <v>0.77</v>
      </c>
      <c r="FF27" s="1">
        <v>0.77</v>
      </c>
      <c r="FG27" s="1">
        <v>0.77</v>
      </c>
      <c r="FH27" s="1">
        <v>0.77</v>
      </c>
      <c r="FI27" s="1">
        <v>0.77</v>
      </c>
      <c r="FJ27" s="1">
        <v>0.77</v>
      </c>
      <c r="FK27" s="1">
        <v>0.77</v>
      </c>
    </row>
    <row r="28" ht="14.5" spans="1:167">
      <c r="A28" s="1"/>
      <c r="B28" s="16" t="s">
        <v>447</v>
      </c>
      <c r="C28" s="1">
        <v>0.96</v>
      </c>
      <c r="D28" s="1">
        <v>0.96</v>
      </c>
      <c r="E28" s="1">
        <v>0.96</v>
      </c>
      <c r="F28" s="1">
        <v>0.97</v>
      </c>
      <c r="G28" s="1">
        <v>0.97</v>
      </c>
      <c r="H28" s="1">
        <v>0.98</v>
      </c>
      <c r="I28" s="1">
        <v>0.98</v>
      </c>
      <c r="J28" s="1">
        <v>0.98</v>
      </c>
      <c r="K28" s="1">
        <v>0.99</v>
      </c>
      <c r="L28" s="1">
        <v>0.99</v>
      </c>
      <c r="M28" s="1">
        <v>0.99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Y28" s="1"/>
      <c r="Z28" s="10" t="s">
        <v>447</v>
      </c>
      <c r="AA28" s="1">
        <v>0.99</v>
      </c>
      <c r="AB28" s="1">
        <v>0.99</v>
      </c>
      <c r="AC28" s="1">
        <v>0.99</v>
      </c>
      <c r="AD28" s="1">
        <v>0.99</v>
      </c>
      <c r="AE28" s="1">
        <v>0.99</v>
      </c>
      <c r="AF28" s="1">
        <v>0.99</v>
      </c>
      <c r="AG28" s="1">
        <v>0.99</v>
      </c>
      <c r="AH28" s="1">
        <v>0.99</v>
      </c>
      <c r="AI28" s="1">
        <v>0.99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W28" s="1"/>
      <c r="AX28" s="10" t="s">
        <v>447</v>
      </c>
      <c r="AY28" s="1">
        <v>0.99</v>
      </c>
      <c r="AZ28" s="1">
        <v>0.99</v>
      </c>
      <c r="BA28" s="1">
        <v>0.99</v>
      </c>
      <c r="BB28" s="1">
        <v>0.99</v>
      </c>
      <c r="BC28" s="1">
        <v>0.99</v>
      </c>
      <c r="BD28" s="1">
        <v>0.99</v>
      </c>
      <c r="BE28" s="1">
        <v>0.99</v>
      </c>
      <c r="BF28" s="1">
        <v>1</v>
      </c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1">
        <v>1</v>
      </c>
      <c r="BM28" s="1">
        <v>1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>
        <v>1</v>
      </c>
      <c r="BU28" s="1"/>
      <c r="BV28" s="10" t="s">
        <v>447</v>
      </c>
      <c r="BW28" s="1">
        <v>1</v>
      </c>
      <c r="BX28" s="1">
        <v>1</v>
      </c>
      <c r="BY28" s="1">
        <v>1</v>
      </c>
      <c r="BZ28" s="1">
        <v>1</v>
      </c>
      <c r="CA28" s="1">
        <v>1</v>
      </c>
      <c r="CB28" s="1">
        <v>1</v>
      </c>
      <c r="CC28" s="1">
        <v>1</v>
      </c>
      <c r="CD28" s="1">
        <v>1</v>
      </c>
      <c r="CE28" s="1">
        <v>1</v>
      </c>
      <c r="CF28" s="1">
        <v>1</v>
      </c>
      <c r="CG28" s="1">
        <v>1</v>
      </c>
      <c r="CH28" s="1">
        <v>1</v>
      </c>
      <c r="CI28" s="1">
        <v>1</v>
      </c>
      <c r="CJ28" s="1">
        <v>1</v>
      </c>
      <c r="CK28" s="1">
        <v>1</v>
      </c>
      <c r="CL28" s="1">
        <v>1</v>
      </c>
      <c r="CM28" s="1">
        <v>1</v>
      </c>
      <c r="CN28" s="1">
        <v>1</v>
      </c>
      <c r="CO28" s="1">
        <v>1</v>
      </c>
      <c r="CP28" s="1">
        <v>1</v>
      </c>
      <c r="CQ28" s="1">
        <v>1</v>
      </c>
      <c r="CS28" s="1"/>
      <c r="CT28" s="10" t="s">
        <v>447</v>
      </c>
      <c r="CU28" s="1">
        <v>1</v>
      </c>
      <c r="CV28" s="1">
        <v>1</v>
      </c>
      <c r="CW28" s="1">
        <v>1</v>
      </c>
      <c r="CX28" s="1">
        <v>1</v>
      </c>
      <c r="CY28" s="1">
        <v>1</v>
      </c>
      <c r="CZ28" s="1">
        <v>1</v>
      </c>
      <c r="DA28" s="1">
        <v>1</v>
      </c>
      <c r="DB28" s="1">
        <v>1</v>
      </c>
      <c r="DC28" s="1">
        <v>1</v>
      </c>
      <c r="DD28" s="1">
        <v>1</v>
      </c>
      <c r="DE28" s="1">
        <v>1</v>
      </c>
      <c r="DF28" s="1">
        <v>1</v>
      </c>
      <c r="DG28" s="1">
        <v>1</v>
      </c>
      <c r="DH28" s="1">
        <v>1</v>
      </c>
      <c r="DI28" s="1">
        <v>1</v>
      </c>
      <c r="DJ28" s="1">
        <v>1</v>
      </c>
      <c r="DK28" s="1">
        <v>1</v>
      </c>
      <c r="DL28" s="1">
        <v>1</v>
      </c>
      <c r="DM28" s="1">
        <v>1</v>
      </c>
      <c r="DN28" s="1">
        <v>1</v>
      </c>
      <c r="DO28" s="1">
        <v>1</v>
      </c>
      <c r="DQ28" s="1"/>
      <c r="DR28" s="10" t="s">
        <v>447</v>
      </c>
      <c r="DS28" s="1">
        <v>0.99</v>
      </c>
      <c r="DT28" s="1">
        <v>1</v>
      </c>
      <c r="DU28" s="1">
        <v>1</v>
      </c>
      <c r="DV28" s="1">
        <v>1</v>
      </c>
      <c r="DW28" s="1">
        <v>1</v>
      </c>
      <c r="DX28" s="1">
        <v>1</v>
      </c>
      <c r="DY28" s="1">
        <v>1</v>
      </c>
      <c r="DZ28" s="1">
        <v>1</v>
      </c>
      <c r="EA28" s="1">
        <v>1</v>
      </c>
      <c r="EB28" s="1">
        <v>1</v>
      </c>
      <c r="EC28" s="1">
        <v>1</v>
      </c>
      <c r="ED28" s="1">
        <v>1</v>
      </c>
      <c r="EE28" s="1">
        <v>1</v>
      </c>
      <c r="EF28" s="1">
        <v>1</v>
      </c>
      <c r="EG28" s="1">
        <v>1</v>
      </c>
      <c r="EH28" s="1">
        <v>1</v>
      </c>
      <c r="EI28" s="1">
        <v>1</v>
      </c>
      <c r="EJ28" s="1">
        <v>1</v>
      </c>
      <c r="EK28" s="1">
        <v>1</v>
      </c>
      <c r="EL28" s="1">
        <v>1</v>
      </c>
      <c r="EM28" s="1">
        <v>1</v>
      </c>
      <c r="EO28" s="1"/>
      <c r="EP28" s="16" t="s">
        <v>447</v>
      </c>
      <c r="EQ28" s="1">
        <v>0.99</v>
      </c>
      <c r="ER28" s="1">
        <v>0.99</v>
      </c>
      <c r="ES28" s="1">
        <v>0.99</v>
      </c>
      <c r="ET28" s="1">
        <v>0.99</v>
      </c>
      <c r="EU28" s="1">
        <v>0.99</v>
      </c>
      <c r="EV28" s="1">
        <v>0.99</v>
      </c>
      <c r="EW28" s="1">
        <v>0.99</v>
      </c>
      <c r="EX28" s="1">
        <v>0.99</v>
      </c>
      <c r="EY28" s="1">
        <v>0.99</v>
      </c>
      <c r="EZ28" s="1">
        <v>1</v>
      </c>
      <c r="FA28" s="1">
        <v>1</v>
      </c>
      <c r="FB28" s="1">
        <v>1</v>
      </c>
      <c r="FC28" s="1">
        <v>1</v>
      </c>
      <c r="FD28" s="1">
        <v>1</v>
      </c>
      <c r="FE28" s="1">
        <v>1</v>
      </c>
      <c r="FF28" s="1">
        <v>1</v>
      </c>
      <c r="FG28" s="1">
        <v>1</v>
      </c>
      <c r="FH28" s="1">
        <v>1</v>
      </c>
      <c r="FI28" s="1">
        <v>1</v>
      </c>
      <c r="FJ28" s="1">
        <v>1</v>
      </c>
      <c r="FK28" s="1">
        <v>1</v>
      </c>
    </row>
    <row r="29" ht="14.5" spans="1:167">
      <c r="A29" s="1"/>
      <c r="B29" s="16" t="s">
        <v>448</v>
      </c>
      <c r="C29" s="1">
        <v>12.75</v>
      </c>
      <c r="D29" s="1">
        <v>13.24</v>
      </c>
      <c r="E29" s="1">
        <v>13.71</v>
      </c>
      <c r="F29" s="1">
        <v>14.2</v>
      </c>
      <c r="G29" s="1">
        <v>14.65</v>
      </c>
      <c r="H29" s="1">
        <v>15.25</v>
      </c>
      <c r="I29" s="1">
        <v>15.65</v>
      </c>
      <c r="J29" s="1">
        <v>15.87</v>
      </c>
      <c r="K29" s="1">
        <v>16.07</v>
      </c>
      <c r="L29" s="1">
        <v>16.22</v>
      </c>
      <c r="M29" s="1">
        <v>16.46</v>
      </c>
      <c r="N29" s="1">
        <v>16.79</v>
      </c>
      <c r="O29" s="1">
        <v>17.24</v>
      </c>
      <c r="P29" s="1">
        <v>17.67</v>
      </c>
      <c r="Q29" s="1">
        <v>18.14</v>
      </c>
      <c r="R29" s="1">
        <v>18.57</v>
      </c>
      <c r="S29" s="1">
        <v>18.86</v>
      </c>
      <c r="T29" s="1">
        <v>19.07</v>
      </c>
      <c r="U29" s="1">
        <v>19.63</v>
      </c>
      <c r="V29" s="1">
        <v>19.92</v>
      </c>
      <c r="W29" s="1">
        <v>20.07</v>
      </c>
      <c r="Y29" s="1"/>
      <c r="Z29" s="16" t="s">
        <v>448</v>
      </c>
      <c r="AA29" s="1">
        <v>12.39</v>
      </c>
      <c r="AB29" s="1">
        <v>12.92</v>
      </c>
      <c r="AC29" s="1">
        <v>13.55</v>
      </c>
      <c r="AD29" s="1">
        <v>13.77</v>
      </c>
      <c r="AE29" s="1">
        <v>14.37</v>
      </c>
      <c r="AF29" s="1">
        <v>14.86</v>
      </c>
      <c r="AG29" s="1">
        <v>15.24</v>
      </c>
      <c r="AH29" s="1">
        <v>15.44</v>
      </c>
      <c r="AI29" s="1">
        <v>15.66</v>
      </c>
      <c r="AJ29" s="1">
        <v>15.86</v>
      </c>
      <c r="AK29" s="1">
        <v>15.57</v>
      </c>
      <c r="AL29" s="1">
        <v>15.68</v>
      </c>
      <c r="AM29" s="1">
        <v>16.22</v>
      </c>
      <c r="AN29" s="1">
        <v>16.53</v>
      </c>
      <c r="AO29" s="1">
        <v>16.94</v>
      </c>
      <c r="AP29" s="1">
        <v>17.32</v>
      </c>
      <c r="AQ29" s="1">
        <v>17.52</v>
      </c>
      <c r="AR29" s="1">
        <v>17.67</v>
      </c>
      <c r="AS29" s="1">
        <v>17.91</v>
      </c>
      <c r="AT29" s="1">
        <v>18.19</v>
      </c>
      <c r="AU29" s="1">
        <v>18.37</v>
      </c>
      <c r="AW29" s="1"/>
      <c r="AX29" s="16" t="s">
        <v>448</v>
      </c>
      <c r="AY29" s="1">
        <v>13.29</v>
      </c>
      <c r="AZ29" s="1">
        <v>13.91</v>
      </c>
      <c r="BA29" s="1">
        <v>14.3</v>
      </c>
      <c r="BB29" s="1">
        <v>14.69</v>
      </c>
      <c r="BC29" s="1">
        <v>15.21</v>
      </c>
      <c r="BD29" s="1">
        <v>15.88</v>
      </c>
      <c r="BE29" s="1">
        <v>16.11</v>
      </c>
      <c r="BF29" s="1">
        <v>16.44</v>
      </c>
      <c r="BG29" s="1">
        <v>16.46</v>
      </c>
      <c r="BH29" s="1">
        <v>16.76</v>
      </c>
      <c r="BI29" s="1">
        <v>16.3</v>
      </c>
      <c r="BJ29" s="1">
        <v>16.66</v>
      </c>
      <c r="BK29" s="1">
        <v>17.1</v>
      </c>
      <c r="BL29" s="1">
        <v>17.5</v>
      </c>
      <c r="BM29" s="1">
        <v>17.97</v>
      </c>
      <c r="BN29" s="1">
        <v>18.45</v>
      </c>
      <c r="BO29" s="1">
        <v>18.61</v>
      </c>
      <c r="BP29" s="1">
        <v>18.75</v>
      </c>
      <c r="BQ29" s="1">
        <v>18.94</v>
      </c>
      <c r="BR29" s="1">
        <v>19.14</v>
      </c>
      <c r="BS29" s="1">
        <v>19.33</v>
      </c>
      <c r="BU29" s="1"/>
      <c r="BV29" s="16" t="s">
        <v>448</v>
      </c>
      <c r="BW29" s="1">
        <v>12.69</v>
      </c>
      <c r="BX29" s="1">
        <v>13.24</v>
      </c>
      <c r="BY29" s="1">
        <v>13.64</v>
      </c>
      <c r="BZ29" s="1">
        <v>14.14</v>
      </c>
      <c r="CA29" s="1">
        <v>14.51</v>
      </c>
      <c r="CB29" s="1">
        <v>15.05</v>
      </c>
      <c r="CC29" s="1">
        <v>15.18</v>
      </c>
      <c r="CD29" s="1">
        <v>15.76</v>
      </c>
      <c r="CE29" s="1">
        <v>15.8</v>
      </c>
      <c r="CF29" s="1">
        <v>16.06</v>
      </c>
      <c r="CG29" s="1">
        <v>16.22</v>
      </c>
      <c r="CH29" s="1">
        <v>16.41</v>
      </c>
      <c r="CI29" s="1">
        <v>16.96</v>
      </c>
      <c r="CJ29" s="1">
        <v>17.59</v>
      </c>
      <c r="CK29" s="1">
        <v>18.14</v>
      </c>
      <c r="CL29" s="1">
        <v>18.76</v>
      </c>
      <c r="CM29" s="1">
        <v>19.19</v>
      </c>
      <c r="CN29" s="1">
        <v>19.7</v>
      </c>
      <c r="CO29" s="1">
        <v>20.09</v>
      </c>
      <c r="CP29" s="1">
        <v>20.49</v>
      </c>
      <c r="CQ29" s="1">
        <v>20.69</v>
      </c>
      <c r="CS29" s="1"/>
      <c r="CT29" s="16" t="s">
        <v>448</v>
      </c>
      <c r="CU29" s="1">
        <v>12.38</v>
      </c>
      <c r="CV29" s="1">
        <v>12.77</v>
      </c>
      <c r="CW29" s="1">
        <v>13.09</v>
      </c>
      <c r="CX29" s="1">
        <v>13.49</v>
      </c>
      <c r="CY29" s="1">
        <v>13.77</v>
      </c>
      <c r="CZ29" s="1">
        <v>14.44</v>
      </c>
      <c r="DA29" s="1">
        <v>14.61</v>
      </c>
      <c r="DB29" s="1">
        <v>14.73</v>
      </c>
      <c r="DC29" s="1">
        <v>15.02</v>
      </c>
      <c r="DD29" s="1">
        <v>15.18</v>
      </c>
      <c r="DE29" s="1">
        <v>16.36</v>
      </c>
      <c r="DF29" s="1">
        <v>16.33</v>
      </c>
      <c r="DG29" s="1">
        <v>16.92</v>
      </c>
      <c r="DH29" s="1">
        <v>17.34</v>
      </c>
      <c r="DI29" s="1">
        <v>17.95</v>
      </c>
      <c r="DJ29" s="1">
        <v>18.59</v>
      </c>
      <c r="DK29" s="1">
        <v>19.04</v>
      </c>
      <c r="DL29" s="1">
        <v>19.39</v>
      </c>
      <c r="DM29" s="1">
        <v>19.81</v>
      </c>
      <c r="DN29" s="1">
        <v>20.22</v>
      </c>
      <c r="DO29" s="1">
        <v>20.43</v>
      </c>
      <c r="DQ29" s="1"/>
      <c r="DR29" s="16" t="s">
        <v>448</v>
      </c>
      <c r="DS29" s="1">
        <v>13.02</v>
      </c>
      <c r="DT29" s="1">
        <v>13.53</v>
      </c>
      <c r="DU29" s="1">
        <v>13.92</v>
      </c>
      <c r="DV29" s="1">
        <v>14.05</v>
      </c>
      <c r="DW29" s="1">
        <v>14.45</v>
      </c>
      <c r="DX29" s="1">
        <v>14.97</v>
      </c>
      <c r="DY29" s="1">
        <v>15.32</v>
      </c>
      <c r="DZ29" s="1">
        <v>15.29</v>
      </c>
      <c r="EA29" s="1">
        <v>15.27</v>
      </c>
      <c r="EB29" s="1">
        <v>15.25</v>
      </c>
      <c r="EC29" s="1">
        <v>16.49</v>
      </c>
      <c r="ED29" s="1">
        <v>16.62</v>
      </c>
      <c r="EE29" s="1">
        <v>17.28</v>
      </c>
      <c r="EF29" s="1">
        <v>17.75</v>
      </c>
      <c r="EG29" s="1">
        <v>18.34</v>
      </c>
      <c r="EH29" s="1">
        <v>18.94</v>
      </c>
      <c r="EI29" s="1">
        <v>19.28</v>
      </c>
      <c r="EJ29" s="1">
        <v>19.5</v>
      </c>
      <c r="EK29" s="1">
        <v>19.82</v>
      </c>
      <c r="EL29" s="1">
        <v>20.14</v>
      </c>
      <c r="EM29" s="1">
        <v>20.29</v>
      </c>
      <c r="EO29" s="1"/>
      <c r="EP29" s="16" t="s">
        <v>448</v>
      </c>
      <c r="EQ29" s="1">
        <v>12.03</v>
      </c>
      <c r="ER29" s="1">
        <v>12.88</v>
      </c>
      <c r="ES29" s="1">
        <v>13.44</v>
      </c>
      <c r="ET29" s="1">
        <v>13.74</v>
      </c>
      <c r="EU29" s="1">
        <v>14.1</v>
      </c>
      <c r="EV29" s="1">
        <v>14.75</v>
      </c>
      <c r="EW29" s="1">
        <v>14.97</v>
      </c>
      <c r="EX29" s="1">
        <v>15.13</v>
      </c>
      <c r="EY29" s="1">
        <v>15.36</v>
      </c>
      <c r="EZ29" s="1">
        <v>15.35</v>
      </c>
      <c r="FA29" s="1">
        <v>16.11</v>
      </c>
      <c r="FB29" s="1">
        <v>16.11</v>
      </c>
      <c r="FC29" s="1">
        <v>16.58</v>
      </c>
      <c r="FD29" s="1">
        <v>17.15</v>
      </c>
      <c r="FE29" s="1">
        <v>17.74</v>
      </c>
      <c r="FF29" s="1">
        <v>18.32</v>
      </c>
      <c r="FG29" s="1">
        <v>18.68</v>
      </c>
      <c r="FH29" s="1">
        <v>19.02</v>
      </c>
      <c r="FI29" s="1">
        <v>19.37</v>
      </c>
      <c r="FJ29" s="1">
        <v>19.72</v>
      </c>
      <c r="FK29" s="1">
        <v>19.9</v>
      </c>
    </row>
    <row r="30" ht="14.5" spans="1:16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</row>
    <row r="31" ht="14.5" spans="1:167">
      <c r="A31" s="1"/>
      <c r="B31" s="8" t="s">
        <v>450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Y31" s="1"/>
      <c r="Z31" s="8" t="s">
        <v>450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1"/>
      <c r="AX31" s="8" t="s">
        <v>450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U31" s="1"/>
      <c r="BV31" s="8" t="s">
        <v>450</v>
      </c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S31" s="1"/>
      <c r="CT31" s="8" t="s">
        <v>450</v>
      </c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Q31" s="1"/>
      <c r="DR31" s="8" t="s">
        <v>450</v>
      </c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O31" s="1"/>
      <c r="EP31" s="8" t="s">
        <v>450</v>
      </c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</row>
    <row r="32" ht="14.5" spans="1:167">
      <c r="A32" s="1"/>
      <c r="B32" s="10" t="s">
        <v>442</v>
      </c>
      <c r="C32" s="60">
        <v>1002</v>
      </c>
      <c r="D32" s="60">
        <v>1017</v>
      </c>
      <c r="E32" s="60">
        <v>1034</v>
      </c>
      <c r="F32" s="60">
        <v>1051</v>
      </c>
      <c r="G32" s="60">
        <v>1071</v>
      </c>
      <c r="H32" s="60">
        <v>1086</v>
      </c>
      <c r="I32" s="60">
        <v>1097</v>
      </c>
      <c r="J32" s="60">
        <v>1108</v>
      </c>
      <c r="K32" s="60">
        <v>1124</v>
      </c>
      <c r="L32" s="60">
        <v>1136</v>
      </c>
      <c r="M32" s="60">
        <v>1131</v>
      </c>
      <c r="N32" s="60">
        <v>1138</v>
      </c>
      <c r="O32" s="60">
        <v>1144</v>
      </c>
      <c r="P32" s="60">
        <v>1161</v>
      </c>
      <c r="Q32" s="60">
        <v>1159</v>
      </c>
      <c r="R32" s="60">
        <v>1167</v>
      </c>
      <c r="S32" s="60">
        <v>1172</v>
      </c>
      <c r="T32" s="60">
        <v>1180</v>
      </c>
      <c r="U32" s="60">
        <v>1193</v>
      </c>
      <c r="V32" s="60">
        <v>1206</v>
      </c>
      <c r="W32" s="60">
        <v>1214</v>
      </c>
      <c r="Y32" s="1"/>
      <c r="Z32" s="10" t="s">
        <v>442</v>
      </c>
      <c r="AA32" s="60">
        <v>3594</v>
      </c>
      <c r="AB32" s="60">
        <v>3663</v>
      </c>
      <c r="AC32" s="60">
        <v>3726</v>
      </c>
      <c r="AD32" s="60">
        <v>3806</v>
      </c>
      <c r="AE32" s="60">
        <v>3885</v>
      </c>
      <c r="AF32" s="60">
        <v>3966</v>
      </c>
      <c r="AG32" s="60">
        <v>4038</v>
      </c>
      <c r="AH32" s="60">
        <v>4100</v>
      </c>
      <c r="AI32" s="60">
        <v>4164</v>
      </c>
      <c r="AJ32" s="60">
        <v>4232</v>
      </c>
      <c r="AK32" s="60">
        <v>4143</v>
      </c>
      <c r="AL32" s="60">
        <v>4183</v>
      </c>
      <c r="AM32" s="60">
        <v>4232</v>
      </c>
      <c r="AN32" s="60">
        <v>4322</v>
      </c>
      <c r="AO32" s="60">
        <v>4367</v>
      </c>
      <c r="AP32" s="60">
        <v>4409</v>
      </c>
      <c r="AQ32" s="60">
        <v>4450</v>
      </c>
      <c r="AR32" s="60">
        <v>4423</v>
      </c>
      <c r="AS32" s="60">
        <v>4468</v>
      </c>
      <c r="AT32" s="60">
        <v>4513</v>
      </c>
      <c r="AU32" s="60">
        <v>4545</v>
      </c>
      <c r="AW32" s="1"/>
      <c r="AX32" s="10" t="s">
        <v>442</v>
      </c>
      <c r="AY32" s="60">
        <v>5423</v>
      </c>
      <c r="AZ32" s="60">
        <v>5534</v>
      </c>
      <c r="BA32" s="60">
        <v>5643</v>
      </c>
      <c r="BB32" s="60">
        <v>5749</v>
      </c>
      <c r="BC32" s="60">
        <v>5865</v>
      </c>
      <c r="BD32" s="60">
        <v>6080</v>
      </c>
      <c r="BE32" s="60">
        <v>6174</v>
      </c>
      <c r="BF32" s="60">
        <v>6249</v>
      </c>
      <c r="BG32" s="60">
        <v>6358</v>
      </c>
      <c r="BH32" s="60">
        <v>6445</v>
      </c>
      <c r="BI32" s="60">
        <v>6358</v>
      </c>
      <c r="BJ32" s="60">
        <v>6451</v>
      </c>
      <c r="BK32" s="60">
        <v>6545</v>
      </c>
      <c r="BL32" s="60">
        <v>6596</v>
      </c>
      <c r="BM32" s="60">
        <v>6672</v>
      </c>
      <c r="BN32" s="60">
        <v>6741</v>
      </c>
      <c r="BO32" s="60">
        <v>6833</v>
      </c>
      <c r="BP32" s="60">
        <v>6882</v>
      </c>
      <c r="BQ32" s="60">
        <v>6992</v>
      </c>
      <c r="BR32" s="60">
        <v>7102</v>
      </c>
      <c r="BS32" s="60">
        <v>7186</v>
      </c>
      <c r="BU32" s="1"/>
      <c r="BV32" s="10" t="s">
        <v>442</v>
      </c>
      <c r="BW32" s="1">
        <v>543</v>
      </c>
      <c r="BX32" s="1">
        <v>550</v>
      </c>
      <c r="BY32" s="1">
        <v>557</v>
      </c>
      <c r="BZ32" s="1">
        <v>565</v>
      </c>
      <c r="CA32" s="1">
        <v>571</v>
      </c>
      <c r="CB32" s="1">
        <v>576</v>
      </c>
      <c r="CC32" s="1">
        <v>583</v>
      </c>
      <c r="CD32" s="1">
        <v>592</v>
      </c>
      <c r="CE32" s="1">
        <v>603</v>
      </c>
      <c r="CF32" s="1">
        <v>618</v>
      </c>
      <c r="CG32" s="1">
        <v>612</v>
      </c>
      <c r="CH32" s="1">
        <v>619</v>
      </c>
      <c r="CI32" s="1">
        <v>623</v>
      </c>
      <c r="CJ32" s="1">
        <v>630</v>
      </c>
      <c r="CK32" s="1">
        <v>622</v>
      </c>
      <c r="CL32" s="1">
        <v>627</v>
      </c>
      <c r="CM32" s="1">
        <v>637</v>
      </c>
      <c r="CN32" s="1">
        <v>633</v>
      </c>
      <c r="CO32" s="1">
        <v>639</v>
      </c>
      <c r="CP32" s="1">
        <v>644</v>
      </c>
      <c r="CQ32" s="1">
        <v>647</v>
      </c>
      <c r="CS32" s="1"/>
      <c r="CT32" s="10" t="s">
        <v>442</v>
      </c>
      <c r="CU32" s="1">
        <v>486</v>
      </c>
      <c r="CV32" s="1">
        <v>486</v>
      </c>
      <c r="CW32" s="1">
        <v>490</v>
      </c>
      <c r="CX32" s="1">
        <v>496</v>
      </c>
      <c r="CY32" s="1">
        <v>503</v>
      </c>
      <c r="CZ32" s="1">
        <v>506</v>
      </c>
      <c r="DA32" s="1">
        <v>510</v>
      </c>
      <c r="DB32" s="1">
        <v>519</v>
      </c>
      <c r="DC32" s="1">
        <v>530</v>
      </c>
      <c r="DD32" s="1">
        <v>539</v>
      </c>
      <c r="DE32" s="1">
        <v>548</v>
      </c>
      <c r="DF32" s="1">
        <v>555</v>
      </c>
      <c r="DG32" s="1">
        <v>561</v>
      </c>
      <c r="DH32" s="1">
        <v>562</v>
      </c>
      <c r="DI32" s="1">
        <v>568</v>
      </c>
      <c r="DJ32" s="1">
        <v>573</v>
      </c>
      <c r="DK32" s="1">
        <v>579</v>
      </c>
      <c r="DL32" s="1">
        <v>576</v>
      </c>
      <c r="DM32" s="1">
        <v>580</v>
      </c>
      <c r="DN32" s="1">
        <v>583</v>
      </c>
      <c r="DO32" s="1">
        <v>588</v>
      </c>
      <c r="DQ32" s="1"/>
      <c r="DR32" s="10" t="s">
        <v>442</v>
      </c>
      <c r="DS32" s="60">
        <v>1379</v>
      </c>
      <c r="DT32" s="60">
        <v>1413</v>
      </c>
      <c r="DU32" s="60">
        <v>1439</v>
      </c>
      <c r="DV32" s="60">
        <v>1469</v>
      </c>
      <c r="DW32" s="60">
        <v>1507</v>
      </c>
      <c r="DX32" s="60">
        <v>1558</v>
      </c>
      <c r="DY32" s="60">
        <v>1630</v>
      </c>
      <c r="DZ32" s="60">
        <v>1679</v>
      </c>
      <c r="EA32" s="60">
        <v>1716</v>
      </c>
      <c r="EB32" s="60">
        <v>1760</v>
      </c>
      <c r="EC32" s="60">
        <v>1807</v>
      </c>
      <c r="ED32" s="60">
        <v>1844</v>
      </c>
      <c r="EE32" s="60">
        <v>1856</v>
      </c>
      <c r="EF32" s="60">
        <v>1901</v>
      </c>
      <c r="EG32" s="60">
        <v>1926</v>
      </c>
      <c r="EH32" s="60">
        <v>1951</v>
      </c>
      <c r="EI32" s="60">
        <v>1963</v>
      </c>
      <c r="EJ32" s="60">
        <v>1963</v>
      </c>
      <c r="EK32" s="60">
        <v>1997</v>
      </c>
      <c r="EL32" s="60">
        <v>2031</v>
      </c>
      <c r="EM32" s="60">
        <v>2064</v>
      </c>
      <c r="EO32" s="1"/>
      <c r="EP32" s="10" t="s">
        <v>442</v>
      </c>
      <c r="EQ32" s="60">
        <v>1903</v>
      </c>
      <c r="ER32" s="60">
        <v>1932</v>
      </c>
      <c r="ES32" s="60">
        <v>1966</v>
      </c>
      <c r="ET32" s="60">
        <v>2004</v>
      </c>
      <c r="EU32" s="60">
        <v>2053</v>
      </c>
      <c r="EV32" s="60">
        <v>2105</v>
      </c>
      <c r="EW32" s="60">
        <v>2112</v>
      </c>
      <c r="EX32" s="60">
        <v>2211</v>
      </c>
      <c r="EY32" s="60">
        <v>2228</v>
      </c>
      <c r="EZ32" s="60">
        <v>2326</v>
      </c>
      <c r="FA32" s="60">
        <v>2312</v>
      </c>
      <c r="FB32" s="60">
        <v>2360</v>
      </c>
      <c r="FC32" s="60">
        <v>2386</v>
      </c>
      <c r="FD32" s="60">
        <v>2389</v>
      </c>
      <c r="FE32" s="60">
        <v>2392</v>
      </c>
      <c r="FF32" s="60">
        <v>2422</v>
      </c>
      <c r="FG32" s="60">
        <v>2459</v>
      </c>
      <c r="FH32" s="60">
        <v>2527</v>
      </c>
      <c r="FI32" s="60">
        <v>2571</v>
      </c>
      <c r="FJ32" s="60">
        <v>2616</v>
      </c>
      <c r="FK32" s="60">
        <v>2649</v>
      </c>
    </row>
    <row r="33" ht="14.5" spans="1:167">
      <c r="A33" s="1"/>
      <c r="B33" s="10" t="s">
        <v>443</v>
      </c>
      <c r="C33" s="1">
        <v>619</v>
      </c>
      <c r="D33" s="1">
        <v>624</v>
      </c>
      <c r="E33" s="1">
        <v>631</v>
      </c>
      <c r="F33" s="1">
        <v>637</v>
      </c>
      <c r="G33" s="1">
        <v>641</v>
      </c>
      <c r="H33" s="1">
        <v>645</v>
      </c>
      <c r="I33" s="1">
        <v>646</v>
      </c>
      <c r="J33" s="1">
        <v>652</v>
      </c>
      <c r="K33" s="1">
        <v>662</v>
      </c>
      <c r="L33" s="1">
        <v>673</v>
      </c>
      <c r="M33" s="1">
        <v>672</v>
      </c>
      <c r="N33" s="1">
        <v>679</v>
      </c>
      <c r="O33" s="1">
        <v>683</v>
      </c>
      <c r="P33" s="1">
        <v>693</v>
      </c>
      <c r="Q33" s="1">
        <v>692</v>
      </c>
      <c r="R33" s="1">
        <v>697</v>
      </c>
      <c r="S33" s="1">
        <v>700</v>
      </c>
      <c r="T33" s="1">
        <v>705</v>
      </c>
      <c r="U33" s="1">
        <v>713</v>
      </c>
      <c r="V33" s="1">
        <v>720</v>
      </c>
      <c r="W33" s="1">
        <v>725</v>
      </c>
      <c r="Y33" s="1"/>
      <c r="Z33" s="10" t="s">
        <v>443</v>
      </c>
      <c r="AA33" s="60">
        <v>1450</v>
      </c>
      <c r="AB33" s="60">
        <v>1463</v>
      </c>
      <c r="AC33" s="60">
        <v>1486</v>
      </c>
      <c r="AD33" s="60">
        <v>1518</v>
      </c>
      <c r="AE33" s="60">
        <v>1529</v>
      </c>
      <c r="AF33" s="60">
        <v>1595</v>
      </c>
      <c r="AG33" s="60">
        <v>1625</v>
      </c>
      <c r="AH33" s="60">
        <v>1656</v>
      </c>
      <c r="AI33" s="60">
        <v>1671</v>
      </c>
      <c r="AJ33" s="60">
        <v>1709</v>
      </c>
      <c r="AK33" s="60">
        <v>1629</v>
      </c>
      <c r="AL33" s="60">
        <v>1646</v>
      </c>
      <c r="AM33" s="60">
        <v>1665</v>
      </c>
      <c r="AN33" s="60">
        <v>1700</v>
      </c>
      <c r="AO33" s="60">
        <v>1718</v>
      </c>
      <c r="AP33" s="60">
        <v>1734</v>
      </c>
      <c r="AQ33" s="60">
        <v>1751</v>
      </c>
      <c r="AR33" s="60">
        <v>1740</v>
      </c>
      <c r="AS33" s="60">
        <v>1758</v>
      </c>
      <c r="AT33" s="60">
        <v>1776</v>
      </c>
      <c r="AU33" s="60">
        <v>1788</v>
      </c>
      <c r="AW33" s="1"/>
      <c r="AX33" s="10" t="s">
        <v>443</v>
      </c>
      <c r="AY33" s="60">
        <v>2444</v>
      </c>
      <c r="AZ33" s="60">
        <v>2444</v>
      </c>
      <c r="BA33" s="60">
        <v>2437</v>
      </c>
      <c r="BB33" s="60">
        <v>2442</v>
      </c>
      <c r="BC33" s="60">
        <v>2415</v>
      </c>
      <c r="BD33" s="60">
        <v>2402</v>
      </c>
      <c r="BE33" s="60">
        <v>2400</v>
      </c>
      <c r="BF33" s="60">
        <v>2423</v>
      </c>
      <c r="BG33" s="60">
        <v>2431</v>
      </c>
      <c r="BH33" s="60">
        <v>2470</v>
      </c>
      <c r="BI33" s="60">
        <v>2497</v>
      </c>
      <c r="BJ33" s="60">
        <v>2532</v>
      </c>
      <c r="BK33" s="60">
        <v>2569</v>
      </c>
      <c r="BL33" s="60">
        <v>2589</v>
      </c>
      <c r="BM33" s="60">
        <v>2619</v>
      </c>
      <c r="BN33" s="60">
        <v>2646</v>
      </c>
      <c r="BO33" s="60">
        <v>2682</v>
      </c>
      <c r="BP33" s="60">
        <v>2701</v>
      </c>
      <c r="BQ33" s="60">
        <v>2745</v>
      </c>
      <c r="BR33" s="60">
        <v>2788</v>
      </c>
      <c r="BS33" s="60">
        <v>2820</v>
      </c>
      <c r="BU33" s="1"/>
      <c r="BV33" s="10" t="s">
        <v>443</v>
      </c>
      <c r="BW33" s="1">
        <v>310</v>
      </c>
      <c r="BX33" s="1">
        <v>312</v>
      </c>
      <c r="BY33" s="1">
        <v>314</v>
      </c>
      <c r="BZ33" s="1">
        <v>318</v>
      </c>
      <c r="CA33" s="1">
        <v>317</v>
      </c>
      <c r="CB33" s="1">
        <v>317</v>
      </c>
      <c r="CC33" s="1">
        <v>317</v>
      </c>
      <c r="CD33" s="1">
        <v>318</v>
      </c>
      <c r="CE33" s="1">
        <v>318</v>
      </c>
      <c r="CF33" s="1">
        <v>323</v>
      </c>
      <c r="CG33" s="1">
        <v>317</v>
      </c>
      <c r="CH33" s="1">
        <v>317</v>
      </c>
      <c r="CI33" s="1">
        <v>319</v>
      </c>
      <c r="CJ33" s="1">
        <v>322</v>
      </c>
      <c r="CK33" s="1">
        <v>318</v>
      </c>
      <c r="CL33" s="1">
        <v>321</v>
      </c>
      <c r="CM33" s="1">
        <v>326</v>
      </c>
      <c r="CN33" s="1">
        <v>324</v>
      </c>
      <c r="CO33" s="1">
        <v>327</v>
      </c>
      <c r="CP33" s="1">
        <v>329</v>
      </c>
      <c r="CQ33" s="1">
        <v>331</v>
      </c>
      <c r="CS33" s="1"/>
      <c r="CT33" s="10" t="s">
        <v>443</v>
      </c>
      <c r="CU33" s="1">
        <v>292</v>
      </c>
      <c r="CV33" s="1">
        <v>293</v>
      </c>
      <c r="CW33" s="1">
        <v>294</v>
      </c>
      <c r="CX33" s="1">
        <v>296</v>
      </c>
      <c r="CY33" s="1">
        <v>295</v>
      </c>
      <c r="CZ33" s="1">
        <v>294</v>
      </c>
      <c r="DA33" s="1">
        <v>292</v>
      </c>
      <c r="DB33" s="1">
        <v>293</v>
      </c>
      <c r="DC33" s="1">
        <v>297</v>
      </c>
      <c r="DD33" s="1">
        <v>301</v>
      </c>
      <c r="DE33" s="1">
        <v>305</v>
      </c>
      <c r="DF33" s="1">
        <v>309</v>
      </c>
      <c r="DG33" s="1">
        <v>312</v>
      </c>
      <c r="DH33" s="1">
        <v>312</v>
      </c>
      <c r="DI33" s="1">
        <v>316</v>
      </c>
      <c r="DJ33" s="1">
        <v>319</v>
      </c>
      <c r="DK33" s="1">
        <v>322</v>
      </c>
      <c r="DL33" s="1">
        <v>320</v>
      </c>
      <c r="DM33" s="1">
        <v>322</v>
      </c>
      <c r="DN33" s="1">
        <v>324</v>
      </c>
      <c r="DO33" s="1">
        <v>327</v>
      </c>
      <c r="DQ33" s="1"/>
      <c r="DR33" s="10" t="s">
        <v>443</v>
      </c>
      <c r="DS33" s="1">
        <v>751</v>
      </c>
      <c r="DT33" s="1">
        <v>763</v>
      </c>
      <c r="DU33" s="1">
        <v>773</v>
      </c>
      <c r="DV33" s="1">
        <v>780</v>
      </c>
      <c r="DW33" s="1">
        <v>797</v>
      </c>
      <c r="DX33" s="1">
        <v>806</v>
      </c>
      <c r="DY33" s="1">
        <v>838</v>
      </c>
      <c r="DZ33" s="1">
        <v>855</v>
      </c>
      <c r="EA33" s="1">
        <v>870</v>
      </c>
      <c r="EB33" s="1">
        <v>889</v>
      </c>
      <c r="EC33" s="1">
        <v>915</v>
      </c>
      <c r="ED33" s="1">
        <v>934</v>
      </c>
      <c r="EE33" s="1">
        <v>940</v>
      </c>
      <c r="EF33" s="1">
        <v>963</v>
      </c>
      <c r="EG33" s="1">
        <v>975</v>
      </c>
      <c r="EH33" s="1">
        <v>988</v>
      </c>
      <c r="EI33" s="1">
        <v>994</v>
      </c>
      <c r="EJ33" s="1">
        <v>994</v>
      </c>
      <c r="EK33" s="60">
        <v>1011</v>
      </c>
      <c r="EL33" s="60">
        <v>1028</v>
      </c>
      <c r="EM33" s="60">
        <v>1045</v>
      </c>
      <c r="EO33" s="1"/>
      <c r="EP33" s="10" t="s">
        <v>443</v>
      </c>
      <c r="EQ33" s="1">
        <v>875</v>
      </c>
      <c r="ER33" s="1">
        <v>887</v>
      </c>
      <c r="ES33" s="1">
        <v>893</v>
      </c>
      <c r="ET33" s="1">
        <v>899</v>
      </c>
      <c r="EU33" s="1">
        <v>903</v>
      </c>
      <c r="EV33" s="1">
        <v>907</v>
      </c>
      <c r="EW33" s="1">
        <v>885</v>
      </c>
      <c r="EX33" s="1">
        <v>903</v>
      </c>
      <c r="EY33" s="1">
        <v>892</v>
      </c>
      <c r="EZ33" s="1">
        <v>918</v>
      </c>
      <c r="FA33" s="1">
        <v>906</v>
      </c>
      <c r="FB33" s="1">
        <v>922</v>
      </c>
      <c r="FC33" s="1">
        <v>932</v>
      </c>
      <c r="FD33" s="1">
        <v>933</v>
      </c>
      <c r="FE33" s="1">
        <v>935</v>
      </c>
      <c r="FF33" s="1">
        <v>946</v>
      </c>
      <c r="FG33" s="1">
        <v>961</v>
      </c>
      <c r="FH33" s="1">
        <v>987</v>
      </c>
      <c r="FI33" s="60">
        <v>1004</v>
      </c>
      <c r="FJ33" s="60">
        <v>1022</v>
      </c>
      <c r="FK33" s="60">
        <v>1035</v>
      </c>
    </row>
    <row r="34" ht="14.5" spans="1:167">
      <c r="A34" s="1"/>
      <c r="B34" s="10" t="s">
        <v>444</v>
      </c>
      <c r="C34" s="1">
        <v>351</v>
      </c>
      <c r="D34" s="1">
        <v>365</v>
      </c>
      <c r="E34" s="1">
        <v>382</v>
      </c>
      <c r="F34" s="1">
        <v>401</v>
      </c>
      <c r="G34" s="1">
        <v>419</v>
      </c>
      <c r="H34" s="1">
        <v>437</v>
      </c>
      <c r="I34" s="1">
        <v>454</v>
      </c>
      <c r="J34" s="1">
        <v>471</v>
      </c>
      <c r="K34" s="1">
        <v>487</v>
      </c>
      <c r="L34" s="1">
        <v>502</v>
      </c>
      <c r="M34" s="1">
        <v>506</v>
      </c>
      <c r="N34" s="1">
        <v>512</v>
      </c>
      <c r="O34" s="1">
        <v>515</v>
      </c>
      <c r="P34" s="1">
        <v>523</v>
      </c>
      <c r="Q34" s="1">
        <v>522</v>
      </c>
      <c r="R34" s="1">
        <v>526</v>
      </c>
      <c r="S34" s="1">
        <v>528</v>
      </c>
      <c r="T34" s="1">
        <v>531</v>
      </c>
      <c r="U34" s="1">
        <v>537</v>
      </c>
      <c r="V34" s="1">
        <v>543</v>
      </c>
      <c r="W34" s="1">
        <v>547</v>
      </c>
      <c r="Y34" s="1"/>
      <c r="Z34" s="10" t="s">
        <v>444</v>
      </c>
      <c r="AA34" s="60">
        <v>1506</v>
      </c>
      <c r="AB34" s="60">
        <v>1551</v>
      </c>
      <c r="AC34" s="60">
        <v>1610</v>
      </c>
      <c r="AD34" s="60">
        <v>1658</v>
      </c>
      <c r="AE34" s="60">
        <v>1720</v>
      </c>
      <c r="AF34" s="60">
        <v>1747</v>
      </c>
      <c r="AG34" s="60">
        <v>1789</v>
      </c>
      <c r="AH34" s="60">
        <v>1834</v>
      </c>
      <c r="AI34" s="60">
        <v>1881</v>
      </c>
      <c r="AJ34" s="60">
        <v>1906</v>
      </c>
      <c r="AK34" s="60">
        <v>1901</v>
      </c>
      <c r="AL34" s="60">
        <v>1932</v>
      </c>
      <c r="AM34" s="60">
        <v>1954</v>
      </c>
      <c r="AN34" s="60">
        <v>1996</v>
      </c>
      <c r="AO34" s="60">
        <v>2016</v>
      </c>
      <c r="AP34" s="60">
        <v>2036</v>
      </c>
      <c r="AQ34" s="60">
        <v>2055</v>
      </c>
      <c r="AR34" s="60">
        <v>2042</v>
      </c>
      <c r="AS34" s="60">
        <v>2063</v>
      </c>
      <c r="AT34" s="60">
        <v>2084</v>
      </c>
      <c r="AU34" s="60">
        <v>2099</v>
      </c>
      <c r="AW34" s="1"/>
      <c r="AX34" s="10" t="s">
        <v>444</v>
      </c>
      <c r="AY34" s="60">
        <v>2073</v>
      </c>
      <c r="AZ34" s="60">
        <v>2127</v>
      </c>
      <c r="BA34" s="60">
        <v>2230</v>
      </c>
      <c r="BB34" s="60">
        <v>2322</v>
      </c>
      <c r="BC34" s="60">
        <v>2409</v>
      </c>
      <c r="BD34" s="60">
        <v>2523</v>
      </c>
      <c r="BE34" s="60">
        <v>2612</v>
      </c>
      <c r="BF34" s="60">
        <v>2689</v>
      </c>
      <c r="BG34" s="60">
        <v>2767</v>
      </c>
      <c r="BH34" s="60">
        <v>2848</v>
      </c>
      <c r="BI34" s="60">
        <v>2842</v>
      </c>
      <c r="BJ34" s="60">
        <v>2884</v>
      </c>
      <c r="BK34" s="60">
        <v>2926</v>
      </c>
      <c r="BL34" s="60">
        <v>2949</v>
      </c>
      <c r="BM34" s="60">
        <v>2983</v>
      </c>
      <c r="BN34" s="60">
        <v>3014</v>
      </c>
      <c r="BO34" s="60">
        <v>3055</v>
      </c>
      <c r="BP34" s="60">
        <v>3077</v>
      </c>
      <c r="BQ34" s="60">
        <v>3126</v>
      </c>
      <c r="BR34" s="60">
        <v>3175</v>
      </c>
      <c r="BS34" s="60">
        <v>3212</v>
      </c>
      <c r="BU34" s="1"/>
      <c r="BV34" s="10" t="s">
        <v>444</v>
      </c>
      <c r="BW34" s="1">
        <v>213</v>
      </c>
      <c r="BX34" s="1">
        <v>220</v>
      </c>
      <c r="BY34" s="1">
        <v>225</v>
      </c>
      <c r="BZ34" s="1">
        <v>230</v>
      </c>
      <c r="CA34" s="1">
        <v>233</v>
      </c>
      <c r="CB34" s="1">
        <v>237</v>
      </c>
      <c r="CC34" s="1">
        <v>241</v>
      </c>
      <c r="CD34" s="1">
        <v>250</v>
      </c>
      <c r="CE34" s="1">
        <v>257</v>
      </c>
      <c r="CF34" s="1">
        <v>266</v>
      </c>
      <c r="CG34" s="1">
        <v>266</v>
      </c>
      <c r="CH34" s="1">
        <v>270</v>
      </c>
      <c r="CI34" s="1">
        <v>272</v>
      </c>
      <c r="CJ34" s="1">
        <v>275</v>
      </c>
      <c r="CK34" s="1">
        <v>271</v>
      </c>
      <c r="CL34" s="1">
        <v>273</v>
      </c>
      <c r="CM34" s="1">
        <v>278</v>
      </c>
      <c r="CN34" s="1">
        <v>276</v>
      </c>
      <c r="CO34" s="1">
        <v>278</v>
      </c>
      <c r="CP34" s="1">
        <v>281</v>
      </c>
      <c r="CQ34" s="1">
        <v>282</v>
      </c>
      <c r="CS34" s="1"/>
      <c r="CT34" s="10" t="s">
        <v>444</v>
      </c>
      <c r="CU34" s="1">
        <v>193</v>
      </c>
      <c r="CV34" s="1">
        <v>197</v>
      </c>
      <c r="CW34" s="1">
        <v>204</v>
      </c>
      <c r="CX34" s="1">
        <v>211</v>
      </c>
      <c r="CY34" s="1">
        <v>218</v>
      </c>
      <c r="CZ34" s="1">
        <v>221</v>
      </c>
      <c r="DA34" s="1">
        <v>227</v>
      </c>
      <c r="DB34" s="1">
        <v>235</v>
      </c>
      <c r="DC34" s="1">
        <v>242</v>
      </c>
      <c r="DD34" s="1">
        <v>251</v>
      </c>
      <c r="DE34" s="1">
        <v>260</v>
      </c>
      <c r="DF34" s="1">
        <v>264</v>
      </c>
      <c r="DG34" s="1">
        <v>268</v>
      </c>
      <c r="DH34" s="1">
        <v>268</v>
      </c>
      <c r="DI34" s="1">
        <v>271</v>
      </c>
      <c r="DJ34" s="1">
        <v>273</v>
      </c>
      <c r="DK34" s="1">
        <v>276</v>
      </c>
      <c r="DL34" s="1">
        <v>275</v>
      </c>
      <c r="DM34" s="1">
        <v>276</v>
      </c>
      <c r="DN34" s="1">
        <v>278</v>
      </c>
      <c r="DO34" s="1">
        <v>280</v>
      </c>
      <c r="DQ34" s="1"/>
      <c r="DR34" s="10" t="s">
        <v>444</v>
      </c>
      <c r="DS34" s="1">
        <v>725</v>
      </c>
      <c r="DT34" s="1">
        <v>757</v>
      </c>
      <c r="DU34" s="1">
        <v>790</v>
      </c>
      <c r="DV34" s="1">
        <v>822</v>
      </c>
      <c r="DW34" s="1">
        <v>850</v>
      </c>
      <c r="DX34" s="1">
        <v>880</v>
      </c>
      <c r="DY34" s="1">
        <v>926</v>
      </c>
      <c r="DZ34" s="1">
        <v>969</v>
      </c>
      <c r="EA34" s="60">
        <v>1003</v>
      </c>
      <c r="EB34" s="60">
        <v>1045</v>
      </c>
      <c r="EC34" s="60">
        <v>1085</v>
      </c>
      <c r="ED34" s="60">
        <v>1115</v>
      </c>
      <c r="EE34" s="60">
        <v>1122</v>
      </c>
      <c r="EF34" s="60">
        <v>1149</v>
      </c>
      <c r="EG34" s="60">
        <v>1164</v>
      </c>
      <c r="EH34" s="60">
        <v>1180</v>
      </c>
      <c r="EI34" s="60">
        <v>1187</v>
      </c>
      <c r="EJ34" s="60">
        <v>1187</v>
      </c>
      <c r="EK34" s="60">
        <v>1207</v>
      </c>
      <c r="EL34" s="60">
        <v>1228</v>
      </c>
      <c r="EM34" s="60">
        <v>1248</v>
      </c>
      <c r="EO34" s="1"/>
      <c r="EP34" s="10" t="s">
        <v>444</v>
      </c>
      <c r="EQ34" s="1">
        <v>945</v>
      </c>
      <c r="ER34" s="1">
        <v>974</v>
      </c>
      <c r="ES34" s="1">
        <v>999</v>
      </c>
      <c r="ET34" s="60">
        <v>1037</v>
      </c>
      <c r="EU34" s="60">
        <v>1073</v>
      </c>
      <c r="EV34" s="60">
        <v>1103</v>
      </c>
      <c r="EW34" s="60">
        <v>1126</v>
      </c>
      <c r="EX34" s="60">
        <v>1180</v>
      </c>
      <c r="EY34" s="60">
        <v>1177</v>
      </c>
      <c r="EZ34" s="60">
        <v>1221</v>
      </c>
      <c r="FA34" s="60">
        <v>1210</v>
      </c>
      <c r="FB34" s="60">
        <v>1215</v>
      </c>
      <c r="FC34" s="60">
        <v>1229</v>
      </c>
      <c r="FD34" s="60">
        <v>1230</v>
      </c>
      <c r="FE34" s="60">
        <v>1232</v>
      </c>
      <c r="FF34" s="60">
        <v>1247</v>
      </c>
      <c r="FG34" s="60">
        <v>1266</v>
      </c>
      <c r="FH34" s="60">
        <v>1301</v>
      </c>
      <c r="FI34" s="60">
        <v>1324</v>
      </c>
      <c r="FJ34" s="60">
        <v>1347</v>
      </c>
      <c r="FK34" s="60">
        <v>1365</v>
      </c>
    </row>
    <row r="35" ht="14.5" spans="1:167">
      <c r="A35" s="1"/>
      <c r="B35" s="10" t="s">
        <v>445</v>
      </c>
      <c r="C35" s="1">
        <v>764</v>
      </c>
      <c r="D35" s="1">
        <v>769</v>
      </c>
      <c r="E35" s="1">
        <v>778</v>
      </c>
      <c r="F35" s="1">
        <v>788</v>
      </c>
      <c r="G35" s="1">
        <v>795</v>
      </c>
      <c r="H35" s="1">
        <v>805</v>
      </c>
      <c r="I35" s="1">
        <v>813</v>
      </c>
      <c r="J35" s="1">
        <v>822</v>
      </c>
      <c r="K35" s="1">
        <v>834</v>
      </c>
      <c r="L35" s="1">
        <v>849</v>
      </c>
      <c r="M35" s="1">
        <v>846</v>
      </c>
      <c r="N35" s="1">
        <v>854</v>
      </c>
      <c r="O35" s="1">
        <v>858</v>
      </c>
      <c r="P35" s="1">
        <v>871</v>
      </c>
      <c r="Q35" s="1">
        <v>870</v>
      </c>
      <c r="R35" s="1">
        <v>876</v>
      </c>
      <c r="S35" s="1">
        <v>880</v>
      </c>
      <c r="T35" s="1">
        <v>886</v>
      </c>
      <c r="U35" s="1">
        <v>896</v>
      </c>
      <c r="V35" s="1">
        <v>905</v>
      </c>
      <c r="W35" s="1">
        <v>911</v>
      </c>
      <c r="Y35" s="1"/>
      <c r="Z35" s="10" t="s">
        <v>445</v>
      </c>
      <c r="AA35" s="60">
        <v>2583</v>
      </c>
      <c r="AB35" s="60">
        <v>2614</v>
      </c>
      <c r="AC35" s="60">
        <v>2664</v>
      </c>
      <c r="AD35" s="60">
        <v>2703</v>
      </c>
      <c r="AE35" s="60">
        <v>2738</v>
      </c>
      <c r="AF35" s="60">
        <v>2789</v>
      </c>
      <c r="AG35" s="60">
        <v>2822</v>
      </c>
      <c r="AH35" s="60">
        <v>2857</v>
      </c>
      <c r="AI35" s="60">
        <v>2898</v>
      </c>
      <c r="AJ35" s="60">
        <v>2953</v>
      </c>
      <c r="AK35" s="60">
        <v>2897</v>
      </c>
      <c r="AL35" s="60">
        <v>2942</v>
      </c>
      <c r="AM35" s="60">
        <v>2976</v>
      </c>
      <c r="AN35" s="60">
        <v>3039</v>
      </c>
      <c r="AO35" s="60">
        <v>3070</v>
      </c>
      <c r="AP35" s="60">
        <v>3100</v>
      </c>
      <c r="AQ35" s="60">
        <v>3129</v>
      </c>
      <c r="AR35" s="60">
        <v>3110</v>
      </c>
      <c r="AS35" s="60">
        <v>3142</v>
      </c>
      <c r="AT35" s="60">
        <v>3173</v>
      </c>
      <c r="AU35" s="60">
        <v>3195</v>
      </c>
      <c r="AW35" s="1"/>
      <c r="AX35" s="10" t="s">
        <v>445</v>
      </c>
      <c r="AY35" s="60">
        <v>3233</v>
      </c>
      <c r="AZ35" s="60">
        <v>3300</v>
      </c>
      <c r="BA35" s="60">
        <v>3383</v>
      </c>
      <c r="BB35" s="60">
        <v>3453</v>
      </c>
      <c r="BC35" s="60">
        <v>3506</v>
      </c>
      <c r="BD35" s="60">
        <v>3583</v>
      </c>
      <c r="BE35" s="60">
        <v>3629</v>
      </c>
      <c r="BF35" s="60">
        <v>3666</v>
      </c>
      <c r="BG35" s="60">
        <v>3712</v>
      </c>
      <c r="BH35" s="60">
        <v>3773</v>
      </c>
      <c r="BI35" s="60">
        <v>3771</v>
      </c>
      <c r="BJ35" s="60">
        <v>3813</v>
      </c>
      <c r="BK35" s="60">
        <v>3869</v>
      </c>
      <c r="BL35" s="60">
        <v>3899</v>
      </c>
      <c r="BM35" s="60">
        <v>3944</v>
      </c>
      <c r="BN35" s="60">
        <v>3985</v>
      </c>
      <c r="BO35" s="60">
        <v>4039</v>
      </c>
      <c r="BP35" s="60">
        <v>4068</v>
      </c>
      <c r="BQ35" s="60">
        <v>4133</v>
      </c>
      <c r="BR35" s="60">
        <v>4198</v>
      </c>
      <c r="BS35" s="60">
        <v>4248</v>
      </c>
      <c r="BU35" s="1"/>
      <c r="BV35" s="10" t="s">
        <v>445</v>
      </c>
      <c r="BW35" s="1">
        <v>337</v>
      </c>
      <c r="BX35" s="1">
        <v>341</v>
      </c>
      <c r="BY35" s="1">
        <v>342</v>
      </c>
      <c r="BZ35" s="1">
        <v>345</v>
      </c>
      <c r="CA35" s="1">
        <v>350</v>
      </c>
      <c r="CB35" s="1">
        <v>353</v>
      </c>
      <c r="CC35" s="1">
        <v>355</v>
      </c>
      <c r="CD35" s="1">
        <v>358</v>
      </c>
      <c r="CE35" s="1">
        <v>361</v>
      </c>
      <c r="CF35" s="1">
        <v>365</v>
      </c>
      <c r="CG35" s="1">
        <v>357</v>
      </c>
      <c r="CH35" s="1">
        <v>360</v>
      </c>
      <c r="CI35" s="1">
        <v>362</v>
      </c>
      <c r="CJ35" s="1">
        <v>366</v>
      </c>
      <c r="CK35" s="1">
        <v>361</v>
      </c>
      <c r="CL35" s="1">
        <v>364</v>
      </c>
      <c r="CM35" s="1">
        <v>370</v>
      </c>
      <c r="CN35" s="1">
        <v>368</v>
      </c>
      <c r="CO35" s="1">
        <v>371</v>
      </c>
      <c r="CP35" s="1">
        <v>374</v>
      </c>
      <c r="CQ35" s="1">
        <v>375</v>
      </c>
      <c r="CS35" s="1"/>
      <c r="CT35" s="10" t="s">
        <v>445</v>
      </c>
      <c r="CU35" s="1">
        <v>320</v>
      </c>
      <c r="CV35" s="1">
        <v>323</v>
      </c>
      <c r="CW35" s="1">
        <v>324</v>
      </c>
      <c r="CX35" s="1">
        <v>325</v>
      </c>
      <c r="CY35" s="1">
        <v>328</v>
      </c>
      <c r="CZ35" s="1">
        <v>329</v>
      </c>
      <c r="DA35" s="1">
        <v>328</v>
      </c>
      <c r="DB35" s="1">
        <v>334</v>
      </c>
      <c r="DC35" s="1">
        <v>343</v>
      </c>
      <c r="DD35" s="1">
        <v>349</v>
      </c>
      <c r="DE35" s="1">
        <v>354</v>
      </c>
      <c r="DF35" s="1">
        <v>361</v>
      </c>
      <c r="DG35" s="1">
        <v>365</v>
      </c>
      <c r="DH35" s="1">
        <v>365</v>
      </c>
      <c r="DI35" s="1">
        <v>369</v>
      </c>
      <c r="DJ35" s="1">
        <v>373</v>
      </c>
      <c r="DK35" s="1">
        <v>376</v>
      </c>
      <c r="DL35" s="1">
        <v>375</v>
      </c>
      <c r="DM35" s="1">
        <v>377</v>
      </c>
      <c r="DN35" s="1">
        <v>379</v>
      </c>
      <c r="DO35" s="1">
        <v>382</v>
      </c>
      <c r="DQ35" s="1"/>
      <c r="DR35" s="10" t="s">
        <v>445</v>
      </c>
      <c r="DS35" s="1">
        <v>942</v>
      </c>
      <c r="DT35" s="1">
        <v>967</v>
      </c>
      <c r="DU35" s="1">
        <v>983</v>
      </c>
      <c r="DV35" s="60">
        <v>1006</v>
      </c>
      <c r="DW35" s="60">
        <v>1030</v>
      </c>
      <c r="DX35" s="60">
        <v>1061</v>
      </c>
      <c r="DY35" s="60">
        <v>1108</v>
      </c>
      <c r="DZ35" s="60">
        <v>1147</v>
      </c>
      <c r="EA35" s="60">
        <v>1176</v>
      </c>
      <c r="EB35" s="60">
        <v>1213</v>
      </c>
      <c r="EC35" s="60">
        <v>1249</v>
      </c>
      <c r="ED35" s="60">
        <v>1280</v>
      </c>
      <c r="EE35" s="60">
        <v>1288</v>
      </c>
      <c r="EF35" s="60">
        <v>1320</v>
      </c>
      <c r="EG35" s="60">
        <v>1337</v>
      </c>
      <c r="EH35" s="60">
        <v>1355</v>
      </c>
      <c r="EI35" s="60">
        <v>1362</v>
      </c>
      <c r="EJ35" s="60">
        <v>1362</v>
      </c>
      <c r="EK35" s="60">
        <v>1386</v>
      </c>
      <c r="EL35" s="60">
        <v>1410</v>
      </c>
      <c r="EM35" s="60">
        <v>1433</v>
      </c>
      <c r="EO35" s="1"/>
      <c r="EP35" s="10" t="s">
        <v>445</v>
      </c>
      <c r="EQ35" s="60">
        <v>1221</v>
      </c>
      <c r="ER35" s="60">
        <v>1252</v>
      </c>
      <c r="ES35" s="60">
        <v>1272</v>
      </c>
      <c r="ET35" s="60">
        <v>1299</v>
      </c>
      <c r="EU35" s="60">
        <v>1327</v>
      </c>
      <c r="EV35" s="60">
        <v>1359</v>
      </c>
      <c r="EW35" s="60">
        <v>1369</v>
      </c>
      <c r="EX35" s="60">
        <v>1412</v>
      </c>
      <c r="EY35" s="60">
        <v>1396</v>
      </c>
      <c r="EZ35" s="60">
        <v>1436</v>
      </c>
      <c r="FA35" s="60">
        <v>1407</v>
      </c>
      <c r="FB35" s="60">
        <v>1409</v>
      </c>
      <c r="FC35" s="60">
        <v>1424</v>
      </c>
      <c r="FD35" s="60">
        <v>1427</v>
      </c>
      <c r="FE35" s="60">
        <v>1429</v>
      </c>
      <c r="FF35" s="60">
        <v>1446</v>
      </c>
      <c r="FG35" s="60">
        <v>1468</v>
      </c>
      <c r="FH35" s="60">
        <v>1509</v>
      </c>
      <c r="FI35" s="60">
        <v>1535</v>
      </c>
      <c r="FJ35" s="60">
        <v>1562</v>
      </c>
      <c r="FK35" s="60">
        <v>1582</v>
      </c>
    </row>
    <row r="36" ht="14.5" spans="1:167">
      <c r="A36" s="1"/>
      <c r="B36" s="10" t="s">
        <v>446</v>
      </c>
      <c r="C36" s="1">
        <v>730</v>
      </c>
      <c r="D36" s="1">
        <v>739</v>
      </c>
      <c r="E36" s="1">
        <v>749</v>
      </c>
      <c r="F36" s="1">
        <v>762</v>
      </c>
      <c r="G36" s="1">
        <v>774</v>
      </c>
      <c r="H36" s="1">
        <v>787</v>
      </c>
      <c r="I36" s="1">
        <v>797</v>
      </c>
      <c r="J36" s="1">
        <v>809</v>
      </c>
      <c r="K36" s="1">
        <v>825</v>
      </c>
      <c r="L36" s="1">
        <v>838</v>
      </c>
      <c r="M36" s="1">
        <v>836</v>
      </c>
      <c r="N36" s="1">
        <v>845</v>
      </c>
      <c r="O36" s="1">
        <v>849</v>
      </c>
      <c r="P36" s="1">
        <v>862</v>
      </c>
      <c r="Q36" s="1">
        <v>860</v>
      </c>
      <c r="R36" s="1">
        <v>866</v>
      </c>
      <c r="S36" s="1">
        <v>870</v>
      </c>
      <c r="T36" s="1">
        <v>876</v>
      </c>
      <c r="U36" s="1">
        <v>886</v>
      </c>
      <c r="V36" s="1">
        <v>895</v>
      </c>
      <c r="W36" s="1">
        <v>901</v>
      </c>
      <c r="Y36" s="1"/>
      <c r="Z36" s="10" t="s">
        <v>446</v>
      </c>
      <c r="AA36" s="60">
        <v>2480</v>
      </c>
      <c r="AB36" s="60">
        <v>2511</v>
      </c>
      <c r="AC36" s="60">
        <v>2562</v>
      </c>
      <c r="AD36" s="60">
        <v>2607</v>
      </c>
      <c r="AE36" s="60">
        <v>2655</v>
      </c>
      <c r="AF36" s="60">
        <v>2716</v>
      </c>
      <c r="AG36" s="60">
        <v>2755</v>
      </c>
      <c r="AH36" s="60">
        <v>2795</v>
      </c>
      <c r="AI36" s="60">
        <v>2833</v>
      </c>
      <c r="AJ36" s="60">
        <v>2867</v>
      </c>
      <c r="AK36" s="60">
        <v>2806</v>
      </c>
      <c r="AL36" s="60">
        <v>2844</v>
      </c>
      <c r="AM36" s="60">
        <v>2877</v>
      </c>
      <c r="AN36" s="60">
        <v>2938</v>
      </c>
      <c r="AO36" s="60">
        <v>2968</v>
      </c>
      <c r="AP36" s="60">
        <v>2997</v>
      </c>
      <c r="AQ36" s="60">
        <v>3025</v>
      </c>
      <c r="AR36" s="60">
        <v>3007</v>
      </c>
      <c r="AS36" s="60">
        <v>3037</v>
      </c>
      <c r="AT36" s="60">
        <v>3068</v>
      </c>
      <c r="AU36" s="60">
        <v>3089</v>
      </c>
      <c r="AW36" s="1"/>
      <c r="AX36" s="10" t="s">
        <v>446</v>
      </c>
      <c r="AY36" s="60">
        <v>3167</v>
      </c>
      <c r="AZ36" s="60">
        <v>3220</v>
      </c>
      <c r="BA36" s="60">
        <v>3297</v>
      </c>
      <c r="BB36" s="60">
        <v>3366</v>
      </c>
      <c r="BC36" s="60">
        <v>3426</v>
      </c>
      <c r="BD36" s="60">
        <v>3594</v>
      </c>
      <c r="BE36" s="60">
        <v>3658</v>
      </c>
      <c r="BF36" s="60">
        <v>3724</v>
      </c>
      <c r="BG36" s="60">
        <v>3796</v>
      </c>
      <c r="BH36" s="60">
        <v>3864</v>
      </c>
      <c r="BI36" s="60">
        <v>3789</v>
      </c>
      <c r="BJ36" s="60">
        <v>3843</v>
      </c>
      <c r="BK36" s="60">
        <v>3899</v>
      </c>
      <c r="BL36" s="60">
        <v>3930</v>
      </c>
      <c r="BM36" s="60">
        <v>3975</v>
      </c>
      <c r="BN36" s="60">
        <v>4016</v>
      </c>
      <c r="BO36" s="60">
        <v>4071</v>
      </c>
      <c r="BP36" s="60">
        <v>4100</v>
      </c>
      <c r="BQ36" s="60">
        <v>4166</v>
      </c>
      <c r="BR36" s="60">
        <v>4231</v>
      </c>
      <c r="BS36" s="60">
        <v>4281</v>
      </c>
      <c r="BU36" s="1"/>
      <c r="BV36" s="10" t="s">
        <v>446</v>
      </c>
      <c r="BW36" s="1">
        <v>334</v>
      </c>
      <c r="BX36" s="1">
        <v>337</v>
      </c>
      <c r="BY36" s="1">
        <v>340</v>
      </c>
      <c r="BZ36" s="1">
        <v>344</v>
      </c>
      <c r="CA36" s="1">
        <v>349</v>
      </c>
      <c r="CB36" s="1">
        <v>353</v>
      </c>
      <c r="CC36" s="1">
        <v>356</v>
      </c>
      <c r="CD36" s="1">
        <v>360</v>
      </c>
      <c r="CE36" s="1">
        <v>364</v>
      </c>
      <c r="CF36" s="1">
        <v>369</v>
      </c>
      <c r="CG36" s="1">
        <v>360</v>
      </c>
      <c r="CH36" s="1">
        <v>362</v>
      </c>
      <c r="CI36" s="1">
        <v>365</v>
      </c>
      <c r="CJ36" s="1">
        <v>369</v>
      </c>
      <c r="CK36" s="1">
        <v>364</v>
      </c>
      <c r="CL36" s="1">
        <v>367</v>
      </c>
      <c r="CM36" s="1">
        <v>373</v>
      </c>
      <c r="CN36" s="1">
        <v>371</v>
      </c>
      <c r="CO36" s="1">
        <v>374</v>
      </c>
      <c r="CP36" s="1">
        <v>377</v>
      </c>
      <c r="CQ36" s="1">
        <v>378</v>
      </c>
      <c r="CS36" s="1"/>
      <c r="CT36" s="10" t="s">
        <v>446</v>
      </c>
      <c r="CU36" s="1">
        <v>319</v>
      </c>
      <c r="CV36" s="1">
        <v>322</v>
      </c>
      <c r="CW36" s="1">
        <v>323</v>
      </c>
      <c r="CX36" s="1">
        <v>325</v>
      </c>
      <c r="CY36" s="1">
        <v>328</v>
      </c>
      <c r="CZ36" s="1">
        <v>330</v>
      </c>
      <c r="DA36" s="1">
        <v>330</v>
      </c>
      <c r="DB36" s="1">
        <v>337</v>
      </c>
      <c r="DC36" s="1">
        <v>347</v>
      </c>
      <c r="DD36" s="1">
        <v>353</v>
      </c>
      <c r="DE36" s="1">
        <v>357</v>
      </c>
      <c r="DF36" s="1">
        <v>363</v>
      </c>
      <c r="DG36" s="1">
        <v>367</v>
      </c>
      <c r="DH36" s="1">
        <v>368</v>
      </c>
      <c r="DI36" s="1">
        <v>372</v>
      </c>
      <c r="DJ36" s="1">
        <v>375</v>
      </c>
      <c r="DK36" s="1">
        <v>379</v>
      </c>
      <c r="DL36" s="1">
        <v>377</v>
      </c>
      <c r="DM36" s="1">
        <v>379</v>
      </c>
      <c r="DN36" s="1">
        <v>381</v>
      </c>
      <c r="DO36" s="1">
        <v>385</v>
      </c>
      <c r="DQ36" s="1"/>
      <c r="DR36" s="10" t="s">
        <v>446</v>
      </c>
      <c r="DS36" s="1">
        <v>936</v>
      </c>
      <c r="DT36" s="1">
        <v>959</v>
      </c>
      <c r="DU36" s="1">
        <v>977</v>
      </c>
      <c r="DV36" s="60">
        <v>1001</v>
      </c>
      <c r="DW36" s="60">
        <v>1026</v>
      </c>
      <c r="DX36" s="60">
        <v>1059</v>
      </c>
      <c r="DY36" s="60">
        <v>1106</v>
      </c>
      <c r="DZ36" s="60">
        <v>1150</v>
      </c>
      <c r="EA36" s="60">
        <v>1183</v>
      </c>
      <c r="EB36" s="60">
        <v>1223</v>
      </c>
      <c r="EC36" s="60">
        <v>1260</v>
      </c>
      <c r="ED36" s="60">
        <v>1296</v>
      </c>
      <c r="EE36" s="60">
        <v>1304</v>
      </c>
      <c r="EF36" s="60">
        <v>1336</v>
      </c>
      <c r="EG36" s="60">
        <v>1354</v>
      </c>
      <c r="EH36" s="60">
        <v>1371</v>
      </c>
      <c r="EI36" s="60">
        <v>1379</v>
      </c>
      <c r="EJ36" s="60">
        <v>1379</v>
      </c>
      <c r="EK36" s="60">
        <v>1404</v>
      </c>
      <c r="EL36" s="60">
        <v>1428</v>
      </c>
      <c r="EM36" s="60">
        <v>1451</v>
      </c>
      <c r="EO36" s="1"/>
      <c r="EP36" s="10" t="s">
        <v>446</v>
      </c>
      <c r="EQ36" s="60">
        <v>1199</v>
      </c>
      <c r="ER36" s="60">
        <v>1224</v>
      </c>
      <c r="ES36" s="60">
        <v>1246</v>
      </c>
      <c r="ET36" s="60">
        <v>1275</v>
      </c>
      <c r="EU36" s="60">
        <v>1302</v>
      </c>
      <c r="EV36" s="60">
        <v>1338</v>
      </c>
      <c r="EW36" s="60">
        <v>1352</v>
      </c>
      <c r="EX36" s="60">
        <v>1405</v>
      </c>
      <c r="EY36" s="60">
        <v>1396</v>
      </c>
      <c r="EZ36" s="60">
        <v>1441</v>
      </c>
      <c r="FA36" s="60">
        <v>1417</v>
      </c>
      <c r="FB36" s="60">
        <v>1428</v>
      </c>
      <c r="FC36" s="60">
        <v>1444</v>
      </c>
      <c r="FD36" s="60">
        <v>1446</v>
      </c>
      <c r="FE36" s="60">
        <v>1449</v>
      </c>
      <c r="FF36" s="60">
        <v>1466</v>
      </c>
      <c r="FG36" s="60">
        <v>1489</v>
      </c>
      <c r="FH36" s="60">
        <v>1530</v>
      </c>
      <c r="FI36" s="60">
        <v>1557</v>
      </c>
      <c r="FJ36" s="60">
        <v>1584</v>
      </c>
      <c r="FK36" s="60">
        <v>1604</v>
      </c>
    </row>
    <row r="37" ht="14.5" spans="1:167">
      <c r="A37" s="1"/>
      <c r="B37" s="10" t="s">
        <v>447</v>
      </c>
      <c r="C37" s="1">
        <v>849</v>
      </c>
      <c r="D37" s="1">
        <v>860</v>
      </c>
      <c r="E37" s="1">
        <v>871</v>
      </c>
      <c r="F37" s="1">
        <v>883</v>
      </c>
      <c r="G37" s="1">
        <v>897</v>
      </c>
      <c r="H37" s="1">
        <v>907</v>
      </c>
      <c r="I37" s="1">
        <v>912</v>
      </c>
      <c r="J37" s="1">
        <v>919</v>
      </c>
      <c r="K37" s="1">
        <v>930</v>
      </c>
      <c r="L37" s="1">
        <v>936</v>
      </c>
      <c r="M37" s="1">
        <v>931</v>
      </c>
      <c r="N37" s="1">
        <v>937</v>
      </c>
      <c r="O37" s="1">
        <v>942</v>
      </c>
      <c r="P37" s="1">
        <v>956</v>
      </c>
      <c r="Q37" s="1">
        <v>955</v>
      </c>
      <c r="R37" s="1">
        <v>961</v>
      </c>
      <c r="S37" s="1">
        <v>965</v>
      </c>
      <c r="T37" s="1">
        <v>972</v>
      </c>
      <c r="U37" s="1">
        <v>983</v>
      </c>
      <c r="V37" s="1">
        <v>993</v>
      </c>
      <c r="W37" s="60">
        <v>1000</v>
      </c>
      <c r="Y37" s="1"/>
      <c r="Z37" s="10" t="s">
        <v>447</v>
      </c>
      <c r="AA37" s="60">
        <v>2941</v>
      </c>
      <c r="AB37" s="60">
        <v>2983</v>
      </c>
      <c r="AC37" s="60">
        <v>3024</v>
      </c>
      <c r="AD37" s="60">
        <v>3065</v>
      </c>
      <c r="AE37" s="60">
        <v>3109</v>
      </c>
      <c r="AF37" s="60">
        <v>3160</v>
      </c>
      <c r="AG37" s="60">
        <v>3203</v>
      </c>
      <c r="AH37" s="60">
        <v>3236</v>
      </c>
      <c r="AI37" s="60">
        <v>3276</v>
      </c>
      <c r="AJ37" s="60">
        <v>3317</v>
      </c>
      <c r="AK37" s="60">
        <v>3245</v>
      </c>
      <c r="AL37" s="60">
        <v>3275</v>
      </c>
      <c r="AM37" s="60">
        <v>3313</v>
      </c>
      <c r="AN37" s="60">
        <v>3383</v>
      </c>
      <c r="AO37" s="60">
        <v>3418</v>
      </c>
      <c r="AP37" s="60">
        <v>3451</v>
      </c>
      <c r="AQ37" s="60">
        <v>3483</v>
      </c>
      <c r="AR37" s="60">
        <v>3462</v>
      </c>
      <c r="AS37" s="60">
        <v>3497</v>
      </c>
      <c r="AT37" s="60">
        <v>3533</v>
      </c>
      <c r="AU37" s="60">
        <v>3557</v>
      </c>
      <c r="AW37" s="1"/>
      <c r="AX37" s="10" t="s">
        <v>447</v>
      </c>
      <c r="AY37" s="60">
        <v>3852</v>
      </c>
      <c r="AZ37" s="60">
        <v>3915</v>
      </c>
      <c r="BA37" s="60">
        <v>3964</v>
      </c>
      <c r="BB37" s="60">
        <v>4016</v>
      </c>
      <c r="BC37" s="60">
        <v>4056</v>
      </c>
      <c r="BD37" s="60">
        <v>4090</v>
      </c>
      <c r="BE37" s="60">
        <v>4114</v>
      </c>
      <c r="BF37" s="60">
        <v>4148</v>
      </c>
      <c r="BG37" s="60">
        <v>4183</v>
      </c>
      <c r="BH37" s="60">
        <v>4234</v>
      </c>
      <c r="BI37" s="60">
        <v>4248</v>
      </c>
      <c r="BJ37" s="60">
        <v>4310</v>
      </c>
      <c r="BK37" s="60">
        <v>4373</v>
      </c>
      <c r="BL37" s="60">
        <v>4407</v>
      </c>
      <c r="BM37" s="60">
        <v>4458</v>
      </c>
      <c r="BN37" s="60">
        <v>4505</v>
      </c>
      <c r="BO37" s="60">
        <v>4566</v>
      </c>
      <c r="BP37" s="60">
        <v>4599</v>
      </c>
      <c r="BQ37" s="60">
        <v>4672</v>
      </c>
      <c r="BR37" s="60">
        <v>4746</v>
      </c>
      <c r="BS37" s="60">
        <v>4802</v>
      </c>
      <c r="BU37" s="1"/>
      <c r="BV37" s="10" t="s">
        <v>447</v>
      </c>
      <c r="BW37" s="1">
        <v>416</v>
      </c>
      <c r="BX37" s="1">
        <v>420</v>
      </c>
      <c r="BY37" s="1">
        <v>423</v>
      </c>
      <c r="BZ37" s="1">
        <v>427</v>
      </c>
      <c r="CA37" s="1">
        <v>432</v>
      </c>
      <c r="CB37" s="1">
        <v>433</v>
      </c>
      <c r="CC37" s="1">
        <v>436</v>
      </c>
      <c r="CD37" s="1">
        <v>441</v>
      </c>
      <c r="CE37" s="1">
        <v>447</v>
      </c>
      <c r="CF37" s="1">
        <v>455</v>
      </c>
      <c r="CG37" s="1">
        <v>450</v>
      </c>
      <c r="CH37" s="1">
        <v>455</v>
      </c>
      <c r="CI37" s="1">
        <v>457</v>
      </c>
      <c r="CJ37" s="1">
        <v>462</v>
      </c>
      <c r="CK37" s="1">
        <v>456</v>
      </c>
      <c r="CL37" s="1">
        <v>460</v>
      </c>
      <c r="CM37" s="1">
        <v>468</v>
      </c>
      <c r="CN37" s="1">
        <v>465</v>
      </c>
      <c r="CO37" s="1">
        <v>469</v>
      </c>
      <c r="CP37" s="1">
        <v>473</v>
      </c>
      <c r="CQ37" s="1">
        <v>475</v>
      </c>
      <c r="CS37" s="1"/>
      <c r="CT37" s="10" t="s">
        <v>447</v>
      </c>
      <c r="CU37" s="1">
        <v>360</v>
      </c>
      <c r="CV37" s="1">
        <v>358</v>
      </c>
      <c r="CW37" s="1">
        <v>358</v>
      </c>
      <c r="CX37" s="1">
        <v>359</v>
      </c>
      <c r="CY37" s="1">
        <v>358</v>
      </c>
      <c r="CZ37" s="1">
        <v>358</v>
      </c>
      <c r="DA37" s="1">
        <v>359</v>
      </c>
      <c r="DB37" s="1">
        <v>365</v>
      </c>
      <c r="DC37" s="1">
        <v>373</v>
      </c>
      <c r="DD37" s="1">
        <v>384</v>
      </c>
      <c r="DE37" s="1">
        <v>390</v>
      </c>
      <c r="DF37" s="1">
        <v>396</v>
      </c>
      <c r="DG37" s="1">
        <v>400</v>
      </c>
      <c r="DH37" s="1">
        <v>401</v>
      </c>
      <c r="DI37" s="1">
        <v>405</v>
      </c>
      <c r="DJ37" s="1">
        <v>409</v>
      </c>
      <c r="DK37" s="1">
        <v>413</v>
      </c>
      <c r="DL37" s="1">
        <v>411</v>
      </c>
      <c r="DM37" s="1">
        <v>413</v>
      </c>
      <c r="DN37" s="1">
        <v>416</v>
      </c>
      <c r="DO37" s="1">
        <v>419</v>
      </c>
      <c r="DQ37" s="1"/>
      <c r="DR37" s="10" t="s">
        <v>447</v>
      </c>
      <c r="DS37" s="60">
        <v>1006</v>
      </c>
      <c r="DT37" s="60">
        <v>1032</v>
      </c>
      <c r="DU37" s="60">
        <v>1055</v>
      </c>
      <c r="DV37" s="60">
        <v>1073</v>
      </c>
      <c r="DW37" s="60">
        <v>1085</v>
      </c>
      <c r="DX37" s="60">
        <v>1113</v>
      </c>
      <c r="DY37" s="60">
        <v>1151</v>
      </c>
      <c r="DZ37" s="60">
        <v>1178</v>
      </c>
      <c r="EA37" s="60">
        <v>1204</v>
      </c>
      <c r="EB37" s="60">
        <v>1240</v>
      </c>
      <c r="EC37" s="60">
        <v>1270</v>
      </c>
      <c r="ED37" s="60">
        <v>1301</v>
      </c>
      <c r="EE37" s="60">
        <v>1309</v>
      </c>
      <c r="EF37" s="60">
        <v>1341</v>
      </c>
      <c r="EG37" s="60">
        <v>1358</v>
      </c>
      <c r="EH37" s="60">
        <v>1376</v>
      </c>
      <c r="EI37" s="60">
        <v>1384</v>
      </c>
      <c r="EJ37" s="60">
        <v>1384</v>
      </c>
      <c r="EK37" s="60">
        <v>1408</v>
      </c>
      <c r="EL37" s="60">
        <v>1433</v>
      </c>
      <c r="EM37" s="60">
        <v>1456</v>
      </c>
      <c r="EO37" s="1"/>
      <c r="EP37" s="10" t="s">
        <v>447</v>
      </c>
      <c r="EQ37" s="60">
        <v>1430</v>
      </c>
      <c r="ER37" s="60">
        <v>1444</v>
      </c>
      <c r="ES37" s="60">
        <v>1459</v>
      </c>
      <c r="ET37" s="60">
        <v>1470</v>
      </c>
      <c r="EU37" s="60">
        <v>1484</v>
      </c>
      <c r="EV37" s="60">
        <v>1510</v>
      </c>
      <c r="EW37" s="60">
        <v>1502</v>
      </c>
      <c r="EX37" s="60">
        <v>1555</v>
      </c>
      <c r="EY37" s="60">
        <v>1557</v>
      </c>
      <c r="EZ37" s="60">
        <v>1621</v>
      </c>
      <c r="FA37" s="60">
        <v>1601</v>
      </c>
      <c r="FB37" s="60">
        <v>1629</v>
      </c>
      <c r="FC37" s="60">
        <v>1647</v>
      </c>
      <c r="FD37" s="60">
        <v>1649</v>
      </c>
      <c r="FE37" s="60">
        <v>1651</v>
      </c>
      <c r="FF37" s="60">
        <v>1672</v>
      </c>
      <c r="FG37" s="60">
        <v>1697</v>
      </c>
      <c r="FH37" s="60">
        <v>1744</v>
      </c>
      <c r="FI37" s="60">
        <v>1775</v>
      </c>
      <c r="FJ37" s="60">
        <v>1806</v>
      </c>
      <c r="FK37" s="60">
        <v>1829</v>
      </c>
    </row>
    <row r="38" ht="14.5" spans="1:167">
      <c r="A38" s="1"/>
      <c r="B38" s="16" t="s">
        <v>448</v>
      </c>
      <c r="C38" s="60">
        <v>11296</v>
      </c>
      <c r="D38" s="60">
        <v>11825</v>
      </c>
      <c r="E38" s="60">
        <v>12372</v>
      </c>
      <c r="F38" s="60">
        <v>12954</v>
      </c>
      <c r="G38" s="60">
        <v>13493</v>
      </c>
      <c r="H38" s="60">
        <v>14163</v>
      </c>
      <c r="I38" s="60">
        <v>14619</v>
      </c>
      <c r="J38" s="60">
        <v>14960</v>
      </c>
      <c r="K38" s="60">
        <v>15355</v>
      </c>
      <c r="L38" s="60">
        <v>15691</v>
      </c>
      <c r="M38" s="60">
        <v>15859</v>
      </c>
      <c r="N38" s="60">
        <v>16291</v>
      </c>
      <c r="O38" s="60">
        <v>16809</v>
      </c>
      <c r="P38" s="60">
        <v>17477</v>
      </c>
      <c r="Q38" s="60">
        <v>17925</v>
      </c>
      <c r="R38" s="60">
        <v>18474</v>
      </c>
      <c r="S38" s="60">
        <v>18845</v>
      </c>
      <c r="T38" s="60">
        <v>19185</v>
      </c>
      <c r="U38" s="60">
        <v>19968</v>
      </c>
      <c r="V38" s="60">
        <v>20474</v>
      </c>
      <c r="W38" s="60">
        <v>20769</v>
      </c>
      <c r="Y38" s="1"/>
      <c r="Z38" s="16" t="s">
        <v>448</v>
      </c>
      <c r="AA38" s="60">
        <v>37046</v>
      </c>
      <c r="AB38" s="60">
        <v>39194</v>
      </c>
      <c r="AC38" s="60">
        <v>41667</v>
      </c>
      <c r="AD38" s="60">
        <v>42990</v>
      </c>
      <c r="AE38" s="60">
        <v>45539</v>
      </c>
      <c r="AF38" s="60">
        <v>47859</v>
      </c>
      <c r="AG38" s="60">
        <v>49796</v>
      </c>
      <c r="AH38" s="60">
        <v>51052</v>
      </c>
      <c r="AI38" s="60">
        <v>52484</v>
      </c>
      <c r="AJ38" s="60">
        <v>53891</v>
      </c>
      <c r="AK38" s="60">
        <v>51898</v>
      </c>
      <c r="AL38" s="60">
        <v>52762</v>
      </c>
      <c r="AM38" s="60">
        <v>55229</v>
      </c>
      <c r="AN38" s="60">
        <v>57465</v>
      </c>
      <c r="AO38" s="60">
        <v>59514</v>
      </c>
      <c r="AP38" s="60">
        <v>61448</v>
      </c>
      <c r="AQ38" s="60">
        <v>62714</v>
      </c>
      <c r="AR38" s="60">
        <v>62859</v>
      </c>
      <c r="AS38" s="60">
        <v>64374</v>
      </c>
      <c r="AT38" s="60">
        <v>66041</v>
      </c>
      <c r="AU38" s="60">
        <v>67167</v>
      </c>
      <c r="AW38" s="1"/>
      <c r="AX38" s="16" t="s">
        <v>448</v>
      </c>
      <c r="AY38" s="60">
        <v>57009</v>
      </c>
      <c r="AZ38" s="60">
        <v>60853</v>
      </c>
      <c r="BA38" s="60">
        <v>63630</v>
      </c>
      <c r="BB38" s="60">
        <v>66375</v>
      </c>
      <c r="BC38" s="60">
        <v>69829</v>
      </c>
      <c r="BD38" s="60">
        <v>74216</v>
      </c>
      <c r="BE38" s="60">
        <v>76329</v>
      </c>
      <c r="BF38" s="60">
        <v>78935</v>
      </c>
      <c r="BG38" s="60">
        <v>80297</v>
      </c>
      <c r="BH38" s="60">
        <v>82983</v>
      </c>
      <c r="BI38" s="60">
        <v>80888</v>
      </c>
      <c r="BJ38" s="60">
        <v>83692</v>
      </c>
      <c r="BK38" s="60">
        <v>87149</v>
      </c>
      <c r="BL38" s="60">
        <v>89883</v>
      </c>
      <c r="BM38" s="60">
        <v>93367</v>
      </c>
      <c r="BN38" s="60">
        <v>96884</v>
      </c>
      <c r="BO38" s="60">
        <v>99048</v>
      </c>
      <c r="BP38" s="60">
        <v>100505</v>
      </c>
      <c r="BQ38" s="60">
        <v>103160</v>
      </c>
      <c r="BR38" s="60">
        <v>105847</v>
      </c>
      <c r="BS38" s="60">
        <v>108147</v>
      </c>
      <c r="BU38" s="1"/>
      <c r="BV38" s="16" t="s">
        <v>448</v>
      </c>
      <c r="BW38" s="60">
        <v>5411</v>
      </c>
      <c r="BX38" s="60">
        <v>5689</v>
      </c>
      <c r="BY38" s="60">
        <v>5919</v>
      </c>
      <c r="BZ38" s="60">
        <v>6205</v>
      </c>
      <c r="CA38" s="60">
        <v>6433</v>
      </c>
      <c r="CB38" s="60">
        <v>6722</v>
      </c>
      <c r="CC38" s="60">
        <v>6834</v>
      </c>
      <c r="CD38" s="60">
        <v>7181</v>
      </c>
      <c r="CE38" s="60">
        <v>7307</v>
      </c>
      <c r="CF38" s="60">
        <v>7564</v>
      </c>
      <c r="CG38" s="60">
        <v>7558</v>
      </c>
      <c r="CH38" s="60">
        <v>7735</v>
      </c>
      <c r="CI38" s="60">
        <v>8040</v>
      </c>
      <c r="CJ38" s="60">
        <v>8430</v>
      </c>
      <c r="CK38" s="60">
        <v>8582</v>
      </c>
      <c r="CL38" s="60">
        <v>8946</v>
      </c>
      <c r="CM38" s="60">
        <v>9296</v>
      </c>
      <c r="CN38" s="60">
        <v>9493</v>
      </c>
      <c r="CO38" s="60">
        <v>9762</v>
      </c>
      <c r="CP38" s="60">
        <v>10038</v>
      </c>
      <c r="CQ38" s="60">
        <v>10179</v>
      </c>
      <c r="CS38" s="1"/>
      <c r="CT38" s="16" t="s">
        <v>448</v>
      </c>
      <c r="CU38" s="60">
        <v>4621</v>
      </c>
      <c r="CV38" s="60">
        <v>4759</v>
      </c>
      <c r="CW38" s="60">
        <v>4882</v>
      </c>
      <c r="CX38" s="60">
        <v>5054</v>
      </c>
      <c r="CY38" s="60">
        <v>5188</v>
      </c>
      <c r="CZ38" s="60">
        <v>5455</v>
      </c>
      <c r="DA38" s="60">
        <v>5525</v>
      </c>
      <c r="DB38" s="60">
        <v>5667</v>
      </c>
      <c r="DC38" s="60">
        <v>5912</v>
      </c>
      <c r="DD38" s="60">
        <v>6092</v>
      </c>
      <c r="DE38" s="60">
        <v>6663</v>
      </c>
      <c r="DF38" s="60">
        <v>6745</v>
      </c>
      <c r="DG38" s="60">
        <v>7071</v>
      </c>
      <c r="DH38" s="60">
        <v>7255</v>
      </c>
      <c r="DI38" s="60">
        <v>7595</v>
      </c>
      <c r="DJ38" s="60">
        <v>7939</v>
      </c>
      <c r="DK38" s="60">
        <v>8204</v>
      </c>
      <c r="DL38" s="60">
        <v>8318</v>
      </c>
      <c r="DM38" s="60">
        <v>8547</v>
      </c>
      <c r="DN38" s="60">
        <v>8777</v>
      </c>
      <c r="DO38" s="60">
        <v>8939</v>
      </c>
      <c r="DQ38" s="1"/>
      <c r="DR38" s="16" t="s">
        <v>448</v>
      </c>
      <c r="DS38" s="60">
        <v>14366</v>
      </c>
      <c r="DT38" s="60">
        <v>15291</v>
      </c>
      <c r="DU38" s="60">
        <v>16056</v>
      </c>
      <c r="DV38" s="60">
        <v>16515</v>
      </c>
      <c r="DW38" s="60">
        <v>17325</v>
      </c>
      <c r="DX38" s="60">
        <v>18432</v>
      </c>
      <c r="DY38" s="60">
        <v>19617</v>
      </c>
      <c r="DZ38" s="60">
        <v>20145</v>
      </c>
      <c r="EA38" s="60">
        <v>20568</v>
      </c>
      <c r="EB38" s="60">
        <v>21068</v>
      </c>
      <c r="EC38" s="60">
        <v>23377</v>
      </c>
      <c r="ED38" s="60">
        <v>24106</v>
      </c>
      <c r="EE38" s="60">
        <v>25204</v>
      </c>
      <c r="EF38" s="60">
        <v>26527</v>
      </c>
      <c r="EG38" s="60">
        <v>27768</v>
      </c>
      <c r="EH38" s="60">
        <v>29057</v>
      </c>
      <c r="EI38" s="60">
        <v>29746</v>
      </c>
      <c r="EJ38" s="60">
        <v>30085</v>
      </c>
      <c r="EK38" s="60">
        <v>31114</v>
      </c>
      <c r="EL38" s="60">
        <v>32159</v>
      </c>
      <c r="EM38" s="60">
        <v>32923</v>
      </c>
      <c r="EO38" s="1"/>
      <c r="EP38" s="16" t="s">
        <v>448</v>
      </c>
      <c r="EQ38" s="60">
        <v>19013</v>
      </c>
      <c r="ER38" s="60">
        <v>20648</v>
      </c>
      <c r="ES38" s="60">
        <v>21829</v>
      </c>
      <c r="ET38" s="60">
        <v>22641</v>
      </c>
      <c r="EU38" s="60">
        <v>23618</v>
      </c>
      <c r="EV38" s="60">
        <v>25197</v>
      </c>
      <c r="EW38" s="60">
        <v>25566</v>
      </c>
      <c r="EX38" s="60">
        <v>26869</v>
      </c>
      <c r="EY38" s="60">
        <v>27289</v>
      </c>
      <c r="EZ38" s="60">
        <v>28332</v>
      </c>
      <c r="FA38" s="60">
        <v>29457</v>
      </c>
      <c r="FB38" s="60">
        <v>29933</v>
      </c>
      <c r="FC38" s="60">
        <v>31145</v>
      </c>
      <c r="FD38" s="60">
        <v>32264</v>
      </c>
      <c r="FE38" s="60">
        <v>33409</v>
      </c>
      <c r="FF38" s="60">
        <v>34930</v>
      </c>
      <c r="FG38" s="60">
        <v>36171</v>
      </c>
      <c r="FH38" s="60">
        <v>37846</v>
      </c>
      <c r="FI38" s="60">
        <v>39213</v>
      </c>
      <c r="FJ38" s="60">
        <v>40613</v>
      </c>
      <c r="FK38" s="60">
        <v>41516</v>
      </c>
    </row>
    <row r="39" ht="14.5" spans="1:16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</row>
    <row r="40" ht="91" spans="1:167">
      <c r="A40" s="1"/>
      <c r="B40" s="13" t="s">
        <v>451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Y40" s="1"/>
      <c r="Z40" s="13" t="s">
        <v>451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1"/>
      <c r="AX40" s="13" t="s">
        <v>451</v>
      </c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U40" s="1"/>
      <c r="BV40" s="13" t="s">
        <v>451</v>
      </c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S40" s="1"/>
      <c r="CT40" s="13" t="s">
        <v>451</v>
      </c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Q40" s="1"/>
      <c r="DR40" s="13" t="s">
        <v>451</v>
      </c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O40" s="1"/>
      <c r="EP40" s="13" t="s">
        <v>451</v>
      </c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</row>
    <row r="41" ht="14.5" spans="1:167">
      <c r="A41" s="1"/>
      <c r="B41" s="10" t="s">
        <v>442</v>
      </c>
      <c r="C41" s="1">
        <v>1.13</v>
      </c>
      <c r="D41" s="1">
        <v>1.14</v>
      </c>
      <c r="E41" s="1">
        <v>1.15</v>
      </c>
      <c r="F41" s="1">
        <v>1.15</v>
      </c>
      <c r="G41" s="1">
        <v>1.16</v>
      </c>
      <c r="H41" s="1">
        <v>1.17</v>
      </c>
      <c r="I41" s="1">
        <v>1.17</v>
      </c>
      <c r="J41" s="1">
        <v>1.18</v>
      </c>
      <c r="K41" s="1">
        <v>1.18</v>
      </c>
      <c r="L41" s="1">
        <v>1.17</v>
      </c>
      <c r="M41" s="1">
        <v>1.17</v>
      </c>
      <c r="N41" s="1">
        <v>1.17</v>
      </c>
      <c r="O41" s="1">
        <v>1.17</v>
      </c>
      <c r="P41" s="1">
        <v>1.17</v>
      </c>
      <c r="Q41" s="1">
        <v>1.17</v>
      </c>
      <c r="R41" s="1">
        <v>1.17</v>
      </c>
      <c r="S41" s="1">
        <v>1.17</v>
      </c>
      <c r="T41" s="1">
        <v>1.17</v>
      </c>
      <c r="U41" s="1">
        <v>1.17</v>
      </c>
      <c r="V41" s="1">
        <v>1.17</v>
      </c>
      <c r="W41" s="1">
        <v>1.17</v>
      </c>
      <c r="Y41" s="1"/>
      <c r="Z41" s="10" t="s">
        <v>442</v>
      </c>
      <c r="AA41" s="1">
        <v>1.2</v>
      </c>
      <c r="AB41" s="1">
        <v>1.21</v>
      </c>
      <c r="AC41" s="1">
        <v>1.21</v>
      </c>
      <c r="AD41" s="1">
        <v>1.22</v>
      </c>
      <c r="AE41" s="1">
        <v>1.23</v>
      </c>
      <c r="AF41" s="1">
        <v>1.23</v>
      </c>
      <c r="AG41" s="1">
        <v>1.24</v>
      </c>
      <c r="AH41" s="1">
        <v>1.24</v>
      </c>
      <c r="AI41" s="1">
        <v>1.24</v>
      </c>
      <c r="AJ41" s="1">
        <v>1.25</v>
      </c>
      <c r="AK41" s="1">
        <v>1.24</v>
      </c>
      <c r="AL41" s="1">
        <v>1.24</v>
      </c>
      <c r="AM41" s="1">
        <v>1.24</v>
      </c>
      <c r="AN41" s="1">
        <v>1.24</v>
      </c>
      <c r="AO41" s="1">
        <v>1.24</v>
      </c>
      <c r="AP41" s="1">
        <v>1.24</v>
      </c>
      <c r="AQ41" s="1">
        <v>1.24</v>
      </c>
      <c r="AR41" s="1">
        <v>1.24</v>
      </c>
      <c r="AS41" s="1">
        <v>1.24</v>
      </c>
      <c r="AT41" s="1">
        <v>1.24</v>
      </c>
      <c r="AU41" s="1">
        <v>1.24</v>
      </c>
      <c r="AW41" s="1"/>
      <c r="AX41" s="10" t="s">
        <v>442</v>
      </c>
      <c r="AY41" s="1">
        <v>1.26</v>
      </c>
      <c r="AZ41" s="1">
        <v>1.27</v>
      </c>
      <c r="BA41" s="1">
        <v>1.27</v>
      </c>
      <c r="BB41" s="1">
        <v>1.27</v>
      </c>
      <c r="BC41" s="1">
        <v>1.28</v>
      </c>
      <c r="BD41" s="1">
        <v>1.3</v>
      </c>
      <c r="BE41" s="1">
        <v>1.3</v>
      </c>
      <c r="BF41" s="1">
        <v>1.3</v>
      </c>
      <c r="BG41" s="1">
        <v>1.3</v>
      </c>
      <c r="BH41" s="1">
        <v>1.3</v>
      </c>
      <c r="BI41" s="1">
        <v>1.28</v>
      </c>
      <c r="BJ41" s="1">
        <v>1.28</v>
      </c>
      <c r="BK41" s="1">
        <v>1.28</v>
      </c>
      <c r="BL41" s="1">
        <v>1.28</v>
      </c>
      <c r="BM41" s="1">
        <v>1.28</v>
      </c>
      <c r="BN41" s="1">
        <v>1.28</v>
      </c>
      <c r="BO41" s="1">
        <v>1.28</v>
      </c>
      <c r="BP41" s="1">
        <v>1.28</v>
      </c>
      <c r="BQ41" s="1">
        <v>1.28</v>
      </c>
      <c r="BR41" s="1">
        <v>1.28</v>
      </c>
      <c r="BS41" s="1">
        <v>1.28</v>
      </c>
      <c r="BU41" s="1"/>
      <c r="BV41" s="10" t="s">
        <v>442</v>
      </c>
      <c r="BW41" s="1">
        <v>1.27</v>
      </c>
      <c r="BX41" s="1">
        <v>1.28</v>
      </c>
      <c r="BY41" s="1">
        <v>1.28</v>
      </c>
      <c r="BZ41" s="1">
        <v>1.29</v>
      </c>
      <c r="CA41" s="1">
        <v>1.29</v>
      </c>
      <c r="CB41" s="1">
        <v>1.29</v>
      </c>
      <c r="CC41" s="1">
        <v>1.29</v>
      </c>
      <c r="CD41" s="1">
        <v>1.3</v>
      </c>
      <c r="CE41" s="1">
        <v>1.3</v>
      </c>
      <c r="CF41" s="1">
        <v>1.31</v>
      </c>
      <c r="CG41" s="1">
        <v>1.31</v>
      </c>
      <c r="CH41" s="1">
        <v>1.31</v>
      </c>
      <c r="CI41" s="1">
        <v>1.31</v>
      </c>
      <c r="CJ41" s="1">
        <v>1.31</v>
      </c>
      <c r="CK41" s="1">
        <v>1.31</v>
      </c>
      <c r="CL41" s="1">
        <v>1.31</v>
      </c>
      <c r="CM41" s="1">
        <v>1.31</v>
      </c>
      <c r="CN41" s="1">
        <v>1.31</v>
      </c>
      <c r="CO41" s="1">
        <v>1.31</v>
      </c>
      <c r="CP41" s="1">
        <v>1.31</v>
      </c>
      <c r="CQ41" s="1">
        <v>1.31</v>
      </c>
      <c r="CS41" s="1"/>
      <c r="CT41" s="10" t="s">
        <v>442</v>
      </c>
      <c r="CU41" s="1">
        <v>1.3</v>
      </c>
      <c r="CV41" s="1">
        <v>1.3</v>
      </c>
      <c r="CW41" s="1">
        <v>1.31</v>
      </c>
      <c r="CX41" s="1">
        <v>1.32</v>
      </c>
      <c r="CY41" s="1">
        <v>1.33</v>
      </c>
      <c r="CZ41" s="1">
        <v>1.34</v>
      </c>
      <c r="DA41" s="1">
        <v>1.35</v>
      </c>
      <c r="DB41" s="1">
        <v>1.35</v>
      </c>
      <c r="DC41" s="1">
        <v>1.35</v>
      </c>
      <c r="DD41" s="1">
        <v>1.34</v>
      </c>
      <c r="DE41" s="1">
        <v>1.35</v>
      </c>
      <c r="DF41" s="1">
        <v>1.34</v>
      </c>
      <c r="DG41" s="1">
        <v>1.34</v>
      </c>
      <c r="DH41" s="1">
        <v>1.34</v>
      </c>
      <c r="DI41" s="1">
        <v>1.34</v>
      </c>
      <c r="DJ41" s="1">
        <v>1.34</v>
      </c>
      <c r="DK41" s="1">
        <v>1.34</v>
      </c>
      <c r="DL41" s="1">
        <v>1.34</v>
      </c>
      <c r="DM41" s="1">
        <v>1.34</v>
      </c>
      <c r="DN41" s="1">
        <v>1.34</v>
      </c>
      <c r="DO41" s="1">
        <v>1.34</v>
      </c>
      <c r="DQ41" s="1"/>
      <c r="DR41" s="10" t="s">
        <v>442</v>
      </c>
      <c r="DS41" s="1">
        <v>1.25</v>
      </c>
      <c r="DT41" s="1">
        <v>1.25</v>
      </c>
      <c r="DU41" s="1">
        <v>1.25</v>
      </c>
      <c r="DV41" s="1">
        <v>1.25</v>
      </c>
      <c r="DW41" s="1">
        <v>1.26</v>
      </c>
      <c r="DX41" s="1">
        <v>1.26</v>
      </c>
      <c r="DY41" s="1">
        <v>1.27</v>
      </c>
      <c r="DZ41" s="1">
        <v>1.27</v>
      </c>
      <c r="EA41" s="1">
        <v>1.27</v>
      </c>
      <c r="EB41" s="1">
        <v>1.27</v>
      </c>
      <c r="EC41" s="1">
        <v>1.27</v>
      </c>
      <c r="ED41" s="1">
        <v>1.27</v>
      </c>
      <c r="EE41" s="1">
        <v>1.27</v>
      </c>
      <c r="EF41" s="1">
        <v>1.27</v>
      </c>
      <c r="EG41" s="1">
        <v>1.27</v>
      </c>
      <c r="EH41" s="1">
        <v>1.27</v>
      </c>
      <c r="EI41" s="1">
        <v>1.27</v>
      </c>
      <c r="EJ41" s="1">
        <v>1.27</v>
      </c>
      <c r="EK41" s="1">
        <v>1.27</v>
      </c>
      <c r="EL41" s="1">
        <v>1.27</v>
      </c>
      <c r="EM41" s="1">
        <v>1.27</v>
      </c>
      <c r="EO41" s="1"/>
      <c r="EP41" s="10" t="s">
        <v>442</v>
      </c>
      <c r="EQ41" s="1">
        <v>1.2</v>
      </c>
      <c r="ER41" s="1">
        <v>1.2</v>
      </c>
      <c r="ES41" s="1">
        <v>1.21</v>
      </c>
      <c r="ET41" s="1">
        <v>1.22</v>
      </c>
      <c r="EU41" s="1">
        <v>1.23</v>
      </c>
      <c r="EV41" s="1">
        <v>1.23</v>
      </c>
      <c r="EW41" s="1">
        <v>1.24</v>
      </c>
      <c r="EX41" s="1">
        <v>1.25</v>
      </c>
      <c r="EY41" s="1">
        <v>1.25</v>
      </c>
      <c r="EZ41" s="1">
        <v>1.26</v>
      </c>
      <c r="FA41" s="1">
        <v>1.26</v>
      </c>
      <c r="FB41" s="1">
        <v>1.27</v>
      </c>
      <c r="FC41" s="1">
        <v>1.27</v>
      </c>
      <c r="FD41" s="1">
        <v>1.27</v>
      </c>
      <c r="FE41" s="1">
        <v>1.27</v>
      </c>
      <c r="FF41" s="1">
        <v>1.27</v>
      </c>
      <c r="FG41" s="1">
        <v>1.27</v>
      </c>
      <c r="FH41" s="1">
        <v>1.27</v>
      </c>
      <c r="FI41" s="1">
        <v>1.27</v>
      </c>
      <c r="FJ41" s="1">
        <v>1.27</v>
      </c>
      <c r="FK41" s="1">
        <v>1.27</v>
      </c>
    </row>
    <row r="42" ht="14.5" spans="1:167">
      <c r="A42" s="1"/>
      <c r="B42" s="10" t="s">
        <v>443</v>
      </c>
      <c r="C42" s="1">
        <v>0.7</v>
      </c>
      <c r="D42" s="1">
        <v>0.7</v>
      </c>
      <c r="E42" s="1">
        <v>0.7</v>
      </c>
      <c r="F42" s="1">
        <v>0.7</v>
      </c>
      <c r="G42" s="1">
        <v>0.7</v>
      </c>
      <c r="H42" s="1">
        <v>0.69</v>
      </c>
      <c r="I42" s="1">
        <v>0.69</v>
      </c>
      <c r="J42" s="1">
        <v>0.69</v>
      </c>
      <c r="K42" s="1">
        <v>0.69</v>
      </c>
      <c r="L42" s="1">
        <v>0.7</v>
      </c>
      <c r="M42" s="1">
        <v>0.7</v>
      </c>
      <c r="N42" s="1">
        <v>0.7</v>
      </c>
      <c r="O42" s="1">
        <v>0.7</v>
      </c>
      <c r="P42" s="1">
        <v>0.7</v>
      </c>
      <c r="Q42" s="1">
        <v>0.7</v>
      </c>
      <c r="R42" s="1">
        <v>0.7</v>
      </c>
      <c r="S42" s="1">
        <v>0.7</v>
      </c>
      <c r="T42" s="1">
        <v>0.7</v>
      </c>
      <c r="U42" s="1">
        <v>0.7</v>
      </c>
      <c r="V42" s="1">
        <v>0.7</v>
      </c>
      <c r="W42" s="1">
        <v>0.7</v>
      </c>
      <c r="Y42" s="1"/>
      <c r="Z42" s="10" t="s">
        <v>443</v>
      </c>
      <c r="AA42" s="1">
        <v>0.48</v>
      </c>
      <c r="AB42" s="1">
        <v>0.48</v>
      </c>
      <c r="AC42" s="1">
        <v>0.48</v>
      </c>
      <c r="AD42" s="1">
        <v>0.49</v>
      </c>
      <c r="AE42" s="1">
        <v>0.48</v>
      </c>
      <c r="AF42" s="1">
        <v>0.5</v>
      </c>
      <c r="AG42" s="1">
        <v>0.5</v>
      </c>
      <c r="AH42" s="1">
        <v>0.5</v>
      </c>
      <c r="AI42" s="1">
        <v>0.5</v>
      </c>
      <c r="AJ42" s="1">
        <v>0.5</v>
      </c>
      <c r="AK42" s="1">
        <v>0.49</v>
      </c>
      <c r="AL42" s="1">
        <v>0.49</v>
      </c>
      <c r="AM42" s="1">
        <v>0.49</v>
      </c>
      <c r="AN42" s="1">
        <v>0.49</v>
      </c>
      <c r="AO42" s="1">
        <v>0.49</v>
      </c>
      <c r="AP42" s="1">
        <v>0.49</v>
      </c>
      <c r="AQ42" s="1">
        <v>0.49</v>
      </c>
      <c r="AR42" s="1">
        <v>0.49</v>
      </c>
      <c r="AS42" s="1">
        <v>0.49</v>
      </c>
      <c r="AT42" s="1">
        <v>0.49</v>
      </c>
      <c r="AU42" s="1">
        <v>0.49</v>
      </c>
      <c r="AW42" s="1"/>
      <c r="AX42" s="10" t="s">
        <v>443</v>
      </c>
      <c r="AY42" s="1">
        <v>0.57</v>
      </c>
      <c r="AZ42" s="1">
        <v>0.56</v>
      </c>
      <c r="BA42" s="1">
        <v>0.55</v>
      </c>
      <c r="BB42" s="1">
        <v>0.54</v>
      </c>
      <c r="BC42" s="1">
        <v>0.53</v>
      </c>
      <c r="BD42" s="1">
        <v>0.51</v>
      </c>
      <c r="BE42" s="1">
        <v>0.51</v>
      </c>
      <c r="BF42" s="1">
        <v>0.5</v>
      </c>
      <c r="BG42" s="1">
        <v>0.5</v>
      </c>
      <c r="BH42" s="1">
        <v>0.5</v>
      </c>
      <c r="BI42" s="1">
        <v>0.5</v>
      </c>
      <c r="BJ42" s="1">
        <v>0.5</v>
      </c>
      <c r="BK42" s="1">
        <v>0.5</v>
      </c>
      <c r="BL42" s="1">
        <v>0.5</v>
      </c>
      <c r="BM42" s="1">
        <v>0.5</v>
      </c>
      <c r="BN42" s="1">
        <v>0.5</v>
      </c>
      <c r="BO42" s="1">
        <v>0.5</v>
      </c>
      <c r="BP42" s="1">
        <v>0.5</v>
      </c>
      <c r="BQ42" s="1">
        <v>0.5</v>
      </c>
      <c r="BR42" s="1">
        <v>0.5</v>
      </c>
      <c r="BS42" s="1">
        <v>0.5</v>
      </c>
      <c r="BU42" s="1"/>
      <c r="BV42" s="10" t="s">
        <v>443</v>
      </c>
      <c r="BW42" s="1">
        <v>0.73</v>
      </c>
      <c r="BX42" s="1">
        <v>0.73</v>
      </c>
      <c r="BY42" s="1">
        <v>0.72</v>
      </c>
      <c r="BZ42" s="1">
        <v>0.72</v>
      </c>
      <c r="CA42" s="1">
        <v>0.72</v>
      </c>
      <c r="CB42" s="1">
        <v>0.71</v>
      </c>
      <c r="CC42" s="1">
        <v>0.7</v>
      </c>
      <c r="CD42" s="1">
        <v>0.7</v>
      </c>
      <c r="CE42" s="1">
        <v>0.69</v>
      </c>
      <c r="CF42" s="1">
        <v>0.69</v>
      </c>
      <c r="CG42" s="1">
        <v>0.68</v>
      </c>
      <c r="CH42" s="1">
        <v>0.67</v>
      </c>
      <c r="CI42" s="1">
        <v>0.67</v>
      </c>
      <c r="CJ42" s="1">
        <v>0.67</v>
      </c>
      <c r="CK42" s="1">
        <v>0.67</v>
      </c>
      <c r="CL42" s="1">
        <v>0.67</v>
      </c>
      <c r="CM42" s="1">
        <v>0.67</v>
      </c>
      <c r="CN42" s="1">
        <v>0.67</v>
      </c>
      <c r="CO42" s="1">
        <v>0.67</v>
      </c>
      <c r="CP42" s="1">
        <v>0.67</v>
      </c>
      <c r="CQ42" s="1">
        <v>0.67</v>
      </c>
      <c r="CS42" s="1"/>
      <c r="CT42" s="10" t="s">
        <v>443</v>
      </c>
      <c r="CU42" s="1">
        <v>0.78</v>
      </c>
      <c r="CV42" s="1">
        <v>0.79</v>
      </c>
      <c r="CW42" s="1">
        <v>0.79</v>
      </c>
      <c r="CX42" s="1">
        <v>0.79</v>
      </c>
      <c r="CY42" s="1">
        <v>0.78</v>
      </c>
      <c r="CZ42" s="1">
        <v>0.78</v>
      </c>
      <c r="DA42" s="1">
        <v>0.77</v>
      </c>
      <c r="DB42" s="1">
        <v>0.76</v>
      </c>
      <c r="DC42" s="1">
        <v>0.75</v>
      </c>
      <c r="DD42" s="1">
        <v>0.75</v>
      </c>
      <c r="DE42" s="1">
        <v>0.75</v>
      </c>
      <c r="DF42" s="1">
        <v>0.75</v>
      </c>
      <c r="DG42" s="1">
        <v>0.75</v>
      </c>
      <c r="DH42" s="1">
        <v>0.75</v>
      </c>
      <c r="DI42" s="1">
        <v>0.75</v>
      </c>
      <c r="DJ42" s="1">
        <v>0.75</v>
      </c>
      <c r="DK42" s="1">
        <v>0.75</v>
      </c>
      <c r="DL42" s="1">
        <v>0.75</v>
      </c>
      <c r="DM42" s="1">
        <v>0.75</v>
      </c>
      <c r="DN42" s="1">
        <v>0.75</v>
      </c>
      <c r="DO42" s="1">
        <v>0.75</v>
      </c>
      <c r="DQ42" s="1"/>
      <c r="DR42" s="10" t="s">
        <v>443</v>
      </c>
      <c r="DS42" s="1">
        <v>0.68</v>
      </c>
      <c r="DT42" s="1">
        <v>0.68</v>
      </c>
      <c r="DU42" s="1">
        <v>0.67</v>
      </c>
      <c r="DV42" s="1">
        <v>0.66</v>
      </c>
      <c r="DW42" s="1">
        <v>0.67</v>
      </c>
      <c r="DX42" s="1">
        <v>0.65</v>
      </c>
      <c r="DY42" s="1">
        <v>0.65</v>
      </c>
      <c r="DZ42" s="1">
        <v>0.65</v>
      </c>
      <c r="EA42" s="1">
        <v>0.65</v>
      </c>
      <c r="EB42" s="1">
        <v>0.64</v>
      </c>
      <c r="EC42" s="1">
        <v>0.65</v>
      </c>
      <c r="ED42" s="1">
        <v>0.64</v>
      </c>
      <c r="EE42" s="1">
        <v>0.64</v>
      </c>
      <c r="EF42" s="1">
        <v>0.64</v>
      </c>
      <c r="EG42" s="1">
        <v>0.64</v>
      </c>
      <c r="EH42" s="1">
        <v>0.64</v>
      </c>
      <c r="EI42" s="1">
        <v>0.64</v>
      </c>
      <c r="EJ42" s="1">
        <v>0.64</v>
      </c>
      <c r="EK42" s="1">
        <v>0.64</v>
      </c>
      <c r="EL42" s="1">
        <v>0.64</v>
      </c>
      <c r="EM42" s="1">
        <v>0.64</v>
      </c>
      <c r="EO42" s="1"/>
      <c r="EP42" s="10" t="s">
        <v>443</v>
      </c>
      <c r="EQ42" s="1">
        <v>0.55</v>
      </c>
      <c r="ER42" s="1">
        <v>0.55</v>
      </c>
      <c r="ES42" s="1">
        <v>0.55</v>
      </c>
      <c r="ET42" s="1">
        <v>0.55</v>
      </c>
      <c r="EU42" s="1">
        <v>0.54</v>
      </c>
      <c r="EV42" s="1">
        <v>0.53</v>
      </c>
      <c r="EW42" s="1">
        <v>0.52</v>
      </c>
      <c r="EX42" s="1">
        <v>0.51</v>
      </c>
      <c r="EY42" s="1">
        <v>0.5</v>
      </c>
      <c r="EZ42" s="1">
        <v>0.5</v>
      </c>
      <c r="FA42" s="1">
        <v>0.5</v>
      </c>
      <c r="FB42" s="1">
        <v>0.5</v>
      </c>
      <c r="FC42" s="1">
        <v>0.5</v>
      </c>
      <c r="FD42" s="1">
        <v>0.5</v>
      </c>
      <c r="FE42" s="1">
        <v>0.5</v>
      </c>
      <c r="FF42" s="1">
        <v>0.5</v>
      </c>
      <c r="FG42" s="1">
        <v>0.5</v>
      </c>
      <c r="FH42" s="1">
        <v>0.5</v>
      </c>
      <c r="FI42" s="1">
        <v>0.5</v>
      </c>
      <c r="FJ42" s="1">
        <v>0.5</v>
      </c>
      <c r="FK42" s="1">
        <v>0.5</v>
      </c>
    </row>
    <row r="43" ht="14.5" spans="1:167">
      <c r="A43" s="1"/>
      <c r="B43" s="10" t="s">
        <v>444</v>
      </c>
      <c r="C43" s="1">
        <v>0.4</v>
      </c>
      <c r="D43" s="1">
        <v>0.41</v>
      </c>
      <c r="E43" s="1">
        <v>0.42</v>
      </c>
      <c r="F43" s="1">
        <v>0.44</v>
      </c>
      <c r="G43" s="1">
        <v>0.45</v>
      </c>
      <c r="H43" s="1">
        <v>0.47</v>
      </c>
      <c r="I43" s="1">
        <v>0.49</v>
      </c>
      <c r="J43" s="1">
        <v>0.5</v>
      </c>
      <c r="K43" s="1">
        <v>0.51</v>
      </c>
      <c r="L43" s="1">
        <v>0.52</v>
      </c>
      <c r="M43" s="1">
        <v>0.53</v>
      </c>
      <c r="N43" s="1">
        <v>0.53</v>
      </c>
      <c r="O43" s="1">
        <v>0.53</v>
      </c>
      <c r="P43" s="1">
        <v>0.53</v>
      </c>
      <c r="Q43" s="1">
        <v>0.53</v>
      </c>
      <c r="R43" s="1">
        <v>0.53</v>
      </c>
      <c r="S43" s="1">
        <v>0.53</v>
      </c>
      <c r="T43" s="1">
        <v>0.53</v>
      </c>
      <c r="U43" s="1">
        <v>0.53</v>
      </c>
      <c r="V43" s="1">
        <v>0.53</v>
      </c>
      <c r="W43" s="1">
        <v>0.53</v>
      </c>
      <c r="Y43" s="1"/>
      <c r="Z43" s="10" t="s">
        <v>444</v>
      </c>
      <c r="AA43" s="1">
        <v>0.5</v>
      </c>
      <c r="AB43" s="1">
        <v>0.51</v>
      </c>
      <c r="AC43" s="1">
        <v>0.52</v>
      </c>
      <c r="AD43" s="1">
        <v>0.53</v>
      </c>
      <c r="AE43" s="1">
        <v>0.54</v>
      </c>
      <c r="AF43" s="1">
        <v>0.54</v>
      </c>
      <c r="AG43" s="1">
        <v>0.55</v>
      </c>
      <c r="AH43" s="1">
        <v>0.55</v>
      </c>
      <c r="AI43" s="1">
        <v>0.56</v>
      </c>
      <c r="AJ43" s="1">
        <v>0.56</v>
      </c>
      <c r="AK43" s="1">
        <v>0.57</v>
      </c>
      <c r="AL43" s="1">
        <v>0.57</v>
      </c>
      <c r="AM43" s="1">
        <v>0.57</v>
      </c>
      <c r="AN43" s="1">
        <v>0.57</v>
      </c>
      <c r="AO43" s="1">
        <v>0.57</v>
      </c>
      <c r="AP43" s="1">
        <v>0.57</v>
      </c>
      <c r="AQ43" s="1">
        <v>0.57</v>
      </c>
      <c r="AR43" s="1">
        <v>0.57</v>
      </c>
      <c r="AS43" s="1">
        <v>0.57</v>
      </c>
      <c r="AT43" s="1">
        <v>0.57</v>
      </c>
      <c r="AU43" s="1">
        <v>0.57</v>
      </c>
      <c r="AW43" s="1"/>
      <c r="AX43" s="10" t="s">
        <v>444</v>
      </c>
      <c r="AY43" s="1">
        <v>0.48</v>
      </c>
      <c r="AZ43" s="1">
        <v>0.49</v>
      </c>
      <c r="BA43" s="1">
        <v>0.5</v>
      </c>
      <c r="BB43" s="1">
        <v>0.51</v>
      </c>
      <c r="BC43" s="1">
        <v>0.52</v>
      </c>
      <c r="BD43" s="1">
        <v>0.54</v>
      </c>
      <c r="BE43" s="1">
        <v>0.55</v>
      </c>
      <c r="BF43" s="1">
        <v>0.56</v>
      </c>
      <c r="BG43" s="1">
        <v>0.57</v>
      </c>
      <c r="BH43" s="1">
        <v>0.58</v>
      </c>
      <c r="BI43" s="1">
        <v>0.57</v>
      </c>
      <c r="BJ43" s="1">
        <v>0.57</v>
      </c>
      <c r="BK43" s="1">
        <v>0.57</v>
      </c>
      <c r="BL43" s="1">
        <v>0.57</v>
      </c>
      <c r="BM43" s="1">
        <v>0.57</v>
      </c>
      <c r="BN43" s="1">
        <v>0.57</v>
      </c>
      <c r="BO43" s="1">
        <v>0.57</v>
      </c>
      <c r="BP43" s="1">
        <v>0.57</v>
      </c>
      <c r="BQ43" s="1">
        <v>0.57</v>
      </c>
      <c r="BR43" s="1">
        <v>0.57</v>
      </c>
      <c r="BS43" s="1">
        <v>0.57</v>
      </c>
      <c r="BU43" s="1"/>
      <c r="BV43" s="10" t="s">
        <v>444</v>
      </c>
      <c r="BW43" s="1">
        <v>0.5</v>
      </c>
      <c r="BX43" s="1">
        <v>0.51</v>
      </c>
      <c r="BY43" s="1">
        <v>0.52</v>
      </c>
      <c r="BZ43" s="1">
        <v>0.52</v>
      </c>
      <c r="CA43" s="1">
        <v>0.53</v>
      </c>
      <c r="CB43" s="1">
        <v>0.53</v>
      </c>
      <c r="CC43" s="1">
        <v>0.54</v>
      </c>
      <c r="CD43" s="1">
        <v>0.55</v>
      </c>
      <c r="CE43" s="1">
        <v>0.56</v>
      </c>
      <c r="CF43" s="1">
        <v>0.57</v>
      </c>
      <c r="CG43" s="1">
        <v>0.57</v>
      </c>
      <c r="CH43" s="1">
        <v>0.57</v>
      </c>
      <c r="CI43" s="1">
        <v>0.57</v>
      </c>
      <c r="CJ43" s="1">
        <v>0.57</v>
      </c>
      <c r="CK43" s="1">
        <v>0.57</v>
      </c>
      <c r="CL43" s="1">
        <v>0.57</v>
      </c>
      <c r="CM43" s="1">
        <v>0.57</v>
      </c>
      <c r="CN43" s="1">
        <v>0.57</v>
      </c>
      <c r="CO43" s="1">
        <v>0.57</v>
      </c>
      <c r="CP43" s="1">
        <v>0.57</v>
      </c>
      <c r="CQ43" s="1">
        <v>0.57</v>
      </c>
      <c r="CS43" s="1"/>
      <c r="CT43" s="10" t="s">
        <v>444</v>
      </c>
      <c r="CU43" s="1">
        <v>0.52</v>
      </c>
      <c r="CV43" s="1">
        <v>0.53</v>
      </c>
      <c r="CW43" s="1">
        <v>0.55</v>
      </c>
      <c r="CX43" s="1">
        <v>0.56</v>
      </c>
      <c r="CY43" s="1">
        <v>0.58</v>
      </c>
      <c r="CZ43" s="1">
        <v>0.59</v>
      </c>
      <c r="DA43" s="1">
        <v>0.6</v>
      </c>
      <c r="DB43" s="1">
        <v>0.61</v>
      </c>
      <c r="DC43" s="1">
        <v>0.62</v>
      </c>
      <c r="DD43" s="1">
        <v>0.62</v>
      </c>
      <c r="DE43" s="1">
        <v>0.64</v>
      </c>
      <c r="DF43" s="1">
        <v>0.64</v>
      </c>
      <c r="DG43" s="1">
        <v>0.64</v>
      </c>
      <c r="DH43" s="1">
        <v>0.64</v>
      </c>
      <c r="DI43" s="1">
        <v>0.64</v>
      </c>
      <c r="DJ43" s="1">
        <v>0.64</v>
      </c>
      <c r="DK43" s="1">
        <v>0.64</v>
      </c>
      <c r="DL43" s="1">
        <v>0.64</v>
      </c>
      <c r="DM43" s="1">
        <v>0.64</v>
      </c>
      <c r="DN43" s="1">
        <v>0.64</v>
      </c>
      <c r="DO43" s="1">
        <v>0.64</v>
      </c>
      <c r="DQ43" s="1"/>
      <c r="DR43" s="10" t="s">
        <v>444</v>
      </c>
      <c r="DS43" s="1">
        <v>0.66</v>
      </c>
      <c r="DT43" s="1">
        <v>0.67</v>
      </c>
      <c r="DU43" s="1">
        <v>0.68</v>
      </c>
      <c r="DV43" s="1">
        <v>0.7</v>
      </c>
      <c r="DW43" s="1">
        <v>0.71</v>
      </c>
      <c r="DX43" s="1">
        <v>0.71</v>
      </c>
      <c r="DY43" s="1">
        <v>0.72</v>
      </c>
      <c r="DZ43" s="1">
        <v>0.74</v>
      </c>
      <c r="EA43" s="1">
        <v>0.74</v>
      </c>
      <c r="EB43" s="1">
        <v>0.76</v>
      </c>
      <c r="EC43" s="1">
        <v>0.77</v>
      </c>
      <c r="ED43" s="1">
        <v>0.77</v>
      </c>
      <c r="EE43" s="1">
        <v>0.77</v>
      </c>
      <c r="EF43" s="1">
        <v>0.77</v>
      </c>
      <c r="EG43" s="1">
        <v>0.77</v>
      </c>
      <c r="EH43" s="1">
        <v>0.77</v>
      </c>
      <c r="EI43" s="1">
        <v>0.77</v>
      </c>
      <c r="EJ43" s="1">
        <v>0.77</v>
      </c>
      <c r="EK43" s="1">
        <v>0.77</v>
      </c>
      <c r="EL43" s="1">
        <v>0.77</v>
      </c>
      <c r="EM43" s="1">
        <v>0.77</v>
      </c>
      <c r="EO43" s="1"/>
      <c r="EP43" s="10" t="s">
        <v>444</v>
      </c>
      <c r="EQ43" s="1">
        <v>0.6</v>
      </c>
      <c r="ER43" s="1">
        <v>0.61</v>
      </c>
      <c r="ES43" s="1">
        <v>0.62</v>
      </c>
      <c r="ET43" s="1">
        <v>0.63</v>
      </c>
      <c r="EU43" s="1">
        <v>0.64</v>
      </c>
      <c r="EV43" s="1">
        <v>0.65</v>
      </c>
      <c r="EW43" s="1">
        <v>0.66</v>
      </c>
      <c r="EX43" s="1">
        <v>0.66</v>
      </c>
      <c r="EY43" s="1">
        <v>0.66</v>
      </c>
      <c r="EZ43" s="1">
        <v>0.66</v>
      </c>
      <c r="FA43" s="1">
        <v>0.66</v>
      </c>
      <c r="FB43" s="1">
        <v>0.65</v>
      </c>
      <c r="FC43" s="1">
        <v>0.65</v>
      </c>
      <c r="FD43" s="1">
        <v>0.65</v>
      </c>
      <c r="FE43" s="1">
        <v>0.65</v>
      </c>
      <c r="FF43" s="1">
        <v>0.65</v>
      </c>
      <c r="FG43" s="1">
        <v>0.65</v>
      </c>
      <c r="FH43" s="1">
        <v>0.65</v>
      </c>
      <c r="FI43" s="1">
        <v>0.65</v>
      </c>
      <c r="FJ43" s="1">
        <v>0.65</v>
      </c>
      <c r="FK43" s="1">
        <v>0.65</v>
      </c>
    </row>
    <row r="44" ht="14.5" spans="1:167">
      <c r="A44" s="1"/>
      <c r="B44" s="10" t="s">
        <v>445</v>
      </c>
      <c r="C44" s="1">
        <v>0.86</v>
      </c>
      <c r="D44" s="1">
        <v>0.86</v>
      </c>
      <c r="E44" s="1">
        <v>0.86</v>
      </c>
      <c r="F44" s="1">
        <v>0.86</v>
      </c>
      <c r="G44" s="1">
        <v>0.86</v>
      </c>
      <c r="H44" s="1">
        <v>0.87</v>
      </c>
      <c r="I44" s="1">
        <v>0.87</v>
      </c>
      <c r="J44" s="1">
        <v>0.87</v>
      </c>
      <c r="K44" s="1">
        <v>0.87</v>
      </c>
      <c r="L44" s="1">
        <v>0.88</v>
      </c>
      <c r="M44" s="1">
        <v>0.88</v>
      </c>
      <c r="N44" s="1">
        <v>0.88</v>
      </c>
      <c r="O44" s="1">
        <v>0.88</v>
      </c>
      <c r="P44" s="1">
        <v>0.88</v>
      </c>
      <c r="Q44" s="1">
        <v>0.88</v>
      </c>
      <c r="R44" s="1">
        <v>0.88</v>
      </c>
      <c r="S44" s="1">
        <v>0.88</v>
      </c>
      <c r="T44" s="1">
        <v>0.88</v>
      </c>
      <c r="U44" s="1">
        <v>0.88</v>
      </c>
      <c r="V44" s="1">
        <v>0.88</v>
      </c>
      <c r="W44" s="1">
        <v>0.88</v>
      </c>
      <c r="Y44" s="1"/>
      <c r="Z44" s="10" t="s">
        <v>445</v>
      </c>
      <c r="AA44" s="1">
        <v>0.86</v>
      </c>
      <c r="AB44" s="1">
        <v>0.86</v>
      </c>
      <c r="AC44" s="1">
        <v>0.87</v>
      </c>
      <c r="AD44" s="1">
        <v>0.87</v>
      </c>
      <c r="AE44" s="1">
        <v>0.86</v>
      </c>
      <c r="AF44" s="1">
        <v>0.87</v>
      </c>
      <c r="AG44" s="1">
        <v>0.86</v>
      </c>
      <c r="AH44" s="1">
        <v>0.86</v>
      </c>
      <c r="AI44" s="1">
        <v>0.86</v>
      </c>
      <c r="AJ44" s="1">
        <v>0.87</v>
      </c>
      <c r="AK44" s="1">
        <v>0.87</v>
      </c>
      <c r="AL44" s="1">
        <v>0.87</v>
      </c>
      <c r="AM44" s="1">
        <v>0.87</v>
      </c>
      <c r="AN44" s="1">
        <v>0.87</v>
      </c>
      <c r="AO44" s="1">
        <v>0.87</v>
      </c>
      <c r="AP44" s="1">
        <v>0.87</v>
      </c>
      <c r="AQ44" s="1">
        <v>0.87</v>
      </c>
      <c r="AR44" s="1">
        <v>0.87</v>
      </c>
      <c r="AS44" s="1">
        <v>0.87</v>
      </c>
      <c r="AT44" s="1">
        <v>0.87</v>
      </c>
      <c r="AU44" s="1">
        <v>0.87</v>
      </c>
      <c r="AW44" s="1"/>
      <c r="AX44" s="10" t="s">
        <v>445</v>
      </c>
      <c r="AY44" s="1">
        <v>0.75</v>
      </c>
      <c r="AZ44" s="1">
        <v>0.75</v>
      </c>
      <c r="BA44" s="1">
        <v>0.76</v>
      </c>
      <c r="BB44" s="1">
        <v>0.76</v>
      </c>
      <c r="BC44" s="1">
        <v>0.76</v>
      </c>
      <c r="BD44" s="1">
        <v>0.77</v>
      </c>
      <c r="BE44" s="1">
        <v>0.77</v>
      </c>
      <c r="BF44" s="1">
        <v>0.76</v>
      </c>
      <c r="BG44" s="1">
        <v>0.76</v>
      </c>
      <c r="BH44" s="1">
        <v>0.76</v>
      </c>
      <c r="BI44" s="1">
        <v>0.76</v>
      </c>
      <c r="BJ44" s="1">
        <v>0.76</v>
      </c>
      <c r="BK44" s="1">
        <v>0.76</v>
      </c>
      <c r="BL44" s="1">
        <v>0.76</v>
      </c>
      <c r="BM44" s="1">
        <v>0.76</v>
      </c>
      <c r="BN44" s="1">
        <v>0.76</v>
      </c>
      <c r="BO44" s="1">
        <v>0.76</v>
      </c>
      <c r="BP44" s="1">
        <v>0.76</v>
      </c>
      <c r="BQ44" s="1">
        <v>0.76</v>
      </c>
      <c r="BR44" s="1">
        <v>0.76</v>
      </c>
      <c r="BS44" s="1">
        <v>0.76</v>
      </c>
      <c r="BU44" s="1"/>
      <c r="BV44" s="10" t="s">
        <v>445</v>
      </c>
      <c r="BW44" s="1">
        <v>0.79</v>
      </c>
      <c r="BX44" s="1">
        <v>0.79</v>
      </c>
      <c r="BY44" s="1">
        <v>0.79</v>
      </c>
      <c r="BZ44" s="1">
        <v>0.79</v>
      </c>
      <c r="CA44" s="1">
        <v>0.79</v>
      </c>
      <c r="CB44" s="1">
        <v>0.79</v>
      </c>
      <c r="CC44" s="1">
        <v>0.79</v>
      </c>
      <c r="CD44" s="1">
        <v>0.79</v>
      </c>
      <c r="CE44" s="1">
        <v>0.78</v>
      </c>
      <c r="CF44" s="1">
        <v>0.77</v>
      </c>
      <c r="CG44" s="1">
        <v>0.77</v>
      </c>
      <c r="CH44" s="1">
        <v>0.76</v>
      </c>
      <c r="CI44" s="1">
        <v>0.76</v>
      </c>
      <c r="CJ44" s="1">
        <v>0.76</v>
      </c>
      <c r="CK44" s="1">
        <v>0.76</v>
      </c>
      <c r="CL44" s="1">
        <v>0.76</v>
      </c>
      <c r="CM44" s="1">
        <v>0.76</v>
      </c>
      <c r="CN44" s="1">
        <v>0.76</v>
      </c>
      <c r="CO44" s="1">
        <v>0.76</v>
      </c>
      <c r="CP44" s="1">
        <v>0.76</v>
      </c>
      <c r="CQ44" s="1">
        <v>0.76</v>
      </c>
      <c r="CS44" s="1"/>
      <c r="CT44" s="10" t="s">
        <v>445</v>
      </c>
      <c r="CU44" s="1">
        <v>0.86</v>
      </c>
      <c r="CV44" s="1">
        <v>0.87</v>
      </c>
      <c r="CW44" s="1">
        <v>0.87</v>
      </c>
      <c r="CX44" s="1">
        <v>0.87</v>
      </c>
      <c r="CY44" s="1">
        <v>0.87</v>
      </c>
      <c r="CZ44" s="1">
        <v>0.87</v>
      </c>
      <c r="DA44" s="1">
        <v>0.87</v>
      </c>
      <c r="DB44" s="1">
        <v>0.87</v>
      </c>
      <c r="DC44" s="1">
        <v>0.87</v>
      </c>
      <c r="DD44" s="1">
        <v>0.87</v>
      </c>
      <c r="DE44" s="1">
        <v>0.87</v>
      </c>
      <c r="DF44" s="1">
        <v>0.87</v>
      </c>
      <c r="DG44" s="1">
        <v>0.87</v>
      </c>
      <c r="DH44" s="1">
        <v>0.87</v>
      </c>
      <c r="DI44" s="1">
        <v>0.87</v>
      </c>
      <c r="DJ44" s="1">
        <v>0.87</v>
      </c>
      <c r="DK44" s="1">
        <v>0.87</v>
      </c>
      <c r="DL44" s="1">
        <v>0.87</v>
      </c>
      <c r="DM44" s="1">
        <v>0.87</v>
      </c>
      <c r="DN44" s="1">
        <v>0.87</v>
      </c>
      <c r="DO44" s="1">
        <v>0.87</v>
      </c>
      <c r="DQ44" s="1"/>
      <c r="DR44" s="10" t="s">
        <v>445</v>
      </c>
      <c r="DS44" s="1">
        <v>0.85</v>
      </c>
      <c r="DT44" s="1">
        <v>0.86</v>
      </c>
      <c r="DU44" s="1">
        <v>0.85</v>
      </c>
      <c r="DV44" s="1">
        <v>0.86</v>
      </c>
      <c r="DW44" s="1">
        <v>0.86</v>
      </c>
      <c r="DX44" s="1">
        <v>0.86</v>
      </c>
      <c r="DY44" s="1">
        <v>0.86</v>
      </c>
      <c r="DZ44" s="1">
        <v>0.87</v>
      </c>
      <c r="EA44" s="1">
        <v>0.87</v>
      </c>
      <c r="EB44" s="1">
        <v>0.88</v>
      </c>
      <c r="EC44" s="1">
        <v>0.88</v>
      </c>
      <c r="ED44" s="1">
        <v>0.88</v>
      </c>
      <c r="EE44" s="1">
        <v>0.88</v>
      </c>
      <c r="EF44" s="1">
        <v>0.88</v>
      </c>
      <c r="EG44" s="1">
        <v>0.88</v>
      </c>
      <c r="EH44" s="1">
        <v>0.88</v>
      </c>
      <c r="EI44" s="1">
        <v>0.88</v>
      </c>
      <c r="EJ44" s="1">
        <v>0.88</v>
      </c>
      <c r="EK44" s="1">
        <v>0.88</v>
      </c>
      <c r="EL44" s="1">
        <v>0.88</v>
      </c>
      <c r="EM44" s="1">
        <v>0.88</v>
      </c>
      <c r="EO44" s="1"/>
      <c r="EP44" s="10" t="s">
        <v>445</v>
      </c>
      <c r="EQ44" s="1">
        <v>0.77</v>
      </c>
      <c r="ER44" s="1">
        <v>0.78</v>
      </c>
      <c r="ES44" s="1">
        <v>0.78</v>
      </c>
      <c r="ET44" s="1">
        <v>0.79</v>
      </c>
      <c r="EU44" s="1">
        <v>0.79</v>
      </c>
      <c r="EV44" s="1">
        <v>0.8</v>
      </c>
      <c r="EW44" s="1">
        <v>0.8</v>
      </c>
      <c r="EX44" s="1">
        <v>0.8</v>
      </c>
      <c r="EY44" s="1">
        <v>0.79</v>
      </c>
      <c r="EZ44" s="1">
        <v>0.78</v>
      </c>
      <c r="FA44" s="1">
        <v>0.77</v>
      </c>
      <c r="FB44" s="1">
        <v>0.76</v>
      </c>
      <c r="FC44" s="1">
        <v>0.76</v>
      </c>
      <c r="FD44" s="1">
        <v>0.76</v>
      </c>
      <c r="FE44" s="1">
        <v>0.76</v>
      </c>
      <c r="FF44" s="1">
        <v>0.76</v>
      </c>
      <c r="FG44" s="1">
        <v>0.76</v>
      </c>
      <c r="FH44" s="1">
        <v>0.76</v>
      </c>
      <c r="FI44" s="1">
        <v>0.76</v>
      </c>
      <c r="FJ44" s="1">
        <v>0.76</v>
      </c>
      <c r="FK44" s="1">
        <v>0.76</v>
      </c>
    </row>
    <row r="45" ht="14.5" spans="1:167">
      <c r="A45" s="1"/>
      <c r="B45" s="10" t="s">
        <v>446</v>
      </c>
      <c r="C45" s="1">
        <v>0.82</v>
      </c>
      <c r="D45" s="1">
        <v>0.83</v>
      </c>
      <c r="E45" s="1">
        <v>0.83</v>
      </c>
      <c r="F45" s="1">
        <v>0.84</v>
      </c>
      <c r="G45" s="1">
        <v>0.84</v>
      </c>
      <c r="H45" s="1">
        <v>0.85</v>
      </c>
      <c r="I45" s="1">
        <v>0.85</v>
      </c>
      <c r="J45" s="1">
        <v>0.86</v>
      </c>
      <c r="K45" s="1">
        <v>0.86</v>
      </c>
      <c r="L45" s="1">
        <v>0.87</v>
      </c>
      <c r="M45" s="1">
        <v>0.87</v>
      </c>
      <c r="N45" s="1">
        <v>0.87</v>
      </c>
      <c r="O45" s="1">
        <v>0.87</v>
      </c>
      <c r="P45" s="1">
        <v>0.87</v>
      </c>
      <c r="Q45" s="1">
        <v>0.87</v>
      </c>
      <c r="R45" s="1">
        <v>0.87</v>
      </c>
      <c r="S45" s="1">
        <v>0.87</v>
      </c>
      <c r="T45" s="1">
        <v>0.87</v>
      </c>
      <c r="U45" s="1">
        <v>0.87</v>
      </c>
      <c r="V45" s="1">
        <v>0.87</v>
      </c>
      <c r="W45" s="1">
        <v>0.87</v>
      </c>
      <c r="Y45" s="1"/>
      <c r="Z45" s="10" t="s">
        <v>446</v>
      </c>
      <c r="AA45" s="1">
        <v>0.83</v>
      </c>
      <c r="AB45" s="1">
        <v>0.83</v>
      </c>
      <c r="AC45" s="1">
        <v>0.83</v>
      </c>
      <c r="AD45" s="1">
        <v>0.84</v>
      </c>
      <c r="AE45" s="1">
        <v>0.84</v>
      </c>
      <c r="AF45" s="1">
        <v>0.84</v>
      </c>
      <c r="AG45" s="1">
        <v>0.84</v>
      </c>
      <c r="AH45" s="1">
        <v>0.85</v>
      </c>
      <c r="AI45" s="1">
        <v>0.85</v>
      </c>
      <c r="AJ45" s="1">
        <v>0.84</v>
      </c>
      <c r="AK45" s="1">
        <v>0.84</v>
      </c>
      <c r="AL45" s="1">
        <v>0.85</v>
      </c>
      <c r="AM45" s="1">
        <v>0.85</v>
      </c>
      <c r="AN45" s="1">
        <v>0.85</v>
      </c>
      <c r="AO45" s="1">
        <v>0.85</v>
      </c>
      <c r="AP45" s="1">
        <v>0.85</v>
      </c>
      <c r="AQ45" s="1">
        <v>0.85</v>
      </c>
      <c r="AR45" s="1">
        <v>0.85</v>
      </c>
      <c r="AS45" s="1">
        <v>0.85</v>
      </c>
      <c r="AT45" s="1">
        <v>0.85</v>
      </c>
      <c r="AU45" s="1">
        <v>0.85</v>
      </c>
      <c r="AW45" s="1"/>
      <c r="AX45" s="10" t="s">
        <v>446</v>
      </c>
      <c r="AY45" s="1">
        <v>0.74</v>
      </c>
      <c r="AZ45" s="1">
        <v>0.74</v>
      </c>
      <c r="BA45" s="1">
        <v>0.74</v>
      </c>
      <c r="BB45" s="1">
        <v>0.74</v>
      </c>
      <c r="BC45" s="1">
        <v>0.75</v>
      </c>
      <c r="BD45" s="1">
        <v>0.77</v>
      </c>
      <c r="BE45" s="1">
        <v>0.77</v>
      </c>
      <c r="BF45" s="1">
        <v>0.78</v>
      </c>
      <c r="BG45" s="1">
        <v>0.78</v>
      </c>
      <c r="BH45" s="1">
        <v>0.78</v>
      </c>
      <c r="BI45" s="1">
        <v>0.76</v>
      </c>
      <c r="BJ45" s="1">
        <v>0.77</v>
      </c>
      <c r="BK45" s="1">
        <v>0.77</v>
      </c>
      <c r="BL45" s="1">
        <v>0.77</v>
      </c>
      <c r="BM45" s="1">
        <v>0.77</v>
      </c>
      <c r="BN45" s="1">
        <v>0.77</v>
      </c>
      <c r="BO45" s="1">
        <v>0.77</v>
      </c>
      <c r="BP45" s="1">
        <v>0.77</v>
      </c>
      <c r="BQ45" s="1">
        <v>0.77</v>
      </c>
      <c r="BR45" s="1">
        <v>0.77</v>
      </c>
      <c r="BS45" s="1">
        <v>0.77</v>
      </c>
      <c r="BU45" s="1"/>
      <c r="BV45" s="10" t="s">
        <v>446</v>
      </c>
      <c r="BW45" s="1">
        <v>0.78</v>
      </c>
      <c r="BX45" s="1">
        <v>0.78</v>
      </c>
      <c r="BY45" s="1">
        <v>0.78</v>
      </c>
      <c r="BZ45" s="1">
        <v>0.78</v>
      </c>
      <c r="CA45" s="1">
        <v>0.79</v>
      </c>
      <c r="CB45" s="1">
        <v>0.79</v>
      </c>
      <c r="CC45" s="1">
        <v>0.79</v>
      </c>
      <c r="CD45" s="1">
        <v>0.79</v>
      </c>
      <c r="CE45" s="1">
        <v>0.79</v>
      </c>
      <c r="CF45" s="1">
        <v>0.78</v>
      </c>
      <c r="CG45" s="1">
        <v>0.77</v>
      </c>
      <c r="CH45" s="1">
        <v>0.77</v>
      </c>
      <c r="CI45" s="1">
        <v>0.77</v>
      </c>
      <c r="CJ45" s="1">
        <v>0.77</v>
      </c>
      <c r="CK45" s="1">
        <v>0.77</v>
      </c>
      <c r="CL45" s="1">
        <v>0.77</v>
      </c>
      <c r="CM45" s="1">
        <v>0.77</v>
      </c>
      <c r="CN45" s="1">
        <v>0.77</v>
      </c>
      <c r="CO45" s="1">
        <v>0.77</v>
      </c>
      <c r="CP45" s="1">
        <v>0.77</v>
      </c>
      <c r="CQ45" s="1">
        <v>0.77</v>
      </c>
      <c r="CS45" s="1"/>
      <c r="CT45" s="10" t="s">
        <v>446</v>
      </c>
      <c r="CU45" s="1">
        <v>0.86</v>
      </c>
      <c r="CV45" s="1">
        <v>0.86</v>
      </c>
      <c r="CW45" s="1">
        <v>0.87</v>
      </c>
      <c r="CX45" s="1">
        <v>0.87</v>
      </c>
      <c r="CY45" s="1">
        <v>0.87</v>
      </c>
      <c r="CZ45" s="1">
        <v>0.87</v>
      </c>
      <c r="DA45" s="1">
        <v>0.87</v>
      </c>
      <c r="DB45" s="1">
        <v>0.88</v>
      </c>
      <c r="DC45" s="1">
        <v>0.88</v>
      </c>
      <c r="DD45" s="1">
        <v>0.88</v>
      </c>
      <c r="DE45" s="1">
        <v>0.88</v>
      </c>
      <c r="DF45" s="1">
        <v>0.88</v>
      </c>
      <c r="DG45" s="1">
        <v>0.88</v>
      </c>
      <c r="DH45" s="1">
        <v>0.88</v>
      </c>
      <c r="DI45" s="1">
        <v>0.88</v>
      </c>
      <c r="DJ45" s="1">
        <v>0.88</v>
      </c>
      <c r="DK45" s="1">
        <v>0.88</v>
      </c>
      <c r="DL45" s="1">
        <v>0.88</v>
      </c>
      <c r="DM45" s="1">
        <v>0.88</v>
      </c>
      <c r="DN45" s="1">
        <v>0.88</v>
      </c>
      <c r="DO45" s="1">
        <v>0.88</v>
      </c>
      <c r="DQ45" s="1"/>
      <c r="DR45" s="10" t="s">
        <v>446</v>
      </c>
      <c r="DS45" s="1">
        <v>0.85</v>
      </c>
      <c r="DT45" s="1">
        <v>0.85</v>
      </c>
      <c r="DU45" s="1">
        <v>0.85</v>
      </c>
      <c r="DV45" s="1">
        <v>0.85</v>
      </c>
      <c r="DW45" s="1">
        <v>0.86</v>
      </c>
      <c r="DX45" s="1">
        <v>0.86</v>
      </c>
      <c r="DY45" s="1">
        <v>0.86</v>
      </c>
      <c r="DZ45" s="1">
        <v>0.87</v>
      </c>
      <c r="EA45" s="1">
        <v>0.88</v>
      </c>
      <c r="EB45" s="1">
        <v>0.88</v>
      </c>
      <c r="EC45" s="1">
        <v>0.89</v>
      </c>
      <c r="ED45" s="1">
        <v>0.89</v>
      </c>
      <c r="EE45" s="1">
        <v>0.89</v>
      </c>
      <c r="EF45" s="1">
        <v>0.89</v>
      </c>
      <c r="EG45" s="1">
        <v>0.89</v>
      </c>
      <c r="EH45" s="1">
        <v>0.89</v>
      </c>
      <c r="EI45" s="1">
        <v>0.89</v>
      </c>
      <c r="EJ45" s="1">
        <v>0.89</v>
      </c>
      <c r="EK45" s="1">
        <v>0.89</v>
      </c>
      <c r="EL45" s="1">
        <v>0.89</v>
      </c>
      <c r="EM45" s="1">
        <v>0.89</v>
      </c>
      <c r="EO45" s="1"/>
      <c r="EP45" s="10" t="s">
        <v>446</v>
      </c>
      <c r="EQ45" s="1">
        <v>0.76</v>
      </c>
      <c r="ER45" s="1">
        <v>0.76</v>
      </c>
      <c r="ES45" s="1">
        <v>0.77</v>
      </c>
      <c r="ET45" s="1">
        <v>0.77</v>
      </c>
      <c r="EU45" s="1">
        <v>0.78</v>
      </c>
      <c r="EV45" s="1">
        <v>0.78</v>
      </c>
      <c r="EW45" s="1">
        <v>0.79</v>
      </c>
      <c r="EX45" s="1">
        <v>0.79</v>
      </c>
      <c r="EY45" s="1">
        <v>0.79</v>
      </c>
      <c r="EZ45" s="1">
        <v>0.78</v>
      </c>
      <c r="FA45" s="1">
        <v>0.78</v>
      </c>
      <c r="FB45" s="1">
        <v>0.77</v>
      </c>
      <c r="FC45" s="1">
        <v>0.77</v>
      </c>
      <c r="FD45" s="1">
        <v>0.77</v>
      </c>
      <c r="FE45" s="1">
        <v>0.77</v>
      </c>
      <c r="FF45" s="1">
        <v>0.77</v>
      </c>
      <c r="FG45" s="1">
        <v>0.77</v>
      </c>
      <c r="FH45" s="1">
        <v>0.77</v>
      </c>
      <c r="FI45" s="1">
        <v>0.77</v>
      </c>
      <c r="FJ45" s="1">
        <v>0.77</v>
      </c>
      <c r="FK45" s="1">
        <v>0.77</v>
      </c>
    </row>
    <row r="46" ht="14.5" spans="1:167">
      <c r="A46" s="1"/>
      <c r="B46" s="10" t="s">
        <v>447</v>
      </c>
      <c r="C46" s="1">
        <v>0.96</v>
      </c>
      <c r="D46" s="1">
        <v>0.96</v>
      </c>
      <c r="E46" s="1">
        <v>0.96</v>
      </c>
      <c r="F46" s="1">
        <v>0.97</v>
      </c>
      <c r="G46" s="1">
        <v>0.97</v>
      </c>
      <c r="H46" s="1">
        <v>0.98</v>
      </c>
      <c r="I46" s="1">
        <v>0.98</v>
      </c>
      <c r="J46" s="1">
        <v>0.97</v>
      </c>
      <c r="K46" s="1">
        <v>0.97</v>
      </c>
      <c r="L46" s="1">
        <v>0.97</v>
      </c>
      <c r="M46" s="1">
        <v>0.97</v>
      </c>
      <c r="N46" s="1">
        <v>0.97</v>
      </c>
      <c r="O46" s="1">
        <v>0.97</v>
      </c>
      <c r="P46" s="1">
        <v>0.97</v>
      </c>
      <c r="Q46" s="1">
        <v>0.97</v>
      </c>
      <c r="R46" s="1">
        <v>0.97</v>
      </c>
      <c r="S46" s="1">
        <v>0.97</v>
      </c>
      <c r="T46" s="1">
        <v>0.97</v>
      </c>
      <c r="U46" s="1">
        <v>0.97</v>
      </c>
      <c r="V46" s="1">
        <v>0.97</v>
      </c>
      <c r="W46" s="1">
        <v>0.97</v>
      </c>
      <c r="Y46" s="1"/>
      <c r="Z46" s="10" t="s">
        <v>447</v>
      </c>
      <c r="AA46" s="1">
        <v>0.98</v>
      </c>
      <c r="AB46" s="1">
        <v>0.98</v>
      </c>
      <c r="AC46" s="1">
        <v>0.98</v>
      </c>
      <c r="AD46" s="1">
        <v>0.98</v>
      </c>
      <c r="AE46" s="1">
        <v>0.98</v>
      </c>
      <c r="AF46" s="1">
        <v>0.98</v>
      </c>
      <c r="AG46" s="1">
        <v>0.98</v>
      </c>
      <c r="AH46" s="1">
        <v>0.98</v>
      </c>
      <c r="AI46" s="1">
        <v>0.98</v>
      </c>
      <c r="AJ46" s="1">
        <v>0.98</v>
      </c>
      <c r="AK46" s="1">
        <v>0.97</v>
      </c>
      <c r="AL46" s="1">
        <v>0.97</v>
      </c>
      <c r="AM46" s="1">
        <v>0.97</v>
      </c>
      <c r="AN46" s="1">
        <v>0.97</v>
      </c>
      <c r="AO46" s="1">
        <v>0.97</v>
      </c>
      <c r="AP46" s="1">
        <v>0.97</v>
      </c>
      <c r="AQ46" s="1">
        <v>0.97</v>
      </c>
      <c r="AR46" s="1">
        <v>0.97</v>
      </c>
      <c r="AS46" s="1">
        <v>0.97</v>
      </c>
      <c r="AT46" s="1">
        <v>0.97</v>
      </c>
      <c r="AU46" s="1">
        <v>0.97</v>
      </c>
      <c r="AW46" s="1"/>
      <c r="AX46" s="10" t="s">
        <v>447</v>
      </c>
      <c r="AY46" s="1">
        <v>0.9</v>
      </c>
      <c r="AZ46" s="1">
        <v>0.89</v>
      </c>
      <c r="BA46" s="1">
        <v>0.89</v>
      </c>
      <c r="BB46" s="1">
        <v>0.89</v>
      </c>
      <c r="BC46" s="1">
        <v>0.88</v>
      </c>
      <c r="BD46" s="1">
        <v>0.88</v>
      </c>
      <c r="BE46" s="1">
        <v>0.87</v>
      </c>
      <c r="BF46" s="1">
        <v>0.86</v>
      </c>
      <c r="BG46" s="1">
        <v>0.86</v>
      </c>
      <c r="BH46" s="1">
        <v>0.86</v>
      </c>
      <c r="BI46" s="1">
        <v>0.86</v>
      </c>
      <c r="BJ46" s="1">
        <v>0.86</v>
      </c>
      <c r="BK46" s="1">
        <v>0.86</v>
      </c>
      <c r="BL46" s="1">
        <v>0.86</v>
      </c>
      <c r="BM46" s="1">
        <v>0.86</v>
      </c>
      <c r="BN46" s="1">
        <v>0.86</v>
      </c>
      <c r="BO46" s="1">
        <v>0.86</v>
      </c>
      <c r="BP46" s="1">
        <v>0.86</v>
      </c>
      <c r="BQ46" s="1">
        <v>0.86</v>
      </c>
      <c r="BR46" s="1">
        <v>0.86</v>
      </c>
      <c r="BS46" s="1">
        <v>0.86</v>
      </c>
      <c r="BU46" s="1"/>
      <c r="BV46" s="10" t="s">
        <v>447</v>
      </c>
      <c r="BW46" s="1">
        <v>0.98</v>
      </c>
      <c r="BX46" s="1">
        <v>0.98</v>
      </c>
      <c r="BY46" s="1">
        <v>0.98</v>
      </c>
      <c r="BZ46" s="1">
        <v>0.97</v>
      </c>
      <c r="CA46" s="1">
        <v>0.97</v>
      </c>
      <c r="CB46" s="1">
        <v>0.97</v>
      </c>
      <c r="CC46" s="1">
        <v>0.97</v>
      </c>
      <c r="CD46" s="1">
        <v>0.97</v>
      </c>
      <c r="CE46" s="1">
        <v>0.97</v>
      </c>
      <c r="CF46" s="1">
        <v>0.97</v>
      </c>
      <c r="CG46" s="1">
        <v>0.97</v>
      </c>
      <c r="CH46" s="1">
        <v>0.97</v>
      </c>
      <c r="CI46" s="1">
        <v>0.97</v>
      </c>
      <c r="CJ46" s="1">
        <v>0.97</v>
      </c>
      <c r="CK46" s="1">
        <v>0.97</v>
      </c>
      <c r="CL46" s="1">
        <v>0.97</v>
      </c>
      <c r="CM46" s="1">
        <v>0.97</v>
      </c>
      <c r="CN46" s="1">
        <v>0.97</v>
      </c>
      <c r="CO46" s="1">
        <v>0.97</v>
      </c>
      <c r="CP46" s="1">
        <v>0.97</v>
      </c>
      <c r="CQ46" s="1">
        <v>0.97</v>
      </c>
      <c r="CS46" s="1"/>
      <c r="CT46" s="10" t="s">
        <v>447</v>
      </c>
      <c r="CU46" s="1">
        <v>0.96</v>
      </c>
      <c r="CV46" s="1">
        <v>0.96</v>
      </c>
      <c r="CW46" s="1">
        <v>0.96</v>
      </c>
      <c r="CX46" s="1">
        <v>0.96</v>
      </c>
      <c r="CY46" s="1">
        <v>0.95</v>
      </c>
      <c r="CZ46" s="1">
        <v>0.95</v>
      </c>
      <c r="DA46" s="1">
        <v>0.95</v>
      </c>
      <c r="DB46" s="1">
        <v>0.95</v>
      </c>
      <c r="DC46" s="1">
        <v>0.95</v>
      </c>
      <c r="DD46" s="1">
        <v>0.96</v>
      </c>
      <c r="DE46" s="1">
        <v>0.96</v>
      </c>
      <c r="DF46" s="1">
        <v>0.96</v>
      </c>
      <c r="DG46" s="1">
        <v>0.96</v>
      </c>
      <c r="DH46" s="1">
        <v>0.96</v>
      </c>
      <c r="DI46" s="1">
        <v>0.96</v>
      </c>
      <c r="DJ46" s="1">
        <v>0.96</v>
      </c>
      <c r="DK46" s="1">
        <v>0.96</v>
      </c>
      <c r="DL46" s="1">
        <v>0.96</v>
      </c>
      <c r="DM46" s="1">
        <v>0.96</v>
      </c>
      <c r="DN46" s="1">
        <v>0.96</v>
      </c>
      <c r="DO46" s="1">
        <v>0.96</v>
      </c>
      <c r="DQ46" s="1"/>
      <c r="DR46" s="10" t="s">
        <v>447</v>
      </c>
      <c r="DS46" s="1">
        <v>0.91</v>
      </c>
      <c r="DT46" s="1">
        <v>0.91</v>
      </c>
      <c r="DU46" s="1">
        <v>0.91</v>
      </c>
      <c r="DV46" s="1">
        <v>0.91</v>
      </c>
      <c r="DW46" s="1">
        <v>0.91</v>
      </c>
      <c r="DX46" s="1">
        <v>0.9</v>
      </c>
      <c r="DY46" s="1">
        <v>0.9</v>
      </c>
      <c r="DZ46" s="1">
        <v>0.89</v>
      </c>
      <c r="EA46" s="1">
        <v>0.89</v>
      </c>
      <c r="EB46" s="1">
        <v>0.9</v>
      </c>
      <c r="EC46" s="1">
        <v>0.9</v>
      </c>
      <c r="ED46" s="1">
        <v>0.9</v>
      </c>
      <c r="EE46" s="1">
        <v>0.9</v>
      </c>
      <c r="EF46" s="1">
        <v>0.9</v>
      </c>
      <c r="EG46" s="1">
        <v>0.9</v>
      </c>
      <c r="EH46" s="1">
        <v>0.9</v>
      </c>
      <c r="EI46" s="1">
        <v>0.9</v>
      </c>
      <c r="EJ46" s="1">
        <v>0.9</v>
      </c>
      <c r="EK46" s="1">
        <v>0.9</v>
      </c>
      <c r="EL46" s="1">
        <v>0.9</v>
      </c>
      <c r="EM46" s="1">
        <v>0.9</v>
      </c>
      <c r="EO46" s="1"/>
      <c r="EP46" s="10" t="s">
        <v>447</v>
      </c>
      <c r="EQ46" s="1">
        <v>0.9</v>
      </c>
      <c r="ER46" s="1">
        <v>0.9</v>
      </c>
      <c r="ES46" s="1">
        <v>0.9</v>
      </c>
      <c r="ET46" s="1">
        <v>0.89</v>
      </c>
      <c r="EU46" s="1">
        <v>0.89</v>
      </c>
      <c r="EV46" s="1">
        <v>0.88</v>
      </c>
      <c r="EW46" s="1">
        <v>0.88</v>
      </c>
      <c r="EX46" s="1">
        <v>0.88</v>
      </c>
      <c r="EY46" s="1">
        <v>0.88</v>
      </c>
      <c r="EZ46" s="1">
        <v>0.88</v>
      </c>
      <c r="FA46" s="1">
        <v>0.88</v>
      </c>
      <c r="FB46" s="1">
        <v>0.88</v>
      </c>
      <c r="FC46" s="1">
        <v>0.88</v>
      </c>
      <c r="FD46" s="1">
        <v>0.88</v>
      </c>
      <c r="FE46" s="1">
        <v>0.88</v>
      </c>
      <c r="FF46" s="1">
        <v>0.88</v>
      </c>
      <c r="FG46" s="1">
        <v>0.88</v>
      </c>
      <c r="FH46" s="1">
        <v>0.88</v>
      </c>
      <c r="FI46" s="1">
        <v>0.88</v>
      </c>
      <c r="FJ46" s="1">
        <v>0.88</v>
      </c>
      <c r="FK46" s="1">
        <v>0.88</v>
      </c>
    </row>
    <row r="47" ht="14.5" spans="1:167">
      <c r="A47" s="1"/>
      <c r="B47" s="16" t="s">
        <v>448</v>
      </c>
      <c r="C47" s="1">
        <v>12.75</v>
      </c>
      <c r="D47" s="1">
        <v>13.24</v>
      </c>
      <c r="E47" s="1">
        <v>13.71</v>
      </c>
      <c r="F47" s="1">
        <v>14.2</v>
      </c>
      <c r="G47" s="1">
        <v>14.65</v>
      </c>
      <c r="H47" s="1">
        <v>15.25</v>
      </c>
      <c r="I47" s="1">
        <v>15.65</v>
      </c>
      <c r="J47" s="1">
        <v>15.87</v>
      </c>
      <c r="K47" s="1">
        <v>16.07</v>
      </c>
      <c r="L47" s="1">
        <v>16.22</v>
      </c>
      <c r="M47" s="1">
        <v>16.46</v>
      </c>
      <c r="N47" s="1">
        <v>16.79</v>
      </c>
      <c r="O47" s="1">
        <v>17.24</v>
      </c>
      <c r="P47" s="1">
        <v>17.67</v>
      </c>
      <c r="Q47" s="1">
        <v>18.14</v>
      </c>
      <c r="R47" s="1">
        <v>18.57</v>
      </c>
      <c r="S47" s="1">
        <v>18.86</v>
      </c>
      <c r="T47" s="1">
        <v>19.07</v>
      </c>
      <c r="U47" s="1">
        <v>19.63</v>
      </c>
      <c r="V47" s="1">
        <v>19.92</v>
      </c>
      <c r="W47" s="1">
        <v>20.07</v>
      </c>
      <c r="Y47" s="1"/>
      <c r="Z47" s="16" t="s">
        <v>448</v>
      </c>
      <c r="AA47" s="1">
        <v>12.39</v>
      </c>
      <c r="AB47" s="1">
        <v>12.92</v>
      </c>
      <c r="AC47" s="1">
        <v>13.55</v>
      </c>
      <c r="AD47" s="1">
        <v>13.77</v>
      </c>
      <c r="AE47" s="1">
        <v>14.37</v>
      </c>
      <c r="AF47" s="1">
        <v>14.86</v>
      </c>
      <c r="AG47" s="1">
        <v>15.24</v>
      </c>
      <c r="AH47" s="1">
        <v>15.44</v>
      </c>
      <c r="AI47" s="1">
        <v>15.66</v>
      </c>
      <c r="AJ47" s="1">
        <v>15.86</v>
      </c>
      <c r="AK47" s="1">
        <v>15.57</v>
      </c>
      <c r="AL47" s="1">
        <v>15.68</v>
      </c>
      <c r="AM47" s="1">
        <v>16.22</v>
      </c>
      <c r="AN47" s="1">
        <v>16.53</v>
      </c>
      <c r="AO47" s="1">
        <v>16.94</v>
      </c>
      <c r="AP47" s="1">
        <v>17.32</v>
      </c>
      <c r="AQ47" s="1">
        <v>17.52</v>
      </c>
      <c r="AR47" s="1">
        <v>17.67</v>
      </c>
      <c r="AS47" s="1">
        <v>17.91</v>
      </c>
      <c r="AT47" s="1">
        <v>18.19</v>
      </c>
      <c r="AU47" s="1">
        <v>18.37</v>
      </c>
      <c r="AW47" s="1"/>
      <c r="AX47" s="16" t="s">
        <v>448</v>
      </c>
      <c r="AY47" s="1">
        <v>13.29</v>
      </c>
      <c r="AZ47" s="1">
        <v>13.91</v>
      </c>
      <c r="BA47" s="1">
        <v>14.3</v>
      </c>
      <c r="BB47" s="1">
        <v>14.69</v>
      </c>
      <c r="BC47" s="1">
        <v>15.21</v>
      </c>
      <c r="BD47" s="1">
        <v>15.88</v>
      </c>
      <c r="BE47" s="1">
        <v>16.11</v>
      </c>
      <c r="BF47" s="1">
        <v>16.44</v>
      </c>
      <c r="BG47" s="1">
        <v>16.46</v>
      </c>
      <c r="BH47" s="1">
        <v>16.76</v>
      </c>
      <c r="BI47" s="1">
        <v>16.3</v>
      </c>
      <c r="BJ47" s="1">
        <v>16.66</v>
      </c>
      <c r="BK47" s="1">
        <v>17.1</v>
      </c>
      <c r="BL47" s="1">
        <v>17.5</v>
      </c>
      <c r="BM47" s="1">
        <v>17.97</v>
      </c>
      <c r="BN47" s="1">
        <v>18.45</v>
      </c>
      <c r="BO47" s="1">
        <v>18.61</v>
      </c>
      <c r="BP47" s="1">
        <v>18.75</v>
      </c>
      <c r="BQ47" s="1">
        <v>18.94</v>
      </c>
      <c r="BR47" s="1">
        <v>19.14</v>
      </c>
      <c r="BS47" s="1">
        <v>19.33</v>
      </c>
      <c r="BU47" s="1"/>
      <c r="BV47" s="16" t="s">
        <v>448</v>
      </c>
      <c r="BW47" s="1">
        <v>12.69</v>
      </c>
      <c r="BX47" s="1">
        <v>13.24</v>
      </c>
      <c r="BY47" s="1">
        <v>13.64</v>
      </c>
      <c r="BZ47" s="1">
        <v>14.14</v>
      </c>
      <c r="CA47" s="1">
        <v>14.51</v>
      </c>
      <c r="CB47" s="1">
        <v>15.05</v>
      </c>
      <c r="CC47" s="1">
        <v>15.18</v>
      </c>
      <c r="CD47" s="1">
        <v>15.76</v>
      </c>
      <c r="CE47" s="1">
        <v>15.8</v>
      </c>
      <c r="CF47" s="1">
        <v>16.06</v>
      </c>
      <c r="CG47" s="1">
        <v>16.22</v>
      </c>
      <c r="CH47" s="1">
        <v>16.41</v>
      </c>
      <c r="CI47" s="1">
        <v>16.96</v>
      </c>
      <c r="CJ47" s="1">
        <v>17.59</v>
      </c>
      <c r="CK47" s="1">
        <v>18.14</v>
      </c>
      <c r="CL47" s="1">
        <v>18.76</v>
      </c>
      <c r="CM47" s="1">
        <v>19.19</v>
      </c>
      <c r="CN47" s="1">
        <v>19.7</v>
      </c>
      <c r="CO47" s="1">
        <v>20.09</v>
      </c>
      <c r="CP47" s="1">
        <v>20.49</v>
      </c>
      <c r="CQ47" s="1">
        <v>20.69</v>
      </c>
      <c r="CS47" s="1"/>
      <c r="CT47" s="16" t="s">
        <v>448</v>
      </c>
      <c r="CU47" s="1">
        <v>12.38</v>
      </c>
      <c r="CV47" s="1">
        <v>12.77</v>
      </c>
      <c r="CW47" s="1">
        <v>13.09</v>
      </c>
      <c r="CX47" s="1">
        <v>13.49</v>
      </c>
      <c r="CY47" s="1">
        <v>13.77</v>
      </c>
      <c r="CZ47" s="1">
        <v>14.44</v>
      </c>
      <c r="DA47" s="1">
        <v>14.61</v>
      </c>
      <c r="DB47" s="1">
        <v>14.73</v>
      </c>
      <c r="DC47" s="1">
        <v>15.02</v>
      </c>
      <c r="DD47" s="1">
        <v>15.18</v>
      </c>
      <c r="DE47" s="1">
        <v>16.36</v>
      </c>
      <c r="DF47" s="1">
        <v>16.33</v>
      </c>
      <c r="DG47" s="1">
        <v>16.92</v>
      </c>
      <c r="DH47" s="1">
        <v>17.34</v>
      </c>
      <c r="DI47" s="1">
        <v>17.95</v>
      </c>
      <c r="DJ47" s="1">
        <v>18.59</v>
      </c>
      <c r="DK47" s="1">
        <v>19.04</v>
      </c>
      <c r="DL47" s="1">
        <v>19.39</v>
      </c>
      <c r="DM47" s="1">
        <v>19.81</v>
      </c>
      <c r="DN47" s="1">
        <v>20.22</v>
      </c>
      <c r="DO47" s="1">
        <v>20.43</v>
      </c>
      <c r="DQ47" s="1"/>
      <c r="DR47" s="16" t="s">
        <v>448</v>
      </c>
      <c r="DS47" s="1">
        <v>13.02</v>
      </c>
      <c r="DT47" s="1">
        <v>13.53</v>
      </c>
      <c r="DU47" s="1">
        <v>13.92</v>
      </c>
      <c r="DV47" s="1">
        <v>14.05</v>
      </c>
      <c r="DW47" s="1">
        <v>14.45</v>
      </c>
      <c r="DX47" s="1">
        <v>14.97</v>
      </c>
      <c r="DY47" s="1">
        <v>15.32</v>
      </c>
      <c r="DZ47" s="1">
        <v>15.29</v>
      </c>
      <c r="EA47" s="1">
        <v>15.27</v>
      </c>
      <c r="EB47" s="1">
        <v>15.25</v>
      </c>
      <c r="EC47" s="1">
        <v>16.49</v>
      </c>
      <c r="ED47" s="1">
        <v>16.62</v>
      </c>
      <c r="EE47" s="1">
        <v>17.28</v>
      </c>
      <c r="EF47" s="1">
        <v>17.75</v>
      </c>
      <c r="EG47" s="1">
        <v>18.34</v>
      </c>
      <c r="EH47" s="1">
        <v>18.94</v>
      </c>
      <c r="EI47" s="1">
        <v>19.28</v>
      </c>
      <c r="EJ47" s="1">
        <v>19.5</v>
      </c>
      <c r="EK47" s="1">
        <v>19.82</v>
      </c>
      <c r="EL47" s="1">
        <v>20.14</v>
      </c>
      <c r="EM47" s="1">
        <v>20.29</v>
      </c>
      <c r="EO47" s="1"/>
      <c r="EP47" s="16" t="s">
        <v>448</v>
      </c>
      <c r="EQ47" s="1">
        <v>12.03</v>
      </c>
      <c r="ER47" s="1">
        <v>12.88</v>
      </c>
      <c r="ES47" s="1">
        <v>13.44</v>
      </c>
      <c r="ET47" s="1">
        <v>13.74</v>
      </c>
      <c r="EU47" s="1">
        <v>14.1</v>
      </c>
      <c r="EV47" s="1">
        <v>14.75</v>
      </c>
      <c r="EW47" s="1">
        <v>14.97</v>
      </c>
      <c r="EX47" s="1">
        <v>15.13</v>
      </c>
      <c r="EY47" s="1">
        <v>15.36</v>
      </c>
      <c r="EZ47" s="1">
        <v>15.35</v>
      </c>
      <c r="FA47" s="1">
        <v>16.11</v>
      </c>
      <c r="FB47" s="1">
        <v>16.11</v>
      </c>
      <c r="FC47" s="1">
        <v>16.58</v>
      </c>
      <c r="FD47" s="1">
        <v>17.15</v>
      </c>
      <c r="FE47" s="1">
        <v>17.74</v>
      </c>
      <c r="FF47" s="1">
        <v>18.32</v>
      </c>
      <c r="FG47" s="1">
        <v>18.68</v>
      </c>
      <c r="FH47" s="1">
        <v>19.02</v>
      </c>
      <c r="FI47" s="1">
        <v>19.37</v>
      </c>
      <c r="FJ47" s="1">
        <v>19.72</v>
      </c>
      <c r="FK47" s="1">
        <v>19.9</v>
      </c>
    </row>
    <row r="48" ht="14.5" spans="1:167">
      <c r="A48" s="1"/>
      <c r="B48" s="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O48" s="1"/>
      <c r="EP48" s="1"/>
      <c r="EQ48" s="61"/>
      <c r="ER48" s="61"/>
      <c r="ES48" s="61"/>
      <c r="ET48" s="61"/>
      <c r="EU48" s="61"/>
      <c r="EV48" s="61"/>
      <c r="EW48" s="61"/>
      <c r="EX48" s="61"/>
      <c r="EY48" s="61"/>
      <c r="EZ48" s="61"/>
      <c r="FA48" s="61"/>
      <c r="FB48" s="61"/>
      <c r="FC48" s="61"/>
      <c r="FD48" s="61"/>
      <c r="FE48" s="61"/>
      <c r="FF48" s="61"/>
      <c r="FG48" s="61"/>
      <c r="FH48" s="61"/>
      <c r="FI48" s="61"/>
      <c r="FJ48" s="61"/>
      <c r="FK48" s="61"/>
    </row>
    <row r="49" ht="14.5" spans="1:167">
      <c r="A49" s="1"/>
      <c r="B49" s="8" t="s">
        <v>452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Y49" s="1"/>
      <c r="Z49" s="8" t="s">
        <v>452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1"/>
      <c r="AX49" s="8" t="s">
        <v>452</v>
      </c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U49" s="1"/>
      <c r="BV49" s="8" t="s">
        <v>452</v>
      </c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S49" s="1"/>
      <c r="CT49" s="8" t="s">
        <v>452</v>
      </c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Q49" s="1"/>
      <c r="DR49" s="8" t="s">
        <v>452</v>
      </c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O49" s="1"/>
      <c r="EP49" s="8" t="s">
        <v>452</v>
      </c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</row>
    <row r="50" ht="14.5" spans="1:167">
      <c r="A50" s="1"/>
      <c r="B50" s="10" t="s">
        <v>446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Y50" s="1"/>
      <c r="Z50" s="10" t="s">
        <v>446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W50" s="1"/>
      <c r="AX50" s="10" t="s">
        <v>446</v>
      </c>
      <c r="AY50" s="1">
        <v>172.9</v>
      </c>
      <c r="AZ50" s="1">
        <v>169.6</v>
      </c>
      <c r="BA50" s="1">
        <v>165.7</v>
      </c>
      <c r="BB50" s="1">
        <v>161.5</v>
      </c>
      <c r="BC50" s="1">
        <v>157.6</v>
      </c>
      <c r="BD50" s="1">
        <v>154.1</v>
      </c>
      <c r="BE50" s="1">
        <v>150</v>
      </c>
      <c r="BF50" s="1">
        <v>146</v>
      </c>
      <c r="BG50" s="1">
        <v>142.5</v>
      </c>
      <c r="BH50" s="1">
        <v>138.8</v>
      </c>
      <c r="BI50" s="1">
        <v>133.7</v>
      </c>
      <c r="BJ50" s="1">
        <v>129.9</v>
      </c>
      <c r="BK50" s="1">
        <v>127.6</v>
      </c>
      <c r="BL50" s="1">
        <v>124</v>
      </c>
      <c r="BM50" s="1">
        <v>120.9</v>
      </c>
      <c r="BN50" s="1">
        <v>118.7</v>
      </c>
      <c r="BO50" s="1">
        <v>117.9</v>
      </c>
      <c r="BP50" s="1">
        <v>116.3</v>
      </c>
      <c r="BQ50" s="1">
        <v>117.2</v>
      </c>
      <c r="BR50" s="1">
        <v>119</v>
      </c>
      <c r="BS50" s="1">
        <v>120.4</v>
      </c>
      <c r="BU50" s="1"/>
      <c r="BV50" s="10" t="s">
        <v>446</v>
      </c>
      <c r="BW50" s="1">
        <v>20</v>
      </c>
      <c r="BX50" s="1">
        <v>20.4</v>
      </c>
      <c r="BY50" s="1">
        <v>20.8</v>
      </c>
      <c r="BZ50" s="1">
        <v>21.3</v>
      </c>
      <c r="CA50" s="1">
        <v>21.7</v>
      </c>
      <c r="CB50" s="1">
        <v>22.1</v>
      </c>
      <c r="CC50" s="1">
        <v>22.5</v>
      </c>
      <c r="CD50" s="1">
        <v>23</v>
      </c>
      <c r="CE50" s="1">
        <v>23.6</v>
      </c>
      <c r="CF50" s="1">
        <v>24.3</v>
      </c>
      <c r="CG50" s="1">
        <v>24.3</v>
      </c>
      <c r="CH50" s="1">
        <v>24.9</v>
      </c>
      <c r="CI50" s="1">
        <v>25.2</v>
      </c>
      <c r="CJ50" s="1">
        <v>25.7</v>
      </c>
      <c r="CK50" s="1">
        <v>25.6</v>
      </c>
      <c r="CL50" s="1">
        <v>26</v>
      </c>
      <c r="CM50" s="1">
        <v>26.5</v>
      </c>
      <c r="CN50" s="1">
        <v>26.5</v>
      </c>
      <c r="CO50" s="1">
        <v>26.8</v>
      </c>
      <c r="CP50" s="1">
        <v>27</v>
      </c>
      <c r="CQ50" s="1">
        <v>27.1</v>
      </c>
      <c r="CS50" s="1"/>
      <c r="CT50" s="10" t="s">
        <v>446</v>
      </c>
      <c r="CU50" s="1">
        <v>12.1</v>
      </c>
      <c r="CV50" s="1">
        <v>14.1</v>
      </c>
      <c r="CW50" s="1">
        <v>16.5</v>
      </c>
      <c r="CX50" s="1">
        <v>19.4</v>
      </c>
      <c r="CY50" s="1">
        <v>22.8</v>
      </c>
      <c r="CZ50" s="1">
        <v>26.8</v>
      </c>
      <c r="DA50" s="1">
        <v>31.4</v>
      </c>
      <c r="DB50" s="1">
        <v>37.4</v>
      </c>
      <c r="DC50" s="1">
        <v>44.7</v>
      </c>
      <c r="DD50" s="1">
        <v>53.4</v>
      </c>
      <c r="DE50" s="1">
        <v>63.4</v>
      </c>
      <c r="DF50" s="1">
        <v>75.2</v>
      </c>
      <c r="DG50" s="1">
        <v>85.6</v>
      </c>
      <c r="DH50" s="1">
        <v>96.4</v>
      </c>
      <c r="DI50" s="1">
        <v>108.2</v>
      </c>
      <c r="DJ50" s="1">
        <v>117.5</v>
      </c>
      <c r="DK50" s="1">
        <v>123.8</v>
      </c>
      <c r="DL50" s="1">
        <v>128.5</v>
      </c>
      <c r="DM50" s="1">
        <v>131.4</v>
      </c>
      <c r="DN50" s="1">
        <v>132.2</v>
      </c>
      <c r="DO50" s="1">
        <v>133.3</v>
      </c>
      <c r="DQ50" s="1"/>
      <c r="DR50" s="10" t="s">
        <v>446</v>
      </c>
      <c r="DS50" s="1">
        <v>86.9</v>
      </c>
      <c r="DT50" s="1">
        <v>89.8</v>
      </c>
      <c r="DU50" s="1">
        <v>92.5</v>
      </c>
      <c r="DV50" s="1">
        <v>95.1</v>
      </c>
      <c r="DW50" s="1">
        <v>97.8</v>
      </c>
      <c r="DX50" s="1">
        <v>101.3</v>
      </c>
      <c r="DY50" s="1">
        <v>106.4</v>
      </c>
      <c r="DZ50" s="1">
        <v>110.4</v>
      </c>
      <c r="EA50" s="1">
        <v>113.8</v>
      </c>
      <c r="EB50" s="1">
        <v>117.8</v>
      </c>
      <c r="EC50" s="1">
        <v>122</v>
      </c>
      <c r="ED50" s="1">
        <v>125.9</v>
      </c>
      <c r="EE50" s="1">
        <v>127.5</v>
      </c>
      <c r="EF50" s="1">
        <v>131.6</v>
      </c>
      <c r="EG50" s="1">
        <v>134.3</v>
      </c>
      <c r="EH50" s="1">
        <v>136.9</v>
      </c>
      <c r="EI50" s="1">
        <v>138.2</v>
      </c>
      <c r="EJ50" s="1">
        <v>138.7</v>
      </c>
      <c r="EK50" s="1">
        <v>141.3</v>
      </c>
      <c r="EL50" s="1">
        <v>143.8</v>
      </c>
      <c r="EM50" s="1">
        <v>146.1</v>
      </c>
      <c r="EO50" s="1"/>
      <c r="EP50" s="10" t="s">
        <v>446</v>
      </c>
      <c r="EQ50" s="1">
        <v>15.7</v>
      </c>
      <c r="ER50" s="1">
        <v>15.2</v>
      </c>
      <c r="ES50" s="1">
        <v>14.8</v>
      </c>
      <c r="ET50" s="1">
        <v>14.5</v>
      </c>
      <c r="EU50" s="1">
        <v>14.2</v>
      </c>
      <c r="EV50" s="1">
        <v>13.9</v>
      </c>
      <c r="EW50" s="1">
        <v>13.4</v>
      </c>
      <c r="EX50" s="1">
        <v>13.5</v>
      </c>
      <c r="EY50" s="1">
        <v>13</v>
      </c>
      <c r="EZ50" s="1">
        <v>12.9</v>
      </c>
      <c r="FA50" s="1">
        <v>12.2</v>
      </c>
      <c r="FB50" s="1">
        <v>12</v>
      </c>
      <c r="FC50" s="1">
        <v>11.8</v>
      </c>
      <c r="FD50" s="1">
        <v>11.4</v>
      </c>
      <c r="FE50" s="1">
        <v>11</v>
      </c>
      <c r="FF50" s="1">
        <v>10.7</v>
      </c>
      <c r="FG50" s="1">
        <v>10.7</v>
      </c>
      <c r="FH50" s="1">
        <v>10.6</v>
      </c>
      <c r="FI50" s="1">
        <v>10.7</v>
      </c>
      <c r="FJ50" s="1">
        <v>10.9</v>
      </c>
      <c r="FK50" s="1">
        <v>11.1</v>
      </c>
    </row>
    <row r="51" ht="14.5" spans="1:167">
      <c r="A51" s="1"/>
      <c r="B51" s="10" t="s">
        <v>447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6.4</v>
      </c>
      <c r="K51" s="1">
        <v>13</v>
      </c>
      <c r="L51" s="1">
        <v>19.7</v>
      </c>
      <c r="M51" s="1">
        <v>26.2</v>
      </c>
      <c r="N51" s="1">
        <v>32.9</v>
      </c>
      <c r="O51" s="1">
        <v>33.1</v>
      </c>
      <c r="P51" s="1">
        <v>33.5</v>
      </c>
      <c r="Q51" s="1">
        <v>33.5</v>
      </c>
      <c r="R51" s="1">
        <v>33.7</v>
      </c>
      <c r="S51" s="1">
        <v>33.9</v>
      </c>
      <c r="T51" s="1">
        <v>34</v>
      </c>
      <c r="U51" s="1">
        <v>34.4</v>
      </c>
      <c r="V51" s="1">
        <v>34.8</v>
      </c>
      <c r="W51" s="1">
        <v>35.1</v>
      </c>
      <c r="Y51" s="1"/>
      <c r="Z51" s="10" t="s">
        <v>447</v>
      </c>
      <c r="AA51" s="1">
        <v>30</v>
      </c>
      <c r="AB51" s="1">
        <v>30.3</v>
      </c>
      <c r="AC51" s="1">
        <v>30.7</v>
      </c>
      <c r="AD51" s="1">
        <v>31.1</v>
      </c>
      <c r="AE51" s="1">
        <v>31.5</v>
      </c>
      <c r="AF51" s="1">
        <v>31.9</v>
      </c>
      <c r="AG51" s="1">
        <v>32.3</v>
      </c>
      <c r="AH51" s="1">
        <v>43.9</v>
      </c>
      <c r="AI51" s="1">
        <v>56</v>
      </c>
      <c r="AJ51" s="1">
        <v>68.4</v>
      </c>
      <c r="AK51" s="1">
        <v>78.5</v>
      </c>
      <c r="AL51" s="1">
        <v>90.9</v>
      </c>
      <c r="AM51" s="1">
        <v>91.9</v>
      </c>
      <c r="AN51" s="1">
        <v>93.9</v>
      </c>
      <c r="AO51" s="1">
        <v>94.9</v>
      </c>
      <c r="AP51" s="1">
        <v>95.8</v>
      </c>
      <c r="AQ51" s="1">
        <v>96.7</v>
      </c>
      <c r="AR51" s="1">
        <v>96.1</v>
      </c>
      <c r="AS51" s="1">
        <v>97.1</v>
      </c>
      <c r="AT51" s="1">
        <v>98</v>
      </c>
      <c r="AU51" s="1">
        <v>98.7</v>
      </c>
      <c r="AW51" s="1"/>
      <c r="AX51" s="10" t="s">
        <v>447</v>
      </c>
      <c r="AY51" s="1">
        <v>412.5</v>
      </c>
      <c r="AZ51" s="1">
        <v>436.1</v>
      </c>
      <c r="BA51" s="1">
        <v>454.3</v>
      </c>
      <c r="BB51" s="1">
        <v>473.6</v>
      </c>
      <c r="BC51" s="1">
        <v>503.7</v>
      </c>
      <c r="BD51" s="1">
        <v>556.4</v>
      </c>
      <c r="BE51" s="1">
        <v>592.1</v>
      </c>
      <c r="BF51" s="1">
        <v>637.1</v>
      </c>
      <c r="BG51" s="1">
        <v>682.2</v>
      </c>
      <c r="BH51" s="1">
        <v>710.8</v>
      </c>
      <c r="BI51" s="1">
        <v>708.3</v>
      </c>
      <c r="BJ51" s="1">
        <v>713.4</v>
      </c>
      <c r="BK51" s="1">
        <v>723.8</v>
      </c>
      <c r="BL51" s="1">
        <v>729.4</v>
      </c>
      <c r="BM51" s="1">
        <v>737.8</v>
      </c>
      <c r="BN51" s="1">
        <v>745.5</v>
      </c>
      <c r="BO51" s="1">
        <v>755.7</v>
      </c>
      <c r="BP51" s="1">
        <v>761.1</v>
      </c>
      <c r="BQ51" s="1">
        <v>773.3</v>
      </c>
      <c r="BR51" s="1">
        <v>785.4</v>
      </c>
      <c r="BS51" s="1">
        <v>794.7</v>
      </c>
      <c r="BU51" s="1"/>
      <c r="BV51" s="10" t="s">
        <v>447</v>
      </c>
      <c r="BW51" s="1">
        <v>10.8</v>
      </c>
      <c r="BX51" s="1">
        <v>10.7</v>
      </c>
      <c r="BY51" s="1">
        <v>10.7</v>
      </c>
      <c r="BZ51" s="1">
        <v>11.7</v>
      </c>
      <c r="CA51" s="1">
        <v>11.9</v>
      </c>
      <c r="CB51" s="1">
        <v>12.4</v>
      </c>
      <c r="CC51" s="1">
        <v>13.3</v>
      </c>
      <c r="CD51" s="1">
        <v>14.4</v>
      </c>
      <c r="CE51" s="1">
        <v>14.8</v>
      </c>
      <c r="CF51" s="1">
        <v>15.8</v>
      </c>
      <c r="CG51" s="1">
        <v>16.1</v>
      </c>
      <c r="CH51" s="1">
        <v>16.5</v>
      </c>
      <c r="CI51" s="1">
        <v>16.6</v>
      </c>
      <c r="CJ51" s="1">
        <v>16.8</v>
      </c>
      <c r="CK51" s="1">
        <v>16.6</v>
      </c>
      <c r="CL51" s="1">
        <v>16.7</v>
      </c>
      <c r="CM51" s="1">
        <v>17</v>
      </c>
      <c r="CN51" s="1">
        <v>16.9</v>
      </c>
      <c r="CO51" s="1">
        <v>17</v>
      </c>
      <c r="CP51" s="1">
        <v>17.2</v>
      </c>
      <c r="CQ51" s="1">
        <v>17.2</v>
      </c>
      <c r="CS51" s="1"/>
      <c r="CT51" s="10" t="s">
        <v>447</v>
      </c>
      <c r="CU51" s="1">
        <v>13.6</v>
      </c>
      <c r="CV51" s="1">
        <v>14.3</v>
      </c>
      <c r="CW51" s="1">
        <v>15.1</v>
      </c>
      <c r="CX51" s="1">
        <v>15</v>
      </c>
      <c r="CY51" s="1">
        <v>18.1</v>
      </c>
      <c r="CZ51" s="1">
        <v>18.9</v>
      </c>
      <c r="DA51" s="1">
        <v>18.8</v>
      </c>
      <c r="DB51" s="1">
        <v>19.3</v>
      </c>
      <c r="DC51" s="1">
        <v>19.8</v>
      </c>
      <c r="DD51" s="1">
        <v>16.9</v>
      </c>
      <c r="DE51" s="1">
        <v>16.6</v>
      </c>
      <c r="DF51" s="1">
        <v>17.4</v>
      </c>
      <c r="DG51" s="1">
        <v>17.6</v>
      </c>
      <c r="DH51" s="1">
        <v>17.6</v>
      </c>
      <c r="DI51" s="1">
        <v>17.8</v>
      </c>
      <c r="DJ51" s="1">
        <v>17.9</v>
      </c>
      <c r="DK51" s="1">
        <v>18.1</v>
      </c>
      <c r="DL51" s="1">
        <v>18</v>
      </c>
      <c r="DM51" s="1">
        <v>18.1</v>
      </c>
      <c r="DN51" s="1">
        <v>18.2</v>
      </c>
      <c r="DO51" s="1">
        <v>18.4</v>
      </c>
      <c r="DQ51" s="1"/>
      <c r="DR51" s="10" t="s">
        <v>447</v>
      </c>
      <c r="DS51" s="1">
        <v>91.5</v>
      </c>
      <c r="DT51" s="1">
        <v>93.7</v>
      </c>
      <c r="DU51" s="1">
        <v>94.4</v>
      </c>
      <c r="DV51" s="1">
        <v>99.7</v>
      </c>
      <c r="DW51" s="1">
        <v>111.2</v>
      </c>
      <c r="DX51" s="1">
        <v>115.5</v>
      </c>
      <c r="DY51" s="1">
        <v>126</v>
      </c>
      <c r="DZ51" s="1">
        <v>136.3</v>
      </c>
      <c r="EA51" s="1">
        <v>139.9</v>
      </c>
      <c r="EB51" s="1">
        <v>139.9</v>
      </c>
      <c r="EC51" s="1">
        <v>147</v>
      </c>
      <c r="ED51" s="1">
        <v>149.4</v>
      </c>
      <c r="EE51" s="1">
        <v>150.3</v>
      </c>
      <c r="EF51" s="1">
        <v>154</v>
      </c>
      <c r="EG51" s="1">
        <v>155.9</v>
      </c>
      <c r="EH51" s="1">
        <v>158</v>
      </c>
      <c r="EI51" s="1">
        <v>158.9</v>
      </c>
      <c r="EJ51" s="1">
        <v>158.9</v>
      </c>
      <c r="EK51" s="1">
        <v>161.7</v>
      </c>
      <c r="EL51" s="1">
        <v>164.5</v>
      </c>
      <c r="EM51" s="1">
        <v>167.2</v>
      </c>
      <c r="EO51" s="1"/>
      <c r="EP51" s="10" t="s">
        <v>447</v>
      </c>
      <c r="EQ51" s="1">
        <v>130.9</v>
      </c>
      <c r="ER51" s="1">
        <v>140.9</v>
      </c>
      <c r="ES51" s="1">
        <v>148.4</v>
      </c>
      <c r="ET51" s="1">
        <v>156.7</v>
      </c>
      <c r="EU51" s="1">
        <v>171.1</v>
      </c>
      <c r="EV51" s="1">
        <v>177.8</v>
      </c>
      <c r="EW51" s="1">
        <v>184.3</v>
      </c>
      <c r="EX51" s="1">
        <v>202.9</v>
      </c>
      <c r="EY51" s="1">
        <v>210.1</v>
      </c>
      <c r="EZ51" s="1">
        <v>218.2</v>
      </c>
      <c r="FA51" s="1">
        <v>224</v>
      </c>
      <c r="FB51" s="1">
        <v>228.9</v>
      </c>
      <c r="FC51" s="1">
        <v>231.4</v>
      </c>
      <c r="FD51" s="1">
        <v>231.7</v>
      </c>
      <c r="FE51" s="1">
        <v>231.9</v>
      </c>
      <c r="FF51" s="1">
        <v>234.8</v>
      </c>
      <c r="FG51" s="1">
        <v>238.5</v>
      </c>
      <c r="FH51" s="1">
        <v>245.1</v>
      </c>
      <c r="FI51" s="1">
        <v>249.4</v>
      </c>
      <c r="FJ51" s="1">
        <v>253.8</v>
      </c>
      <c r="FK51" s="1">
        <v>257</v>
      </c>
    </row>
    <row r="52" ht="14.5" spans="1:167">
      <c r="A52" s="1"/>
      <c r="B52" s="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O52" s="1"/>
      <c r="EP52" s="1"/>
      <c r="EQ52" s="61"/>
      <c r="ER52" s="61"/>
      <c r="ES52" s="61"/>
      <c r="ET52" s="61"/>
      <c r="EU52" s="61"/>
      <c r="EV52" s="61"/>
      <c r="EW52" s="61"/>
      <c r="EX52" s="61"/>
      <c r="EY52" s="61"/>
      <c r="EZ52" s="61"/>
      <c r="FA52" s="61"/>
      <c r="FB52" s="61"/>
      <c r="FC52" s="61"/>
      <c r="FD52" s="61"/>
      <c r="FE52" s="61"/>
      <c r="FF52" s="61"/>
      <c r="FG52" s="61"/>
      <c r="FH52" s="61"/>
      <c r="FI52" s="61"/>
      <c r="FJ52" s="61"/>
      <c r="FK52" s="61"/>
    </row>
    <row r="53" ht="104" spans="1:167">
      <c r="A53" s="1"/>
      <c r="B53" s="13" t="s">
        <v>453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Y53" s="1"/>
      <c r="Z53" s="13" t="s">
        <v>453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1"/>
      <c r="AX53" s="13" t="s">
        <v>453</v>
      </c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U53" s="1"/>
      <c r="BV53" s="13" t="s">
        <v>453</v>
      </c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S53" s="1"/>
      <c r="CT53" s="13" t="s">
        <v>453</v>
      </c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Q53" s="1"/>
      <c r="DR53" s="13" t="s">
        <v>453</v>
      </c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O53" s="1"/>
      <c r="EP53" s="13" t="s">
        <v>453</v>
      </c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</row>
    <row r="54" ht="14.5" spans="1:167">
      <c r="A54" s="1"/>
      <c r="B54" s="10" t="s">
        <v>446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Y54" s="1"/>
      <c r="Z54" s="10" t="s">
        <v>446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W54" s="1"/>
      <c r="AX54" s="10" t="s">
        <v>446</v>
      </c>
      <c r="AY54" s="1">
        <v>0.04</v>
      </c>
      <c r="AZ54" s="1">
        <v>0.04</v>
      </c>
      <c r="BA54" s="1">
        <v>0.04</v>
      </c>
      <c r="BB54" s="1">
        <v>0.04</v>
      </c>
      <c r="BC54" s="1">
        <v>0.03</v>
      </c>
      <c r="BD54" s="1">
        <v>0.03</v>
      </c>
      <c r="BE54" s="1">
        <v>0.03</v>
      </c>
      <c r="BF54" s="1">
        <v>0.03</v>
      </c>
      <c r="BG54" s="1">
        <v>0.03</v>
      </c>
      <c r="BH54" s="1">
        <v>0.03</v>
      </c>
      <c r="BI54" s="1">
        <v>0.03</v>
      </c>
      <c r="BJ54" s="1">
        <v>0.03</v>
      </c>
      <c r="BK54" s="1">
        <v>0.03</v>
      </c>
      <c r="BL54" s="1">
        <v>0.02</v>
      </c>
      <c r="BM54" s="1">
        <v>0.02</v>
      </c>
      <c r="BN54" s="1">
        <v>0.02</v>
      </c>
      <c r="BO54" s="1">
        <v>0.02</v>
      </c>
      <c r="BP54" s="1">
        <v>0.02</v>
      </c>
      <c r="BQ54" s="1">
        <v>0.02</v>
      </c>
      <c r="BR54" s="1">
        <v>0.02</v>
      </c>
      <c r="BS54" s="1">
        <v>0.02</v>
      </c>
      <c r="BU54" s="1"/>
      <c r="BV54" s="10" t="s">
        <v>446</v>
      </c>
      <c r="BW54" s="1">
        <v>0.05</v>
      </c>
      <c r="BX54" s="1">
        <v>0.05</v>
      </c>
      <c r="BY54" s="1">
        <v>0.05</v>
      </c>
      <c r="BZ54" s="1">
        <v>0.05</v>
      </c>
      <c r="CA54" s="1">
        <v>0.05</v>
      </c>
      <c r="CB54" s="1">
        <v>0.05</v>
      </c>
      <c r="CC54" s="1">
        <v>0.05</v>
      </c>
      <c r="CD54" s="1">
        <v>0.05</v>
      </c>
      <c r="CE54" s="1">
        <v>0.05</v>
      </c>
      <c r="CF54" s="1">
        <v>0.05</v>
      </c>
      <c r="CG54" s="1">
        <v>0.05</v>
      </c>
      <c r="CH54" s="1">
        <v>0.05</v>
      </c>
      <c r="CI54" s="1">
        <v>0.05</v>
      </c>
      <c r="CJ54" s="1">
        <v>0.05</v>
      </c>
      <c r="CK54" s="1">
        <v>0.05</v>
      </c>
      <c r="CL54" s="1">
        <v>0.05</v>
      </c>
      <c r="CM54" s="1">
        <v>0.05</v>
      </c>
      <c r="CN54" s="1">
        <v>0.05</v>
      </c>
      <c r="CO54" s="1">
        <v>0.06</v>
      </c>
      <c r="CP54" s="1">
        <v>0.06</v>
      </c>
      <c r="CQ54" s="1">
        <v>0.06</v>
      </c>
      <c r="CS54" s="1"/>
      <c r="CT54" s="10" t="s">
        <v>446</v>
      </c>
      <c r="CU54" s="1">
        <v>0.03</v>
      </c>
      <c r="CV54" s="1">
        <v>0.04</v>
      </c>
      <c r="CW54" s="1">
        <v>0.04</v>
      </c>
      <c r="CX54" s="1">
        <v>0.05</v>
      </c>
      <c r="CY54" s="1">
        <v>0.06</v>
      </c>
      <c r="CZ54" s="1">
        <v>0.07</v>
      </c>
      <c r="DA54" s="1">
        <v>0.08</v>
      </c>
      <c r="DB54" s="1">
        <v>0.1</v>
      </c>
      <c r="DC54" s="1">
        <v>0.11</v>
      </c>
      <c r="DD54" s="1">
        <v>0.13</v>
      </c>
      <c r="DE54" s="1">
        <v>0.16</v>
      </c>
      <c r="DF54" s="1">
        <v>0.18</v>
      </c>
      <c r="DG54" s="1">
        <v>0.2</v>
      </c>
      <c r="DH54" s="1">
        <v>0.23</v>
      </c>
      <c r="DI54" s="1">
        <v>0.26</v>
      </c>
      <c r="DJ54" s="1">
        <v>0.28</v>
      </c>
      <c r="DK54" s="1">
        <v>0.29</v>
      </c>
      <c r="DL54" s="1">
        <v>0.3</v>
      </c>
      <c r="DM54" s="1">
        <v>0.3</v>
      </c>
      <c r="DN54" s="1">
        <v>0.3</v>
      </c>
      <c r="DO54" s="1">
        <v>0.3</v>
      </c>
      <c r="DQ54" s="1"/>
      <c r="DR54" s="10" t="s">
        <v>446</v>
      </c>
      <c r="DS54" s="1">
        <v>0.08</v>
      </c>
      <c r="DT54" s="1">
        <v>0.08</v>
      </c>
      <c r="DU54" s="1">
        <v>0.08</v>
      </c>
      <c r="DV54" s="1">
        <v>0.08</v>
      </c>
      <c r="DW54" s="1">
        <v>0.08</v>
      </c>
      <c r="DX54" s="1">
        <v>0.08</v>
      </c>
      <c r="DY54" s="1">
        <v>0.08</v>
      </c>
      <c r="DZ54" s="1">
        <v>0.08</v>
      </c>
      <c r="EA54" s="1">
        <v>0.08</v>
      </c>
      <c r="EB54" s="1">
        <v>0.09</v>
      </c>
      <c r="EC54" s="1">
        <v>0.09</v>
      </c>
      <c r="ED54" s="1">
        <v>0.09</v>
      </c>
      <c r="EE54" s="1">
        <v>0.09</v>
      </c>
      <c r="EF54" s="1">
        <v>0.09</v>
      </c>
      <c r="EG54" s="1">
        <v>0.09</v>
      </c>
      <c r="EH54" s="1">
        <v>0.09</v>
      </c>
      <c r="EI54" s="1">
        <v>0.09</v>
      </c>
      <c r="EJ54" s="1">
        <v>0.09</v>
      </c>
      <c r="EK54" s="1">
        <v>0.09</v>
      </c>
      <c r="EL54" s="1">
        <v>0.09</v>
      </c>
      <c r="EM54" s="1">
        <v>0.09</v>
      </c>
      <c r="EO54" s="1"/>
      <c r="EP54" s="10" t="s">
        <v>446</v>
      </c>
      <c r="EQ54" s="1">
        <v>0.01</v>
      </c>
      <c r="ER54" s="1">
        <v>0.01</v>
      </c>
      <c r="ES54" s="1">
        <v>0.01</v>
      </c>
      <c r="ET54" s="1">
        <v>0.01</v>
      </c>
      <c r="EU54" s="1">
        <v>0.01</v>
      </c>
      <c r="EV54" s="1">
        <v>0.01</v>
      </c>
      <c r="EW54" s="1">
        <v>0.01</v>
      </c>
      <c r="EX54" s="1">
        <v>0.01</v>
      </c>
      <c r="EY54" s="1">
        <v>0.01</v>
      </c>
      <c r="EZ54" s="1">
        <v>0.01</v>
      </c>
      <c r="FA54" s="1">
        <v>0.01</v>
      </c>
      <c r="FB54" s="1">
        <v>0.01</v>
      </c>
      <c r="FC54" s="1">
        <v>0.01</v>
      </c>
      <c r="FD54" s="1">
        <v>0.01</v>
      </c>
      <c r="FE54" s="1">
        <v>0.01</v>
      </c>
      <c r="FF54" s="1">
        <v>0.01</v>
      </c>
      <c r="FG54" s="1">
        <v>0.01</v>
      </c>
      <c r="FH54" s="1">
        <v>0.01</v>
      </c>
      <c r="FI54" s="1">
        <v>0.01</v>
      </c>
      <c r="FJ54" s="1">
        <v>0.01</v>
      </c>
      <c r="FK54" s="1">
        <v>0.01</v>
      </c>
    </row>
    <row r="55" ht="14.5" spans="1:167">
      <c r="A55" s="1"/>
      <c r="B55" s="10" t="s">
        <v>447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0.01</v>
      </c>
      <c r="K55" s="1">
        <v>0.01</v>
      </c>
      <c r="L55" s="1">
        <v>0.02</v>
      </c>
      <c r="M55" s="1">
        <v>0.03</v>
      </c>
      <c r="N55" s="1">
        <v>0.03</v>
      </c>
      <c r="O55" s="1">
        <v>0.03</v>
      </c>
      <c r="P55" s="1">
        <v>0.03</v>
      </c>
      <c r="Q55" s="1">
        <v>0.03</v>
      </c>
      <c r="R55" s="1">
        <v>0.03</v>
      </c>
      <c r="S55" s="1">
        <v>0.03</v>
      </c>
      <c r="T55" s="1">
        <v>0.03</v>
      </c>
      <c r="U55" s="1">
        <v>0.03</v>
      </c>
      <c r="V55" s="1">
        <v>0.03</v>
      </c>
      <c r="W55" s="1">
        <v>0.03</v>
      </c>
      <c r="Y55" s="1"/>
      <c r="Z55" s="10" t="s">
        <v>447</v>
      </c>
      <c r="AA55" s="1">
        <v>0.01</v>
      </c>
      <c r="AB55" s="1">
        <v>0.01</v>
      </c>
      <c r="AC55" s="1">
        <v>0.01</v>
      </c>
      <c r="AD55" s="1">
        <v>0.01</v>
      </c>
      <c r="AE55" s="1">
        <v>0.01</v>
      </c>
      <c r="AF55" s="1">
        <v>0.01</v>
      </c>
      <c r="AG55" s="1">
        <v>0.01</v>
      </c>
      <c r="AH55" s="1">
        <v>0.01</v>
      </c>
      <c r="AI55" s="1">
        <v>0.02</v>
      </c>
      <c r="AJ55" s="1">
        <v>0.02</v>
      </c>
      <c r="AK55" s="1">
        <v>0.02</v>
      </c>
      <c r="AL55" s="1">
        <v>0.03</v>
      </c>
      <c r="AM55" s="1">
        <v>0.03</v>
      </c>
      <c r="AN55" s="1">
        <v>0.03</v>
      </c>
      <c r="AO55" s="1">
        <v>0.03</v>
      </c>
      <c r="AP55" s="1">
        <v>0.03</v>
      </c>
      <c r="AQ55" s="1">
        <v>0.03</v>
      </c>
      <c r="AR55" s="1">
        <v>0.03</v>
      </c>
      <c r="AS55" s="1">
        <v>0.03</v>
      </c>
      <c r="AT55" s="1">
        <v>0.03</v>
      </c>
      <c r="AU55" s="1">
        <v>0.03</v>
      </c>
      <c r="AW55" s="1"/>
      <c r="AX55" s="10" t="s">
        <v>447</v>
      </c>
      <c r="AY55" s="1">
        <v>0.1</v>
      </c>
      <c r="AZ55" s="1">
        <v>0.1</v>
      </c>
      <c r="BA55" s="1">
        <v>0.1</v>
      </c>
      <c r="BB55" s="1">
        <v>0.1</v>
      </c>
      <c r="BC55" s="1">
        <v>0.11</v>
      </c>
      <c r="BD55" s="1">
        <v>0.12</v>
      </c>
      <c r="BE55" s="1">
        <v>0.13</v>
      </c>
      <c r="BF55" s="1">
        <v>0.13</v>
      </c>
      <c r="BG55" s="1">
        <v>0.14</v>
      </c>
      <c r="BH55" s="1">
        <v>0.14</v>
      </c>
      <c r="BI55" s="1">
        <v>0.14</v>
      </c>
      <c r="BJ55" s="1">
        <v>0.14</v>
      </c>
      <c r="BK55" s="1">
        <v>0.14</v>
      </c>
      <c r="BL55" s="1">
        <v>0.14</v>
      </c>
      <c r="BM55" s="1">
        <v>0.14</v>
      </c>
      <c r="BN55" s="1">
        <v>0.14</v>
      </c>
      <c r="BO55" s="1">
        <v>0.14</v>
      </c>
      <c r="BP55" s="1">
        <v>0.14</v>
      </c>
      <c r="BQ55" s="1">
        <v>0.14</v>
      </c>
      <c r="BR55" s="1">
        <v>0.14</v>
      </c>
      <c r="BS55" s="1">
        <v>0.14</v>
      </c>
      <c r="BU55" s="1"/>
      <c r="BV55" s="10" t="s">
        <v>447</v>
      </c>
      <c r="BW55" s="1">
        <v>0.03</v>
      </c>
      <c r="BX55" s="1">
        <v>0.02</v>
      </c>
      <c r="BY55" s="1">
        <v>0.02</v>
      </c>
      <c r="BZ55" s="1">
        <v>0.03</v>
      </c>
      <c r="CA55" s="1">
        <v>0.03</v>
      </c>
      <c r="CB55" s="1">
        <v>0.03</v>
      </c>
      <c r="CC55" s="1">
        <v>0.03</v>
      </c>
      <c r="CD55" s="1">
        <v>0.03</v>
      </c>
      <c r="CE55" s="1">
        <v>0.03</v>
      </c>
      <c r="CF55" s="1">
        <v>0.03</v>
      </c>
      <c r="CG55" s="1">
        <v>0.03</v>
      </c>
      <c r="CH55" s="1">
        <v>0.04</v>
      </c>
      <c r="CI55" s="1">
        <v>0.04</v>
      </c>
      <c r="CJ55" s="1">
        <v>0.04</v>
      </c>
      <c r="CK55" s="1">
        <v>0.04</v>
      </c>
      <c r="CL55" s="1">
        <v>0.04</v>
      </c>
      <c r="CM55" s="1">
        <v>0.04</v>
      </c>
      <c r="CN55" s="1">
        <v>0.04</v>
      </c>
      <c r="CO55" s="1">
        <v>0.04</v>
      </c>
      <c r="CP55" s="1">
        <v>0.04</v>
      </c>
      <c r="CQ55" s="1">
        <v>0.04</v>
      </c>
      <c r="CS55" s="1"/>
      <c r="CT55" s="10" t="s">
        <v>447</v>
      </c>
      <c r="CU55" s="1">
        <v>0.04</v>
      </c>
      <c r="CV55" s="1">
        <v>0.04</v>
      </c>
      <c r="CW55" s="1">
        <v>0.04</v>
      </c>
      <c r="CX55" s="1">
        <v>0.04</v>
      </c>
      <c r="CY55" s="1">
        <v>0.05</v>
      </c>
      <c r="CZ55" s="1">
        <v>0.05</v>
      </c>
      <c r="DA55" s="1">
        <v>0.05</v>
      </c>
      <c r="DB55" s="1">
        <v>0.05</v>
      </c>
      <c r="DC55" s="1">
        <v>0.05</v>
      </c>
      <c r="DD55" s="1">
        <v>0.04</v>
      </c>
      <c r="DE55" s="1">
        <v>0.04</v>
      </c>
      <c r="DF55" s="1">
        <v>0.04</v>
      </c>
      <c r="DG55" s="1">
        <v>0.04</v>
      </c>
      <c r="DH55" s="1">
        <v>0.04</v>
      </c>
      <c r="DI55" s="1">
        <v>0.04</v>
      </c>
      <c r="DJ55" s="1">
        <v>0.04</v>
      </c>
      <c r="DK55" s="1">
        <v>0.04</v>
      </c>
      <c r="DL55" s="1">
        <v>0.04</v>
      </c>
      <c r="DM55" s="1">
        <v>0.04</v>
      </c>
      <c r="DN55" s="1">
        <v>0.04</v>
      </c>
      <c r="DO55" s="1">
        <v>0.04</v>
      </c>
      <c r="DQ55" s="1"/>
      <c r="DR55" s="10" t="s">
        <v>447</v>
      </c>
      <c r="DS55" s="1">
        <v>0.08</v>
      </c>
      <c r="DT55" s="1">
        <v>0.08</v>
      </c>
      <c r="DU55" s="1">
        <v>0.08</v>
      </c>
      <c r="DV55" s="1">
        <v>0.08</v>
      </c>
      <c r="DW55" s="1">
        <v>0.09</v>
      </c>
      <c r="DX55" s="1">
        <v>0.09</v>
      </c>
      <c r="DY55" s="1">
        <v>0.1</v>
      </c>
      <c r="DZ55" s="1">
        <v>0.1</v>
      </c>
      <c r="EA55" s="1">
        <v>0.1</v>
      </c>
      <c r="EB55" s="1">
        <v>0.1</v>
      </c>
      <c r="EC55" s="1">
        <v>0.1</v>
      </c>
      <c r="ED55" s="1">
        <v>0.1</v>
      </c>
      <c r="EE55" s="1">
        <v>0.1</v>
      </c>
      <c r="EF55" s="1">
        <v>0.1</v>
      </c>
      <c r="EG55" s="1">
        <v>0.1</v>
      </c>
      <c r="EH55" s="1">
        <v>0.1</v>
      </c>
      <c r="EI55" s="1">
        <v>0.1</v>
      </c>
      <c r="EJ55" s="1">
        <v>0.1</v>
      </c>
      <c r="EK55" s="1">
        <v>0.1</v>
      </c>
      <c r="EL55" s="1">
        <v>0.1</v>
      </c>
      <c r="EM55" s="1">
        <v>0.1</v>
      </c>
      <c r="EO55" s="1"/>
      <c r="EP55" s="10" t="s">
        <v>447</v>
      </c>
      <c r="EQ55" s="1">
        <v>0.08</v>
      </c>
      <c r="ER55" s="1">
        <v>0.09</v>
      </c>
      <c r="ES55" s="1">
        <v>0.09</v>
      </c>
      <c r="ET55" s="1">
        <v>0.1</v>
      </c>
      <c r="EU55" s="1">
        <v>0.1</v>
      </c>
      <c r="EV55" s="1">
        <v>0.1</v>
      </c>
      <c r="EW55" s="1">
        <v>0.11</v>
      </c>
      <c r="EX55" s="1">
        <v>0.11</v>
      </c>
      <c r="EY55" s="1">
        <v>0.12</v>
      </c>
      <c r="EZ55" s="1">
        <v>0.12</v>
      </c>
      <c r="FA55" s="1">
        <v>0.12</v>
      </c>
      <c r="FB55" s="1">
        <v>0.12</v>
      </c>
      <c r="FC55" s="1">
        <v>0.12</v>
      </c>
      <c r="FD55" s="1">
        <v>0.12</v>
      </c>
      <c r="FE55" s="1">
        <v>0.12</v>
      </c>
      <c r="FF55" s="1">
        <v>0.12</v>
      </c>
      <c r="FG55" s="1">
        <v>0.12</v>
      </c>
      <c r="FH55" s="1">
        <v>0.12</v>
      </c>
      <c r="FI55" s="1">
        <v>0.12</v>
      </c>
      <c r="FJ55" s="1">
        <v>0.12</v>
      </c>
      <c r="FK55" s="1">
        <v>0.12</v>
      </c>
    </row>
    <row r="56" ht="14.5" spans="1:16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</row>
    <row r="57" ht="14.5" spans="1:167">
      <c r="A57" s="35" t="s">
        <v>454</v>
      </c>
      <c r="B57" s="3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Y57" s="35" t="s">
        <v>454</v>
      </c>
      <c r="Z57" s="35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5" t="s">
        <v>454</v>
      </c>
      <c r="AX57" s="35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U57" s="35" t="s">
        <v>454</v>
      </c>
      <c r="BV57" s="35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S57" s="35" t="s">
        <v>454</v>
      </c>
      <c r="CT57" s="35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Q57" s="35" t="s">
        <v>454</v>
      </c>
      <c r="DR57" s="35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O57" s="35" t="s">
        <v>454</v>
      </c>
      <c r="EP57" s="35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</row>
  </sheetData>
  <mergeCells count="133">
    <mergeCell ref="A1:B1"/>
    <mergeCell ref="Y1:Z1"/>
    <mergeCell ref="AW1:AX1"/>
    <mergeCell ref="BU1:BV1"/>
    <mergeCell ref="CS1:CT1"/>
    <mergeCell ref="DQ1:DR1"/>
    <mergeCell ref="EO1:EP1"/>
    <mergeCell ref="A2:B2"/>
    <mergeCell ref="Y2:Z2"/>
    <mergeCell ref="AW2:AX2"/>
    <mergeCell ref="BU2:BV2"/>
    <mergeCell ref="CS2:CT2"/>
    <mergeCell ref="DQ2:DR2"/>
    <mergeCell ref="EO2:EP2"/>
    <mergeCell ref="A3:B3"/>
    <mergeCell ref="Y3:Z3"/>
    <mergeCell ref="AW3:AX3"/>
    <mergeCell ref="BU3:BV3"/>
    <mergeCell ref="CS3:CT3"/>
    <mergeCell ref="DQ3:DR3"/>
    <mergeCell ref="EO3:EP3"/>
    <mergeCell ref="A4:B4"/>
    <mergeCell ref="Y4:Z4"/>
    <mergeCell ref="AW4:AX4"/>
    <mergeCell ref="BU4:BV4"/>
    <mergeCell ref="CS4:CT4"/>
    <mergeCell ref="DQ4:DR4"/>
    <mergeCell ref="EO4:EP4"/>
    <mergeCell ref="A5:B5"/>
    <mergeCell ref="Y5:Z5"/>
    <mergeCell ref="AW5:AX5"/>
    <mergeCell ref="BU5:BV5"/>
    <mergeCell ref="CS5:CT5"/>
    <mergeCell ref="DQ5:DR5"/>
    <mergeCell ref="EO5:EP5"/>
    <mergeCell ref="A6:B6"/>
    <mergeCell ref="Y6:Z6"/>
    <mergeCell ref="AW6:AX6"/>
    <mergeCell ref="BU6:BV6"/>
    <mergeCell ref="CS6:CT6"/>
    <mergeCell ref="DQ6:DR6"/>
    <mergeCell ref="EO6:EP6"/>
    <mergeCell ref="A7:B7"/>
    <mergeCell ref="Y7:Z7"/>
    <mergeCell ref="AW7:AX7"/>
    <mergeCell ref="BU7:BV7"/>
    <mergeCell ref="CS7:CT7"/>
    <mergeCell ref="DQ7:DR7"/>
    <mergeCell ref="EO7:EP7"/>
    <mergeCell ref="A8:B8"/>
    <mergeCell ref="Y8:Z8"/>
    <mergeCell ref="AW8:AX8"/>
    <mergeCell ref="BU8:BV8"/>
    <mergeCell ref="CS8:CT8"/>
    <mergeCell ref="DQ8:DR8"/>
    <mergeCell ref="EO8:EP8"/>
    <mergeCell ref="A9:B9"/>
    <mergeCell ref="Y9:Z9"/>
    <mergeCell ref="AW9:AX9"/>
    <mergeCell ref="BU9:BV9"/>
    <mergeCell ref="CS9:CT9"/>
    <mergeCell ref="DQ9:DR9"/>
    <mergeCell ref="EO9:EP9"/>
    <mergeCell ref="A10:B10"/>
    <mergeCell ref="Y10:Z10"/>
    <mergeCell ref="AW10:AX10"/>
    <mergeCell ref="BU10:BV10"/>
    <mergeCell ref="CS10:CT10"/>
    <mergeCell ref="DQ10:DR10"/>
    <mergeCell ref="EO10:EP10"/>
    <mergeCell ref="A11:B11"/>
    <mergeCell ref="Y11:Z11"/>
    <mergeCell ref="AW11:AX11"/>
    <mergeCell ref="BU11:BV11"/>
    <mergeCell ref="CS11:CT11"/>
    <mergeCell ref="DQ11:DR11"/>
    <mergeCell ref="EO11:EP11"/>
    <mergeCell ref="A12:B12"/>
    <mergeCell ref="Y12:Z12"/>
    <mergeCell ref="AW12:AX12"/>
    <mergeCell ref="BU12:BV12"/>
    <mergeCell ref="CS12:CT12"/>
    <mergeCell ref="DQ12:DR12"/>
    <mergeCell ref="EO12:EP12"/>
    <mergeCell ref="A21:B21"/>
    <mergeCell ref="Y21:Z21"/>
    <mergeCell ref="AW21:AX21"/>
    <mergeCell ref="BU21:BV21"/>
    <mergeCell ref="CS21:CT21"/>
    <mergeCell ref="DQ21:DR21"/>
    <mergeCell ref="EO21:EP21"/>
    <mergeCell ref="A30:B30"/>
    <mergeCell ref="Y30:Z30"/>
    <mergeCell ref="AW30:AX30"/>
    <mergeCell ref="BU30:BV30"/>
    <mergeCell ref="CS30:CT30"/>
    <mergeCell ref="DQ30:DR30"/>
    <mergeCell ref="EO30:EP30"/>
    <mergeCell ref="A39:B39"/>
    <mergeCell ref="Y39:Z39"/>
    <mergeCell ref="AW39:AX39"/>
    <mergeCell ref="BU39:BV39"/>
    <mergeCell ref="CS39:CT39"/>
    <mergeCell ref="DQ39:DR39"/>
    <mergeCell ref="EO39:EP39"/>
    <mergeCell ref="A48:B48"/>
    <mergeCell ref="Y48:Z48"/>
    <mergeCell ref="AW48:AX48"/>
    <mergeCell ref="BU48:BV48"/>
    <mergeCell ref="CS48:CT48"/>
    <mergeCell ref="DQ48:DR48"/>
    <mergeCell ref="EO48:EP48"/>
    <mergeCell ref="A52:B52"/>
    <mergeCell ref="Y52:Z52"/>
    <mergeCell ref="AW52:AX52"/>
    <mergeCell ref="BU52:BV52"/>
    <mergeCell ref="CS52:CT52"/>
    <mergeCell ref="DQ52:DR52"/>
    <mergeCell ref="EO52:EP52"/>
    <mergeCell ref="A56:B56"/>
    <mergeCell ref="Y56:Z56"/>
    <mergeCell ref="AW56:AX56"/>
    <mergeCell ref="BU56:BV56"/>
    <mergeCell ref="CS56:CT56"/>
    <mergeCell ref="DQ56:DR56"/>
    <mergeCell ref="EO56:EP56"/>
    <mergeCell ref="A57:B57"/>
    <mergeCell ref="Y57:Z57"/>
    <mergeCell ref="AW57:AX57"/>
    <mergeCell ref="BU57:BV57"/>
    <mergeCell ref="CS57:CT57"/>
    <mergeCell ref="DQ57:DR57"/>
    <mergeCell ref="EO57:EP57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2"/>
  <sheetViews>
    <sheetView zoomScale="85" zoomScaleNormal="85" workbookViewId="0">
      <selection activeCell="E88" sqref="E88"/>
    </sheetView>
  </sheetViews>
  <sheetFormatPr defaultColWidth="8.72727272727273" defaultRowHeight="12.5"/>
  <cols>
    <col min="1" max="1" width="20.5454545454545" customWidth="1"/>
    <col min="3" max="3" width="16.4545454545455" customWidth="1"/>
    <col min="4" max="4" width="17.4545454545455" customWidth="1"/>
    <col min="5" max="5" width="66.8181818181818" customWidth="1"/>
    <col min="6" max="6" width="27.2727272727273" customWidth="1"/>
    <col min="7" max="7" width="17" customWidth="1"/>
    <col min="8" max="12" width="12" customWidth="1"/>
    <col min="18" max="18" width="66.8181818181818" customWidth="1"/>
  </cols>
  <sheetData>
    <row r="1" ht="14.5" spans="3:16">
      <c r="C1" s="32"/>
      <c r="D1" s="32"/>
      <c r="E1" s="33" t="s">
        <v>233</v>
      </c>
      <c r="F1" s="32"/>
      <c r="G1" s="32"/>
      <c r="H1" s="32"/>
      <c r="I1" s="32"/>
      <c r="J1" s="32"/>
      <c r="K1" s="32"/>
      <c r="L1" s="32"/>
      <c r="N1" s="35" t="s">
        <v>455</v>
      </c>
      <c r="P1" s="58" t="s">
        <v>456</v>
      </c>
    </row>
    <row r="2" ht="15.25" spans="3:12">
      <c r="C2" s="34" t="s">
        <v>11</v>
      </c>
      <c r="D2" s="34" t="s">
        <v>185</v>
      </c>
      <c r="E2" s="34" t="s">
        <v>186</v>
      </c>
      <c r="F2" t="s">
        <v>187</v>
      </c>
      <c r="G2" t="s">
        <v>188</v>
      </c>
      <c r="H2" t="s">
        <v>189</v>
      </c>
      <c r="I2" t="s">
        <v>190</v>
      </c>
      <c r="J2" t="s">
        <v>191</v>
      </c>
      <c r="K2" t="s">
        <v>192</v>
      </c>
      <c r="L2" t="s">
        <v>193</v>
      </c>
    </row>
    <row r="3" spans="3:14">
      <c r="C3" s="35" t="s">
        <v>174</v>
      </c>
      <c r="D3" s="35" t="s">
        <v>72</v>
      </c>
      <c r="E3" s="35" t="s">
        <v>61</v>
      </c>
      <c r="F3">
        <f>attached_lighting!W16*0.005</f>
        <v>5.1735</v>
      </c>
      <c r="G3">
        <f>attached_lighting!AU16*0.005</f>
        <v>18.2806</v>
      </c>
      <c r="H3">
        <f>attached_lighting!BS16*0.005</f>
        <v>27.98109</v>
      </c>
      <c r="I3">
        <f>attached_lighting!CQ16*0.005</f>
        <v>2.460055</v>
      </c>
      <c r="J3">
        <f>attached_lighting!DO16*0.005</f>
        <v>2.187625</v>
      </c>
      <c r="K3">
        <f>attached_lighting!EM16*0.005</f>
        <v>8.11424</v>
      </c>
      <c r="L3">
        <f>attached_lighting!FK16*0.005</f>
        <v>10.42874</v>
      </c>
      <c r="N3">
        <v>0.005</v>
      </c>
    </row>
    <row r="4" spans="3:7">
      <c r="C4" s="35"/>
      <c r="D4" s="35"/>
      <c r="E4" s="35"/>
      <c r="G4" s="36"/>
    </row>
    <row r="5" spans="3:7">
      <c r="C5" s="35"/>
      <c r="D5" s="35"/>
      <c r="E5" s="35"/>
      <c r="G5" s="36"/>
    </row>
    <row r="6" spans="3:7">
      <c r="C6" s="35"/>
      <c r="D6" s="35"/>
      <c r="E6" s="35"/>
      <c r="G6" s="36"/>
    </row>
    <row r="7" spans="3:7">
      <c r="C7" s="35"/>
      <c r="D7" s="35"/>
      <c r="E7" s="35"/>
      <c r="G7" s="36"/>
    </row>
    <row r="8" spans="3:7">
      <c r="C8" s="35"/>
      <c r="D8" s="35"/>
      <c r="E8" s="35"/>
      <c r="G8" s="36"/>
    </row>
    <row r="9" ht="14.5" spans="3:5">
      <c r="C9" s="37"/>
      <c r="D9" s="37"/>
      <c r="E9" s="38" t="s">
        <v>246</v>
      </c>
    </row>
    <row r="10" ht="15.25" spans="3:5">
      <c r="C10" s="39" t="s">
        <v>11</v>
      </c>
      <c r="D10" s="39" t="s">
        <v>185</v>
      </c>
      <c r="E10" s="39" t="s">
        <v>186</v>
      </c>
    </row>
    <row r="11" spans="3:5">
      <c r="C11" s="40" t="s">
        <v>174</v>
      </c>
      <c r="D11" s="40" t="s">
        <v>72</v>
      </c>
      <c r="E11" s="40" t="s">
        <v>61</v>
      </c>
    </row>
    <row r="21" ht="14.5" spans="3:12">
      <c r="C21" s="41"/>
      <c r="D21" s="41"/>
      <c r="E21" s="42" t="s">
        <v>209</v>
      </c>
      <c r="F21" s="43"/>
      <c r="G21" s="43"/>
      <c r="H21" s="43"/>
      <c r="I21" s="43"/>
      <c r="J21" s="43"/>
      <c r="K21" s="43"/>
      <c r="L21" s="43"/>
    </row>
    <row r="22" ht="15.25" spans="3:12">
      <c r="C22" s="44" t="s">
        <v>11</v>
      </c>
      <c r="D22" s="44" t="s">
        <v>185</v>
      </c>
      <c r="E22" s="44" t="s">
        <v>186</v>
      </c>
      <c r="F22" s="45" t="s">
        <v>187</v>
      </c>
      <c r="G22" s="45" t="s">
        <v>188</v>
      </c>
      <c r="H22" s="45" t="s">
        <v>189</v>
      </c>
      <c r="I22" s="45" t="s">
        <v>190</v>
      </c>
      <c r="J22" s="45" t="s">
        <v>191</v>
      </c>
      <c r="K22" s="45" t="s">
        <v>192</v>
      </c>
      <c r="L22" s="45" t="s">
        <v>193</v>
      </c>
    </row>
    <row r="23" spans="3:13">
      <c r="C23" s="46" t="s">
        <v>174</v>
      </c>
      <c r="D23" s="46" t="s">
        <v>72</v>
      </c>
      <c r="E23" s="46" t="s">
        <v>61</v>
      </c>
      <c r="F23" s="47">
        <v>0.8</v>
      </c>
      <c r="G23" s="47">
        <v>0.8</v>
      </c>
      <c r="H23" s="47">
        <v>0.8</v>
      </c>
      <c r="I23" s="47">
        <v>0.8</v>
      </c>
      <c r="J23" s="47">
        <v>0.8</v>
      </c>
      <c r="K23" s="47">
        <v>0.8</v>
      </c>
      <c r="L23" s="47">
        <v>0.8</v>
      </c>
      <c r="M23" s="49"/>
    </row>
    <row r="24" spans="3:13"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9"/>
    </row>
    <row r="25" spans="3:13">
      <c r="C25" s="35"/>
      <c r="D25" s="35"/>
      <c r="E25" s="35"/>
      <c r="F25" s="48"/>
      <c r="G25" s="48"/>
      <c r="H25" s="48"/>
      <c r="I25" s="48"/>
      <c r="J25" s="48"/>
      <c r="K25" s="48"/>
      <c r="L25" s="48"/>
      <c r="M25" s="49"/>
    </row>
    <row r="26" spans="3:13">
      <c r="C26" s="35"/>
      <c r="D26" s="35"/>
      <c r="E26" s="35"/>
      <c r="F26" s="48"/>
      <c r="G26" s="48"/>
      <c r="H26" s="48"/>
      <c r="I26" s="48"/>
      <c r="J26" s="48"/>
      <c r="K26" s="48"/>
      <c r="L26" s="48"/>
      <c r="M26" s="49"/>
    </row>
    <row r="27" spans="3:13">
      <c r="C27" s="35"/>
      <c r="D27" s="35"/>
      <c r="E27" s="35"/>
      <c r="F27" s="48"/>
      <c r="G27" s="48"/>
      <c r="H27" s="48"/>
      <c r="I27" s="48"/>
      <c r="J27" s="48"/>
      <c r="K27" s="48"/>
      <c r="L27" s="48"/>
      <c r="M27" s="49"/>
    </row>
    <row r="28" spans="3:13">
      <c r="C28" s="35"/>
      <c r="D28" s="35"/>
      <c r="E28" s="35"/>
      <c r="F28" s="48"/>
      <c r="G28" s="48"/>
      <c r="H28" s="48"/>
      <c r="I28" s="48"/>
      <c r="J28" s="48"/>
      <c r="K28" s="48"/>
      <c r="L28" s="48"/>
      <c r="M28" s="49"/>
    </row>
    <row r="29" spans="6:13">
      <c r="F29" s="48"/>
      <c r="G29" s="49"/>
      <c r="H29" s="49"/>
      <c r="I29" s="49"/>
      <c r="J29" s="49"/>
      <c r="K29" s="49"/>
      <c r="L29" s="49"/>
      <c r="M29" s="49"/>
    </row>
    <row r="30" spans="6:13">
      <c r="F30" s="48"/>
      <c r="G30" s="49"/>
      <c r="H30" s="49"/>
      <c r="I30" s="49"/>
      <c r="J30" s="49"/>
      <c r="K30" s="49"/>
      <c r="L30" s="49"/>
      <c r="M30" s="49"/>
    </row>
    <row r="31" ht="14.5" spans="1:11">
      <c r="A31" s="32"/>
      <c r="B31" s="32"/>
      <c r="C31" s="32"/>
      <c r="D31" s="32"/>
      <c r="E31" s="32"/>
      <c r="F31" s="50"/>
      <c r="G31" s="50"/>
      <c r="H31" s="50"/>
      <c r="I31" s="50"/>
      <c r="J31" s="50"/>
      <c r="K31" s="50"/>
    </row>
    <row r="32" ht="14.5" spans="1:11">
      <c r="A32" s="32"/>
      <c r="B32" s="32"/>
      <c r="C32" s="32"/>
      <c r="D32" s="32"/>
      <c r="E32" s="32"/>
      <c r="F32" s="50"/>
      <c r="G32" s="50"/>
      <c r="H32" s="50"/>
      <c r="I32" s="50"/>
      <c r="J32" s="50"/>
      <c r="K32" s="50"/>
    </row>
    <row r="33" ht="14.5" spans="1:11">
      <c r="A33" s="32"/>
      <c r="B33" s="32"/>
      <c r="C33" s="32"/>
      <c r="D33" s="32"/>
      <c r="E33" s="32"/>
      <c r="F33" s="50"/>
      <c r="G33" s="50"/>
      <c r="H33" s="50"/>
      <c r="I33" s="50"/>
      <c r="J33" s="50"/>
      <c r="K33" s="50"/>
    </row>
    <row r="34" ht="14.5" spans="1:11">
      <c r="A34" s="32"/>
      <c r="B34" s="32"/>
      <c r="C34" s="32"/>
      <c r="D34" s="32"/>
      <c r="E34" s="32"/>
      <c r="F34" s="50"/>
      <c r="G34" s="50"/>
      <c r="H34" s="50"/>
      <c r="I34" s="50"/>
      <c r="J34" s="50"/>
      <c r="K34" s="50"/>
    </row>
    <row r="35" ht="14.5" spans="1:11">
      <c r="A35" s="32"/>
      <c r="B35" s="32"/>
      <c r="C35" s="32"/>
      <c r="D35" s="32"/>
      <c r="E35" s="32"/>
      <c r="F35" s="50"/>
      <c r="G35" s="50"/>
      <c r="H35" s="50"/>
      <c r="I35" s="50"/>
      <c r="J35" s="50"/>
      <c r="K35" s="50"/>
    </row>
    <row r="39" ht="14.5" spans="1:24">
      <c r="A39" s="32"/>
      <c r="B39" s="32"/>
      <c r="C39" s="32"/>
      <c r="D39" s="32"/>
      <c r="E39" s="33"/>
      <c r="F39" s="32"/>
      <c r="G39" s="32"/>
      <c r="H39" s="32"/>
      <c r="I39" s="32"/>
      <c r="J39" s="32"/>
      <c r="K39" s="32"/>
      <c r="P39" s="32"/>
      <c r="Q39" s="32"/>
      <c r="R39" s="33"/>
      <c r="S39" s="32"/>
      <c r="T39" s="32"/>
      <c r="U39" s="32"/>
      <c r="V39" s="32"/>
      <c r="W39" s="32"/>
      <c r="X39" s="32"/>
    </row>
    <row r="40" ht="15.25" spans="1:18">
      <c r="A40" s="32"/>
      <c r="B40" s="32"/>
      <c r="C40" s="34"/>
      <c r="D40" s="34"/>
      <c r="E40" s="34"/>
      <c r="P40" s="34"/>
      <c r="Q40" s="34"/>
      <c r="R40" s="34"/>
    </row>
    <row r="41" ht="14.5" spans="1:24">
      <c r="A41" s="32"/>
      <c r="B41" s="32"/>
      <c r="C41" s="35"/>
      <c r="D41" s="35"/>
      <c r="E41" s="35"/>
      <c r="F41" s="51"/>
      <c r="G41" s="51"/>
      <c r="H41" s="50"/>
      <c r="I41" s="50"/>
      <c r="J41" s="50"/>
      <c r="K41" s="50"/>
      <c r="P41" s="35"/>
      <c r="Q41" s="35"/>
      <c r="R41" s="35"/>
      <c r="S41" s="51"/>
      <c r="T41" s="51"/>
      <c r="U41" s="50"/>
      <c r="V41" s="50"/>
      <c r="W41" s="50"/>
      <c r="X41" s="50"/>
    </row>
    <row r="42" ht="14.5" spans="1:25">
      <c r="A42" s="52"/>
      <c r="B42" s="32"/>
      <c r="C42" s="35"/>
      <c r="D42" s="35"/>
      <c r="E42" s="35"/>
      <c r="F42" s="51"/>
      <c r="G42" s="51"/>
      <c r="H42" s="50"/>
      <c r="I42" s="50"/>
      <c r="J42" s="50"/>
      <c r="K42" s="50"/>
      <c r="P42" s="35"/>
      <c r="Q42" s="35"/>
      <c r="R42" s="35"/>
      <c r="S42" s="51"/>
      <c r="T42" s="51"/>
      <c r="U42" s="51"/>
      <c r="V42" s="51"/>
      <c r="W42" s="51"/>
      <c r="X42" s="51"/>
      <c r="Y42" s="51"/>
    </row>
    <row r="43" ht="14.5" spans="1:25">
      <c r="A43" s="52"/>
      <c r="B43" s="32"/>
      <c r="C43" s="35"/>
      <c r="D43" s="35"/>
      <c r="E43" s="35"/>
      <c r="F43" s="51"/>
      <c r="G43" s="51"/>
      <c r="H43" s="50"/>
      <c r="I43" s="55"/>
      <c r="J43" s="50"/>
      <c r="K43" s="50"/>
      <c r="P43" s="35"/>
      <c r="Q43" s="35"/>
      <c r="R43" s="35"/>
      <c r="S43" s="51"/>
      <c r="T43" s="51"/>
      <c r="U43" s="51"/>
      <c r="V43" s="51"/>
      <c r="W43" s="51"/>
      <c r="X43" s="51"/>
      <c r="Y43" s="51"/>
    </row>
    <row r="44" ht="14.5" spans="1:25">
      <c r="A44" s="32"/>
      <c r="B44" s="32"/>
      <c r="C44" s="35"/>
      <c r="D44" s="35"/>
      <c r="E44" s="35"/>
      <c r="F44" s="53"/>
      <c r="G44" s="53"/>
      <c r="H44" s="53"/>
      <c r="I44" s="53"/>
      <c r="J44" s="53"/>
      <c r="K44" s="53"/>
      <c r="L44" s="53"/>
      <c r="P44" s="35"/>
      <c r="Q44" s="35"/>
      <c r="R44" s="35"/>
      <c r="S44" s="51"/>
      <c r="T44" s="51"/>
      <c r="U44" s="51"/>
      <c r="V44" s="51"/>
      <c r="W44" s="51"/>
      <c r="X44" s="51"/>
      <c r="Y44" s="51"/>
    </row>
    <row r="45" ht="14.5" spans="1:25">
      <c r="A45" s="32"/>
      <c r="B45" s="32"/>
      <c r="C45" s="35"/>
      <c r="D45" s="35"/>
      <c r="E45" s="35"/>
      <c r="F45" s="51"/>
      <c r="G45" s="54"/>
      <c r="H45" s="50"/>
      <c r="I45" s="55"/>
      <c r="J45" s="50"/>
      <c r="K45" s="50"/>
      <c r="P45" s="35"/>
      <c r="Q45" s="35"/>
      <c r="R45" s="35"/>
      <c r="S45" s="51"/>
      <c r="T45" s="51"/>
      <c r="U45" s="51"/>
      <c r="V45" s="51"/>
      <c r="W45" s="51"/>
      <c r="X45" s="51"/>
      <c r="Y45" s="51"/>
    </row>
    <row r="46" ht="14.5" spans="1:25">
      <c r="A46" s="32"/>
      <c r="B46" s="32"/>
      <c r="C46" s="35"/>
      <c r="D46" s="35"/>
      <c r="E46" s="35"/>
      <c r="F46" s="51"/>
      <c r="G46" s="51"/>
      <c r="H46" s="55"/>
      <c r="I46" s="55"/>
      <c r="J46" s="55"/>
      <c r="K46" s="50"/>
      <c r="P46" s="35"/>
      <c r="Q46" s="35"/>
      <c r="R46" s="35"/>
      <c r="S46" s="51"/>
      <c r="T46" s="51"/>
      <c r="U46" s="51"/>
      <c r="V46" s="51"/>
      <c r="W46" s="51"/>
      <c r="X46" s="51"/>
      <c r="Y46" s="51"/>
    </row>
    <row r="47" ht="14.5" spans="1:11">
      <c r="A47" s="32"/>
      <c r="B47" s="32"/>
      <c r="C47" s="32"/>
      <c r="D47" s="32"/>
      <c r="E47" s="32"/>
      <c r="F47" s="51"/>
      <c r="G47" s="50"/>
      <c r="H47" s="50"/>
      <c r="I47" s="50"/>
      <c r="J47" s="50"/>
      <c r="K47" s="50"/>
    </row>
    <row r="48" ht="14.5" spans="1:11">
      <c r="A48" s="32"/>
      <c r="B48" s="32"/>
      <c r="C48" s="32"/>
      <c r="D48" s="32"/>
      <c r="E48" s="32"/>
      <c r="F48" s="51"/>
      <c r="G48" s="50"/>
      <c r="H48" s="50"/>
      <c r="I48" s="50"/>
      <c r="J48" s="50"/>
      <c r="K48" s="50"/>
    </row>
    <row r="49" ht="14.5" spans="1:11">
      <c r="A49" s="32"/>
      <c r="B49" s="32"/>
      <c r="C49" s="32"/>
      <c r="D49" s="32"/>
      <c r="E49" s="32"/>
      <c r="F49" s="51"/>
      <c r="G49" s="50"/>
      <c r="H49" s="50"/>
      <c r="I49" s="50"/>
      <c r="J49" s="50"/>
      <c r="K49" s="50"/>
    </row>
    <row r="52" ht="14.5" spans="3:14">
      <c r="C52" s="56"/>
      <c r="D52" s="56"/>
      <c r="E52" s="33" t="s">
        <v>208</v>
      </c>
      <c r="F52" s="57"/>
      <c r="G52" s="57"/>
      <c r="H52" s="57"/>
      <c r="I52" s="57"/>
      <c r="J52" s="57"/>
      <c r="K52" s="57"/>
      <c r="L52" s="57"/>
      <c r="N52" s="58" t="s">
        <v>457</v>
      </c>
    </row>
    <row r="53" ht="15.25" spans="3:12">
      <c r="C53" s="34" t="s">
        <v>11</v>
      </c>
      <c r="D53" s="34" t="s">
        <v>185</v>
      </c>
      <c r="E53" s="34" t="s">
        <v>186</v>
      </c>
      <c r="F53" t="s">
        <v>187</v>
      </c>
      <c r="G53" t="s">
        <v>188</v>
      </c>
      <c r="H53" t="s">
        <v>189</v>
      </c>
      <c r="I53" t="s">
        <v>190</v>
      </c>
      <c r="J53" t="s">
        <v>191</v>
      </c>
      <c r="K53" t="s">
        <v>192</v>
      </c>
      <c r="L53" t="s">
        <v>193</v>
      </c>
    </row>
    <row r="54" spans="3:14">
      <c r="C54" s="35" t="s">
        <v>174</v>
      </c>
      <c r="D54" s="35" t="s">
        <v>72</v>
      </c>
      <c r="E54" s="35" t="s">
        <v>61</v>
      </c>
      <c r="F54" s="48">
        <f>attached_lighting!W13/TechLighting!F3/31.54</f>
        <v>0.0183854859090878</v>
      </c>
      <c r="G54" s="48">
        <f>attached_lighting!AU13/TechLighting!G3/31.54</f>
        <v>0.0261957260206566</v>
      </c>
      <c r="H54" s="48">
        <f>attached_lighting!BS13/TechLighting!H3/31.54</f>
        <v>0.0196664071316179</v>
      </c>
      <c r="I54" s="48">
        <f>attached_lighting!CQ13/TechLighting!I3/31.54</f>
        <v>0.0283543005629039</v>
      </c>
      <c r="J54" s="48">
        <f>attached_lighting!DO13/TechLighting!J3/31.54</f>
        <v>0.025558188050999</v>
      </c>
      <c r="K54" s="48">
        <f>attached_lighting!EM13/TechLighting!K3/31.54</f>
        <v>0.023134685048803</v>
      </c>
      <c r="L54" s="48">
        <f>attached_lighting!FK13/TechLighting!L3/31.54</f>
        <v>0.0226875051617789</v>
      </c>
      <c r="N54">
        <f>AVERAGE(F54:L54)</f>
        <v>0.023426042555121</v>
      </c>
    </row>
    <row r="55" spans="3:12">
      <c r="C55" s="35"/>
      <c r="D55" s="35"/>
      <c r="E55" s="35"/>
      <c r="F55" s="48"/>
      <c r="G55" s="48"/>
      <c r="H55" s="48"/>
      <c r="I55" s="48"/>
      <c r="J55" s="48"/>
      <c r="K55" s="48"/>
      <c r="L55" s="48"/>
    </row>
    <row r="56" spans="3:12">
      <c r="C56" s="35"/>
      <c r="D56" s="35"/>
      <c r="E56" s="35"/>
      <c r="F56" s="48"/>
      <c r="G56" s="48"/>
      <c r="H56" s="48"/>
      <c r="I56" s="48"/>
      <c r="J56" s="48"/>
      <c r="K56" s="48"/>
      <c r="L56" s="48"/>
    </row>
    <row r="57" spans="3:12">
      <c r="C57" s="35"/>
      <c r="D57" s="35"/>
      <c r="E57" s="35"/>
      <c r="F57" s="48"/>
      <c r="G57" s="48"/>
      <c r="H57" s="48"/>
      <c r="I57" s="48"/>
      <c r="J57" s="48"/>
      <c r="K57" s="48"/>
      <c r="L57" s="48"/>
    </row>
    <row r="58" spans="3:12">
      <c r="C58" s="35"/>
      <c r="D58" s="35"/>
      <c r="E58" s="35"/>
      <c r="F58" s="48"/>
      <c r="G58" s="48"/>
      <c r="H58" s="48"/>
      <c r="I58" s="48"/>
      <c r="J58" s="48"/>
      <c r="K58" s="48"/>
      <c r="L58" s="48"/>
    </row>
    <row r="59" spans="3:12">
      <c r="C59" s="35"/>
      <c r="D59" s="35"/>
      <c r="E59" s="35"/>
      <c r="F59" s="48"/>
      <c r="G59" s="48"/>
      <c r="H59" s="48"/>
      <c r="I59" s="48"/>
      <c r="J59" s="48"/>
      <c r="K59" s="48"/>
      <c r="L59" s="48"/>
    </row>
    <row r="64" ht="14.5" spans="3:12">
      <c r="C64" s="56"/>
      <c r="D64" s="56"/>
      <c r="E64" s="33" t="s">
        <v>206</v>
      </c>
      <c r="F64" s="57"/>
      <c r="G64" s="57"/>
      <c r="H64" s="57"/>
      <c r="I64" s="57"/>
      <c r="J64" s="57"/>
      <c r="K64" s="57"/>
      <c r="L64" s="57"/>
    </row>
    <row r="65" ht="15.25" spans="3:12">
      <c r="C65" s="34" t="s">
        <v>11</v>
      </c>
      <c r="D65" s="34" t="s">
        <v>185</v>
      </c>
      <c r="E65" s="34" t="s">
        <v>186</v>
      </c>
      <c r="F65" t="s">
        <v>187</v>
      </c>
      <c r="G65" t="s">
        <v>188</v>
      </c>
      <c r="H65" t="s">
        <v>189</v>
      </c>
      <c r="I65" t="s">
        <v>190</v>
      </c>
      <c r="J65" t="s">
        <v>191</v>
      </c>
      <c r="K65" t="s">
        <v>192</v>
      </c>
      <c r="L65" t="s">
        <v>193</v>
      </c>
    </row>
    <row r="66" spans="3:12">
      <c r="C66" s="35" t="s">
        <v>174</v>
      </c>
      <c r="D66" s="35" t="s">
        <v>72</v>
      </c>
      <c r="E66" s="35" t="s">
        <v>61</v>
      </c>
      <c r="F66" s="48">
        <v>31.54</v>
      </c>
      <c r="G66" s="48">
        <v>31.54</v>
      </c>
      <c r="H66" s="48">
        <v>31.54</v>
      </c>
      <c r="I66" s="48">
        <v>31.54</v>
      </c>
      <c r="J66" s="48">
        <v>31.54</v>
      </c>
      <c r="K66" s="48">
        <v>31.54</v>
      </c>
      <c r="L66" s="48">
        <v>31.54</v>
      </c>
    </row>
    <row r="74" ht="14.5" spans="5:5">
      <c r="E74" s="33" t="s">
        <v>183</v>
      </c>
    </row>
    <row r="75" ht="15.25" spans="3:12">
      <c r="C75" s="34" t="s">
        <v>11</v>
      </c>
      <c r="D75" s="34" t="s">
        <v>185</v>
      </c>
      <c r="E75" s="34" t="s">
        <v>186</v>
      </c>
      <c r="F75" t="s">
        <v>187</v>
      </c>
      <c r="G75" t="s">
        <v>188</v>
      </c>
      <c r="H75" t="s">
        <v>189</v>
      </c>
      <c r="I75" t="s">
        <v>190</v>
      </c>
      <c r="J75" t="s">
        <v>191</v>
      </c>
      <c r="K75" t="s">
        <v>192</v>
      </c>
      <c r="L75" t="s">
        <v>193</v>
      </c>
    </row>
    <row r="76" ht="14.5" spans="3:12">
      <c r="C76" s="35" t="s">
        <v>174</v>
      </c>
      <c r="D76" s="35" t="s">
        <v>72</v>
      </c>
      <c r="E76" s="35" t="s">
        <v>61</v>
      </c>
      <c r="F76" s="59">
        <v>1</v>
      </c>
      <c r="G76" s="59">
        <v>1</v>
      </c>
      <c r="H76" s="59">
        <v>1</v>
      </c>
      <c r="I76" s="59">
        <v>1</v>
      </c>
      <c r="J76" s="59">
        <v>1</v>
      </c>
      <c r="K76" s="59">
        <v>1</v>
      </c>
      <c r="L76" s="59">
        <v>1</v>
      </c>
    </row>
    <row r="77" ht="14.5" spans="3:12">
      <c r="C77" s="35"/>
      <c r="D77" s="35"/>
      <c r="E77" s="35"/>
      <c r="F77" s="59"/>
      <c r="G77" s="59"/>
      <c r="H77" s="59"/>
      <c r="I77" s="59"/>
      <c r="J77" s="59"/>
      <c r="K77" s="59"/>
      <c r="L77" s="59"/>
    </row>
    <row r="78" ht="14.5" spans="3:12">
      <c r="C78" s="35"/>
      <c r="D78" s="35"/>
      <c r="E78" s="35"/>
      <c r="F78" s="59"/>
      <c r="G78" s="59"/>
      <c r="H78" s="59"/>
      <c r="I78" s="59"/>
      <c r="J78" s="59"/>
      <c r="K78" s="59"/>
      <c r="L78" s="59"/>
    </row>
    <row r="79" ht="14.5" spans="3:12">
      <c r="C79" s="35"/>
      <c r="D79" s="35"/>
      <c r="E79" s="35"/>
      <c r="F79" s="59"/>
      <c r="G79" s="59"/>
      <c r="H79" s="59"/>
      <c r="I79" s="59"/>
      <c r="J79" s="59"/>
      <c r="K79" s="59"/>
      <c r="L79" s="59"/>
    </row>
    <row r="80" ht="14.5" spans="3:12">
      <c r="C80" s="35"/>
      <c r="D80" s="35"/>
      <c r="E80" s="35"/>
      <c r="F80" s="59"/>
      <c r="G80" s="59"/>
      <c r="H80" s="59"/>
      <c r="I80" s="59"/>
      <c r="J80" s="59"/>
      <c r="K80" s="59"/>
      <c r="L80" s="59"/>
    </row>
    <row r="81" ht="14.5" spans="3:12">
      <c r="C81" s="35"/>
      <c r="D81" s="35"/>
      <c r="E81" s="35"/>
      <c r="F81" s="59"/>
      <c r="G81" s="59"/>
      <c r="H81" s="59"/>
      <c r="I81" s="59"/>
      <c r="J81" s="59"/>
      <c r="K81" s="59"/>
      <c r="L81" s="59"/>
    </row>
    <row r="82" ht="14.5" spans="3:12">
      <c r="C82" s="35"/>
      <c r="D82" s="35"/>
      <c r="E82" s="35"/>
      <c r="F82" s="59"/>
      <c r="G82" s="59"/>
      <c r="H82" s="59"/>
      <c r="I82" s="59"/>
      <c r="J82" s="59"/>
      <c r="K82" s="59"/>
      <c r="L82" s="59"/>
    </row>
  </sheetData>
  <pageMargins left="0.7" right="0.7" top="0.75" bottom="0.75" header="0.3" footer="0.3"/>
  <pageSetup paperSize="1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K27"/>
  <sheetViews>
    <sheetView topLeftCell="AU1" workbookViewId="0">
      <selection activeCell="A3" sqref="A3:B3"/>
    </sheetView>
  </sheetViews>
  <sheetFormatPr defaultColWidth="9" defaultRowHeight="12.5"/>
  <cols>
    <col min="2" max="2" width="29" customWidth="1"/>
    <col min="4" max="22" width="9" hidden="1" customWidth="1"/>
    <col min="25" max="25" width="3" customWidth="1"/>
    <col min="26" max="26" width="48.4545454545455" style="15" customWidth="1"/>
    <col min="27" max="27" width="10.4545454545455" customWidth="1"/>
    <col min="28" max="39" width="10.4545454545455" hidden="1" customWidth="1"/>
    <col min="40" max="41" width="9" hidden="1" customWidth="1"/>
    <col min="42" max="43" width="9.54545454545454" hidden="1" customWidth="1"/>
    <col min="44" max="46" width="9" hidden="1" customWidth="1"/>
    <col min="47" max="47" width="8.72727272727273"/>
    <col min="49" max="49" width="3" customWidth="1"/>
    <col min="50" max="50" width="48.4545454545455" style="15" customWidth="1"/>
    <col min="51" max="51" width="10.4545454545455" customWidth="1"/>
    <col min="52" max="63" width="10.4545454545455" hidden="1" customWidth="1"/>
    <col min="64" max="64" width="9.72727272727273" hidden="1" customWidth="1"/>
    <col min="65" max="65" width="10.2727272727273" hidden="1" customWidth="1"/>
    <col min="66" max="67" width="9.54545454545454" hidden="1" customWidth="1"/>
    <col min="68" max="68" width="11" hidden="1" customWidth="1"/>
    <col min="69" max="70" width="10.8181818181818" hidden="1" customWidth="1"/>
    <col min="71" max="71" width="10.8181818181818" customWidth="1"/>
    <col min="73" max="73" width="3" customWidth="1"/>
    <col min="74" max="74" width="48.4545454545455" style="15" customWidth="1"/>
    <col min="75" max="75" width="10.4545454545455" customWidth="1"/>
    <col min="76" max="87" width="10.4545454545455" hidden="1" customWidth="1"/>
    <col min="88" max="89" width="9" hidden="1" customWidth="1"/>
    <col min="90" max="91" width="9.54545454545454" hidden="1" customWidth="1"/>
    <col min="92" max="94" width="9" hidden="1" customWidth="1"/>
    <col min="95" max="95" width="8.72727272727273"/>
    <col min="97" max="97" width="3" customWidth="1"/>
    <col min="98" max="98" width="48.4545454545455" style="15" customWidth="1"/>
    <col min="99" max="99" width="10.4545454545455" customWidth="1"/>
    <col min="100" max="111" width="10.4545454545455" hidden="1" customWidth="1"/>
    <col min="112" max="113" width="9" hidden="1" customWidth="1"/>
    <col min="114" max="115" width="9.54545454545454" hidden="1" customWidth="1"/>
    <col min="116" max="118" width="9" hidden="1" customWidth="1"/>
    <col min="119" max="119" width="8.72727272727273"/>
    <col min="121" max="121" width="3" customWidth="1"/>
    <col min="122" max="122" width="30" style="15" customWidth="1"/>
    <col min="123" max="123" width="10.4545454545455" customWidth="1"/>
    <col min="124" max="135" width="10.4545454545455" hidden="1" customWidth="1"/>
    <col min="136" max="137" width="9" hidden="1" customWidth="1"/>
    <col min="138" max="139" width="9.54545454545454" hidden="1" customWidth="1"/>
    <col min="140" max="142" width="9" hidden="1" customWidth="1"/>
    <col min="143" max="143" width="8.72727272727273"/>
    <col min="145" max="145" width="1.81818181818182" customWidth="1"/>
    <col min="146" max="146" width="45.8181818181818" style="15" customWidth="1"/>
    <col min="147" max="147" width="10.4545454545455" customWidth="1"/>
    <col min="148" max="159" width="10.4545454545455" hidden="1" customWidth="1"/>
    <col min="160" max="166" width="9" hidden="1" customWidth="1"/>
    <col min="167" max="167" width="8.72727272727273"/>
  </cols>
  <sheetData>
    <row r="1" ht="14.5" spans="1:2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8" spans="1:14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Y2" s="21" t="s">
        <v>286</v>
      </c>
      <c r="Z2" s="22"/>
      <c r="AW2" s="21" t="s">
        <v>286</v>
      </c>
      <c r="AX2" s="22"/>
      <c r="BU2" s="21" t="s">
        <v>286</v>
      </c>
      <c r="BV2" s="22"/>
      <c r="CS2" s="21" t="s">
        <v>286</v>
      </c>
      <c r="CT2" s="22"/>
      <c r="DQ2" s="21" t="s">
        <v>286</v>
      </c>
      <c r="DR2" s="22"/>
      <c r="EO2" s="21" t="s">
        <v>285</v>
      </c>
      <c r="EP2" s="22"/>
    </row>
    <row r="3" ht="14.5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4.5" spans="1:2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8" spans="1:159">
      <c r="A5" s="2" t="s">
        <v>251</v>
      </c>
      <c r="B5" s="2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1"/>
      <c r="Q5" s="1"/>
      <c r="R5" s="1"/>
      <c r="S5" s="1"/>
      <c r="T5" s="1"/>
      <c r="U5" s="1"/>
      <c r="V5" s="1"/>
      <c r="W5" s="1"/>
      <c r="Y5" s="2" t="s">
        <v>251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W5" s="2" t="s">
        <v>251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U5" s="2" t="s">
        <v>251</v>
      </c>
      <c r="BZ5" s="23"/>
      <c r="CA5" s="23"/>
      <c r="CB5" s="23"/>
      <c r="CC5" s="23"/>
      <c r="CD5" s="23"/>
      <c r="CE5" s="23"/>
      <c r="CF5" s="23"/>
      <c r="CG5" s="23"/>
      <c r="CH5" s="23"/>
      <c r="CI5" s="23"/>
      <c r="CS5" s="2" t="s">
        <v>251</v>
      </c>
      <c r="CX5" s="23"/>
      <c r="CY5" s="23"/>
      <c r="CZ5" s="23"/>
      <c r="DA5" s="23"/>
      <c r="DB5" s="23"/>
      <c r="DC5" s="23"/>
      <c r="DD5" s="23"/>
      <c r="DE5" s="23"/>
      <c r="DF5" s="23"/>
      <c r="DG5" s="23"/>
      <c r="DQ5" s="2" t="s">
        <v>251</v>
      </c>
      <c r="DV5" s="23"/>
      <c r="DW5" s="23"/>
      <c r="DX5" s="23"/>
      <c r="DY5" s="23"/>
      <c r="DZ5" s="23"/>
      <c r="EA5" s="23"/>
      <c r="EB5" s="23"/>
      <c r="EC5" s="23"/>
      <c r="ED5" s="23"/>
      <c r="EE5" s="23"/>
      <c r="EO5" s="2" t="s">
        <v>251</v>
      </c>
      <c r="ET5" s="23"/>
      <c r="EU5" s="23"/>
      <c r="EV5" s="23"/>
      <c r="EW5" s="23"/>
      <c r="EX5" s="23"/>
      <c r="EY5" s="23"/>
      <c r="EZ5" s="23"/>
      <c r="FA5" s="23"/>
      <c r="FB5" s="23"/>
      <c r="FC5" s="23"/>
    </row>
    <row r="6" ht="18" spans="1:1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Y6" s="2"/>
      <c r="AD6" s="23"/>
      <c r="AE6" s="23"/>
      <c r="AF6" s="23"/>
      <c r="AG6" s="23"/>
      <c r="AH6" s="23"/>
      <c r="AI6" s="23"/>
      <c r="AJ6" s="23"/>
      <c r="AK6" s="23"/>
      <c r="AL6" s="23"/>
      <c r="AM6" s="23"/>
      <c r="AW6" s="2"/>
      <c r="BB6" s="23"/>
      <c r="BC6" s="23"/>
      <c r="BD6" s="23"/>
      <c r="BE6" s="23"/>
      <c r="BF6" s="23"/>
      <c r="BG6" s="23"/>
      <c r="BH6" s="23"/>
      <c r="BI6" s="23"/>
      <c r="BJ6" s="23"/>
      <c r="BK6" s="23"/>
      <c r="BU6" s="2"/>
      <c r="BZ6" s="23"/>
      <c r="CA6" s="23"/>
      <c r="CB6" s="23"/>
      <c r="CC6" s="23"/>
      <c r="CD6" s="23"/>
      <c r="CE6" s="23"/>
      <c r="CF6" s="23"/>
      <c r="CG6" s="23"/>
      <c r="CH6" s="23"/>
      <c r="CI6" s="23"/>
      <c r="CS6" s="2"/>
      <c r="CX6" s="23"/>
      <c r="CY6" s="23"/>
      <c r="CZ6" s="23"/>
      <c r="DA6" s="23"/>
      <c r="DB6" s="23"/>
      <c r="DC6" s="23"/>
      <c r="DD6" s="23"/>
      <c r="DE6" s="23"/>
      <c r="DF6" s="23"/>
      <c r="DG6" s="23"/>
      <c r="DQ6" s="2"/>
      <c r="DV6" s="23"/>
      <c r="DW6" s="23"/>
      <c r="DX6" s="23"/>
      <c r="DY6" s="23"/>
      <c r="DZ6" s="23"/>
      <c r="EA6" s="23"/>
      <c r="EB6" s="23"/>
      <c r="EC6" s="23"/>
      <c r="ED6" s="23"/>
      <c r="EE6" s="23"/>
    </row>
    <row r="7" ht="17.5" spans="1:149">
      <c r="A7" s="4" t="s">
        <v>287</v>
      </c>
      <c r="B7" s="4"/>
      <c r="C7" s="3"/>
      <c r="D7" s="3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Y7" s="4" t="s">
        <v>306</v>
      </c>
      <c r="AA7" s="23"/>
      <c r="AB7" s="23"/>
      <c r="AC7" s="23"/>
      <c r="AW7" s="4" t="s">
        <v>307</v>
      </c>
      <c r="AY7" s="23"/>
      <c r="AZ7" s="23"/>
      <c r="BA7" s="23"/>
      <c r="BU7" s="4" t="s">
        <v>288</v>
      </c>
      <c r="BW7" s="23"/>
      <c r="BX7" s="23"/>
      <c r="BY7" s="23"/>
      <c r="CS7" s="4" t="s">
        <v>289</v>
      </c>
      <c r="CU7" s="23"/>
      <c r="CV7" s="23"/>
      <c r="CW7" s="23"/>
      <c r="DQ7" s="4" t="s">
        <v>290</v>
      </c>
      <c r="DS7" s="23"/>
      <c r="DT7" s="23"/>
      <c r="DU7" s="23"/>
      <c r="EO7" s="4" t="s">
        <v>258</v>
      </c>
      <c r="EQ7" s="23"/>
      <c r="ER7" s="23"/>
      <c r="ES7" s="23"/>
    </row>
    <row r="8" ht="15.5" spans="1:167">
      <c r="A8" s="4" t="s">
        <v>458</v>
      </c>
      <c r="B8" s="4"/>
      <c r="C8" s="5"/>
      <c r="D8" s="5"/>
      <c r="E8" s="5"/>
      <c r="F8" s="19"/>
      <c r="G8" s="19"/>
      <c r="H8" s="19"/>
      <c r="I8" s="19"/>
      <c r="J8" s="19"/>
      <c r="K8" s="19"/>
      <c r="L8" s="19"/>
      <c r="M8" s="19"/>
      <c r="N8" s="19"/>
      <c r="O8" s="19"/>
      <c r="P8" s="5"/>
      <c r="Q8" s="5"/>
      <c r="R8" s="5"/>
      <c r="S8" s="5"/>
      <c r="T8" s="5"/>
      <c r="U8" s="5"/>
      <c r="V8" s="5"/>
      <c r="W8" s="5"/>
      <c r="Y8" s="4" t="s">
        <v>458</v>
      </c>
      <c r="AA8" s="5"/>
      <c r="AB8" s="5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5"/>
      <c r="AO8" s="5"/>
      <c r="AP8" s="5"/>
      <c r="AQ8" s="5"/>
      <c r="AR8" s="5"/>
      <c r="AS8" s="5"/>
      <c r="AT8" s="5"/>
      <c r="AU8" s="5"/>
      <c r="AW8" s="4" t="s">
        <v>458</v>
      </c>
      <c r="AY8" s="5"/>
      <c r="AZ8" s="5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5"/>
      <c r="BM8" s="5"/>
      <c r="BN8" s="5"/>
      <c r="BO8" s="5"/>
      <c r="BP8" s="5"/>
      <c r="BQ8" s="5"/>
      <c r="BR8" s="5"/>
      <c r="BS8" s="5"/>
      <c r="BU8" s="4" t="s">
        <v>458</v>
      </c>
      <c r="BW8" s="5"/>
      <c r="BX8" s="5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5"/>
      <c r="CK8" s="5"/>
      <c r="CL8" s="5"/>
      <c r="CM8" s="5"/>
      <c r="CN8" s="5"/>
      <c r="CO8" s="5"/>
      <c r="CP8" s="5"/>
      <c r="CQ8" s="5"/>
      <c r="CS8" s="4" t="s">
        <v>458</v>
      </c>
      <c r="CU8" s="5"/>
      <c r="CV8" s="5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5"/>
      <c r="DI8" s="5"/>
      <c r="DJ8" s="5"/>
      <c r="DK8" s="5"/>
      <c r="DL8" s="5"/>
      <c r="DM8" s="5"/>
      <c r="DN8" s="5"/>
      <c r="DO8" s="5"/>
      <c r="DQ8" s="4" t="s">
        <v>458</v>
      </c>
      <c r="DS8" s="5"/>
      <c r="DT8" s="5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5"/>
      <c r="EG8" s="5"/>
      <c r="EH8" s="5"/>
      <c r="EI8" s="5"/>
      <c r="EJ8" s="5"/>
      <c r="EK8" s="5"/>
      <c r="EL8" s="5"/>
      <c r="EM8" s="5"/>
      <c r="EO8" s="4" t="s">
        <v>458</v>
      </c>
      <c r="EQ8" s="5"/>
      <c r="ER8" s="5"/>
      <c r="ES8" s="5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5"/>
      <c r="FE8" s="5"/>
      <c r="FF8" s="5"/>
      <c r="FG8" s="5"/>
      <c r="FH8" s="5"/>
      <c r="FI8" s="5"/>
      <c r="FJ8" s="5"/>
      <c r="FK8" s="5"/>
    </row>
    <row r="9" ht="15.5" spans="1:1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AA9" s="17"/>
      <c r="AB9" s="17"/>
      <c r="AC9" s="24"/>
      <c r="AD9" s="25"/>
      <c r="AE9" s="25"/>
      <c r="AF9" s="25"/>
      <c r="AG9" s="25"/>
      <c r="AH9" s="25"/>
      <c r="AI9" s="25"/>
      <c r="AJ9" s="25"/>
      <c r="AK9" s="25"/>
      <c r="AL9" s="25"/>
      <c r="AM9" s="25"/>
      <c r="AY9" s="17"/>
      <c r="AZ9" s="17"/>
      <c r="BA9" s="24"/>
      <c r="BB9" s="25"/>
      <c r="BC9" s="25"/>
      <c r="BD9" s="25"/>
      <c r="BE9" s="25"/>
      <c r="BF9" s="25"/>
      <c r="BG9" s="25"/>
      <c r="BH9" s="25"/>
      <c r="BI9" s="25"/>
      <c r="BJ9" s="25"/>
      <c r="BK9" s="25"/>
      <c r="BW9" s="17"/>
      <c r="BX9" s="17"/>
      <c r="BY9" s="24"/>
      <c r="BZ9" s="25"/>
      <c r="CA9" s="25"/>
      <c r="CB9" s="25"/>
      <c r="CC9" s="25"/>
      <c r="CD9" s="25"/>
      <c r="CE9" s="25"/>
      <c r="CF9" s="25"/>
      <c r="CG9" s="25"/>
      <c r="CH9" s="25"/>
      <c r="CI9" s="25"/>
      <c r="CU9" s="17"/>
      <c r="CV9" s="17"/>
      <c r="CW9" s="24"/>
      <c r="CX9" s="25"/>
      <c r="CY9" s="25"/>
      <c r="CZ9" s="25"/>
      <c r="DA9" s="25"/>
      <c r="DB9" s="25"/>
      <c r="DC9" s="25"/>
      <c r="DD9" s="25"/>
      <c r="DE9" s="25"/>
      <c r="DF9" s="25"/>
      <c r="DG9" s="25"/>
      <c r="DS9" s="17"/>
      <c r="DT9" s="17"/>
      <c r="DU9" s="24"/>
      <c r="DV9" s="25"/>
      <c r="DW9" s="25"/>
      <c r="DX9" s="25"/>
      <c r="DY9" s="25"/>
      <c r="DZ9" s="25"/>
      <c r="EA9" s="25"/>
      <c r="EB9" s="25"/>
      <c r="EC9" s="25"/>
      <c r="ED9" s="25"/>
      <c r="EE9" s="25"/>
    </row>
    <row r="10" ht="14.5" spans="1:2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5.25" spans="1:167">
      <c r="A11" s="1"/>
      <c r="B11" s="1"/>
      <c r="C11" s="6">
        <v>2000</v>
      </c>
      <c r="D11" s="6">
        <v>2001</v>
      </c>
      <c r="E11" s="6">
        <v>2002</v>
      </c>
      <c r="F11" s="6">
        <v>2003</v>
      </c>
      <c r="G11" s="6">
        <v>2004</v>
      </c>
      <c r="H11" s="6">
        <v>2005</v>
      </c>
      <c r="I11" s="6">
        <v>2006</v>
      </c>
      <c r="J11" s="6">
        <v>2007</v>
      </c>
      <c r="K11" s="6">
        <v>2008</v>
      </c>
      <c r="L11" s="6">
        <v>2009</v>
      </c>
      <c r="M11" s="6">
        <v>2010</v>
      </c>
      <c r="N11" s="6">
        <v>2011</v>
      </c>
      <c r="O11" s="6">
        <v>2012</v>
      </c>
      <c r="P11" s="6">
        <v>2013</v>
      </c>
      <c r="Q11" s="6">
        <v>2014</v>
      </c>
      <c r="R11" s="6">
        <v>2015</v>
      </c>
      <c r="S11" s="6">
        <v>2016</v>
      </c>
      <c r="T11" s="6">
        <v>2017</v>
      </c>
      <c r="U11" s="6">
        <v>2018</v>
      </c>
      <c r="V11" s="6">
        <v>2019</v>
      </c>
      <c r="W11" s="6">
        <v>2020</v>
      </c>
      <c r="AA11" s="6">
        <v>2000</v>
      </c>
      <c r="AB11" s="6">
        <v>2001</v>
      </c>
      <c r="AC11" s="6">
        <v>2002</v>
      </c>
      <c r="AD11" s="6">
        <v>2003</v>
      </c>
      <c r="AE11" s="6">
        <v>2004</v>
      </c>
      <c r="AF11" s="6">
        <v>2005</v>
      </c>
      <c r="AG11" s="6">
        <v>2006</v>
      </c>
      <c r="AH11" s="6">
        <v>2007</v>
      </c>
      <c r="AI11" s="6">
        <v>2008</v>
      </c>
      <c r="AJ11" s="6">
        <v>2009</v>
      </c>
      <c r="AK11" s="6">
        <v>2010</v>
      </c>
      <c r="AL11" s="6">
        <v>2011</v>
      </c>
      <c r="AM11" s="6">
        <v>2012</v>
      </c>
      <c r="AN11" s="6">
        <v>2013</v>
      </c>
      <c r="AO11" s="6">
        <v>2014</v>
      </c>
      <c r="AP11" s="6">
        <v>2015</v>
      </c>
      <c r="AQ11" s="6">
        <v>2016</v>
      </c>
      <c r="AR11" s="6">
        <v>2017</v>
      </c>
      <c r="AS11" s="6">
        <v>2018</v>
      </c>
      <c r="AT11" s="6">
        <v>2019</v>
      </c>
      <c r="AU11" s="6">
        <v>2020</v>
      </c>
      <c r="AY11" s="6">
        <v>2000</v>
      </c>
      <c r="AZ11" s="6">
        <v>2001</v>
      </c>
      <c r="BA11" s="6">
        <v>2002</v>
      </c>
      <c r="BB11" s="6">
        <v>2003</v>
      </c>
      <c r="BC11" s="6">
        <v>2004</v>
      </c>
      <c r="BD11" s="6">
        <v>2005</v>
      </c>
      <c r="BE11" s="6">
        <v>2006</v>
      </c>
      <c r="BF11" s="6">
        <v>2007</v>
      </c>
      <c r="BG11" s="6">
        <v>2008</v>
      </c>
      <c r="BH11" s="6">
        <v>2009</v>
      </c>
      <c r="BI11" s="6">
        <v>2010</v>
      </c>
      <c r="BJ11" s="6">
        <v>2011</v>
      </c>
      <c r="BK11" s="6">
        <v>2012</v>
      </c>
      <c r="BL11" s="6">
        <v>2013</v>
      </c>
      <c r="BM11" s="6">
        <v>2014</v>
      </c>
      <c r="BN11" s="6">
        <v>2015</v>
      </c>
      <c r="BO11" s="6">
        <v>2016</v>
      </c>
      <c r="BP11" s="6">
        <v>2017</v>
      </c>
      <c r="BQ11" s="6">
        <v>2018</v>
      </c>
      <c r="BR11" s="6">
        <v>2019</v>
      </c>
      <c r="BS11" s="6">
        <v>2020</v>
      </c>
      <c r="BW11" s="6">
        <v>2000</v>
      </c>
      <c r="BX11" s="6">
        <v>2001</v>
      </c>
      <c r="BY11" s="6">
        <v>2002</v>
      </c>
      <c r="BZ11" s="6">
        <v>2003</v>
      </c>
      <c r="CA11" s="6">
        <v>2004</v>
      </c>
      <c r="CB11" s="6">
        <v>2005</v>
      </c>
      <c r="CC11" s="6">
        <v>2006</v>
      </c>
      <c r="CD11" s="6">
        <v>2007</v>
      </c>
      <c r="CE11" s="6">
        <v>2008</v>
      </c>
      <c r="CF11" s="6">
        <v>2009</v>
      </c>
      <c r="CG11" s="6">
        <v>2010</v>
      </c>
      <c r="CH11" s="6">
        <v>2011</v>
      </c>
      <c r="CI11" s="6">
        <v>2012</v>
      </c>
      <c r="CJ11" s="6">
        <v>2013</v>
      </c>
      <c r="CK11" s="6">
        <v>2014</v>
      </c>
      <c r="CL11" s="6">
        <v>2015</v>
      </c>
      <c r="CM11" s="6">
        <v>2016</v>
      </c>
      <c r="CN11" s="6">
        <v>2017</v>
      </c>
      <c r="CO11" s="6">
        <v>2018</v>
      </c>
      <c r="CP11" s="6">
        <v>2019</v>
      </c>
      <c r="CQ11" s="6">
        <v>2020</v>
      </c>
      <c r="CU11" s="6">
        <v>2000</v>
      </c>
      <c r="CV11" s="6">
        <v>2001</v>
      </c>
      <c r="CW11" s="6">
        <v>2002</v>
      </c>
      <c r="CX11" s="6">
        <v>2003</v>
      </c>
      <c r="CY11" s="6">
        <v>2004</v>
      </c>
      <c r="CZ11" s="6">
        <v>2005</v>
      </c>
      <c r="DA11" s="6">
        <v>2006</v>
      </c>
      <c r="DB11" s="6">
        <v>2007</v>
      </c>
      <c r="DC11" s="6">
        <v>2008</v>
      </c>
      <c r="DD11" s="6">
        <v>2009</v>
      </c>
      <c r="DE11" s="6">
        <v>2010</v>
      </c>
      <c r="DF11" s="6">
        <v>2011</v>
      </c>
      <c r="DG11" s="6">
        <v>2012</v>
      </c>
      <c r="DH11" s="6">
        <v>2013</v>
      </c>
      <c r="DI11" s="6">
        <v>2014</v>
      </c>
      <c r="DJ11" s="6">
        <v>2015</v>
      </c>
      <c r="DK11" s="6">
        <v>2016</v>
      </c>
      <c r="DL11" s="6">
        <v>2017</v>
      </c>
      <c r="DM11" s="6">
        <v>2018</v>
      </c>
      <c r="DN11" s="6">
        <v>2019</v>
      </c>
      <c r="DO11" s="6">
        <v>2020</v>
      </c>
      <c r="DS11" s="6">
        <v>2000</v>
      </c>
      <c r="DT11" s="6">
        <v>2001</v>
      </c>
      <c r="DU11" s="6">
        <v>2002</v>
      </c>
      <c r="DV11" s="6">
        <v>2003</v>
      </c>
      <c r="DW11" s="6">
        <v>2004</v>
      </c>
      <c r="DX11" s="6">
        <v>2005</v>
      </c>
      <c r="DY11" s="6">
        <v>2006</v>
      </c>
      <c r="DZ11" s="6">
        <v>2007</v>
      </c>
      <c r="EA11" s="6">
        <v>2008</v>
      </c>
      <c r="EB11" s="6">
        <v>2009</v>
      </c>
      <c r="EC11" s="6">
        <v>2010</v>
      </c>
      <c r="ED11" s="6">
        <v>2011</v>
      </c>
      <c r="EE11" s="6">
        <v>2012</v>
      </c>
      <c r="EF11" s="6">
        <v>2013</v>
      </c>
      <c r="EG11" s="6">
        <v>2014</v>
      </c>
      <c r="EH11" s="6">
        <v>2015</v>
      </c>
      <c r="EI11" s="6">
        <v>2016</v>
      </c>
      <c r="EJ11" s="6">
        <v>2017</v>
      </c>
      <c r="EK11" s="6">
        <v>2018</v>
      </c>
      <c r="EL11" s="6">
        <v>2019</v>
      </c>
      <c r="EM11" s="6">
        <v>2020</v>
      </c>
      <c r="EQ11" s="6">
        <v>2000</v>
      </c>
      <c r="ER11" s="6">
        <v>2001</v>
      </c>
      <c r="ES11" s="6">
        <v>2002</v>
      </c>
      <c r="ET11" s="6">
        <v>2003</v>
      </c>
      <c r="EU11" s="6">
        <v>2004</v>
      </c>
      <c r="EV11" s="6">
        <v>2005</v>
      </c>
      <c r="EW11" s="6">
        <v>2006</v>
      </c>
      <c r="EX11" s="6">
        <v>2007</v>
      </c>
      <c r="EY11" s="6">
        <v>2008</v>
      </c>
      <c r="EZ11" s="6">
        <v>2009</v>
      </c>
      <c r="FA11" s="6">
        <v>2010</v>
      </c>
      <c r="FB11" s="6">
        <v>2011</v>
      </c>
      <c r="FC11" s="6">
        <v>2012</v>
      </c>
      <c r="FD11" s="6">
        <v>2013</v>
      </c>
      <c r="FE11" s="6">
        <v>2014</v>
      </c>
      <c r="FF11" s="6">
        <v>2015</v>
      </c>
      <c r="FG11" s="6">
        <v>2016</v>
      </c>
      <c r="FH11" s="6">
        <v>2017</v>
      </c>
      <c r="FI11" s="6">
        <v>2018</v>
      </c>
      <c r="FJ11" s="6">
        <v>2019</v>
      </c>
      <c r="FK11" s="6">
        <v>2020</v>
      </c>
    </row>
    <row r="12" ht="14.5" spans="1:13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</row>
    <row r="13" ht="14.5" spans="1:167">
      <c r="A13" s="7"/>
      <c r="B13" s="8" t="s">
        <v>459</v>
      </c>
      <c r="C13" s="7">
        <v>4</v>
      </c>
      <c r="D13" s="7">
        <v>4.1</v>
      </c>
      <c r="E13" s="7">
        <v>4.1</v>
      </c>
      <c r="F13" s="7">
        <v>4.1</v>
      </c>
      <c r="G13" s="7">
        <v>4</v>
      </c>
      <c r="H13" s="7">
        <v>4</v>
      </c>
      <c r="I13" s="7">
        <v>3.9</v>
      </c>
      <c r="J13" s="7">
        <v>3.7</v>
      </c>
      <c r="K13" s="7">
        <v>3.5</v>
      </c>
      <c r="L13" s="7">
        <v>3.5</v>
      </c>
      <c r="M13" s="7">
        <v>3.4</v>
      </c>
      <c r="N13" s="7">
        <v>3.3</v>
      </c>
      <c r="O13" s="7">
        <v>3.4</v>
      </c>
      <c r="P13" s="7">
        <v>3.4</v>
      </c>
      <c r="Q13" s="7">
        <v>3.1</v>
      </c>
      <c r="R13" s="7">
        <v>3</v>
      </c>
      <c r="S13" s="7">
        <v>3</v>
      </c>
      <c r="T13" s="7">
        <v>2.8</v>
      </c>
      <c r="U13" s="7">
        <v>3</v>
      </c>
      <c r="V13" s="7">
        <v>2.8</v>
      </c>
      <c r="W13" s="7">
        <v>3</v>
      </c>
      <c r="Y13" s="7"/>
      <c r="Z13" s="8" t="s">
        <v>459</v>
      </c>
      <c r="AA13" s="26">
        <v>13.196396</v>
      </c>
      <c r="AB13" s="26">
        <v>13.484857</v>
      </c>
      <c r="AC13" s="26">
        <v>13.629007</v>
      </c>
      <c r="AD13" s="26">
        <v>14.268704</v>
      </c>
      <c r="AE13" s="26">
        <v>14.215645</v>
      </c>
      <c r="AF13" s="26">
        <v>13.880143</v>
      </c>
      <c r="AG13" s="26">
        <v>14.270333</v>
      </c>
      <c r="AH13" s="26">
        <v>14.0346</v>
      </c>
      <c r="AI13" s="26">
        <v>14.292684</v>
      </c>
      <c r="AJ13" s="26">
        <v>14.608881</v>
      </c>
      <c r="AK13" s="26">
        <v>14.503159</v>
      </c>
      <c r="AL13" s="26">
        <v>14.917309</v>
      </c>
      <c r="AM13" s="26">
        <v>14.814984</v>
      </c>
      <c r="AN13" s="26">
        <v>14.943893</v>
      </c>
      <c r="AO13" s="26">
        <v>15.205959</v>
      </c>
      <c r="AP13" s="26">
        <v>14.400272</v>
      </c>
      <c r="AQ13" s="26">
        <v>14.062015</v>
      </c>
      <c r="AR13" s="26">
        <v>13.838836</v>
      </c>
      <c r="AS13" s="26">
        <v>14.208599</v>
      </c>
      <c r="AT13" s="26">
        <v>14.091934</v>
      </c>
      <c r="AU13" s="26">
        <v>15.103673</v>
      </c>
      <c r="AW13" s="7"/>
      <c r="AX13" s="8" t="s">
        <v>459</v>
      </c>
      <c r="AY13" s="26">
        <v>20.451991</v>
      </c>
      <c r="AZ13" s="26">
        <v>21.382765</v>
      </c>
      <c r="BA13" s="26">
        <v>20.348068</v>
      </c>
      <c r="BB13" s="26">
        <v>21.200074</v>
      </c>
      <c r="BC13" s="26">
        <v>21.947859</v>
      </c>
      <c r="BD13" s="26">
        <v>19.873763</v>
      </c>
      <c r="BE13" s="26">
        <v>19.639804</v>
      </c>
      <c r="BF13" s="26">
        <v>18.815994</v>
      </c>
      <c r="BG13" s="26">
        <v>19.18149</v>
      </c>
      <c r="BH13" s="26">
        <v>19.965009</v>
      </c>
      <c r="BI13" s="26">
        <v>20.447106</v>
      </c>
      <c r="BJ13" s="26">
        <v>19.801048</v>
      </c>
      <c r="BK13" s="26">
        <v>20.203539</v>
      </c>
      <c r="BL13" s="26">
        <v>19.920597</v>
      </c>
      <c r="BM13" s="26">
        <v>19.216448</v>
      </c>
      <c r="BN13" s="26">
        <v>19.158054</v>
      </c>
      <c r="BO13" s="26">
        <v>17.298859</v>
      </c>
      <c r="BP13" s="26">
        <v>17.363281</v>
      </c>
      <c r="BQ13" s="26">
        <v>16.581827</v>
      </c>
      <c r="BR13" s="26">
        <v>16.785963</v>
      </c>
      <c r="BS13" s="26">
        <v>17.356068</v>
      </c>
      <c r="BU13" s="7"/>
      <c r="BV13" s="8" t="s">
        <v>459</v>
      </c>
      <c r="BW13" s="26">
        <v>2.007984</v>
      </c>
      <c r="BX13" s="26">
        <v>2.076445</v>
      </c>
      <c r="BY13" s="26">
        <v>2.109875</v>
      </c>
      <c r="BZ13" s="26">
        <v>2.192954</v>
      </c>
      <c r="CA13" s="26">
        <v>2.248425</v>
      </c>
      <c r="CB13" s="26">
        <v>2.241713</v>
      </c>
      <c r="CC13" s="26">
        <v>1.999715</v>
      </c>
      <c r="CD13" s="26">
        <v>2.480229</v>
      </c>
      <c r="CE13" s="26">
        <v>2.485224</v>
      </c>
      <c r="CF13" s="26">
        <v>2.565142</v>
      </c>
      <c r="CG13" s="26">
        <v>2.489686</v>
      </c>
      <c r="CH13" s="26">
        <v>2.451587</v>
      </c>
      <c r="CI13" s="26">
        <v>2.5937</v>
      </c>
      <c r="CJ13" s="26">
        <v>2.471745</v>
      </c>
      <c r="CK13" s="26">
        <v>2.391071</v>
      </c>
      <c r="CL13" s="26">
        <v>2.321826</v>
      </c>
      <c r="CM13" s="26">
        <v>2.199351</v>
      </c>
      <c r="CN13" s="26">
        <v>2.20784</v>
      </c>
      <c r="CO13" s="26">
        <v>2.199027</v>
      </c>
      <c r="CP13" s="26">
        <v>2.127881</v>
      </c>
      <c r="CQ13" s="26">
        <v>2.200014</v>
      </c>
      <c r="CS13" s="7"/>
      <c r="CT13" s="8" t="s">
        <v>459</v>
      </c>
      <c r="CU13" s="26">
        <v>1.776805</v>
      </c>
      <c r="CV13" s="26">
        <v>1.823954</v>
      </c>
      <c r="CW13" s="26">
        <v>1.839188</v>
      </c>
      <c r="CX13" s="26">
        <v>1.907853</v>
      </c>
      <c r="CY13" s="26">
        <v>1.928353</v>
      </c>
      <c r="CZ13" s="26">
        <v>1.923088</v>
      </c>
      <c r="DA13" s="26">
        <v>1.882232</v>
      </c>
      <c r="DB13" s="26">
        <v>1.897774</v>
      </c>
      <c r="DC13" s="26">
        <v>1.948346</v>
      </c>
      <c r="DD13" s="26">
        <v>2.036267</v>
      </c>
      <c r="DE13" s="26">
        <v>2.035111</v>
      </c>
      <c r="DF13" s="26">
        <v>2.050424</v>
      </c>
      <c r="DG13" s="26">
        <v>1.935839</v>
      </c>
      <c r="DH13" s="26">
        <v>2.017924</v>
      </c>
      <c r="DI13" s="26">
        <v>2.012526</v>
      </c>
      <c r="DJ13" s="26">
        <v>1.940025</v>
      </c>
      <c r="DK13" s="26">
        <v>1.877847</v>
      </c>
      <c r="DL13" s="26">
        <v>1.82816</v>
      </c>
      <c r="DM13" s="26">
        <v>1.771212</v>
      </c>
      <c r="DN13" s="26">
        <v>1.705332</v>
      </c>
      <c r="DO13" s="26">
        <v>1.763456</v>
      </c>
      <c r="DQ13" s="7"/>
      <c r="DR13" s="8" t="s">
        <v>459</v>
      </c>
      <c r="DS13" s="26">
        <v>5.357538</v>
      </c>
      <c r="DT13" s="26">
        <v>5.939873</v>
      </c>
      <c r="DU13" s="26">
        <v>6.060255</v>
      </c>
      <c r="DV13" s="26">
        <v>5.767952</v>
      </c>
      <c r="DW13" s="26">
        <v>5.80938</v>
      </c>
      <c r="DX13" s="26">
        <v>5.90014</v>
      </c>
      <c r="DY13" s="26">
        <v>6.029337</v>
      </c>
      <c r="DZ13" s="26">
        <v>6.086117</v>
      </c>
      <c r="EA13" s="26">
        <v>6.185752</v>
      </c>
      <c r="EB13" s="26">
        <v>6.21253</v>
      </c>
      <c r="EC13" s="26">
        <v>6.045702</v>
      </c>
      <c r="ED13" s="26">
        <v>6.091246</v>
      </c>
      <c r="EE13" s="26">
        <v>6.006779</v>
      </c>
      <c r="EF13" s="26">
        <v>5.843092</v>
      </c>
      <c r="EG13" s="26">
        <v>5.78915</v>
      </c>
      <c r="EH13" s="26">
        <v>5.733212</v>
      </c>
      <c r="EI13" s="26">
        <v>5.629053</v>
      </c>
      <c r="EJ13" s="26">
        <v>5.503333</v>
      </c>
      <c r="EK13" s="26">
        <v>5.306592</v>
      </c>
      <c r="EL13" s="26">
        <v>5.535231</v>
      </c>
      <c r="EM13" s="26">
        <v>5.920701</v>
      </c>
      <c r="EO13" s="7"/>
      <c r="EP13" s="8" t="s">
        <v>459</v>
      </c>
      <c r="EQ13" s="26">
        <v>8.314124</v>
      </c>
      <c r="ER13" s="26">
        <v>8.393329</v>
      </c>
      <c r="ES13" s="26">
        <v>8.632028</v>
      </c>
      <c r="ET13" s="26">
        <v>8.808752</v>
      </c>
      <c r="EU13" s="26">
        <v>9.312607</v>
      </c>
      <c r="EV13" s="26">
        <v>9.163268</v>
      </c>
      <c r="EW13" s="26">
        <v>8.951773</v>
      </c>
      <c r="EX13" s="26">
        <v>8.896898</v>
      </c>
      <c r="EY13" s="26">
        <v>9.146816</v>
      </c>
      <c r="EZ13" s="26">
        <v>9.005394</v>
      </c>
      <c r="FA13" s="26">
        <v>8.736118</v>
      </c>
      <c r="FB13" s="26">
        <v>8.446919</v>
      </c>
      <c r="FC13" s="26">
        <v>8.22719</v>
      </c>
      <c r="FD13" s="26">
        <v>8.194831</v>
      </c>
      <c r="FE13" s="26">
        <v>8.207817</v>
      </c>
      <c r="FF13" s="26">
        <v>7.591114</v>
      </c>
      <c r="FG13" s="26">
        <v>7.553135</v>
      </c>
      <c r="FH13" s="26">
        <v>7.975356</v>
      </c>
      <c r="FI13" s="26">
        <v>7.352273</v>
      </c>
      <c r="FJ13" s="26">
        <v>7.087214</v>
      </c>
      <c r="FK13" s="26">
        <v>7.46243</v>
      </c>
    </row>
    <row r="14" ht="14.5" spans="1:14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Z14" s="24"/>
      <c r="AX14" s="24"/>
      <c r="BV14" s="24"/>
      <c r="CT14" s="24"/>
      <c r="DR14" s="24"/>
      <c r="EP14" s="24"/>
    </row>
    <row r="15" ht="14.5" spans="1:146">
      <c r="A15" s="1"/>
      <c r="B15" s="11" t="s">
        <v>295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Z15" s="27" t="s">
        <v>295</v>
      </c>
      <c r="AX15" s="27" t="s">
        <v>295</v>
      </c>
      <c r="BV15" s="27" t="s">
        <v>295</v>
      </c>
      <c r="CT15" s="27" t="s">
        <v>295</v>
      </c>
      <c r="DR15" s="27" t="s">
        <v>295</v>
      </c>
      <c r="EP15" s="27" t="s">
        <v>295</v>
      </c>
    </row>
    <row r="16" ht="14.5" spans="1:167">
      <c r="A16" s="1"/>
      <c r="B16" s="12" t="s">
        <v>422</v>
      </c>
      <c r="C16" s="1">
        <v>885.8</v>
      </c>
      <c r="D16" s="1">
        <v>893</v>
      </c>
      <c r="E16" s="1">
        <v>902.7</v>
      </c>
      <c r="F16" s="1">
        <v>912.4</v>
      </c>
      <c r="G16" s="1">
        <v>921.2</v>
      </c>
      <c r="H16" s="1">
        <v>929</v>
      </c>
      <c r="I16" s="1">
        <v>934.4</v>
      </c>
      <c r="J16" s="1">
        <v>942.8</v>
      </c>
      <c r="K16" s="1">
        <v>955.2</v>
      </c>
      <c r="L16" s="1">
        <v>967.3</v>
      </c>
      <c r="M16" s="1">
        <v>963.3</v>
      </c>
      <c r="N16" s="1">
        <v>970.1</v>
      </c>
      <c r="O16" s="1">
        <v>975.1</v>
      </c>
      <c r="P16" s="1">
        <v>989.2</v>
      </c>
      <c r="Q16" s="1">
        <v>988</v>
      </c>
      <c r="R16" s="1">
        <v>995</v>
      </c>
      <c r="S16" s="1">
        <v>999</v>
      </c>
      <c r="T16" s="20">
        <v>1006</v>
      </c>
      <c r="U16" s="20">
        <v>1017</v>
      </c>
      <c r="V16" s="20">
        <v>1028</v>
      </c>
      <c r="W16" s="20">
        <v>1034.7</v>
      </c>
      <c r="Z16" s="28" t="s">
        <v>422</v>
      </c>
      <c r="AA16" s="29">
        <v>2991.17</v>
      </c>
      <c r="AB16" s="29">
        <v>3033.14</v>
      </c>
      <c r="AC16" s="29">
        <v>3075.94</v>
      </c>
      <c r="AD16" s="29">
        <v>3121.1</v>
      </c>
      <c r="AE16" s="29">
        <v>3169.7</v>
      </c>
      <c r="AF16" s="29">
        <v>3220.66</v>
      </c>
      <c r="AG16" s="29">
        <v>3267.66</v>
      </c>
      <c r="AH16" s="29">
        <v>3307.09</v>
      </c>
      <c r="AI16" s="29">
        <v>3351.04</v>
      </c>
      <c r="AJ16" s="29">
        <v>3398.34</v>
      </c>
      <c r="AK16" s="29">
        <v>3332.76</v>
      </c>
      <c r="AL16" s="29">
        <v>3365.566</v>
      </c>
      <c r="AM16" s="29">
        <v>3405</v>
      </c>
      <c r="AN16" s="29">
        <v>3477.041</v>
      </c>
      <c r="AO16" s="29">
        <v>3513</v>
      </c>
      <c r="AP16" s="29">
        <v>3547</v>
      </c>
      <c r="AQ16" s="29">
        <v>3580</v>
      </c>
      <c r="AR16" s="29">
        <v>3558</v>
      </c>
      <c r="AS16" s="29">
        <v>3594.5</v>
      </c>
      <c r="AT16" s="29">
        <v>3631</v>
      </c>
      <c r="AU16" s="29">
        <v>3656.12</v>
      </c>
      <c r="AX16" s="28" t="s">
        <v>422</v>
      </c>
      <c r="AY16" s="29">
        <v>4290.9</v>
      </c>
      <c r="AZ16" s="29">
        <v>4374.75</v>
      </c>
      <c r="BA16" s="29">
        <v>4450.24</v>
      </c>
      <c r="BB16" s="29">
        <v>4519.01</v>
      </c>
      <c r="BC16" s="29">
        <v>4590.99</v>
      </c>
      <c r="BD16" s="29">
        <v>4673.54</v>
      </c>
      <c r="BE16" s="29">
        <v>4736.82</v>
      </c>
      <c r="BF16" s="29">
        <v>4802.27</v>
      </c>
      <c r="BG16" s="29">
        <v>4878.3</v>
      </c>
      <c r="BH16" s="29">
        <v>4950.67</v>
      </c>
      <c r="BI16" s="29">
        <v>4962.134</v>
      </c>
      <c r="BJ16" s="29">
        <v>5023.807</v>
      </c>
      <c r="BK16" s="29">
        <v>5097</v>
      </c>
      <c r="BL16" s="29">
        <v>5136.783</v>
      </c>
      <c r="BM16" s="29">
        <v>5196</v>
      </c>
      <c r="BN16" s="29">
        <v>5250</v>
      </c>
      <c r="BO16" s="29">
        <v>5322</v>
      </c>
      <c r="BP16" s="29">
        <v>5360</v>
      </c>
      <c r="BQ16" s="29">
        <v>5445.5</v>
      </c>
      <c r="BR16" s="29">
        <v>5531</v>
      </c>
      <c r="BS16" s="29">
        <v>5596.218</v>
      </c>
      <c r="BV16" s="28" t="s">
        <v>422</v>
      </c>
      <c r="BW16" s="29">
        <v>426.5</v>
      </c>
      <c r="BX16" s="29">
        <v>429.71</v>
      </c>
      <c r="BY16" s="29">
        <v>434.06</v>
      </c>
      <c r="BZ16" s="29">
        <v>438.84</v>
      </c>
      <c r="CA16" s="29">
        <v>443.47</v>
      </c>
      <c r="CB16" s="29">
        <v>446.61</v>
      </c>
      <c r="CC16" s="29">
        <v>450.09</v>
      </c>
      <c r="CD16" s="29">
        <v>455.58</v>
      </c>
      <c r="CE16" s="29">
        <v>462.55</v>
      </c>
      <c r="CF16" s="29">
        <v>471.09</v>
      </c>
      <c r="CG16" s="29">
        <v>465.954</v>
      </c>
      <c r="CH16" s="29">
        <v>471.246</v>
      </c>
      <c r="CI16" s="29">
        <v>474</v>
      </c>
      <c r="CJ16" s="29">
        <v>479.234</v>
      </c>
      <c r="CK16" s="29">
        <v>473</v>
      </c>
      <c r="CL16" s="29">
        <v>477</v>
      </c>
      <c r="CM16" s="29">
        <v>484.5</v>
      </c>
      <c r="CN16" s="29">
        <v>482</v>
      </c>
      <c r="CO16" s="29">
        <v>486</v>
      </c>
      <c r="CP16" s="29">
        <v>490</v>
      </c>
      <c r="CQ16" s="29">
        <v>492.011</v>
      </c>
      <c r="CT16" s="28" t="s">
        <v>422</v>
      </c>
      <c r="CU16" s="29">
        <v>373.26</v>
      </c>
      <c r="CV16" s="29">
        <v>372.73</v>
      </c>
      <c r="CW16" s="29">
        <v>373.09</v>
      </c>
      <c r="CX16" s="29">
        <v>374.67</v>
      </c>
      <c r="CY16" s="29">
        <v>376.68</v>
      </c>
      <c r="CZ16" s="29">
        <v>377.82</v>
      </c>
      <c r="DA16" s="29">
        <v>378.19</v>
      </c>
      <c r="DB16" s="29">
        <v>384.78</v>
      </c>
      <c r="DC16" s="29">
        <v>393.67</v>
      </c>
      <c r="DD16" s="29">
        <v>401.34</v>
      </c>
      <c r="DE16" s="29">
        <v>407.294</v>
      </c>
      <c r="DF16" s="29">
        <v>413.12</v>
      </c>
      <c r="DG16" s="29">
        <v>418</v>
      </c>
      <c r="DH16" s="29">
        <v>418.321</v>
      </c>
      <c r="DI16" s="29">
        <v>423</v>
      </c>
      <c r="DJ16" s="29">
        <v>427</v>
      </c>
      <c r="DK16" s="29">
        <v>431</v>
      </c>
      <c r="DL16" s="29">
        <v>429</v>
      </c>
      <c r="DM16" s="29">
        <v>431.5</v>
      </c>
      <c r="DN16" s="29">
        <v>434</v>
      </c>
      <c r="DO16" s="29">
        <v>437.525</v>
      </c>
      <c r="DR16" s="28" t="s">
        <v>422</v>
      </c>
      <c r="DS16" s="29">
        <v>1103.53</v>
      </c>
      <c r="DT16" s="29">
        <v>1130.48</v>
      </c>
      <c r="DU16" s="29">
        <v>1153.56</v>
      </c>
      <c r="DV16" s="29">
        <v>1175.68</v>
      </c>
      <c r="DW16" s="29">
        <v>1198.68</v>
      </c>
      <c r="DX16" s="29">
        <v>1231.35</v>
      </c>
      <c r="DY16" s="29">
        <v>1280.84</v>
      </c>
      <c r="DZ16" s="29">
        <v>1317.33</v>
      </c>
      <c r="EA16" s="29">
        <v>1346.58</v>
      </c>
      <c r="EB16" s="29">
        <v>1381.95</v>
      </c>
      <c r="EC16" s="29">
        <v>1417.93</v>
      </c>
      <c r="ED16" s="29">
        <v>1450.051</v>
      </c>
      <c r="EE16" s="29">
        <v>1459</v>
      </c>
      <c r="EF16" s="29">
        <v>1494.759</v>
      </c>
      <c r="EG16" s="29">
        <v>1514</v>
      </c>
      <c r="EH16" s="29">
        <v>1534</v>
      </c>
      <c r="EI16" s="29">
        <v>1543</v>
      </c>
      <c r="EJ16" s="29">
        <v>1543</v>
      </c>
      <c r="EK16" s="29">
        <v>1570</v>
      </c>
      <c r="EL16" s="29">
        <v>1597</v>
      </c>
      <c r="EM16" s="29">
        <v>1622.848</v>
      </c>
      <c r="EP16" s="28" t="s">
        <v>422</v>
      </c>
      <c r="EQ16" s="29">
        <v>1580.51</v>
      </c>
      <c r="ER16" s="29">
        <v>1603.34</v>
      </c>
      <c r="ES16" s="29">
        <v>1624.065</v>
      </c>
      <c r="ET16" s="29">
        <v>1647.55</v>
      </c>
      <c r="EU16" s="29">
        <v>1674.62</v>
      </c>
      <c r="EV16" s="29">
        <v>1707.8</v>
      </c>
      <c r="EW16" s="29">
        <v>1707.6</v>
      </c>
      <c r="EX16" s="29">
        <v>1775.31</v>
      </c>
      <c r="EY16" s="29">
        <v>1777.04</v>
      </c>
      <c r="EZ16" s="29">
        <v>1846.35</v>
      </c>
      <c r="FA16" s="29">
        <v>1828.21</v>
      </c>
      <c r="FB16" s="29">
        <v>1857.604</v>
      </c>
      <c r="FC16" s="29">
        <v>1878.15</v>
      </c>
      <c r="FD16" s="29">
        <v>1880.836</v>
      </c>
      <c r="FE16" s="29">
        <v>1883.535</v>
      </c>
      <c r="FF16" s="29">
        <v>1906.508</v>
      </c>
      <c r="FG16" s="29">
        <v>1936.015</v>
      </c>
      <c r="FH16" s="29">
        <v>1989.3</v>
      </c>
      <c r="FI16" s="29">
        <v>2024.1</v>
      </c>
      <c r="FJ16" s="29">
        <v>2059.47</v>
      </c>
      <c r="FK16" s="29">
        <v>2085.748</v>
      </c>
    </row>
    <row r="17" ht="14.5" spans="1:16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Z17" s="24"/>
      <c r="AX17" s="24"/>
      <c r="BV17" s="24"/>
      <c r="CT17" s="24"/>
      <c r="DR17" s="24"/>
      <c r="EP17" s="24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</row>
    <row r="18" ht="13" spans="1:167">
      <c r="A18" s="7"/>
      <c r="B18" s="11" t="s">
        <v>423</v>
      </c>
      <c r="C18" s="7">
        <v>4.5</v>
      </c>
      <c r="D18" s="7">
        <v>4.6</v>
      </c>
      <c r="E18" s="7">
        <v>4.6</v>
      </c>
      <c r="F18" s="7">
        <v>4.5</v>
      </c>
      <c r="G18" s="7">
        <v>4.3</v>
      </c>
      <c r="H18" s="7">
        <v>4.3</v>
      </c>
      <c r="I18" s="7">
        <v>4.1</v>
      </c>
      <c r="J18" s="7">
        <v>3.9</v>
      </c>
      <c r="K18" s="7">
        <v>3.7</v>
      </c>
      <c r="L18" s="7">
        <v>3.6</v>
      </c>
      <c r="M18" s="7">
        <v>3.5</v>
      </c>
      <c r="N18" s="7">
        <v>3.4</v>
      </c>
      <c r="O18" s="7">
        <v>3.5</v>
      </c>
      <c r="P18" s="7">
        <v>3.4</v>
      </c>
      <c r="Q18" s="7">
        <v>3.2</v>
      </c>
      <c r="R18" s="7">
        <v>3</v>
      </c>
      <c r="S18" s="7">
        <v>3</v>
      </c>
      <c r="T18" s="7">
        <v>2.8</v>
      </c>
      <c r="U18" s="7">
        <v>2.9</v>
      </c>
      <c r="V18" s="7">
        <v>2.8</v>
      </c>
      <c r="W18" s="7">
        <v>2.9</v>
      </c>
      <c r="Y18" s="7"/>
      <c r="Z18" s="27" t="s">
        <v>423</v>
      </c>
      <c r="AA18" s="26">
        <v>4.411784</v>
      </c>
      <c r="AB18" s="26">
        <v>4.44584</v>
      </c>
      <c r="AC18" s="26">
        <v>4.430843</v>
      </c>
      <c r="AD18" s="26">
        <v>4.571691</v>
      </c>
      <c r="AE18" s="26">
        <v>4.484855</v>
      </c>
      <c r="AF18" s="26">
        <v>4.30972</v>
      </c>
      <c r="AG18" s="26">
        <v>4.367141</v>
      </c>
      <c r="AH18" s="26">
        <v>4.243791</v>
      </c>
      <c r="AI18" s="26">
        <v>4.265149</v>
      </c>
      <c r="AJ18" s="26">
        <v>4.298828</v>
      </c>
      <c r="AK18" s="26">
        <v>4.351696</v>
      </c>
      <c r="AL18" s="26">
        <v>4.432333</v>
      </c>
      <c r="AM18" s="26">
        <v>4.35095</v>
      </c>
      <c r="AN18" s="26">
        <v>4.297876</v>
      </c>
      <c r="AO18" s="26">
        <v>4.328483</v>
      </c>
      <c r="AP18" s="26">
        <v>4.059846</v>
      </c>
      <c r="AQ18" s="26">
        <v>3.927937</v>
      </c>
      <c r="AR18" s="26">
        <v>3.889499</v>
      </c>
      <c r="AS18" s="26">
        <v>3.952872</v>
      </c>
      <c r="AT18" s="26">
        <v>3.881006</v>
      </c>
      <c r="AU18" s="26">
        <v>4.131066</v>
      </c>
      <c r="AW18" s="7"/>
      <c r="AX18" s="27" t="s">
        <v>423</v>
      </c>
      <c r="AY18" s="26">
        <v>4.766364</v>
      </c>
      <c r="AZ18" s="26">
        <v>4.887768</v>
      </c>
      <c r="BA18" s="26">
        <v>4.572353</v>
      </c>
      <c r="BB18" s="26">
        <v>4.691309</v>
      </c>
      <c r="BC18" s="26">
        <v>4.780637</v>
      </c>
      <c r="BD18" s="26">
        <v>4.2524</v>
      </c>
      <c r="BE18" s="26">
        <v>4.1462</v>
      </c>
      <c r="BF18" s="26">
        <v>3.918146</v>
      </c>
      <c r="BG18" s="26">
        <v>3.932003</v>
      </c>
      <c r="BH18" s="26">
        <v>4.032789</v>
      </c>
      <c r="BI18" s="26">
        <v>4.120628</v>
      </c>
      <c r="BJ18" s="26">
        <v>3.941443</v>
      </c>
      <c r="BK18" s="26">
        <v>3.96381</v>
      </c>
      <c r="BL18" s="26">
        <v>3.878029</v>
      </c>
      <c r="BM18" s="26">
        <v>3.698316</v>
      </c>
      <c r="BN18" s="26">
        <v>3.649153</v>
      </c>
      <c r="BO18" s="26">
        <v>3.250443</v>
      </c>
      <c r="BP18" s="26">
        <v>3.239418</v>
      </c>
      <c r="BQ18" s="26">
        <v>3.045051</v>
      </c>
      <c r="BR18" s="26">
        <v>3.034887</v>
      </c>
      <c r="BS18" s="26">
        <v>3.101392</v>
      </c>
      <c r="BU18" s="7"/>
      <c r="BV18" s="27" t="s">
        <v>423</v>
      </c>
      <c r="BW18" s="26">
        <v>4.708051</v>
      </c>
      <c r="BX18" s="26">
        <v>4.8322</v>
      </c>
      <c r="BY18" s="26">
        <v>4.860792</v>
      </c>
      <c r="BZ18" s="26">
        <v>4.99716</v>
      </c>
      <c r="CA18" s="26">
        <v>5.070072</v>
      </c>
      <c r="CB18" s="26">
        <v>5.019398</v>
      </c>
      <c r="CC18" s="26">
        <v>4.442923</v>
      </c>
      <c r="CD18" s="26">
        <v>5.444114</v>
      </c>
      <c r="CE18" s="26">
        <v>5.372877</v>
      </c>
      <c r="CF18" s="26">
        <v>5.445121</v>
      </c>
      <c r="CG18" s="26">
        <v>5.343202</v>
      </c>
      <c r="CH18" s="26">
        <v>5.202351</v>
      </c>
      <c r="CI18" s="26">
        <v>5.47194</v>
      </c>
      <c r="CJ18" s="26">
        <v>5.157699</v>
      </c>
      <c r="CK18" s="26">
        <v>5.055119</v>
      </c>
      <c r="CL18" s="26">
        <v>4.86756</v>
      </c>
      <c r="CM18" s="26">
        <v>4.539425</v>
      </c>
      <c r="CN18" s="26">
        <v>4.58058</v>
      </c>
      <c r="CO18" s="26">
        <v>4.524747</v>
      </c>
      <c r="CP18" s="26">
        <v>4.342613</v>
      </c>
      <c r="CQ18" s="26">
        <v>4.471474</v>
      </c>
      <c r="CS18" s="7"/>
      <c r="CT18" s="27" t="s">
        <v>423</v>
      </c>
      <c r="CU18" s="26">
        <v>4.760235</v>
      </c>
      <c r="CV18" s="26">
        <v>4.8935</v>
      </c>
      <c r="CW18" s="26">
        <v>4.929609</v>
      </c>
      <c r="CX18" s="26">
        <v>5.09209</v>
      </c>
      <c r="CY18" s="26">
        <v>5.11934</v>
      </c>
      <c r="CZ18" s="26">
        <v>5.089959</v>
      </c>
      <c r="DA18" s="26">
        <v>4.976949</v>
      </c>
      <c r="DB18" s="26">
        <v>4.932101</v>
      </c>
      <c r="DC18" s="26">
        <v>4.949186</v>
      </c>
      <c r="DD18" s="26">
        <v>5.07367</v>
      </c>
      <c r="DE18" s="26">
        <v>4.996663</v>
      </c>
      <c r="DF18" s="26">
        <v>4.963265</v>
      </c>
      <c r="DG18" s="26">
        <v>4.631193</v>
      </c>
      <c r="DH18" s="26">
        <v>4.823864</v>
      </c>
      <c r="DI18" s="26">
        <v>4.757744</v>
      </c>
      <c r="DJ18" s="26">
        <v>4.543383</v>
      </c>
      <c r="DK18" s="26">
        <v>4.356954</v>
      </c>
      <c r="DL18" s="26">
        <v>4.261446</v>
      </c>
      <c r="DM18" s="26">
        <v>4.104778</v>
      </c>
      <c r="DN18" s="26">
        <v>3.929337</v>
      </c>
      <c r="DO18" s="26">
        <v>4.030526</v>
      </c>
      <c r="DQ18" s="7"/>
      <c r="DR18" s="27" t="s">
        <v>423</v>
      </c>
      <c r="DS18" s="26">
        <v>4.854909</v>
      </c>
      <c r="DT18" s="26">
        <v>5.254293</v>
      </c>
      <c r="DU18" s="26">
        <v>5.253523</v>
      </c>
      <c r="DV18" s="26">
        <v>4.906056</v>
      </c>
      <c r="DW18" s="26">
        <v>4.846481</v>
      </c>
      <c r="DX18" s="26">
        <v>4.791602</v>
      </c>
      <c r="DY18" s="26">
        <v>4.70733</v>
      </c>
      <c r="DZ18" s="26">
        <v>4.62004</v>
      </c>
      <c r="EA18" s="26">
        <v>4.593676</v>
      </c>
      <c r="EB18" s="26">
        <v>4.495481</v>
      </c>
      <c r="EC18" s="26">
        <v>4.263752</v>
      </c>
      <c r="ED18" s="26">
        <v>4.200712</v>
      </c>
      <c r="EE18" s="26">
        <v>4.117052</v>
      </c>
      <c r="EF18" s="26">
        <v>3.909053</v>
      </c>
      <c r="EG18" s="26">
        <v>3.823745</v>
      </c>
      <c r="EH18" s="26">
        <v>3.737426</v>
      </c>
      <c r="EI18" s="26">
        <v>3.648123</v>
      </c>
      <c r="EJ18" s="26">
        <v>3.566645</v>
      </c>
      <c r="EK18" s="26">
        <v>3.379995</v>
      </c>
      <c r="EL18" s="26">
        <v>3.466018</v>
      </c>
      <c r="EM18" s="26">
        <v>3.648339</v>
      </c>
      <c r="EO18" s="7"/>
      <c r="EP18" s="27" t="s">
        <v>423</v>
      </c>
      <c r="EQ18" s="26">
        <v>5.260406</v>
      </c>
      <c r="ER18" s="26">
        <v>5.234903</v>
      </c>
      <c r="ES18" s="26">
        <v>5.315076</v>
      </c>
      <c r="ET18" s="26">
        <v>5.346576</v>
      </c>
      <c r="EU18" s="26">
        <v>5.561027</v>
      </c>
      <c r="EV18" s="26">
        <v>5.36554</v>
      </c>
      <c r="EW18" s="26">
        <v>5.242312</v>
      </c>
      <c r="EX18" s="26">
        <v>5.011462</v>
      </c>
      <c r="EY18" s="26">
        <v>5.14722</v>
      </c>
      <c r="EZ18" s="26">
        <v>4.877403</v>
      </c>
      <c r="FA18" s="26">
        <v>4.778509</v>
      </c>
      <c r="FB18" s="26">
        <v>4.547212</v>
      </c>
      <c r="FC18" s="26">
        <v>4.380476</v>
      </c>
      <c r="FD18" s="26">
        <v>4.357015</v>
      </c>
      <c r="FE18" s="26">
        <v>4.357666</v>
      </c>
      <c r="FF18" s="26">
        <v>3.981685</v>
      </c>
      <c r="FG18" s="26">
        <v>3.901383</v>
      </c>
      <c r="FH18" s="26">
        <v>4.009127</v>
      </c>
      <c r="FI18" s="26">
        <v>3.632366</v>
      </c>
      <c r="FJ18" s="26">
        <v>3.44128</v>
      </c>
      <c r="FK18" s="26">
        <v>3.577819</v>
      </c>
    </row>
    <row r="19" ht="14.5" spans="1:16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Z19" s="24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X19" s="24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V19" s="24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T19" s="24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R19" s="24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P19" s="24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</row>
    <row r="20" ht="14.5" spans="1:16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Z20" s="24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X20" s="24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V20" s="24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T20" s="24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R20" s="24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P20" s="24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</row>
    <row r="21" ht="44" spans="1:167">
      <c r="A21" s="7"/>
      <c r="B21" s="13" t="s">
        <v>460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Y21" s="7"/>
      <c r="Z21" s="13" t="s">
        <v>460</v>
      </c>
      <c r="AA21" s="31" t="s">
        <v>300</v>
      </c>
      <c r="AB21" s="31" t="s">
        <v>300</v>
      </c>
      <c r="AC21" s="31" t="s">
        <v>300</v>
      </c>
      <c r="AD21" s="31" t="s">
        <v>300</v>
      </c>
      <c r="AE21" s="31" t="s">
        <v>300</v>
      </c>
      <c r="AF21" s="31" t="s">
        <v>300</v>
      </c>
      <c r="AG21" s="31" t="s">
        <v>300</v>
      </c>
      <c r="AH21" s="31" t="s">
        <v>300</v>
      </c>
      <c r="AI21" s="31" t="s">
        <v>300</v>
      </c>
      <c r="AJ21" s="31" t="s">
        <v>300</v>
      </c>
      <c r="AK21" s="31" t="s">
        <v>300</v>
      </c>
      <c r="AL21" s="31" t="s">
        <v>300</v>
      </c>
      <c r="AM21" s="31" t="s">
        <v>300</v>
      </c>
      <c r="AN21" s="31" t="s">
        <v>300</v>
      </c>
      <c r="AO21" s="31" t="s">
        <v>300</v>
      </c>
      <c r="AP21" s="31" t="s">
        <v>300</v>
      </c>
      <c r="AQ21" s="31" t="s">
        <v>300</v>
      </c>
      <c r="AR21" s="31" t="s">
        <v>300</v>
      </c>
      <c r="AS21" s="31" t="s">
        <v>300</v>
      </c>
      <c r="AT21" s="31" t="s">
        <v>300</v>
      </c>
      <c r="AU21" s="31" t="s">
        <v>300</v>
      </c>
      <c r="AW21" s="7"/>
      <c r="AX21" s="13" t="s">
        <v>460</v>
      </c>
      <c r="AY21" s="31" t="s">
        <v>300</v>
      </c>
      <c r="AZ21" s="31" t="s">
        <v>300</v>
      </c>
      <c r="BA21" s="31" t="s">
        <v>300</v>
      </c>
      <c r="BB21" s="31" t="s">
        <v>300</v>
      </c>
      <c r="BC21" s="31" t="s">
        <v>300</v>
      </c>
      <c r="BD21" s="31" t="s">
        <v>300</v>
      </c>
      <c r="BE21" s="31" t="s">
        <v>300</v>
      </c>
      <c r="BF21" s="31" t="s">
        <v>300</v>
      </c>
      <c r="BG21" s="31" t="s">
        <v>300</v>
      </c>
      <c r="BH21" s="31" t="s">
        <v>300</v>
      </c>
      <c r="BI21" s="31" t="s">
        <v>300</v>
      </c>
      <c r="BJ21" s="31" t="s">
        <v>300</v>
      </c>
      <c r="BK21" s="31" t="s">
        <v>300</v>
      </c>
      <c r="BL21" s="31" t="s">
        <v>300</v>
      </c>
      <c r="BM21" s="31" t="s">
        <v>300</v>
      </c>
      <c r="BN21" s="31" t="s">
        <v>300</v>
      </c>
      <c r="BO21" s="31" t="s">
        <v>300</v>
      </c>
      <c r="BP21" s="31" t="s">
        <v>300</v>
      </c>
      <c r="BQ21" s="31" t="s">
        <v>300</v>
      </c>
      <c r="BR21" s="31" t="s">
        <v>300</v>
      </c>
      <c r="BS21" s="31" t="s">
        <v>300</v>
      </c>
      <c r="BU21" s="7"/>
      <c r="BV21" s="13" t="s">
        <v>460</v>
      </c>
      <c r="BW21" s="31" t="s">
        <v>300</v>
      </c>
      <c r="BX21" s="31" t="s">
        <v>300</v>
      </c>
      <c r="BY21" s="31" t="s">
        <v>300</v>
      </c>
      <c r="BZ21" s="31" t="s">
        <v>300</v>
      </c>
      <c r="CA21" s="31" t="s">
        <v>300</v>
      </c>
      <c r="CB21" s="31" t="s">
        <v>300</v>
      </c>
      <c r="CC21" s="31" t="s">
        <v>300</v>
      </c>
      <c r="CD21" s="31" t="s">
        <v>300</v>
      </c>
      <c r="CE21" s="31" t="s">
        <v>300</v>
      </c>
      <c r="CF21" s="31" t="s">
        <v>300</v>
      </c>
      <c r="CG21" s="31" t="s">
        <v>300</v>
      </c>
      <c r="CH21" s="31" t="s">
        <v>300</v>
      </c>
      <c r="CI21" s="31" t="s">
        <v>300</v>
      </c>
      <c r="CJ21" s="31" t="s">
        <v>300</v>
      </c>
      <c r="CK21" s="31" t="s">
        <v>300</v>
      </c>
      <c r="CL21" s="31" t="s">
        <v>300</v>
      </c>
      <c r="CM21" s="31" t="s">
        <v>300</v>
      </c>
      <c r="CN21" s="31" t="s">
        <v>300</v>
      </c>
      <c r="CO21" s="31" t="s">
        <v>300</v>
      </c>
      <c r="CP21" s="31" t="s">
        <v>300</v>
      </c>
      <c r="CQ21" s="31" t="s">
        <v>300</v>
      </c>
      <c r="CS21" s="7"/>
      <c r="CT21" s="13" t="s">
        <v>460</v>
      </c>
      <c r="CU21" s="31" t="s">
        <v>300</v>
      </c>
      <c r="CV21" s="31" t="s">
        <v>300</v>
      </c>
      <c r="CW21" s="31" t="s">
        <v>300</v>
      </c>
      <c r="CX21" s="31" t="s">
        <v>300</v>
      </c>
      <c r="CY21" s="31" t="s">
        <v>300</v>
      </c>
      <c r="CZ21" s="31" t="s">
        <v>300</v>
      </c>
      <c r="DA21" s="31" t="s">
        <v>300</v>
      </c>
      <c r="DB21" s="31" t="s">
        <v>300</v>
      </c>
      <c r="DC21" s="31" t="s">
        <v>300</v>
      </c>
      <c r="DD21" s="31" t="s">
        <v>300</v>
      </c>
      <c r="DE21" s="31" t="s">
        <v>300</v>
      </c>
      <c r="DF21" s="31" t="s">
        <v>300</v>
      </c>
      <c r="DG21" s="31" t="s">
        <v>300</v>
      </c>
      <c r="DH21" s="31" t="s">
        <v>300</v>
      </c>
      <c r="DI21" s="31" t="s">
        <v>300</v>
      </c>
      <c r="DJ21" s="31" t="s">
        <v>300</v>
      </c>
      <c r="DK21" s="31" t="s">
        <v>300</v>
      </c>
      <c r="DL21" s="31" t="s">
        <v>300</v>
      </c>
      <c r="DM21" s="31" t="s">
        <v>300</v>
      </c>
      <c r="DN21" s="31" t="s">
        <v>300</v>
      </c>
      <c r="DO21" s="31" t="s">
        <v>300</v>
      </c>
      <c r="DQ21" s="7"/>
      <c r="DR21" s="13" t="s">
        <v>460</v>
      </c>
      <c r="DS21" s="31" t="s">
        <v>300</v>
      </c>
      <c r="DT21" s="31" t="s">
        <v>300</v>
      </c>
      <c r="DU21" s="31" t="s">
        <v>300</v>
      </c>
      <c r="DV21" s="31" t="s">
        <v>300</v>
      </c>
      <c r="DW21" s="31" t="s">
        <v>300</v>
      </c>
      <c r="DX21" s="31" t="s">
        <v>300</v>
      </c>
      <c r="DY21" s="31" t="s">
        <v>300</v>
      </c>
      <c r="DZ21" s="31" t="s">
        <v>300</v>
      </c>
      <c r="EA21" s="31" t="s">
        <v>300</v>
      </c>
      <c r="EB21" s="31" t="s">
        <v>300</v>
      </c>
      <c r="EC21" s="31" t="s">
        <v>300</v>
      </c>
      <c r="ED21" s="31" t="s">
        <v>300</v>
      </c>
      <c r="EE21" s="31" t="s">
        <v>300</v>
      </c>
      <c r="EF21" s="31" t="s">
        <v>300</v>
      </c>
      <c r="EG21" s="31" t="s">
        <v>300</v>
      </c>
      <c r="EH21" s="31" t="s">
        <v>300</v>
      </c>
      <c r="EI21" s="31" t="s">
        <v>300</v>
      </c>
      <c r="EJ21" s="31" t="s">
        <v>300</v>
      </c>
      <c r="EK21" s="31" t="s">
        <v>300</v>
      </c>
      <c r="EL21" s="31" t="s">
        <v>300</v>
      </c>
      <c r="EM21" s="31" t="s">
        <v>300</v>
      </c>
      <c r="EO21" s="7"/>
      <c r="EP21" s="13" t="s">
        <v>460</v>
      </c>
      <c r="EQ21" s="31" t="s">
        <v>300</v>
      </c>
      <c r="ER21" s="31" t="s">
        <v>300</v>
      </c>
      <c r="ES21" s="31" t="s">
        <v>300</v>
      </c>
      <c r="ET21" s="31" t="s">
        <v>300</v>
      </c>
      <c r="EU21" s="31" t="s">
        <v>300</v>
      </c>
      <c r="EV21" s="31" t="s">
        <v>300</v>
      </c>
      <c r="EW21" s="31" t="s">
        <v>300</v>
      </c>
      <c r="EX21" s="31" t="s">
        <v>300</v>
      </c>
      <c r="EY21" s="31" t="s">
        <v>300</v>
      </c>
      <c r="EZ21" s="31" t="s">
        <v>300</v>
      </c>
      <c r="FA21" s="31" t="s">
        <v>300</v>
      </c>
      <c r="FB21" s="31" t="s">
        <v>300</v>
      </c>
      <c r="FC21" s="31" t="s">
        <v>300</v>
      </c>
      <c r="FD21" s="31" t="s">
        <v>300</v>
      </c>
      <c r="FE21" s="31" t="s">
        <v>300</v>
      </c>
      <c r="FF21" s="31" t="s">
        <v>300</v>
      </c>
      <c r="FG21" s="31" t="s">
        <v>300</v>
      </c>
      <c r="FH21" s="31" t="s">
        <v>300</v>
      </c>
      <c r="FI21" s="31" t="s">
        <v>300</v>
      </c>
      <c r="FJ21" s="31" t="s">
        <v>300</v>
      </c>
      <c r="FK21" s="31" t="s">
        <v>300</v>
      </c>
    </row>
    <row r="22" ht="14.5" spans="1:16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Y22" s="7"/>
      <c r="Z22" s="13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W22" s="7"/>
      <c r="AX22" s="13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U22" s="7"/>
      <c r="BV22" s="13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S22" s="7"/>
      <c r="CT22" s="13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Q22" s="7"/>
      <c r="DR22" s="13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P22" s="24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</row>
    <row r="23" ht="14.5" spans="1:16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Z23" s="24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X23" s="24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V23" s="24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T23" s="24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R23" s="24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P23" s="24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</row>
    <row r="24" ht="13" spans="1:167">
      <c r="A24" s="7"/>
      <c r="B24" s="8" t="s">
        <v>425</v>
      </c>
      <c r="C24" s="7">
        <v>1.8</v>
      </c>
      <c r="D24" s="7">
        <v>1.8</v>
      </c>
      <c r="E24" s="7">
        <v>1.9</v>
      </c>
      <c r="F24" s="7">
        <v>1.9</v>
      </c>
      <c r="G24" s="7">
        <v>1.9</v>
      </c>
      <c r="H24" s="7">
        <v>1.7</v>
      </c>
      <c r="I24" s="7">
        <v>1.5</v>
      </c>
      <c r="J24" s="7">
        <v>1.6</v>
      </c>
      <c r="K24" s="7">
        <v>1.6</v>
      </c>
      <c r="L24" s="7">
        <v>1.6</v>
      </c>
      <c r="M24" s="7">
        <v>1.4</v>
      </c>
      <c r="N24" s="7">
        <v>1.4</v>
      </c>
      <c r="O24" s="7">
        <v>1.3</v>
      </c>
      <c r="P24" s="7">
        <v>1.4</v>
      </c>
      <c r="Q24" s="7">
        <v>1.4</v>
      </c>
      <c r="R24" s="7">
        <v>1.4</v>
      </c>
      <c r="S24" s="7">
        <v>1.3</v>
      </c>
      <c r="T24" s="7">
        <v>1.3</v>
      </c>
      <c r="U24" s="7">
        <v>1.3</v>
      </c>
      <c r="V24" s="7">
        <v>1.3</v>
      </c>
      <c r="W24" s="7">
        <v>1.2</v>
      </c>
      <c r="Y24" s="7"/>
      <c r="Z24" s="8" t="s">
        <v>425</v>
      </c>
      <c r="AA24" s="26">
        <v>6.18312</v>
      </c>
      <c r="AB24" s="26">
        <v>5.71887</v>
      </c>
      <c r="AC24" s="26">
        <v>6.143529</v>
      </c>
      <c r="AD24" s="26">
        <v>6.829944</v>
      </c>
      <c r="AE24" s="26">
        <v>6.807965</v>
      </c>
      <c r="AF24" s="26">
        <v>6.34099</v>
      </c>
      <c r="AG24" s="26">
        <v>5.867671</v>
      </c>
      <c r="AH24" s="26">
        <v>6.47067</v>
      </c>
      <c r="AI24" s="26">
        <v>6.540489</v>
      </c>
      <c r="AJ24" s="26">
        <v>6.763687</v>
      </c>
      <c r="AK24" s="26">
        <v>5.900753</v>
      </c>
      <c r="AL24" s="26">
        <v>6.355817</v>
      </c>
      <c r="AM24" s="26">
        <v>6.022287</v>
      </c>
      <c r="AN24" s="26">
        <v>6.639385</v>
      </c>
      <c r="AO24" s="26">
        <v>7.069603</v>
      </c>
      <c r="AP24" s="26">
        <v>6.604268</v>
      </c>
      <c r="AQ24" s="26">
        <v>6.188562</v>
      </c>
      <c r="AR24" s="26">
        <v>6.344992</v>
      </c>
      <c r="AS24" s="26">
        <v>6.604433</v>
      </c>
      <c r="AT24" s="26">
        <v>6.755193</v>
      </c>
      <c r="AU24" s="26">
        <v>6.316131</v>
      </c>
      <c r="AW24" s="7"/>
      <c r="AX24" s="8" t="s">
        <v>425</v>
      </c>
      <c r="AY24" s="26">
        <v>8.386916</v>
      </c>
      <c r="AZ24" s="26">
        <v>7.882415</v>
      </c>
      <c r="BA24" s="26">
        <v>7.960418</v>
      </c>
      <c r="BB24" s="26">
        <v>8.946921</v>
      </c>
      <c r="BC24" s="26">
        <v>8.938765</v>
      </c>
      <c r="BD24" s="26">
        <v>8.035604</v>
      </c>
      <c r="BE24" s="26">
        <v>7.103308</v>
      </c>
      <c r="BF24" s="26">
        <v>7.489584</v>
      </c>
      <c r="BG24" s="26">
        <v>7.852915</v>
      </c>
      <c r="BH24" s="26">
        <v>8.180353</v>
      </c>
      <c r="BI24" s="26">
        <v>7.593525</v>
      </c>
      <c r="BJ24" s="26">
        <v>7.538722</v>
      </c>
      <c r="BK24" s="26">
        <v>6.975498</v>
      </c>
      <c r="BL24" s="26">
        <v>7.974054</v>
      </c>
      <c r="BM24" s="26">
        <v>8.362883</v>
      </c>
      <c r="BN24" s="26">
        <v>7.704116</v>
      </c>
      <c r="BO24" s="26">
        <v>6.670217</v>
      </c>
      <c r="BP24" s="26">
        <v>6.98259</v>
      </c>
      <c r="BQ24" s="26">
        <v>6.678367</v>
      </c>
      <c r="BR24" s="26">
        <v>7.013192</v>
      </c>
      <c r="BS24" s="26">
        <v>6.37186</v>
      </c>
      <c r="BU24" s="7"/>
      <c r="BV24" s="8" t="s">
        <v>425</v>
      </c>
      <c r="BW24" s="26">
        <v>1.182051</v>
      </c>
      <c r="BX24" s="26">
        <v>1.143345</v>
      </c>
      <c r="BY24" s="26">
        <v>1.26781</v>
      </c>
      <c r="BZ24" s="26">
        <v>1.285557</v>
      </c>
      <c r="CA24" s="26">
        <v>1.370385</v>
      </c>
      <c r="CB24" s="26">
        <v>1.26376</v>
      </c>
      <c r="CC24" s="26">
        <v>1.052704</v>
      </c>
      <c r="CD24" s="26">
        <v>1.437413</v>
      </c>
      <c r="CE24" s="26">
        <v>1.537599</v>
      </c>
      <c r="CF24" s="26">
        <v>1.550778</v>
      </c>
      <c r="CG24" s="26">
        <v>1.325566</v>
      </c>
      <c r="CH24" s="26">
        <v>1.356679</v>
      </c>
      <c r="CI24" s="26">
        <v>1.174887</v>
      </c>
      <c r="CJ24" s="26">
        <v>1.538369</v>
      </c>
      <c r="CK24" s="26">
        <v>1.519435</v>
      </c>
      <c r="CL24" s="26">
        <v>1.223702</v>
      </c>
      <c r="CM24" s="26">
        <v>1.191872</v>
      </c>
      <c r="CN24" s="26">
        <v>1.163627</v>
      </c>
      <c r="CO24" s="26">
        <v>1.297674</v>
      </c>
      <c r="CP24" s="26">
        <v>1.300825</v>
      </c>
      <c r="CQ24" s="26">
        <v>1.193587</v>
      </c>
      <c r="CS24" s="7"/>
      <c r="CT24" s="8" t="s">
        <v>425</v>
      </c>
      <c r="CU24" s="26">
        <v>1.071791</v>
      </c>
      <c r="CV24" s="26">
        <v>0.9979</v>
      </c>
      <c r="CW24" s="26">
        <v>1.132955</v>
      </c>
      <c r="CX24" s="26">
        <v>1.14997</v>
      </c>
      <c r="CY24" s="26">
        <v>1.157628</v>
      </c>
      <c r="CZ24" s="26">
        <v>1.101867</v>
      </c>
      <c r="DA24" s="26">
        <v>1.031891</v>
      </c>
      <c r="DB24" s="26">
        <v>1.109914</v>
      </c>
      <c r="DC24" s="26">
        <v>1.162522</v>
      </c>
      <c r="DD24" s="26">
        <v>1.295326</v>
      </c>
      <c r="DE24" s="26">
        <v>1.157048</v>
      </c>
      <c r="DF24" s="26">
        <v>1.155944</v>
      </c>
      <c r="DG24" s="26">
        <v>1.130751</v>
      </c>
      <c r="DH24" s="26">
        <v>1.203939</v>
      </c>
      <c r="DI24" s="26">
        <v>1.244473</v>
      </c>
      <c r="DJ24" s="26">
        <v>1.034041</v>
      </c>
      <c r="DK24" s="26">
        <v>0.978547</v>
      </c>
      <c r="DL24" s="26">
        <v>0.974458</v>
      </c>
      <c r="DM24" s="26">
        <v>1.063089</v>
      </c>
      <c r="DN24" s="26">
        <v>1.057715</v>
      </c>
      <c r="DO24" s="26">
        <v>0.9982</v>
      </c>
      <c r="DQ24" s="7"/>
      <c r="DR24" s="8" t="s">
        <v>425</v>
      </c>
      <c r="DS24" s="26">
        <v>2.911936</v>
      </c>
      <c r="DT24" s="26">
        <v>2.896831</v>
      </c>
      <c r="DU24" s="26">
        <v>3.28746</v>
      </c>
      <c r="DV24" s="26">
        <v>3.033113</v>
      </c>
      <c r="DW24" s="26">
        <v>2.953799</v>
      </c>
      <c r="DX24" s="26">
        <v>2.735174</v>
      </c>
      <c r="DY24" s="26">
        <v>2.938034</v>
      </c>
      <c r="DZ24" s="26">
        <v>3.100414</v>
      </c>
      <c r="EA24" s="26">
        <v>3.146537</v>
      </c>
      <c r="EB24" s="26">
        <v>3.36613</v>
      </c>
      <c r="EC24" s="26">
        <v>3.085779</v>
      </c>
      <c r="ED24" s="26">
        <v>3.176987</v>
      </c>
      <c r="EE24" s="26">
        <v>3.066404</v>
      </c>
      <c r="EF24" s="26">
        <v>3.15003</v>
      </c>
      <c r="EG24" s="26">
        <v>3.241841</v>
      </c>
      <c r="EH24" s="26">
        <v>2.854343</v>
      </c>
      <c r="EI24" s="26">
        <v>2.747743</v>
      </c>
      <c r="EJ24" s="26">
        <v>2.740906</v>
      </c>
      <c r="EK24" s="26">
        <v>2.95628</v>
      </c>
      <c r="EL24" s="26">
        <v>3.170457</v>
      </c>
      <c r="EM24" s="26">
        <v>3.142315</v>
      </c>
      <c r="EO24" s="7"/>
      <c r="EP24" s="8" t="s">
        <v>425</v>
      </c>
      <c r="EQ24" s="26">
        <v>2.602198</v>
      </c>
      <c r="ER24" s="26">
        <v>2.590191</v>
      </c>
      <c r="ES24" s="26">
        <v>2.658513</v>
      </c>
      <c r="ET24" s="26">
        <v>2.487943</v>
      </c>
      <c r="EU24" s="26">
        <v>2.554785</v>
      </c>
      <c r="EV24" s="26">
        <v>2.643158</v>
      </c>
      <c r="EW24" s="26">
        <v>2.643558</v>
      </c>
      <c r="EX24" s="26">
        <v>2.767856</v>
      </c>
      <c r="EY24" s="26">
        <v>2.969901</v>
      </c>
      <c r="EZ24" s="26">
        <v>2.853247</v>
      </c>
      <c r="FA24" s="26">
        <v>2.49036</v>
      </c>
      <c r="FB24" s="26">
        <v>2.71024</v>
      </c>
      <c r="FC24" s="26">
        <v>2.539333</v>
      </c>
      <c r="FD24" s="26">
        <v>2.425261</v>
      </c>
      <c r="FE24" s="26">
        <v>2.331131</v>
      </c>
      <c r="FF24" s="26">
        <v>2.044195</v>
      </c>
      <c r="FG24" s="26">
        <v>2.042573</v>
      </c>
      <c r="FH24" s="26">
        <v>2.147363</v>
      </c>
      <c r="FI24" s="26">
        <v>2.12605</v>
      </c>
      <c r="FJ24" s="26">
        <v>2.166706</v>
      </c>
      <c r="FK24" s="26">
        <v>2.119483</v>
      </c>
    </row>
    <row r="25" ht="14.5" spans="1:2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4.5" spans="1:146">
      <c r="A26" s="15" t="s">
        <v>304</v>
      </c>
      <c r="B26" s="1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Y26" s="15" t="s">
        <v>304</v>
      </c>
      <c r="Z26"/>
      <c r="AW26" s="15" t="s">
        <v>304</v>
      </c>
      <c r="AX26"/>
      <c r="BU26" s="15" t="s">
        <v>304</v>
      </c>
      <c r="BV26"/>
      <c r="CS26" s="15" t="s">
        <v>304</v>
      </c>
      <c r="CT26"/>
      <c r="DQ26" s="15" t="s">
        <v>304</v>
      </c>
      <c r="DR26"/>
      <c r="EO26" s="15" t="s">
        <v>304</v>
      </c>
      <c r="EP26"/>
    </row>
    <row r="27" ht="14.5" spans="1:146">
      <c r="A27" s="15" t="s">
        <v>461</v>
      </c>
      <c r="B27" s="1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Y27" s="15" t="s">
        <v>461</v>
      </c>
      <c r="AW27" s="15" t="s">
        <v>461</v>
      </c>
      <c r="BU27" s="15" t="s">
        <v>461</v>
      </c>
      <c r="CS27" s="15" t="s">
        <v>461</v>
      </c>
      <c r="DQ27" s="15" t="s">
        <v>461</v>
      </c>
      <c r="EO27" s="15" t="s">
        <v>461</v>
      </c>
      <c r="EP27"/>
    </row>
  </sheetData>
  <mergeCells count="21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4:B14"/>
    <mergeCell ref="A17:B17"/>
    <mergeCell ref="A19:B19"/>
    <mergeCell ref="A20:B20"/>
    <mergeCell ref="A22:B22"/>
    <mergeCell ref="A23:B23"/>
    <mergeCell ref="A25:B25"/>
    <mergeCell ref="A26:B26"/>
    <mergeCell ref="A27:B27"/>
  </mergeCells>
  <hyperlinks>
    <hyperlink ref="Y2:Z2" location="Menu!B12" display="Back to Main Menu"/>
    <hyperlink ref="AW2:AX2" location="Menu!B12" display="Back to Main Menu"/>
    <hyperlink ref="BU2:BV2" location="Menu!B12" display="Back to Main Menu"/>
    <hyperlink ref="CS2:CT2" location="Menu!B12" display="Back to Main Menu"/>
    <hyperlink ref="DQ2:DR2" location="Menu!B12" display="Back to Main Menu"/>
    <hyperlink ref="EP2" location="Menu!A1"/>
    <hyperlink ref="EO2:EP2" location="Menu!B12" display="Back to main menu"/>
  </hyperlinks>
  <pageMargins left="0.7" right="0.7" top="0.75" bottom="0.75" header="0.3" footer="0.3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2"/>
  <sheetViews>
    <sheetView topLeftCell="B1" workbookViewId="0">
      <selection activeCell="K26" sqref="K26"/>
    </sheetView>
  </sheetViews>
  <sheetFormatPr defaultColWidth="9" defaultRowHeight="12.5"/>
  <cols>
    <col min="1" max="1" width="16.4545454545455" customWidth="1"/>
    <col min="2" max="2" width="10.7272727272727" customWidth="1"/>
  </cols>
  <sheetData>
    <row r="2" spans="3:9">
      <c r="C2" t="s">
        <v>187</v>
      </c>
      <c r="D2" t="s">
        <v>188</v>
      </c>
      <c r="E2" t="s">
        <v>189</v>
      </c>
      <c r="F2" t="s">
        <v>190</v>
      </c>
      <c r="G2" t="s">
        <v>191</v>
      </c>
      <c r="H2" t="s">
        <v>192</v>
      </c>
      <c r="I2" t="s">
        <v>193</v>
      </c>
    </row>
    <row r="3" spans="1:9">
      <c r="A3" t="s">
        <v>462</v>
      </c>
      <c r="B3" t="str">
        <f>attached_Detached_Attached!B15</f>
        <v>Before 1946</v>
      </c>
      <c r="C3">
        <f>attached_Detached_Attached!W15</f>
        <v>93.6</v>
      </c>
      <c r="D3">
        <f>attached_Detached_Attached!AU15</f>
        <v>213.7</v>
      </c>
      <c r="E3">
        <f>attached_Detached_Attached!BS15</f>
        <v>371.7</v>
      </c>
      <c r="F3">
        <f>attached_Detached_Attached!CQ15</f>
        <v>25</v>
      </c>
      <c r="G3">
        <f>attached_Detached_Attached!DO15</f>
        <v>33</v>
      </c>
      <c r="H3">
        <f>attached_Detached_Attached!EM15</f>
        <v>37.8</v>
      </c>
      <c r="I3">
        <f>attached_Detached_Attached!FK15</f>
        <v>49.3</v>
      </c>
    </row>
    <row r="4" spans="1:9">
      <c r="A4" t="s">
        <v>462</v>
      </c>
      <c r="B4" t="str">
        <f>attached_Detached_Attached!B16</f>
        <v>1946–1960</v>
      </c>
      <c r="C4">
        <f>attached_Detached_Attached!W16</f>
        <v>44.2</v>
      </c>
      <c r="D4">
        <f>attached_Detached_Attached!AU16</f>
        <v>136.5</v>
      </c>
      <c r="E4">
        <f>attached_Detached_Attached!BS16</f>
        <v>248.1</v>
      </c>
      <c r="F4">
        <f>attached_Detached_Attached!CQ16</f>
        <v>34.5</v>
      </c>
      <c r="G4">
        <f>attached_Detached_Attached!DO16</f>
        <v>30</v>
      </c>
      <c r="H4">
        <f>attached_Detached_Attached!EM16</f>
        <v>63</v>
      </c>
      <c r="I4">
        <f>attached_Detached_Attached!FK16</f>
        <v>60.1</v>
      </c>
    </row>
    <row r="5" spans="1:9">
      <c r="A5" t="s">
        <v>462</v>
      </c>
      <c r="B5" t="str">
        <f>attached_Detached_Attached!B17</f>
        <v>1961–1977</v>
      </c>
      <c r="C5">
        <f>attached_Detached_Attached!W17</f>
        <v>93.5</v>
      </c>
      <c r="D5">
        <f>attached_Detached_Attached!AU17</f>
        <v>262.6</v>
      </c>
      <c r="E5">
        <f>attached_Detached_Attached!BS17</f>
        <v>555.3</v>
      </c>
      <c r="F5">
        <f>attached_Detached_Attached!CQ17</f>
        <v>54.9</v>
      </c>
      <c r="G5">
        <f>attached_Detached_Attached!DO17</f>
        <v>51.4</v>
      </c>
      <c r="H5">
        <f>attached_Detached_Attached!EM17</f>
        <v>185.7</v>
      </c>
      <c r="I5">
        <f>attached_Detached_Attached!FK17</f>
        <v>195.2</v>
      </c>
    </row>
    <row r="6" spans="1:9">
      <c r="A6" t="s">
        <v>462</v>
      </c>
      <c r="B6" t="str">
        <f>attached_Detached_Attached!B18</f>
        <v>1978–1983</v>
      </c>
      <c r="C6">
        <f>attached_Detached_Attached!W18</f>
        <v>68.2</v>
      </c>
      <c r="D6">
        <f>attached_Detached_Attached!AU18</f>
        <v>178.2</v>
      </c>
      <c r="E6">
        <f>attached_Detached_Attached!BS18</f>
        <v>302.5</v>
      </c>
      <c r="F6">
        <f>attached_Detached_Attached!CQ18</f>
        <v>34.8</v>
      </c>
      <c r="G6">
        <f>attached_Detached_Attached!DO18</f>
        <v>37.1</v>
      </c>
      <c r="H6">
        <f>attached_Detached_Attached!EM18</f>
        <v>143.8</v>
      </c>
      <c r="I6">
        <f>attached_Detached_Attached!FK18</f>
        <v>137.4</v>
      </c>
    </row>
    <row r="7" spans="1:9">
      <c r="A7" t="s">
        <v>462</v>
      </c>
      <c r="B7" t="str">
        <f>attached_Detached_Attached!B19</f>
        <v>1984–1995</v>
      </c>
      <c r="C7">
        <f>attached_Detached_Attached!W19</f>
        <v>162.4</v>
      </c>
      <c r="D7">
        <f>attached_Detached_Attached!AU19</f>
        <v>389.8</v>
      </c>
      <c r="E7">
        <f>attached_Detached_Attached!BS19</f>
        <v>670.8</v>
      </c>
      <c r="F7">
        <f>attached_Detached_Attached!CQ19</f>
        <v>73.3</v>
      </c>
      <c r="G7">
        <f>attached_Detached_Attached!DO19</f>
        <v>53.9</v>
      </c>
      <c r="H7">
        <f>attached_Detached_Attached!EM19</f>
        <v>155.2</v>
      </c>
      <c r="I7">
        <f>attached_Detached_Attached!FK19</f>
        <v>212.2</v>
      </c>
    </row>
    <row r="8" spans="1:9">
      <c r="A8" t="s">
        <v>462</v>
      </c>
      <c r="B8" t="str">
        <f>attached_Detached_Attached!B20</f>
        <v>1996–2000</v>
      </c>
      <c r="C8">
        <f>attached_Detached_Attached!W20</f>
        <v>66.1</v>
      </c>
      <c r="D8">
        <f>attached_Detached_Attached!AU20</f>
        <v>123.8</v>
      </c>
      <c r="E8">
        <f>attached_Detached_Attached!BS20</f>
        <v>187</v>
      </c>
      <c r="F8">
        <f>attached_Detached_Attached!CQ20</f>
        <v>26.2</v>
      </c>
      <c r="G8">
        <f>attached_Detached_Attached!DO20</f>
        <v>20.8</v>
      </c>
      <c r="H8">
        <f>attached_Detached_Attached!EM20</f>
        <v>92.6</v>
      </c>
      <c r="I8">
        <f>attached_Detached_Attached!FK20</f>
        <v>79.7</v>
      </c>
    </row>
    <row r="9" spans="1:9">
      <c r="A9" t="s">
        <v>462</v>
      </c>
      <c r="B9" t="str">
        <f>attached_Detached_Attached!B21</f>
        <v>2001–2005</v>
      </c>
      <c r="C9">
        <f>attached_Detached_Attached!W21</f>
        <v>73.6</v>
      </c>
      <c r="D9">
        <f>attached_Detached_Attached!AU21</f>
        <v>143.8</v>
      </c>
      <c r="E9">
        <f>attached_Detached_Attached!BS21</f>
        <v>264.5</v>
      </c>
      <c r="F9">
        <f>attached_Detached_Attached!CQ21</f>
        <v>28.6</v>
      </c>
      <c r="G9">
        <f>attached_Detached_Attached!DO21</f>
        <v>26.7</v>
      </c>
      <c r="H9">
        <f>attached_Detached_Attached!EM21</f>
        <v>113.7</v>
      </c>
      <c r="I9">
        <f>attached_Detached_Attached!FK21</f>
        <v>79.6</v>
      </c>
    </row>
    <row r="10" spans="1:9">
      <c r="A10" t="s">
        <v>462</v>
      </c>
      <c r="B10" t="str">
        <f>attached_Detached_Attached!B22</f>
        <v>2006–2010</v>
      </c>
      <c r="C10">
        <f>attached_Detached_Attached!W22</f>
        <v>69.3</v>
      </c>
      <c r="D10">
        <f>attached_Detached_Attached!AU22</f>
        <v>124.8</v>
      </c>
      <c r="E10">
        <f>attached_Detached_Attached!BS22</f>
        <v>198.5</v>
      </c>
      <c r="F10">
        <f>attached_Detached_Attached!CQ22</f>
        <v>29.9</v>
      </c>
      <c r="G10">
        <f>attached_Detached_Attached!DO22</f>
        <v>32.8</v>
      </c>
      <c r="H10">
        <f>attached_Detached_Attached!EM22</f>
        <v>112.2</v>
      </c>
      <c r="I10">
        <f>attached_Detached_Attached!FK22</f>
        <v>83.4</v>
      </c>
    </row>
    <row r="11" spans="1:9">
      <c r="A11" t="s">
        <v>462</v>
      </c>
      <c r="B11" t="str">
        <f>attached_Detached_Attached!B23</f>
        <v>2011–2015</v>
      </c>
      <c r="C11">
        <f>attached_Detached_Attached!W23</f>
        <v>57.4</v>
      </c>
      <c r="D11">
        <f>attached_Detached_Attached!AU23</f>
        <v>91</v>
      </c>
      <c r="E11">
        <f>attached_Detached_Attached!BS23</f>
        <v>151.3</v>
      </c>
      <c r="F11">
        <f>attached_Detached_Attached!CQ23</f>
        <v>27.7</v>
      </c>
      <c r="G11">
        <f>attached_Detached_Attached!DO23</f>
        <v>34.9</v>
      </c>
      <c r="H11">
        <f>attached_Detached_Attached!EM23</f>
        <v>87.9</v>
      </c>
      <c r="I11">
        <f>attached_Detached_Attached!FK23</f>
        <v>67.2</v>
      </c>
    </row>
    <row r="12" spans="1:9">
      <c r="A12" t="s">
        <v>462</v>
      </c>
      <c r="B12" t="str">
        <f>attached_Detached_Attached!B24</f>
        <v>2016–2020</v>
      </c>
      <c r="C12">
        <f>attached_Detached_Attached!W24</f>
        <v>47.8</v>
      </c>
      <c r="D12">
        <f>attached_Detached_Attached!AU24</f>
        <v>68.8</v>
      </c>
      <c r="E12">
        <f>attached_Detached_Attached!BS24</f>
        <v>226.1</v>
      </c>
      <c r="F12">
        <f>attached_Detached_Attached!CQ24</f>
        <v>23.7</v>
      </c>
      <c r="G12">
        <f>attached_Detached_Attached!DO24</f>
        <v>24.4</v>
      </c>
      <c r="H12">
        <f>attached_Detached_Attached!EM24</f>
        <v>63.8</v>
      </c>
      <c r="I12">
        <f>attached_Detached_Attached!FK24</f>
        <v>69.6</v>
      </c>
    </row>
    <row r="13" spans="1:9">
      <c r="A13" t="s">
        <v>463</v>
      </c>
      <c r="B13" t="s">
        <v>383</v>
      </c>
      <c r="C13">
        <f>attached_Detached_Attached!W41</f>
        <v>7</v>
      </c>
      <c r="D13">
        <f>attached_Detached_Attached!AU41</f>
        <v>19.9</v>
      </c>
      <c r="E13">
        <f>attached_Detached_Attached!BS41</f>
        <v>69.9</v>
      </c>
      <c r="F13">
        <f>attached_Detached_Attached!CQ41</f>
        <v>1.7</v>
      </c>
      <c r="G13">
        <f>attached_Detached_Attached!DO41</f>
        <v>1.6</v>
      </c>
      <c r="H13">
        <f>attached_Detached_Attached!EM41</f>
        <v>3.9</v>
      </c>
      <c r="I13">
        <f>attached_Detached_Attached!FK41</f>
        <v>3.8</v>
      </c>
    </row>
    <row r="14" spans="1:9">
      <c r="A14" t="s">
        <v>463</v>
      </c>
      <c r="B14" t="s">
        <v>384</v>
      </c>
      <c r="C14">
        <f>attached_Detached_Attached!W42</f>
        <v>3.7</v>
      </c>
      <c r="D14">
        <f>attached_Detached_Attached!AU42</f>
        <v>12.7</v>
      </c>
      <c r="E14">
        <f>attached_Detached_Attached!BS42</f>
        <v>46.8</v>
      </c>
      <c r="F14">
        <f>attached_Detached_Attached!CQ42</f>
        <v>3.2</v>
      </c>
      <c r="G14">
        <f>attached_Detached_Attached!DO42</f>
        <v>1.5</v>
      </c>
      <c r="H14">
        <f>attached_Detached_Attached!EM42</f>
        <v>9.6</v>
      </c>
      <c r="I14">
        <f>attached_Detached_Attached!FK42</f>
        <v>4.7</v>
      </c>
    </row>
    <row r="15" spans="1:9">
      <c r="A15" t="s">
        <v>463</v>
      </c>
      <c r="B15" t="s">
        <v>385</v>
      </c>
      <c r="C15">
        <f>attached_Detached_Attached!W43</f>
        <v>8.5</v>
      </c>
      <c r="D15">
        <f>attached_Detached_Attached!AU43</f>
        <v>24.3</v>
      </c>
      <c r="E15">
        <f>attached_Detached_Attached!BS43</f>
        <v>105.4</v>
      </c>
      <c r="F15">
        <f>attached_Detached_Attached!CQ43</f>
        <v>5.1</v>
      </c>
      <c r="G15">
        <f>attached_Detached_Attached!DO43</f>
        <v>2.6</v>
      </c>
      <c r="H15">
        <f>attached_Detached_Attached!EM43</f>
        <v>31.6</v>
      </c>
      <c r="I15">
        <f>attached_Detached_Attached!FK43</f>
        <v>15.5</v>
      </c>
    </row>
    <row r="16" spans="1:9">
      <c r="A16" t="s">
        <v>463</v>
      </c>
      <c r="B16" t="s">
        <v>386</v>
      </c>
      <c r="C16">
        <f>attached_Detached_Attached!W44</f>
        <v>6.3</v>
      </c>
      <c r="D16">
        <f>attached_Detached_Attached!AU44</f>
        <v>38.9</v>
      </c>
      <c r="E16">
        <f>attached_Detached_Attached!BS44</f>
        <v>83.4</v>
      </c>
      <c r="F16">
        <f>attached_Detached_Attached!CQ44</f>
        <v>5.2</v>
      </c>
      <c r="G16">
        <f>attached_Detached_Attached!DO44</f>
        <v>3.4</v>
      </c>
      <c r="H16">
        <f>attached_Detached_Attached!EM44</f>
        <v>37.1</v>
      </c>
      <c r="I16">
        <f>attached_Detached_Attached!FK44</f>
        <v>27.2</v>
      </c>
    </row>
    <row r="17" spans="1:9">
      <c r="A17" t="s">
        <v>463</v>
      </c>
      <c r="B17" t="s">
        <v>387</v>
      </c>
      <c r="C17">
        <f>attached_Detached_Attached!W45</f>
        <v>17.8</v>
      </c>
      <c r="D17">
        <f>attached_Detached_Attached!AU45</f>
        <v>89.3</v>
      </c>
      <c r="E17">
        <f>attached_Detached_Attached!BS45</f>
        <v>209</v>
      </c>
      <c r="F17">
        <f>attached_Detached_Attached!CQ45</f>
        <v>6.4</v>
      </c>
      <c r="G17">
        <f>attached_Detached_Attached!DO45</f>
        <v>5.7</v>
      </c>
      <c r="H17">
        <f>attached_Detached_Attached!EM45</f>
        <v>26</v>
      </c>
      <c r="I17">
        <f>attached_Detached_Attached!FK45</f>
        <v>69.4</v>
      </c>
    </row>
    <row r="18" spans="1:9">
      <c r="A18" t="s">
        <v>463</v>
      </c>
      <c r="B18" t="s">
        <v>388</v>
      </c>
      <c r="C18">
        <f>attached_Detached_Attached!W46</f>
        <v>7.1</v>
      </c>
      <c r="D18">
        <f>attached_Detached_Attached!AU46</f>
        <v>32.7</v>
      </c>
      <c r="E18">
        <f>attached_Detached_Attached!BS46</f>
        <v>69.4</v>
      </c>
      <c r="F18">
        <f>attached_Detached_Attached!CQ46</f>
        <v>2.3</v>
      </c>
      <c r="G18">
        <f>attached_Detached_Attached!DO46</f>
        <v>2.4</v>
      </c>
      <c r="H18">
        <f>attached_Detached_Attached!EM46</f>
        <v>17.6</v>
      </c>
      <c r="I18">
        <f>attached_Detached_Attached!FK46</f>
        <v>30.8</v>
      </c>
    </row>
    <row r="19" spans="1:9">
      <c r="A19" t="s">
        <v>463</v>
      </c>
      <c r="B19" t="s">
        <v>389</v>
      </c>
      <c r="C19">
        <f>attached_Detached_Attached!W47</f>
        <v>8.2</v>
      </c>
      <c r="D19">
        <f>attached_Detached_Attached!AU47</f>
        <v>22.1</v>
      </c>
      <c r="E19">
        <f>attached_Detached_Attached!BS47</f>
        <v>100</v>
      </c>
      <c r="F19">
        <f>attached_Detached_Attached!CQ47</f>
        <v>2.1</v>
      </c>
      <c r="G19">
        <f>attached_Detached_Attached!DO47</f>
        <v>3.9</v>
      </c>
      <c r="H19">
        <f>attached_Detached_Attached!EM47</f>
        <v>25.6</v>
      </c>
      <c r="I19">
        <f>attached_Detached_Attached!FK47</f>
        <v>26.6</v>
      </c>
    </row>
    <row r="20" spans="1:9">
      <c r="A20" t="s">
        <v>463</v>
      </c>
      <c r="B20" t="s">
        <v>390</v>
      </c>
      <c r="C20">
        <f>attached_Detached_Attached!W48</f>
        <v>10.8</v>
      </c>
      <c r="D20">
        <f>attached_Detached_Attached!AU48</f>
        <v>35.9</v>
      </c>
      <c r="E20">
        <f>attached_Detached_Attached!BS48</f>
        <v>79.7</v>
      </c>
      <c r="F20">
        <f>attached_Detached_Attached!CQ48</f>
        <v>3.5</v>
      </c>
      <c r="G20">
        <f>attached_Detached_Attached!DO48</f>
        <v>4.6</v>
      </c>
      <c r="H20">
        <f>attached_Detached_Attached!EM48</f>
        <v>30.4</v>
      </c>
      <c r="I20">
        <f>attached_Detached_Attached!FK48</f>
        <v>35</v>
      </c>
    </row>
    <row r="21" spans="1:9">
      <c r="A21" t="s">
        <v>463</v>
      </c>
      <c r="B21" t="s">
        <v>391</v>
      </c>
      <c r="C21">
        <f>attached_Detached_Attached!W49</f>
        <v>9.7</v>
      </c>
      <c r="D21">
        <f>attached_Detached_Attached!AU49</f>
        <v>28.6</v>
      </c>
      <c r="E21">
        <f>attached_Detached_Attached!BS49</f>
        <v>70.7</v>
      </c>
      <c r="F21">
        <f>attached_Detached_Attached!CQ49</f>
        <v>5.5</v>
      </c>
      <c r="G21">
        <f>attached_Detached_Attached!DO49</f>
        <v>7.1</v>
      </c>
      <c r="H21">
        <f>attached_Detached_Attached!EM49</f>
        <v>38.3</v>
      </c>
      <c r="I21">
        <f>attached_Detached_Attached!FK49</f>
        <v>28.5</v>
      </c>
    </row>
    <row r="22" spans="1:9">
      <c r="A22" t="s">
        <v>463</v>
      </c>
      <c r="B22" t="s">
        <v>392</v>
      </c>
      <c r="C22">
        <f>attached_Detached_Attached!W50</f>
        <v>9.1</v>
      </c>
      <c r="D22">
        <f>attached_Detached_Attached!AU50</f>
        <v>27.9</v>
      </c>
      <c r="E22">
        <f>attached_Detached_Attached!BS50</f>
        <v>82</v>
      </c>
      <c r="F22">
        <f>attached_Detached_Attached!CQ50</f>
        <v>6.3</v>
      </c>
      <c r="G22">
        <f>attached_Detached_Attached!DO50</f>
        <v>4.6</v>
      </c>
      <c r="H22">
        <f>attached_Detached_Attached!EM50</f>
        <v>36.1</v>
      </c>
      <c r="I22">
        <f>attached_Detached_Attached!FK50</f>
        <v>31.6</v>
      </c>
    </row>
    <row r="23" spans="1:9">
      <c r="A23" t="s">
        <v>464</v>
      </c>
      <c r="B23" t="s">
        <v>383</v>
      </c>
      <c r="C23">
        <f>attached_Apar_Mobile!W15</f>
        <v>27.8</v>
      </c>
      <c r="D23">
        <f>attached_Apar_Mobile!AU15</f>
        <v>281.3</v>
      </c>
      <c r="E23">
        <f>attached_Apar_Mobile!BS15</f>
        <v>225.4</v>
      </c>
      <c r="F23">
        <f>attached_Apar_Mobile!CQ15</f>
        <v>9.2</v>
      </c>
      <c r="G23">
        <f>attached_Apar_Mobile!DO15</f>
        <v>6.6</v>
      </c>
      <c r="H23">
        <f>attached_Apar_Mobile!EM15</f>
        <v>12.9</v>
      </c>
      <c r="I23">
        <f>attached_Apar_Mobile!FK15</f>
        <v>18.1</v>
      </c>
    </row>
    <row r="24" spans="1:9">
      <c r="A24" t="s">
        <v>464</v>
      </c>
      <c r="B24" t="s">
        <v>384</v>
      </c>
      <c r="C24">
        <f>attached_Apar_Mobile!W16</f>
        <v>12.9</v>
      </c>
      <c r="D24">
        <f>attached_Apar_Mobile!AU16</f>
        <v>179.3</v>
      </c>
      <c r="E24">
        <f>attached_Apar_Mobile!BS16</f>
        <v>151.5</v>
      </c>
      <c r="F24">
        <f>attached_Apar_Mobile!CQ16</f>
        <v>13.8</v>
      </c>
      <c r="G24">
        <f>attached_Apar_Mobile!DO16</f>
        <v>6.3</v>
      </c>
      <c r="H24">
        <f>attached_Apar_Mobile!EM16</f>
        <v>23.7</v>
      </c>
      <c r="I24">
        <f>attached_Apar_Mobile!FK16</f>
        <v>23.7</v>
      </c>
    </row>
    <row r="25" spans="1:9">
      <c r="A25" t="s">
        <v>464</v>
      </c>
      <c r="B25" t="s">
        <v>385</v>
      </c>
      <c r="C25">
        <f>attached_Apar_Mobile!W17</f>
        <v>24.4</v>
      </c>
      <c r="D25">
        <f>attached_Apar_Mobile!AU17</f>
        <v>347.2</v>
      </c>
      <c r="E25">
        <f>attached_Apar_Mobile!BS17</f>
        <v>344.8</v>
      </c>
      <c r="F25">
        <f>attached_Apar_Mobile!CQ17</f>
        <v>21.8</v>
      </c>
      <c r="G25">
        <f>attached_Apar_Mobile!DO17</f>
        <v>10.5</v>
      </c>
      <c r="H25">
        <f>attached_Apar_Mobile!EM17</f>
        <v>72.1</v>
      </c>
      <c r="I25">
        <f>attached_Apar_Mobile!FK17</f>
        <v>80.1</v>
      </c>
    </row>
    <row r="26" spans="1:9">
      <c r="A26" t="s">
        <v>464</v>
      </c>
      <c r="B26" t="s">
        <v>386</v>
      </c>
      <c r="C26">
        <f>attached_Apar_Mobile!W18</f>
        <v>13.6</v>
      </c>
      <c r="D26">
        <f>attached_Apar_Mobile!AU18</f>
        <v>102.9</v>
      </c>
      <c r="E26">
        <f>attached_Apar_Mobile!BS18</f>
        <v>110.7</v>
      </c>
      <c r="F26">
        <f>attached_Apar_Mobile!CQ18</f>
        <v>12.5</v>
      </c>
      <c r="G26">
        <f>attached_Apar_Mobile!DO18</f>
        <v>12.7</v>
      </c>
      <c r="H26">
        <f>attached_Apar_Mobile!EM18</f>
        <v>66.6</v>
      </c>
      <c r="I26">
        <f>attached_Apar_Mobile!FK18</f>
        <v>72.7</v>
      </c>
    </row>
    <row r="27" spans="1:9">
      <c r="A27" t="s">
        <v>464</v>
      </c>
      <c r="B27" t="s">
        <v>387</v>
      </c>
      <c r="C27">
        <f>attached_Apar_Mobile!W19</f>
        <v>48.2</v>
      </c>
      <c r="D27">
        <f>attached_Apar_Mobile!AU19</f>
        <v>294.1</v>
      </c>
      <c r="E27">
        <f>attached_Apar_Mobile!BS19</f>
        <v>285.9</v>
      </c>
      <c r="F27">
        <f>attached_Apar_Mobile!CQ19</f>
        <v>24.2</v>
      </c>
      <c r="G27">
        <f>attached_Apar_Mobile!DO19</f>
        <v>15.5</v>
      </c>
      <c r="H27">
        <f>attached_Apar_Mobile!EM19</f>
        <v>32.9</v>
      </c>
      <c r="I27">
        <f>attached_Apar_Mobile!FK19</f>
        <v>172.1</v>
      </c>
    </row>
    <row r="28" spans="1:9">
      <c r="A28" t="s">
        <v>464</v>
      </c>
      <c r="B28" t="s">
        <v>388</v>
      </c>
      <c r="C28">
        <f>attached_Apar_Mobile!W20</f>
        <v>11.3</v>
      </c>
      <c r="D28">
        <f>attached_Apar_Mobile!AU20</f>
        <v>74.4</v>
      </c>
      <c r="E28">
        <f>attached_Apar_Mobile!BS20</f>
        <v>64.2</v>
      </c>
      <c r="F28">
        <f>attached_Apar_Mobile!CQ20</f>
        <v>7.6</v>
      </c>
      <c r="G28">
        <f>attached_Apar_Mobile!DO20</f>
        <v>6</v>
      </c>
      <c r="H28">
        <f>attached_Apar_Mobile!EM20</f>
        <v>15.3</v>
      </c>
      <c r="I28">
        <f>attached_Apar_Mobile!FK20</f>
        <v>80.6</v>
      </c>
    </row>
    <row r="29" spans="1:9">
      <c r="A29" t="s">
        <v>464</v>
      </c>
      <c r="B29" t="s">
        <v>389</v>
      </c>
      <c r="C29">
        <f>attached_Apar_Mobile!W21</f>
        <v>19.3</v>
      </c>
      <c r="D29">
        <f>attached_Apar_Mobile!AU21</f>
        <v>113.8</v>
      </c>
      <c r="E29">
        <f>attached_Apar_Mobile!BS21</f>
        <v>100.7</v>
      </c>
      <c r="F29">
        <f>attached_Apar_Mobile!CQ21</f>
        <v>8.3</v>
      </c>
      <c r="G29">
        <f>attached_Apar_Mobile!DO21</f>
        <v>6.6</v>
      </c>
      <c r="H29">
        <f>attached_Apar_Mobile!EM21</f>
        <v>39.6</v>
      </c>
      <c r="I29">
        <f>attached_Apar_Mobile!FK21</f>
        <v>63.8</v>
      </c>
    </row>
    <row r="30" spans="1:9">
      <c r="A30" t="s">
        <v>464</v>
      </c>
      <c r="B30" t="s">
        <v>390</v>
      </c>
      <c r="C30">
        <f>attached_Apar_Mobile!W22</f>
        <v>20.5</v>
      </c>
      <c r="D30">
        <f>attached_Apar_Mobile!AU22</f>
        <v>147.5</v>
      </c>
      <c r="E30">
        <f>attached_Apar_Mobile!BS22</f>
        <v>117.2</v>
      </c>
      <c r="F30">
        <f>attached_Apar_Mobile!CQ22</f>
        <v>11.3</v>
      </c>
      <c r="G30">
        <f>attached_Apar_Mobile!DO22</f>
        <v>7.6</v>
      </c>
      <c r="H30">
        <f>attached_Apar_Mobile!EM22</f>
        <v>43.6</v>
      </c>
      <c r="I30">
        <f>attached_Apar_Mobile!FK22</f>
        <v>93</v>
      </c>
    </row>
    <row r="31" spans="1:9">
      <c r="A31" t="s">
        <v>464</v>
      </c>
      <c r="B31" t="s">
        <v>391</v>
      </c>
      <c r="C31">
        <f>attached_Apar_Mobile!W23</f>
        <v>23.7</v>
      </c>
      <c r="D31">
        <f>attached_Apar_Mobile!AU23</f>
        <v>146.2</v>
      </c>
      <c r="E31">
        <f>attached_Apar_Mobile!BS23</f>
        <v>153.7</v>
      </c>
      <c r="F31">
        <f>attached_Apar_Mobile!CQ23</f>
        <v>12.7</v>
      </c>
      <c r="G31">
        <f>attached_Apar_Mobile!DO23</f>
        <v>14.9</v>
      </c>
      <c r="H31">
        <f>attached_Apar_Mobile!EM23</f>
        <v>41.9</v>
      </c>
      <c r="I31">
        <f>attached_Apar_Mobile!FK23</f>
        <v>77.9</v>
      </c>
    </row>
    <row r="32" spans="1:9">
      <c r="A32" t="s">
        <v>464</v>
      </c>
      <c r="B32" t="s">
        <v>392</v>
      </c>
      <c r="C32">
        <f>attached_Apar_Mobile!W24</f>
        <v>22.3</v>
      </c>
      <c r="D32">
        <f>attached_Apar_Mobile!AU24</f>
        <v>171.7</v>
      </c>
      <c r="E32">
        <f>attached_Apar_Mobile!BS24</f>
        <v>162.8</v>
      </c>
      <c r="F32">
        <f>attached_Apar_Mobile!CQ24</f>
        <v>16.2</v>
      </c>
      <c r="G32">
        <f>attached_Apar_Mobile!DO24</f>
        <v>11.2</v>
      </c>
      <c r="H32">
        <f>attached_Apar_Mobile!EM24</f>
        <v>49.3</v>
      </c>
      <c r="I32">
        <f>attached_Apar_Mobile!FK24</f>
        <v>116.8</v>
      </c>
    </row>
    <row r="33" spans="1:9">
      <c r="A33" t="s">
        <v>465</v>
      </c>
      <c r="B33" t="s">
        <v>383</v>
      </c>
      <c r="C33">
        <f>attached_Apar_Mobile!W41</f>
        <v>5.7</v>
      </c>
      <c r="D33">
        <f>attached_Apar_Mobile!AU41</f>
        <v>7.1</v>
      </c>
      <c r="E33">
        <f>attached_Apar_Mobile!BS41</f>
        <v>2.7</v>
      </c>
      <c r="F33">
        <f>attached_Apar_Mobile!CQ41</f>
        <v>0.9</v>
      </c>
      <c r="G33">
        <f>attached_Apar_Mobile!DO41</f>
        <v>1.5</v>
      </c>
      <c r="H33">
        <f>attached_Apar_Mobile!EM41</f>
        <v>2.3</v>
      </c>
      <c r="I33">
        <f>attached_Apar_Mobile!FK41</f>
        <v>3.4</v>
      </c>
    </row>
    <row r="34" spans="1:9">
      <c r="A34" t="s">
        <v>465</v>
      </c>
      <c r="B34" t="s">
        <v>384</v>
      </c>
      <c r="C34">
        <f>attached_Apar_Mobile!W42</f>
        <v>2.5</v>
      </c>
      <c r="D34">
        <f>attached_Apar_Mobile!AU42</f>
        <v>4.5</v>
      </c>
      <c r="E34">
        <f>attached_Apar_Mobile!BS42</f>
        <v>2.1</v>
      </c>
      <c r="F34">
        <f>attached_Apar_Mobile!CQ42</f>
        <v>1.4</v>
      </c>
      <c r="G34">
        <f>attached_Apar_Mobile!DO42</f>
        <v>1.5</v>
      </c>
      <c r="H34">
        <f>attached_Apar_Mobile!EM42</f>
        <v>4.1</v>
      </c>
      <c r="I34">
        <f>attached_Apar_Mobile!FK42</f>
        <v>4</v>
      </c>
    </row>
    <row r="35" spans="1:9">
      <c r="A35" t="s">
        <v>465</v>
      </c>
      <c r="B35" t="s">
        <v>385</v>
      </c>
      <c r="C35">
        <f>attached_Apar_Mobile!W43</f>
        <v>4.4</v>
      </c>
      <c r="D35">
        <f>attached_Apar_Mobile!AU43</f>
        <v>9.1</v>
      </c>
      <c r="E35">
        <f>attached_Apar_Mobile!BS43</f>
        <v>7.3</v>
      </c>
      <c r="F35">
        <f>attached_Apar_Mobile!CQ43</f>
        <v>2.3</v>
      </c>
      <c r="G35">
        <f>attached_Apar_Mobile!DO43</f>
        <v>2.5</v>
      </c>
      <c r="H35">
        <f>attached_Apar_Mobile!EM43</f>
        <v>12.2</v>
      </c>
      <c r="I35">
        <f>attached_Apar_Mobile!FK43</f>
        <v>12.9</v>
      </c>
    </row>
    <row r="36" spans="1:9">
      <c r="A36" t="s">
        <v>465</v>
      </c>
      <c r="B36" t="s">
        <v>386</v>
      </c>
      <c r="C36">
        <f>attached_Apar_Mobile!W44</f>
        <v>4.7</v>
      </c>
      <c r="D36">
        <f>attached_Apar_Mobile!AU44</f>
        <v>5.2</v>
      </c>
      <c r="E36">
        <f>attached_Apar_Mobile!BS44</f>
        <v>2.9</v>
      </c>
      <c r="F36">
        <f>attached_Apar_Mobile!CQ44</f>
        <v>1.3</v>
      </c>
      <c r="G36">
        <f>attached_Apar_Mobile!DO44</f>
        <v>1.3</v>
      </c>
      <c r="H36">
        <f>attached_Apar_Mobile!EM44</f>
        <v>11.9</v>
      </c>
      <c r="I36">
        <f>attached_Apar_Mobile!FK44</f>
        <v>9.7</v>
      </c>
    </row>
    <row r="37" spans="1:9">
      <c r="A37" t="s">
        <v>465</v>
      </c>
      <c r="B37" t="s">
        <v>387</v>
      </c>
      <c r="C37">
        <f>attached_Apar_Mobile!W45</f>
        <v>7.7</v>
      </c>
      <c r="D37">
        <f>attached_Apar_Mobile!AU45</f>
        <v>7.7</v>
      </c>
      <c r="E37">
        <f>attached_Apar_Mobile!BS45</f>
        <v>5.5</v>
      </c>
      <c r="F37">
        <f>attached_Apar_Mobile!CQ45</f>
        <v>1.8</v>
      </c>
      <c r="G37">
        <f>attached_Apar_Mobile!DO45</f>
        <v>1.5</v>
      </c>
      <c r="H37">
        <f>attached_Apar_Mobile!EM45</f>
        <v>8.3</v>
      </c>
      <c r="I37">
        <f>attached_Apar_Mobile!FK45</f>
        <v>17</v>
      </c>
    </row>
    <row r="38" spans="1:9">
      <c r="A38" t="s">
        <v>465</v>
      </c>
      <c r="B38" t="s">
        <v>388</v>
      </c>
      <c r="C38">
        <f>attached_Apar_Mobile!W46</f>
        <v>3.1</v>
      </c>
      <c r="D38">
        <f>attached_Apar_Mobile!AU46</f>
        <v>2</v>
      </c>
      <c r="E38">
        <f>attached_Apar_Mobile!BS46</f>
        <v>1.5</v>
      </c>
      <c r="F38">
        <f>attached_Apar_Mobile!CQ46</f>
        <v>0.5</v>
      </c>
      <c r="G38">
        <f>attached_Apar_Mobile!DO46</f>
        <v>0.5</v>
      </c>
      <c r="H38">
        <f>attached_Apar_Mobile!EM46</f>
        <v>5.4</v>
      </c>
      <c r="I38">
        <f>attached_Apar_Mobile!FK46</f>
        <v>6.8</v>
      </c>
    </row>
    <row r="39" spans="1:9">
      <c r="A39" t="s">
        <v>465</v>
      </c>
      <c r="B39" t="s">
        <v>389</v>
      </c>
      <c r="C39">
        <f>attached_Apar_Mobile!W47</f>
        <v>4.1</v>
      </c>
      <c r="D39">
        <f>attached_Apar_Mobile!AU47</f>
        <v>2.9</v>
      </c>
      <c r="E39">
        <f>attached_Apar_Mobile!BS47</f>
        <v>1.8</v>
      </c>
      <c r="F39">
        <f>attached_Apar_Mobile!CQ47</f>
        <v>1</v>
      </c>
      <c r="G39">
        <f>attached_Apar_Mobile!DO47</f>
        <v>1.1</v>
      </c>
      <c r="H39">
        <f>attached_Apar_Mobile!EM47</f>
        <v>7.1</v>
      </c>
      <c r="I39">
        <f>attached_Apar_Mobile!FK47</f>
        <v>5.7</v>
      </c>
    </row>
    <row r="40" spans="1:9">
      <c r="A40" t="s">
        <v>465</v>
      </c>
      <c r="B40" t="s">
        <v>390</v>
      </c>
      <c r="C40">
        <f>attached_Apar_Mobile!W48</f>
        <v>3.7</v>
      </c>
      <c r="D40">
        <f>attached_Apar_Mobile!AU48</f>
        <v>3.1</v>
      </c>
      <c r="E40">
        <f>attached_Apar_Mobile!BS48</f>
        <v>1.1</v>
      </c>
      <c r="F40">
        <f>attached_Apar_Mobile!CQ48</f>
        <v>1</v>
      </c>
      <c r="G40">
        <f>attached_Apar_Mobile!DO48</f>
        <v>1.3</v>
      </c>
      <c r="H40">
        <f>attached_Apar_Mobile!EM48</f>
        <v>7.1</v>
      </c>
      <c r="I40">
        <f>attached_Apar_Mobile!FK48</f>
        <v>7.5</v>
      </c>
    </row>
    <row r="41" spans="1:9">
      <c r="A41" t="s">
        <v>465</v>
      </c>
      <c r="B41" t="s">
        <v>391</v>
      </c>
      <c r="C41">
        <f>attached_Apar_Mobile!W49</f>
        <v>2.9</v>
      </c>
      <c r="D41">
        <f>attached_Apar_Mobile!AU49</f>
        <v>2.2</v>
      </c>
      <c r="E41">
        <f>attached_Apar_Mobile!BS49</f>
        <v>0.9</v>
      </c>
      <c r="F41">
        <f>attached_Apar_Mobile!CQ49</f>
        <v>0.9</v>
      </c>
      <c r="G41">
        <f>attached_Apar_Mobile!DO49</f>
        <v>1.3</v>
      </c>
      <c r="H41">
        <f>attached_Apar_Mobile!EM49</f>
        <v>5.5</v>
      </c>
      <c r="I41">
        <f>attached_Apar_Mobile!FK49</f>
        <v>4.8</v>
      </c>
    </row>
    <row r="42" spans="1:9">
      <c r="A42" t="s">
        <v>465</v>
      </c>
      <c r="B42" t="s">
        <v>392</v>
      </c>
      <c r="C42">
        <f>attached_Apar_Mobile!W50</f>
        <v>2.7</v>
      </c>
      <c r="D42">
        <f>attached_Apar_Mobile!AU50</f>
        <v>1.7</v>
      </c>
      <c r="E42">
        <f>attached_Apar_Mobile!BS50</f>
        <v>0.9</v>
      </c>
      <c r="F42">
        <f>attached_Apar_Mobile!CQ50</f>
        <v>0.8</v>
      </c>
      <c r="G42">
        <f>attached_Apar_Mobile!DO50</f>
        <v>0.9</v>
      </c>
      <c r="H42">
        <f>attached_Apar_Mobile!EM50</f>
        <v>4</v>
      </c>
      <c r="I42">
        <f>attached_Apar_Mobile!FK50</f>
        <v>7.2</v>
      </c>
    </row>
  </sheetData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K168"/>
  <sheetViews>
    <sheetView topLeftCell="A38" workbookViewId="0">
      <selection activeCell="ER1" sqref="ER$1:FJ$1048576"/>
    </sheetView>
  </sheetViews>
  <sheetFormatPr defaultColWidth="9" defaultRowHeight="12.5"/>
  <cols>
    <col min="2" max="2" width="28.7272727272727" customWidth="1"/>
    <col min="4" max="22" width="9" hidden="1" customWidth="1"/>
    <col min="28" max="46" width="9" hidden="1" customWidth="1"/>
    <col min="52" max="70" width="9" hidden="1" customWidth="1"/>
    <col min="76" max="94" width="9" hidden="1" customWidth="1"/>
    <col min="100" max="118" width="9" hidden="1" customWidth="1"/>
    <col min="124" max="142" width="9" hidden="1" customWidth="1"/>
    <col min="148" max="166" width="9" hidden="1" customWidth="1"/>
  </cols>
  <sheetData>
    <row r="1" ht="14.5" spans="1:16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</row>
    <row r="2" ht="14.5" spans="1:16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</row>
    <row r="3" ht="14.5" spans="1:16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</row>
    <row r="4" ht="14.5" spans="1:16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</row>
    <row r="5" ht="18" spans="1:167">
      <c r="A5" s="2" t="s">
        <v>251</v>
      </c>
      <c r="B5" s="2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1"/>
      <c r="Q5" s="1"/>
      <c r="R5" s="1"/>
      <c r="S5" s="1"/>
      <c r="T5" s="1"/>
      <c r="U5" s="1"/>
      <c r="V5" s="1"/>
      <c r="W5" s="1"/>
      <c r="Y5" s="2" t="s">
        <v>251</v>
      </c>
      <c r="Z5" s="2"/>
      <c r="AA5" s="1"/>
      <c r="AB5" s="1"/>
      <c r="AC5" s="1"/>
      <c r="AD5" s="3"/>
      <c r="AE5" s="3"/>
      <c r="AF5" s="3"/>
      <c r="AG5" s="3"/>
      <c r="AH5" s="3"/>
      <c r="AI5" s="3"/>
      <c r="AJ5" s="3"/>
      <c r="AK5" s="3"/>
      <c r="AL5" s="3"/>
      <c r="AM5" s="3"/>
      <c r="AN5" s="1"/>
      <c r="AO5" s="1"/>
      <c r="AP5" s="1"/>
      <c r="AQ5" s="1"/>
      <c r="AR5" s="1"/>
      <c r="AS5" s="1"/>
      <c r="AT5" s="1"/>
      <c r="AU5" s="1"/>
      <c r="AW5" s="2" t="s">
        <v>251</v>
      </c>
      <c r="AX5" s="2"/>
      <c r="AY5" s="1"/>
      <c r="AZ5" s="1"/>
      <c r="BA5" s="1"/>
      <c r="BB5" s="3"/>
      <c r="BC5" s="3"/>
      <c r="BD5" s="3"/>
      <c r="BE5" s="3"/>
      <c r="BF5" s="3"/>
      <c r="BG5" s="3"/>
      <c r="BH5" s="3"/>
      <c r="BI5" s="3"/>
      <c r="BJ5" s="3"/>
      <c r="BK5" s="3"/>
      <c r="BL5" s="1"/>
      <c r="BM5" s="1"/>
      <c r="BN5" s="1"/>
      <c r="BO5" s="1"/>
      <c r="BP5" s="1"/>
      <c r="BQ5" s="1"/>
      <c r="BR5" s="1"/>
      <c r="BS5" s="1"/>
      <c r="BU5" s="2" t="s">
        <v>251</v>
      </c>
      <c r="BV5" s="2"/>
      <c r="BW5" s="1"/>
      <c r="BX5" s="1"/>
      <c r="BY5" s="1"/>
      <c r="BZ5" s="3"/>
      <c r="CA5" s="3"/>
      <c r="CB5" s="3"/>
      <c r="CC5" s="3"/>
      <c r="CD5" s="3"/>
      <c r="CE5" s="3"/>
      <c r="CF5" s="3"/>
      <c r="CG5" s="3"/>
      <c r="CH5" s="3"/>
      <c r="CI5" s="3"/>
      <c r="CJ5" s="1"/>
      <c r="CK5" s="1"/>
      <c r="CL5" s="1"/>
      <c r="CM5" s="1"/>
      <c r="CN5" s="1"/>
      <c r="CO5" s="1"/>
      <c r="CP5" s="1"/>
      <c r="CQ5" s="1"/>
      <c r="CS5" s="2" t="s">
        <v>251</v>
      </c>
      <c r="CT5" s="2"/>
      <c r="CU5" s="1"/>
      <c r="CV5" s="1"/>
      <c r="CW5" s="1"/>
      <c r="CX5" s="3"/>
      <c r="CY5" s="3"/>
      <c r="CZ5" s="3"/>
      <c r="DA5" s="3"/>
      <c r="DB5" s="3"/>
      <c r="DC5" s="3"/>
      <c r="DD5" s="3"/>
      <c r="DE5" s="3"/>
      <c r="DF5" s="3"/>
      <c r="DG5" s="3"/>
      <c r="DH5" s="1"/>
      <c r="DI5" s="1"/>
      <c r="DJ5" s="1"/>
      <c r="DK5" s="1"/>
      <c r="DL5" s="1"/>
      <c r="DM5" s="1"/>
      <c r="DN5" s="1"/>
      <c r="DO5" s="1"/>
      <c r="DQ5" s="2" t="s">
        <v>251</v>
      </c>
      <c r="DR5" s="2"/>
      <c r="DS5" s="1"/>
      <c r="DT5" s="1"/>
      <c r="DU5" s="1"/>
      <c r="DV5" s="3"/>
      <c r="DW5" s="3"/>
      <c r="DX5" s="3"/>
      <c r="DY5" s="3"/>
      <c r="DZ5" s="3"/>
      <c r="EA5" s="3"/>
      <c r="EB5" s="3"/>
      <c r="EC5" s="3"/>
      <c r="ED5" s="3"/>
      <c r="EE5" s="3"/>
      <c r="EF5" s="1"/>
      <c r="EG5" s="1"/>
      <c r="EH5" s="1"/>
      <c r="EI5" s="1"/>
      <c r="EJ5" s="1"/>
      <c r="EK5" s="1"/>
      <c r="EL5" s="1"/>
      <c r="EM5" s="1"/>
      <c r="EO5" s="2" t="s">
        <v>251</v>
      </c>
      <c r="EP5" s="2"/>
      <c r="EQ5" s="1"/>
      <c r="ER5" s="1"/>
      <c r="ES5" s="1"/>
      <c r="ET5" s="3"/>
      <c r="EU5" s="3"/>
      <c r="EV5" s="3"/>
      <c r="EW5" s="3"/>
      <c r="EX5" s="3"/>
      <c r="EY5" s="3"/>
      <c r="EZ5" s="3"/>
      <c r="FA5" s="3"/>
      <c r="FB5" s="3"/>
      <c r="FC5" s="3"/>
      <c r="FD5" s="1"/>
      <c r="FE5" s="1"/>
      <c r="FF5" s="1"/>
      <c r="FG5" s="1"/>
      <c r="FH5" s="1"/>
      <c r="FI5" s="1"/>
      <c r="FJ5" s="1"/>
      <c r="FK5" s="1"/>
    </row>
    <row r="6" ht="18" spans="1:16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Y6" s="2"/>
      <c r="Z6" s="2"/>
      <c r="AA6" s="1"/>
      <c r="AB6" s="1"/>
      <c r="AC6" s="1"/>
      <c r="AD6" s="3"/>
      <c r="AE6" s="3"/>
      <c r="AF6" s="3"/>
      <c r="AG6" s="3"/>
      <c r="AH6" s="3"/>
      <c r="AI6" s="3"/>
      <c r="AJ6" s="3"/>
      <c r="AK6" s="3"/>
      <c r="AL6" s="3"/>
      <c r="AM6" s="3"/>
      <c r="AN6" s="1"/>
      <c r="AO6" s="1"/>
      <c r="AP6" s="1"/>
      <c r="AQ6" s="1"/>
      <c r="AR6" s="1"/>
      <c r="AS6" s="1"/>
      <c r="AT6" s="1"/>
      <c r="AU6" s="1"/>
      <c r="AW6" s="2"/>
      <c r="AX6" s="2"/>
      <c r="AY6" s="1"/>
      <c r="AZ6" s="1"/>
      <c r="BA6" s="1"/>
      <c r="BB6" s="3"/>
      <c r="BC6" s="3"/>
      <c r="BD6" s="3"/>
      <c r="BE6" s="3"/>
      <c r="BF6" s="3"/>
      <c r="BG6" s="3"/>
      <c r="BH6" s="3"/>
      <c r="BI6" s="3"/>
      <c r="BJ6" s="3"/>
      <c r="BK6" s="3"/>
      <c r="BL6" s="1"/>
      <c r="BM6" s="1"/>
      <c r="BN6" s="1"/>
      <c r="BO6" s="1"/>
      <c r="BP6" s="1"/>
      <c r="BQ6" s="1"/>
      <c r="BR6" s="1"/>
      <c r="BS6" s="1"/>
      <c r="BU6" s="2"/>
      <c r="BV6" s="2"/>
      <c r="BW6" s="1"/>
      <c r="BX6" s="1"/>
      <c r="BY6" s="1"/>
      <c r="BZ6" s="3"/>
      <c r="CA6" s="3"/>
      <c r="CB6" s="3"/>
      <c r="CC6" s="3"/>
      <c r="CD6" s="3"/>
      <c r="CE6" s="3"/>
      <c r="CF6" s="3"/>
      <c r="CG6" s="3"/>
      <c r="CH6" s="3"/>
      <c r="CI6" s="3"/>
      <c r="CJ6" s="1"/>
      <c r="CK6" s="1"/>
      <c r="CL6" s="1"/>
      <c r="CM6" s="1"/>
      <c r="CN6" s="1"/>
      <c r="CO6" s="1"/>
      <c r="CP6" s="1"/>
      <c r="CQ6" s="1"/>
      <c r="CS6" s="2"/>
      <c r="CT6" s="2"/>
      <c r="CU6" s="1"/>
      <c r="CV6" s="1"/>
      <c r="CW6" s="1"/>
      <c r="CX6" s="3"/>
      <c r="CY6" s="3"/>
      <c r="CZ6" s="3"/>
      <c r="DA6" s="3"/>
      <c r="DB6" s="3"/>
      <c r="DC6" s="3"/>
      <c r="DD6" s="3"/>
      <c r="DE6" s="3"/>
      <c r="DF6" s="3"/>
      <c r="DG6" s="3"/>
      <c r="DH6" s="1"/>
      <c r="DI6" s="1"/>
      <c r="DJ6" s="1"/>
      <c r="DK6" s="1"/>
      <c r="DL6" s="1"/>
      <c r="DM6" s="1"/>
      <c r="DN6" s="1"/>
      <c r="DO6" s="1"/>
      <c r="DQ6" s="2"/>
      <c r="DR6" s="2"/>
      <c r="DS6" s="1"/>
      <c r="DT6" s="1"/>
      <c r="DU6" s="1"/>
      <c r="DV6" s="3"/>
      <c r="DW6" s="3"/>
      <c r="DX6" s="3"/>
      <c r="DY6" s="3"/>
      <c r="DZ6" s="3"/>
      <c r="EA6" s="3"/>
      <c r="EB6" s="3"/>
      <c r="EC6" s="3"/>
      <c r="ED6" s="3"/>
      <c r="EE6" s="3"/>
      <c r="EF6" s="1"/>
      <c r="EG6" s="1"/>
      <c r="EH6" s="1"/>
      <c r="EI6" s="1"/>
      <c r="EJ6" s="1"/>
      <c r="EK6" s="1"/>
      <c r="EL6" s="1"/>
      <c r="EM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</row>
    <row r="7" ht="17.5" spans="1:167">
      <c r="A7" s="4" t="s">
        <v>252</v>
      </c>
      <c r="B7" s="4"/>
      <c r="C7" s="3"/>
      <c r="D7" s="3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Y7" s="4" t="s">
        <v>253</v>
      </c>
      <c r="Z7" s="4"/>
      <c r="AA7" s="3"/>
      <c r="AB7" s="3"/>
      <c r="AC7" s="3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W7" s="4" t="s">
        <v>254</v>
      </c>
      <c r="AX7" s="4"/>
      <c r="AY7" s="3"/>
      <c r="AZ7" s="3"/>
      <c r="BA7" s="3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U7" s="4" t="s">
        <v>255</v>
      </c>
      <c r="BV7" s="4"/>
      <c r="BW7" s="3"/>
      <c r="BX7" s="3"/>
      <c r="BY7" s="3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S7" s="4" t="s">
        <v>256</v>
      </c>
      <c r="CT7" s="4"/>
      <c r="CU7" s="3"/>
      <c r="CV7" s="3"/>
      <c r="CW7" s="3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Q7" s="4" t="s">
        <v>257</v>
      </c>
      <c r="DR7" s="4"/>
      <c r="DS7" s="3"/>
      <c r="DT7" s="3"/>
      <c r="DU7" s="3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O7" s="4" t="s">
        <v>258</v>
      </c>
      <c r="EP7" s="4"/>
      <c r="EQ7" s="3"/>
      <c r="ER7" s="3"/>
      <c r="ES7" s="3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</row>
    <row r="8" ht="15.5" spans="1:167">
      <c r="A8" s="4" t="s">
        <v>466</v>
      </c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Y8" s="4" t="s">
        <v>466</v>
      </c>
      <c r="Z8" s="4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W8" s="4" t="s">
        <v>466</v>
      </c>
      <c r="AX8" s="4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4" t="s">
        <v>466</v>
      </c>
      <c r="BV8" s="4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S8" s="4" t="s">
        <v>466</v>
      </c>
      <c r="CT8" s="4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Q8" s="4" t="s">
        <v>466</v>
      </c>
      <c r="DR8" s="4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O8" s="4" t="s">
        <v>466</v>
      </c>
      <c r="EP8" s="4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</row>
    <row r="9" ht="15.5" spans="1:16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Y9" s="1"/>
      <c r="Z9" s="1"/>
      <c r="AA9" s="17"/>
      <c r="AB9" s="17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W9" s="1"/>
      <c r="AX9" s="1"/>
      <c r="AY9" s="17"/>
      <c r="AZ9" s="17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U9" s="1"/>
      <c r="BV9" s="1"/>
      <c r="BW9" s="17"/>
      <c r="BX9" s="17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S9" s="1"/>
      <c r="CT9" s="1"/>
      <c r="CU9" s="17"/>
      <c r="CV9" s="17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Q9" s="1"/>
      <c r="DR9" s="1"/>
      <c r="DS9" s="17"/>
      <c r="DT9" s="17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</row>
    <row r="10" ht="14.5" spans="1:16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</row>
    <row r="11" ht="15.25" spans="1:167">
      <c r="A11" s="1"/>
      <c r="B11" s="1"/>
      <c r="C11" s="6">
        <v>2000</v>
      </c>
      <c r="D11" s="6">
        <v>2001</v>
      </c>
      <c r="E11" s="6">
        <v>2002</v>
      </c>
      <c r="F11" s="6">
        <v>2003</v>
      </c>
      <c r="G11" s="6">
        <v>2004</v>
      </c>
      <c r="H11" s="6">
        <v>2005</v>
      </c>
      <c r="I11" s="6">
        <v>2006</v>
      </c>
      <c r="J11" s="6">
        <v>2007</v>
      </c>
      <c r="K11" s="6">
        <v>2008</v>
      </c>
      <c r="L11" s="6">
        <v>2009</v>
      </c>
      <c r="M11" s="6">
        <v>2010</v>
      </c>
      <c r="N11" s="6">
        <v>2011</v>
      </c>
      <c r="O11" s="6">
        <v>2012</v>
      </c>
      <c r="P11" s="6">
        <v>2013</v>
      </c>
      <c r="Q11" s="6">
        <v>2014</v>
      </c>
      <c r="R11" s="6">
        <v>2015</v>
      </c>
      <c r="S11" s="6">
        <v>2016</v>
      </c>
      <c r="T11" s="6">
        <v>2017</v>
      </c>
      <c r="U11" s="6">
        <v>2018</v>
      </c>
      <c r="V11" s="6">
        <v>2019</v>
      </c>
      <c r="W11" s="6">
        <v>2020</v>
      </c>
      <c r="Y11" s="1"/>
      <c r="Z11" s="1"/>
      <c r="AA11" s="6">
        <v>2000</v>
      </c>
      <c r="AB11" s="6">
        <v>2001</v>
      </c>
      <c r="AC11" s="6">
        <v>2002</v>
      </c>
      <c r="AD11" s="6">
        <v>2003</v>
      </c>
      <c r="AE11" s="6">
        <v>2004</v>
      </c>
      <c r="AF11" s="6">
        <v>2005</v>
      </c>
      <c r="AG11" s="6">
        <v>2006</v>
      </c>
      <c r="AH11" s="6">
        <v>2007</v>
      </c>
      <c r="AI11" s="6">
        <v>2008</v>
      </c>
      <c r="AJ11" s="6">
        <v>2009</v>
      </c>
      <c r="AK11" s="6">
        <v>2010</v>
      </c>
      <c r="AL11" s="6">
        <v>2011</v>
      </c>
      <c r="AM11" s="6">
        <v>2012</v>
      </c>
      <c r="AN11" s="6">
        <v>2013</v>
      </c>
      <c r="AO11" s="6">
        <v>2014</v>
      </c>
      <c r="AP11" s="6">
        <v>2015</v>
      </c>
      <c r="AQ11" s="6">
        <v>2016</v>
      </c>
      <c r="AR11" s="6">
        <v>2017</v>
      </c>
      <c r="AS11" s="6">
        <v>2018</v>
      </c>
      <c r="AT11" s="6">
        <v>2019</v>
      </c>
      <c r="AU11" s="6">
        <v>2020</v>
      </c>
      <c r="AW11" s="1"/>
      <c r="AX11" s="1"/>
      <c r="AY11" s="6">
        <v>2000</v>
      </c>
      <c r="AZ11" s="6">
        <v>2001</v>
      </c>
      <c r="BA11" s="6">
        <v>2002</v>
      </c>
      <c r="BB11" s="6">
        <v>2003</v>
      </c>
      <c r="BC11" s="6">
        <v>2004</v>
      </c>
      <c r="BD11" s="6">
        <v>2005</v>
      </c>
      <c r="BE11" s="6">
        <v>2006</v>
      </c>
      <c r="BF11" s="6">
        <v>2007</v>
      </c>
      <c r="BG11" s="6">
        <v>2008</v>
      </c>
      <c r="BH11" s="6">
        <v>2009</v>
      </c>
      <c r="BI11" s="6">
        <v>2010</v>
      </c>
      <c r="BJ11" s="6">
        <v>2011</v>
      </c>
      <c r="BK11" s="6">
        <v>2012</v>
      </c>
      <c r="BL11" s="6">
        <v>2013</v>
      </c>
      <c r="BM11" s="6">
        <v>2014</v>
      </c>
      <c r="BN11" s="6">
        <v>2015</v>
      </c>
      <c r="BO11" s="6">
        <v>2016</v>
      </c>
      <c r="BP11" s="6">
        <v>2017</v>
      </c>
      <c r="BQ11" s="6">
        <v>2018</v>
      </c>
      <c r="BR11" s="6">
        <v>2019</v>
      </c>
      <c r="BS11" s="6">
        <v>2020</v>
      </c>
      <c r="BU11" s="1"/>
      <c r="BV11" s="1"/>
      <c r="BW11" s="6">
        <v>2000</v>
      </c>
      <c r="BX11" s="6">
        <v>2001</v>
      </c>
      <c r="BY11" s="6">
        <v>2002</v>
      </c>
      <c r="BZ11" s="6">
        <v>2003</v>
      </c>
      <c r="CA11" s="6">
        <v>2004</v>
      </c>
      <c r="CB11" s="6">
        <v>2005</v>
      </c>
      <c r="CC11" s="6">
        <v>2006</v>
      </c>
      <c r="CD11" s="6">
        <v>2007</v>
      </c>
      <c r="CE11" s="6">
        <v>2008</v>
      </c>
      <c r="CF11" s="6">
        <v>2009</v>
      </c>
      <c r="CG11" s="6">
        <v>2010</v>
      </c>
      <c r="CH11" s="6">
        <v>2011</v>
      </c>
      <c r="CI11" s="6">
        <v>2012</v>
      </c>
      <c r="CJ11" s="6">
        <v>2013</v>
      </c>
      <c r="CK11" s="6">
        <v>2014</v>
      </c>
      <c r="CL11" s="6">
        <v>2015</v>
      </c>
      <c r="CM11" s="6">
        <v>2016</v>
      </c>
      <c r="CN11" s="6">
        <v>2017</v>
      </c>
      <c r="CO11" s="6">
        <v>2018</v>
      </c>
      <c r="CP11" s="6">
        <v>2019</v>
      </c>
      <c r="CQ11" s="6">
        <v>2020</v>
      </c>
      <c r="CS11" s="1"/>
      <c r="CT11" s="1"/>
      <c r="CU11" s="6">
        <v>2000</v>
      </c>
      <c r="CV11" s="6">
        <v>2001</v>
      </c>
      <c r="CW11" s="6">
        <v>2002</v>
      </c>
      <c r="CX11" s="6">
        <v>2003</v>
      </c>
      <c r="CY11" s="6">
        <v>2004</v>
      </c>
      <c r="CZ11" s="6">
        <v>2005</v>
      </c>
      <c r="DA11" s="6">
        <v>2006</v>
      </c>
      <c r="DB11" s="6">
        <v>2007</v>
      </c>
      <c r="DC11" s="6">
        <v>2008</v>
      </c>
      <c r="DD11" s="6">
        <v>2009</v>
      </c>
      <c r="DE11" s="6">
        <v>2010</v>
      </c>
      <c r="DF11" s="6">
        <v>2011</v>
      </c>
      <c r="DG11" s="6">
        <v>2012</v>
      </c>
      <c r="DH11" s="6">
        <v>2013</v>
      </c>
      <c r="DI11" s="6">
        <v>2014</v>
      </c>
      <c r="DJ11" s="6">
        <v>2015</v>
      </c>
      <c r="DK11" s="6">
        <v>2016</v>
      </c>
      <c r="DL11" s="6">
        <v>2017</v>
      </c>
      <c r="DM11" s="6">
        <v>2018</v>
      </c>
      <c r="DN11" s="6">
        <v>2019</v>
      </c>
      <c r="DO11" s="6">
        <v>2020</v>
      </c>
      <c r="DQ11" s="1"/>
      <c r="DR11" s="1"/>
      <c r="DS11" s="6">
        <v>2000</v>
      </c>
      <c r="DT11" s="6">
        <v>2001</v>
      </c>
      <c r="DU11" s="6">
        <v>2002</v>
      </c>
      <c r="DV11" s="6">
        <v>2003</v>
      </c>
      <c r="DW11" s="6">
        <v>2004</v>
      </c>
      <c r="DX11" s="6">
        <v>2005</v>
      </c>
      <c r="DY11" s="6">
        <v>2006</v>
      </c>
      <c r="DZ11" s="6">
        <v>2007</v>
      </c>
      <c r="EA11" s="6">
        <v>2008</v>
      </c>
      <c r="EB11" s="6">
        <v>2009</v>
      </c>
      <c r="EC11" s="6">
        <v>2010</v>
      </c>
      <c r="ED11" s="6">
        <v>2011</v>
      </c>
      <c r="EE11" s="6">
        <v>2012</v>
      </c>
      <c r="EF11" s="6">
        <v>2013</v>
      </c>
      <c r="EG11" s="6">
        <v>2014</v>
      </c>
      <c r="EH11" s="6">
        <v>2015</v>
      </c>
      <c r="EI11" s="6">
        <v>2016</v>
      </c>
      <c r="EJ11" s="6">
        <v>2017</v>
      </c>
      <c r="EK11" s="6">
        <v>2018</v>
      </c>
      <c r="EL11" s="6">
        <v>2019</v>
      </c>
      <c r="EM11" s="6">
        <v>2020</v>
      </c>
      <c r="EO11" s="1"/>
      <c r="EP11" s="1"/>
      <c r="EQ11" s="6">
        <v>2000</v>
      </c>
      <c r="ER11" s="6">
        <v>2001</v>
      </c>
      <c r="ES11" s="6">
        <v>2002</v>
      </c>
      <c r="ET11" s="6">
        <v>2003</v>
      </c>
      <c r="EU11" s="6">
        <v>2004</v>
      </c>
      <c r="EV11" s="6">
        <v>2005</v>
      </c>
      <c r="EW11" s="6">
        <v>2006</v>
      </c>
      <c r="EX11" s="6">
        <v>2007</v>
      </c>
      <c r="EY11" s="6">
        <v>2008</v>
      </c>
      <c r="EZ11" s="6">
        <v>2009</v>
      </c>
      <c r="FA11" s="6">
        <v>2010</v>
      </c>
      <c r="FB11" s="6">
        <v>2011</v>
      </c>
      <c r="FC11" s="6">
        <v>2012</v>
      </c>
      <c r="FD11" s="6">
        <v>2013</v>
      </c>
      <c r="FE11" s="6">
        <v>2014</v>
      </c>
      <c r="FF11" s="6">
        <v>2015</v>
      </c>
      <c r="FG11" s="6">
        <v>2016</v>
      </c>
      <c r="FH11" s="6">
        <v>2017</v>
      </c>
      <c r="FI11" s="6">
        <v>2018</v>
      </c>
      <c r="FJ11" s="6">
        <v>2019</v>
      </c>
      <c r="FK11" s="6">
        <v>2020</v>
      </c>
    </row>
    <row r="12" ht="14.5" spans="1:16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</row>
    <row r="13" ht="91" spans="1:167">
      <c r="A13" s="7"/>
      <c r="B13" s="13" t="s">
        <v>467</v>
      </c>
      <c r="C13" s="7">
        <v>662.1</v>
      </c>
      <c r="D13" s="7">
        <v>668.1</v>
      </c>
      <c r="E13" s="7">
        <v>675</v>
      </c>
      <c r="F13" s="7">
        <v>684.1</v>
      </c>
      <c r="G13" s="7">
        <v>692.5</v>
      </c>
      <c r="H13" s="7">
        <v>700.2</v>
      </c>
      <c r="I13" s="7">
        <v>707.2</v>
      </c>
      <c r="J13" s="7">
        <v>714</v>
      </c>
      <c r="K13" s="7">
        <v>721.4</v>
      </c>
      <c r="L13" s="7">
        <v>728</v>
      </c>
      <c r="M13" s="7">
        <v>734.7</v>
      </c>
      <c r="N13" s="7">
        <v>741</v>
      </c>
      <c r="O13" s="7">
        <v>746.5</v>
      </c>
      <c r="P13" s="7">
        <v>751.7</v>
      </c>
      <c r="Q13" s="7">
        <v>755.8</v>
      </c>
      <c r="R13" s="7">
        <v>759.2</v>
      </c>
      <c r="S13" s="7">
        <v>762.5</v>
      </c>
      <c r="T13" s="7">
        <v>765.5</v>
      </c>
      <c r="U13" s="7">
        <v>769</v>
      </c>
      <c r="V13" s="7">
        <v>772.6</v>
      </c>
      <c r="W13" s="7">
        <v>776.1</v>
      </c>
      <c r="Y13" s="7"/>
      <c r="Z13" s="13" t="s">
        <v>467</v>
      </c>
      <c r="AA13" s="18">
        <v>1442.3</v>
      </c>
      <c r="AB13" s="18">
        <v>1457</v>
      </c>
      <c r="AC13" s="18">
        <v>1479.3</v>
      </c>
      <c r="AD13" s="18">
        <v>1503.2</v>
      </c>
      <c r="AE13" s="18">
        <v>1530</v>
      </c>
      <c r="AF13" s="18">
        <v>1551.2</v>
      </c>
      <c r="AG13" s="18">
        <v>1571.4</v>
      </c>
      <c r="AH13" s="18">
        <v>1591.6</v>
      </c>
      <c r="AI13" s="18">
        <v>1609.2</v>
      </c>
      <c r="AJ13" s="18">
        <v>1624.2</v>
      </c>
      <c r="AK13" s="18">
        <v>1641.1</v>
      </c>
      <c r="AL13" s="18">
        <v>1654.9</v>
      </c>
      <c r="AM13" s="18">
        <v>1669</v>
      </c>
      <c r="AN13" s="18">
        <v>1680.5</v>
      </c>
      <c r="AO13" s="18">
        <v>1690</v>
      </c>
      <c r="AP13" s="18">
        <v>1697.8</v>
      </c>
      <c r="AQ13" s="18">
        <v>1705.3</v>
      </c>
      <c r="AR13" s="18">
        <v>1712.9</v>
      </c>
      <c r="AS13" s="18">
        <v>1720</v>
      </c>
      <c r="AT13" s="18">
        <v>1726.4</v>
      </c>
      <c r="AU13" s="18">
        <v>1733.1</v>
      </c>
      <c r="AW13" s="7"/>
      <c r="AX13" s="13" t="s">
        <v>467</v>
      </c>
      <c r="AY13" s="18">
        <v>2526.9</v>
      </c>
      <c r="AZ13" s="18">
        <v>2566.5</v>
      </c>
      <c r="BA13" s="18">
        <v>2611.3</v>
      </c>
      <c r="BB13" s="18">
        <v>2655.4</v>
      </c>
      <c r="BC13" s="18">
        <v>2701</v>
      </c>
      <c r="BD13" s="18">
        <v>2741.5</v>
      </c>
      <c r="BE13" s="18">
        <v>2778.5</v>
      </c>
      <c r="BF13" s="18">
        <v>2812.1</v>
      </c>
      <c r="BG13" s="18">
        <v>2843.7</v>
      </c>
      <c r="BH13" s="18">
        <v>2865.7</v>
      </c>
      <c r="BI13" s="18">
        <v>2890.4</v>
      </c>
      <c r="BJ13" s="18">
        <v>2912.3</v>
      </c>
      <c r="BK13" s="18">
        <v>2935.7</v>
      </c>
      <c r="BL13" s="18">
        <v>2955.9</v>
      </c>
      <c r="BM13" s="18">
        <v>2975.8</v>
      </c>
      <c r="BN13" s="18">
        <v>2993.1</v>
      </c>
      <c r="BO13" s="18">
        <v>3021.3</v>
      </c>
      <c r="BP13" s="18">
        <v>3046.7</v>
      </c>
      <c r="BQ13" s="18">
        <v>3090.8</v>
      </c>
      <c r="BR13" s="18">
        <v>3139.1</v>
      </c>
      <c r="BS13" s="18">
        <v>3175.9</v>
      </c>
      <c r="BU13" s="7"/>
      <c r="BV13" s="13" t="s">
        <v>467</v>
      </c>
      <c r="BW13" s="7">
        <v>302</v>
      </c>
      <c r="BX13" s="7">
        <v>304.3</v>
      </c>
      <c r="BY13" s="7">
        <v>306.8</v>
      </c>
      <c r="BZ13" s="7">
        <v>309.5</v>
      </c>
      <c r="CA13" s="7">
        <v>312.6</v>
      </c>
      <c r="CB13" s="7">
        <v>316</v>
      </c>
      <c r="CC13" s="7">
        <v>319.2</v>
      </c>
      <c r="CD13" s="7">
        <v>322.4</v>
      </c>
      <c r="CE13" s="7">
        <v>325.7</v>
      </c>
      <c r="CF13" s="7">
        <v>328.6</v>
      </c>
      <c r="CG13" s="7">
        <v>332.1</v>
      </c>
      <c r="CH13" s="7">
        <v>335.3</v>
      </c>
      <c r="CI13" s="7">
        <v>338.2</v>
      </c>
      <c r="CJ13" s="7">
        <v>341.7</v>
      </c>
      <c r="CK13" s="7">
        <v>344.4</v>
      </c>
      <c r="CL13" s="7">
        <v>346.9</v>
      </c>
      <c r="CM13" s="7">
        <v>348.9</v>
      </c>
      <c r="CN13" s="7">
        <v>351.4</v>
      </c>
      <c r="CO13" s="7">
        <v>354</v>
      </c>
      <c r="CP13" s="7">
        <v>356.3</v>
      </c>
      <c r="CQ13" s="7">
        <v>358.5</v>
      </c>
      <c r="CS13" s="7"/>
      <c r="CT13" s="13" t="s">
        <v>467</v>
      </c>
      <c r="CU13" s="7">
        <v>294.5</v>
      </c>
      <c r="CV13" s="7">
        <v>295.9</v>
      </c>
      <c r="CW13" s="7">
        <v>297.4</v>
      </c>
      <c r="CX13" s="7">
        <v>299.2</v>
      </c>
      <c r="CY13" s="7">
        <v>300.9</v>
      </c>
      <c r="CZ13" s="7">
        <v>302.8</v>
      </c>
      <c r="DA13" s="7">
        <v>304.6</v>
      </c>
      <c r="DB13" s="7">
        <v>307.7</v>
      </c>
      <c r="DC13" s="7">
        <v>311.7</v>
      </c>
      <c r="DD13" s="7">
        <v>314.6</v>
      </c>
      <c r="DE13" s="7">
        <v>318</v>
      </c>
      <c r="DF13" s="7">
        <v>321.6</v>
      </c>
      <c r="DG13" s="7">
        <v>325.3</v>
      </c>
      <c r="DH13" s="7">
        <v>329.1</v>
      </c>
      <c r="DI13" s="7">
        <v>333.2</v>
      </c>
      <c r="DJ13" s="7">
        <v>336.2</v>
      </c>
      <c r="DK13" s="7">
        <v>338.3</v>
      </c>
      <c r="DL13" s="7">
        <v>341.1</v>
      </c>
      <c r="DM13" s="7">
        <v>342.8</v>
      </c>
      <c r="DN13" s="7">
        <v>343.9</v>
      </c>
      <c r="DO13" s="7">
        <v>345</v>
      </c>
      <c r="DQ13" s="7"/>
      <c r="DR13" s="13" t="s">
        <v>467</v>
      </c>
      <c r="DS13" s="7">
        <v>733.4</v>
      </c>
      <c r="DT13" s="7">
        <v>749.8</v>
      </c>
      <c r="DU13" s="7">
        <v>769.7</v>
      </c>
      <c r="DV13" s="7">
        <v>790.7</v>
      </c>
      <c r="DW13" s="7">
        <v>810.5</v>
      </c>
      <c r="DX13" s="7">
        <v>832.9</v>
      </c>
      <c r="DY13" s="7">
        <v>856.2</v>
      </c>
      <c r="DZ13" s="7">
        <v>882.3</v>
      </c>
      <c r="EA13" s="7">
        <v>902.3</v>
      </c>
      <c r="EB13" s="7">
        <v>914.8</v>
      </c>
      <c r="EC13" s="7">
        <v>931</v>
      </c>
      <c r="ED13" s="7">
        <v>944.2</v>
      </c>
      <c r="EE13" s="7">
        <v>957.6</v>
      </c>
      <c r="EF13" s="7">
        <v>973.3</v>
      </c>
      <c r="EG13" s="7">
        <v>989.1</v>
      </c>
      <c r="EH13" s="18">
        <v>1005.1</v>
      </c>
      <c r="EI13" s="18">
        <v>1015.9</v>
      </c>
      <c r="EJ13" s="18">
        <v>1026.4</v>
      </c>
      <c r="EK13" s="18">
        <v>1037.6</v>
      </c>
      <c r="EL13" s="18">
        <v>1046.8</v>
      </c>
      <c r="EM13" s="18">
        <v>1055.8</v>
      </c>
      <c r="EO13" s="7"/>
      <c r="EP13" s="13" t="s">
        <v>467</v>
      </c>
      <c r="EQ13" s="7">
        <v>884.8</v>
      </c>
      <c r="ER13" s="7">
        <v>890.7</v>
      </c>
      <c r="ES13" s="7">
        <v>897.4</v>
      </c>
      <c r="ET13" s="7">
        <v>905.5</v>
      </c>
      <c r="EU13" s="7">
        <v>914.7</v>
      </c>
      <c r="EV13" s="7">
        <v>924.3</v>
      </c>
      <c r="EW13" s="7">
        <v>935.8</v>
      </c>
      <c r="EX13" s="7">
        <v>946.6</v>
      </c>
      <c r="EY13" s="7">
        <v>955</v>
      </c>
      <c r="EZ13" s="7">
        <v>961.5</v>
      </c>
      <c r="FA13" s="7">
        <v>969</v>
      </c>
      <c r="FB13" s="7">
        <v>976.2</v>
      </c>
      <c r="FC13" s="7">
        <v>981.8</v>
      </c>
      <c r="FD13" s="7">
        <v>988.4</v>
      </c>
      <c r="FE13" s="7">
        <v>994</v>
      </c>
      <c r="FF13" s="7">
        <v>999.2</v>
      </c>
      <c r="FG13" s="18">
        <v>1005</v>
      </c>
      <c r="FH13" s="18">
        <v>1011.9</v>
      </c>
      <c r="FI13" s="18">
        <v>1019.5</v>
      </c>
      <c r="FJ13" s="18">
        <v>1027</v>
      </c>
      <c r="FK13" s="18">
        <v>1033.6</v>
      </c>
    </row>
    <row r="14" ht="14.5" spans="1:167">
      <c r="A14" s="1"/>
      <c r="B14" s="9" t="s">
        <v>468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Y14" s="1"/>
      <c r="Z14" s="9" t="s">
        <v>468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W14" s="1"/>
      <c r="AX14" s="9" t="s">
        <v>468</v>
      </c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U14" s="1"/>
      <c r="BV14" s="9" t="s">
        <v>468</v>
      </c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S14" s="1"/>
      <c r="CT14" s="9" t="s">
        <v>468</v>
      </c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Q14" s="1"/>
      <c r="DR14" s="9" t="s">
        <v>468</v>
      </c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O14" s="1"/>
      <c r="EP14" s="9" t="s">
        <v>468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</row>
    <row r="15" ht="14.5" spans="1:167">
      <c r="A15" s="1"/>
      <c r="B15" s="10" t="s">
        <v>383</v>
      </c>
      <c r="C15" s="1">
        <v>128.1</v>
      </c>
      <c r="D15" s="1">
        <v>126.2</v>
      </c>
      <c r="E15" s="1">
        <v>124.2</v>
      </c>
      <c r="F15" s="1">
        <v>122.3</v>
      </c>
      <c r="G15" s="1">
        <v>120.4</v>
      </c>
      <c r="H15" s="1">
        <v>118.6</v>
      </c>
      <c r="I15" s="1">
        <v>116.8</v>
      </c>
      <c r="J15" s="1">
        <v>114.9</v>
      </c>
      <c r="K15" s="1">
        <v>113.1</v>
      </c>
      <c r="L15" s="1">
        <v>111.4</v>
      </c>
      <c r="M15" s="1">
        <v>109.6</v>
      </c>
      <c r="N15" s="1">
        <v>107.9</v>
      </c>
      <c r="O15" s="1">
        <v>106.2</v>
      </c>
      <c r="P15" s="1">
        <v>104.6</v>
      </c>
      <c r="Q15" s="1">
        <v>102.9</v>
      </c>
      <c r="R15" s="1">
        <v>101.3</v>
      </c>
      <c r="S15" s="1">
        <v>99.7</v>
      </c>
      <c r="T15" s="1">
        <v>98.1</v>
      </c>
      <c r="U15" s="1">
        <v>96.6</v>
      </c>
      <c r="V15" s="1">
        <v>95.1</v>
      </c>
      <c r="W15" s="1">
        <v>93.6</v>
      </c>
      <c r="Y15" s="1"/>
      <c r="Z15" s="16" t="s">
        <v>383</v>
      </c>
      <c r="AA15" s="1">
        <v>247.1</v>
      </c>
      <c r="AB15" s="1">
        <v>245.3</v>
      </c>
      <c r="AC15" s="1">
        <v>243.6</v>
      </c>
      <c r="AD15" s="1">
        <v>241.8</v>
      </c>
      <c r="AE15" s="1">
        <v>240.1</v>
      </c>
      <c r="AF15" s="1">
        <v>238.4</v>
      </c>
      <c r="AG15" s="1">
        <v>236.7</v>
      </c>
      <c r="AH15" s="1">
        <v>235</v>
      </c>
      <c r="AI15" s="1">
        <v>233.3</v>
      </c>
      <c r="AJ15" s="1">
        <v>231.6</v>
      </c>
      <c r="AK15" s="1">
        <v>229.9</v>
      </c>
      <c r="AL15" s="1">
        <v>228.2</v>
      </c>
      <c r="AM15" s="1">
        <v>226.6</v>
      </c>
      <c r="AN15" s="1">
        <v>225</v>
      </c>
      <c r="AO15" s="1">
        <v>223.3</v>
      </c>
      <c r="AP15" s="1">
        <v>221.7</v>
      </c>
      <c r="AQ15" s="1">
        <v>220.1</v>
      </c>
      <c r="AR15" s="1">
        <v>218.5</v>
      </c>
      <c r="AS15" s="1">
        <v>216.9</v>
      </c>
      <c r="AT15" s="1">
        <v>215.3</v>
      </c>
      <c r="AU15" s="1">
        <v>213.7</v>
      </c>
      <c r="AW15" s="1"/>
      <c r="AX15" s="16" t="s">
        <v>383</v>
      </c>
      <c r="AY15" s="1">
        <v>442.2</v>
      </c>
      <c r="AZ15" s="1">
        <v>438.3</v>
      </c>
      <c r="BA15" s="1">
        <v>434.5</v>
      </c>
      <c r="BB15" s="1">
        <v>430.7</v>
      </c>
      <c r="BC15" s="1">
        <v>426.9</v>
      </c>
      <c r="BD15" s="1">
        <v>423.1</v>
      </c>
      <c r="BE15" s="1">
        <v>419.4</v>
      </c>
      <c r="BF15" s="1">
        <v>415.7</v>
      </c>
      <c r="BG15" s="1">
        <v>412</v>
      </c>
      <c r="BH15" s="1">
        <v>408.4</v>
      </c>
      <c r="BI15" s="1">
        <v>404.8</v>
      </c>
      <c r="BJ15" s="1">
        <v>401.2</v>
      </c>
      <c r="BK15" s="1">
        <v>397.7</v>
      </c>
      <c r="BL15" s="1">
        <v>394.1</v>
      </c>
      <c r="BM15" s="1">
        <v>390.6</v>
      </c>
      <c r="BN15" s="1">
        <v>387.1</v>
      </c>
      <c r="BO15" s="1">
        <v>383.8</v>
      </c>
      <c r="BP15" s="1">
        <v>380.4</v>
      </c>
      <c r="BQ15" s="1">
        <v>377.4</v>
      </c>
      <c r="BR15" s="1">
        <v>374.6</v>
      </c>
      <c r="BS15" s="1">
        <v>371.7</v>
      </c>
      <c r="BU15" s="1"/>
      <c r="BV15" s="16" t="s">
        <v>383</v>
      </c>
      <c r="BW15" s="1">
        <v>45.1</v>
      </c>
      <c r="BX15" s="1">
        <v>43.8</v>
      </c>
      <c r="BY15" s="1">
        <v>42.6</v>
      </c>
      <c r="BZ15" s="1">
        <v>41.4</v>
      </c>
      <c r="CA15" s="1">
        <v>40.2</v>
      </c>
      <c r="CB15" s="1">
        <v>39</v>
      </c>
      <c r="CC15" s="1">
        <v>37.9</v>
      </c>
      <c r="CD15" s="1">
        <v>36.8</v>
      </c>
      <c r="CE15" s="1">
        <v>35.7</v>
      </c>
      <c r="CF15" s="1">
        <v>34.7</v>
      </c>
      <c r="CG15" s="1">
        <v>33.7</v>
      </c>
      <c r="CH15" s="1">
        <v>32.7</v>
      </c>
      <c r="CI15" s="1">
        <v>31.8</v>
      </c>
      <c r="CJ15" s="1">
        <v>30.8</v>
      </c>
      <c r="CK15" s="1">
        <v>29.9</v>
      </c>
      <c r="CL15" s="1">
        <v>29</v>
      </c>
      <c r="CM15" s="1">
        <v>28.2</v>
      </c>
      <c r="CN15" s="1">
        <v>27.3</v>
      </c>
      <c r="CO15" s="1">
        <v>26.5</v>
      </c>
      <c r="CP15" s="1">
        <v>25.8</v>
      </c>
      <c r="CQ15" s="1">
        <v>25</v>
      </c>
      <c r="CS15" s="1"/>
      <c r="CT15" s="16" t="s">
        <v>383</v>
      </c>
      <c r="CU15" s="1">
        <v>51.1</v>
      </c>
      <c r="CV15" s="1">
        <v>50</v>
      </c>
      <c r="CW15" s="1">
        <v>49</v>
      </c>
      <c r="CX15" s="1">
        <v>48</v>
      </c>
      <c r="CY15" s="1">
        <v>46.9</v>
      </c>
      <c r="CZ15" s="1">
        <v>45.9</v>
      </c>
      <c r="DA15" s="1">
        <v>45</v>
      </c>
      <c r="DB15" s="1">
        <v>44</v>
      </c>
      <c r="DC15" s="1">
        <v>43</v>
      </c>
      <c r="DD15" s="1">
        <v>42.1</v>
      </c>
      <c r="DE15" s="1">
        <v>41.2</v>
      </c>
      <c r="DF15" s="1">
        <v>40.3</v>
      </c>
      <c r="DG15" s="1">
        <v>39.4</v>
      </c>
      <c r="DH15" s="1">
        <v>38.6</v>
      </c>
      <c r="DI15" s="1">
        <v>37.7</v>
      </c>
      <c r="DJ15" s="1">
        <v>36.9</v>
      </c>
      <c r="DK15" s="1">
        <v>36.1</v>
      </c>
      <c r="DL15" s="1">
        <v>35.3</v>
      </c>
      <c r="DM15" s="1">
        <v>34.5</v>
      </c>
      <c r="DN15" s="1">
        <v>33.8</v>
      </c>
      <c r="DO15" s="1">
        <v>33</v>
      </c>
      <c r="DQ15" s="1"/>
      <c r="DR15" s="16" t="s">
        <v>383</v>
      </c>
      <c r="DS15" s="1">
        <v>53.6</v>
      </c>
      <c r="DT15" s="1">
        <v>52.7</v>
      </c>
      <c r="DU15" s="1">
        <v>51.8</v>
      </c>
      <c r="DV15" s="1">
        <v>50.9</v>
      </c>
      <c r="DW15" s="1">
        <v>50</v>
      </c>
      <c r="DX15" s="1">
        <v>49.1</v>
      </c>
      <c r="DY15" s="1">
        <v>48.3</v>
      </c>
      <c r="DZ15" s="1">
        <v>47.4</v>
      </c>
      <c r="EA15" s="1">
        <v>46.6</v>
      </c>
      <c r="EB15" s="1">
        <v>45.8</v>
      </c>
      <c r="EC15" s="1">
        <v>45</v>
      </c>
      <c r="ED15" s="1">
        <v>44.2</v>
      </c>
      <c r="EE15" s="1">
        <v>43.5</v>
      </c>
      <c r="EF15" s="1">
        <v>42.7</v>
      </c>
      <c r="EG15" s="1">
        <v>42</v>
      </c>
      <c r="EH15" s="1">
        <v>41.2</v>
      </c>
      <c r="EI15" s="1">
        <v>40.5</v>
      </c>
      <c r="EJ15" s="1">
        <v>39.8</v>
      </c>
      <c r="EK15" s="1">
        <v>39.1</v>
      </c>
      <c r="EL15" s="1">
        <v>38.4</v>
      </c>
      <c r="EM15" s="1">
        <v>37.8</v>
      </c>
      <c r="EO15" s="1"/>
      <c r="EP15" s="10" t="s">
        <v>383</v>
      </c>
      <c r="EQ15" s="1">
        <v>76.9</v>
      </c>
      <c r="ER15" s="1">
        <v>75.3</v>
      </c>
      <c r="ES15" s="1">
        <v>73.6</v>
      </c>
      <c r="ET15" s="1">
        <v>72</v>
      </c>
      <c r="EU15" s="1">
        <v>70.5</v>
      </c>
      <c r="EV15" s="1">
        <v>68.9</v>
      </c>
      <c r="EW15" s="1">
        <v>67.4</v>
      </c>
      <c r="EX15" s="1">
        <v>65.9</v>
      </c>
      <c r="EY15" s="1">
        <v>64.5</v>
      </c>
      <c r="EZ15" s="1">
        <v>63.1</v>
      </c>
      <c r="FA15" s="1">
        <v>61.7</v>
      </c>
      <c r="FB15" s="1">
        <v>60.4</v>
      </c>
      <c r="FC15" s="1">
        <v>59</v>
      </c>
      <c r="FD15" s="1">
        <v>57.7</v>
      </c>
      <c r="FE15" s="1">
        <v>56.5</v>
      </c>
      <c r="FF15" s="1">
        <v>55.2</v>
      </c>
      <c r="FG15" s="1">
        <v>53.9</v>
      </c>
      <c r="FH15" s="1">
        <v>52.7</v>
      </c>
      <c r="FI15" s="1">
        <v>51.5</v>
      </c>
      <c r="FJ15" s="1">
        <v>50.4</v>
      </c>
      <c r="FK15" s="1">
        <v>49.3</v>
      </c>
    </row>
    <row r="16" ht="14.5" spans="1:167">
      <c r="A16" s="1"/>
      <c r="B16" s="10" t="s">
        <v>384</v>
      </c>
      <c r="C16" s="1">
        <v>60</v>
      </c>
      <c r="D16" s="1">
        <v>59.1</v>
      </c>
      <c r="E16" s="1">
        <v>58.2</v>
      </c>
      <c r="F16" s="1">
        <v>57.4</v>
      </c>
      <c r="G16" s="1">
        <v>56.5</v>
      </c>
      <c r="H16" s="1">
        <v>55.6</v>
      </c>
      <c r="I16" s="1">
        <v>54.8</v>
      </c>
      <c r="J16" s="1">
        <v>54</v>
      </c>
      <c r="K16" s="1">
        <v>53.1</v>
      </c>
      <c r="L16" s="1">
        <v>52.3</v>
      </c>
      <c r="M16" s="1">
        <v>51.5</v>
      </c>
      <c r="N16" s="1">
        <v>50.8</v>
      </c>
      <c r="O16" s="1">
        <v>50</v>
      </c>
      <c r="P16" s="1">
        <v>49.2</v>
      </c>
      <c r="Q16" s="1">
        <v>48.5</v>
      </c>
      <c r="R16" s="1">
        <v>47.7</v>
      </c>
      <c r="S16" s="1">
        <v>47</v>
      </c>
      <c r="T16" s="1">
        <v>46.3</v>
      </c>
      <c r="U16" s="1">
        <v>45.6</v>
      </c>
      <c r="V16" s="1">
        <v>44.9</v>
      </c>
      <c r="W16" s="1">
        <v>44.2</v>
      </c>
      <c r="Y16" s="1"/>
      <c r="Z16" s="16" t="s">
        <v>384</v>
      </c>
      <c r="AA16" s="1">
        <v>159.4</v>
      </c>
      <c r="AB16" s="1">
        <v>158.2</v>
      </c>
      <c r="AC16" s="1">
        <v>157</v>
      </c>
      <c r="AD16" s="1">
        <v>155.8</v>
      </c>
      <c r="AE16" s="1">
        <v>154.6</v>
      </c>
      <c r="AF16" s="1">
        <v>153.4</v>
      </c>
      <c r="AG16" s="1">
        <v>152.2</v>
      </c>
      <c r="AH16" s="1">
        <v>151.1</v>
      </c>
      <c r="AI16" s="1">
        <v>149.9</v>
      </c>
      <c r="AJ16" s="1">
        <v>148.8</v>
      </c>
      <c r="AK16" s="1">
        <v>147.6</v>
      </c>
      <c r="AL16" s="1">
        <v>146.5</v>
      </c>
      <c r="AM16" s="1">
        <v>145.3</v>
      </c>
      <c r="AN16" s="1">
        <v>144.2</v>
      </c>
      <c r="AO16" s="1">
        <v>143.1</v>
      </c>
      <c r="AP16" s="1">
        <v>142</v>
      </c>
      <c r="AQ16" s="1">
        <v>140.9</v>
      </c>
      <c r="AR16" s="1">
        <v>139.8</v>
      </c>
      <c r="AS16" s="1">
        <v>138.7</v>
      </c>
      <c r="AT16" s="1">
        <v>137.6</v>
      </c>
      <c r="AU16" s="1">
        <v>136.5</v>
      </c>
      <c r="AW16" s="1"/>
      <c r="AX16" s="16" t="s">
        <v>384</v>
      </c>
      <c r="AY16" s="1">
        <v>286.4</v>
      </c>
      <c r="AZ16" s="1">
        <v>284.4</v>
      </c>
      <c r="BA16" s="1">
        <v>282.3</v>
      </c>
      <c r="BB16" s="1">
        <v>280.3</v>
      </c>
      <c r="BC16" s="1">
        <v>278.2</v>
      </c>
      <c r="BD16" s="1">
        <v>276.2</v>
      </c>
      <c r="BE16" s="1">
        <v>274.2</v>
      </c>
      <c r="BF16" s="1">
        <v>272.2</v>
      </c>
      <c r="BG16" s="1">
        <v>270.2</v>
      </c>
      <c r="BH16" s="1">
        <v>268.2</v>
      </c>
      <c r="BI16" s="1">
        <v>266.3</v>
      </c>
      <c r="BJ16" s="1">
        <v>264.3</v>
      </c>
      <c r="BK16" s="1">
        <v>262.4</v>
      </c>
      <c r="BL16" s="1">
        <v>260.4</v>
      </c>
      <c r="BM16" s="1">
        <v>258.5</v>
      </c>
      <c r="BN16" s="1">
        <v>256.6</v>
      </c>
      <c r="BO16" s="1">
        <v>254.8</v>
      </c>
      <c r="BP16" s="1">
        <v>252.9</v>
      </c>
      <c r="BQ16" s="1">
        <v>251.3</v>
      </c>
      <c r="BR16" s="1">
        <v>249.7</v>
      </c>
      <c r="BS16" s="1">
        <v>248.1</v>
      </c>
      <c r="BU16" s="1"/>
      <c r="BV16" s="16" t="s">
        <v>384</v>
      </c>
      <c r="BW16" s="1">
        <v>41.4</v>
      </c>
      <c r="BX16" s="1">
        <v>41.1</v>
      </c>
      <c r="BY16" s="1">
        <v>40.7</v>
      </c>
      <c r="BZ16" s="1">
        <v>40.3</v>
      </c>
      <c r="CA16" s="1">
        <v>40</v>
      </c>
      <c r="CB16" s="1">
        <v>39.6</v>
      </c>
      <c r="CC16" s="1">
        <v>39.3</v>
      </c>
      <c r="CD16" s="1">
        <v>38.9</v>
      </c>
      <c r="CE16" s="1">
        <v>38.5</v>
      </c>
      <c r="CF16" s="1">
        <v>38.2</v>
      </c>
      <c r="CG16" s="1">
        <v>37.8</v>
      </c>
      <c r="CH16" s="1">
        <v>37.5</v>
      </c>
      <c r="CI16" s="1">
        <v>37.2</v>
      </c>
      <c r="CJ16" s="1">
        <v>36.8</v>
      </c>
      <c r="CK16" s="1">
        <v>36.5</v>
      </c>
      <c r="CL16" s="1">
        <v>36.1</v>
      </c>
      <c r="CM16" s="1">
        <v>35.8</v>
      </c>
      <c r="CN16" s="1">
        <v>35.5</v>
      </c>
      <c r="CO16" s="1">
        <v>35.1</v>
      </c>
      <c r="CP16" s="1">
        <v>34.8</v>
      </c>
      <c r="CQ16" s="1">
        <v>34.5</v>
      </c>
      <c r="CS16" s="1"/>
      <c r="CT16" s="16" t="s">
        <v>384</v>
      </c>
      <c r="CU16" s="1">
        <v>38.4</v>
      </c>
      <c r="CV16" s="1">
        <v>37.9</v>
      </c>
      <c r="CW16" s="1">
        <v>37.5</v>
      </c>
      <c r="CX16" s="1">
        <v>37</v>
      </c>
      <c r="CY16" s="1">
        <v>36.6</v>
      </c>
      <c r="CZ16" s="1">
        <v>36.1</v>
      </c>
      <c r="DA16" s="1">
        <v>35.7</v>
      </c>
      <c r="DB16" s="1">
        <v>35.3</v>
      </c>
      <c r="DC16" s="1">
        <v>34.8</v>
      </c>
      <c r="DD16" s="1">
        <v>34.4</v>
      </c>
      <c r="DE16" s="1">
        <v>34</v>
      </c>
      <c r="DF16" s="1">
        <v>33.6</v>
      </c>
      <c r="DG16" s="1">
        <v>33.1</v>
      </c>
      <c r="DH16" s="1">
        <v>32.7</v>
      </c>
      <c r="DI16" s="1">
        <v>32.3</v>
      </c>
      <c r="DJ16" s="1">
        <v>31.9</v>
      </c>
      <c r="DK16" s="1">
        <v>31.5</v>
      </c>
      <c r="DL16" s="1">
        <v>31.1</v>
      </c>
      <c r="DM16" s="1">
        <v>30.8</v>
      </c>
      <c r="DN16" s="1">
        <v>30.4</v>
      </c>
      <c r="DO16" s="1">
        <v>30</v>
      </c>
      <c r="DQ16" s="1"/>
      <c r="DR16" s="16" t="s">
        <v>384</v>
      </c>
      <c r="DS16" s="1">
        <v>72.4</v>
      </c>
      <c r="DT16" s="1">
        <v>71.9</v>
      </c>
      <c r="DU16" s="1">
        <v>71.5</v>
      </c>
      <c r="DV16" s="1">
        <v>71</v>
      </c>
      <c r="DW16" s="1">
        <v>70.5</v>
      </c>
      <c r="DX16" s="1">
        <v>70</v>
      </c>
      <c r="DY16" s="1">
        <v>69.5</v>
      </c>
      <c r="DZ16" s="1">
        <v>69</v>
      </c>
      <c r="EA16" s="1">
        <v>68.5</v>
      </c>
      <c r="EB16" s="1">
        <v>68.1</v>
      </c>
      <c r="EC16" s="1">
        <v>67.6</v>
      </c>
      <c r="ED16" s="1">
        <v>67.1</v>
      </c>
      <c r="EE16" s="1">
        <v>66.7</v>
      </c>
      <c r="EF16" s="1">
        <v>66.2</v>
      </c>
      <c r="EG16" s="1">
        <v>65.7</v>
      </c>
      <c r="EH16" s="1">
        <v>65.3</v>
      </c>
      <c r="EI16" s="1">
        <v>64.8</v>
      </c>
      <c r="EJ16" s="1">
        <v>64.4</v>
      </c>
      <c r="EK16" s="1">
        <v>63.9</v>
      </c>
      <c r="EL16" s="1">
        <v>63.5</v>
      </c>
      <c r="EM16" s="1">
        <v>63</v>
      </c>
      <c r="EO16" s="1"/>
      <c r="EP16" s="10" t="s">
        <v>384</v>
      </c>
      <c r="EQ16" s="1">
        <v>81.4</v>
      </c>
      <c r="ER16" s="1">
        <v>80.3</v>
      </c>
      <c r="ES16" s="1">
        <v>79.1</v>
      </c>
      <c r="ET16" s="1">
        <v>77.9</v>
      </c>
      <c r="EU16" s="1">
        <v>76.7</v>
      </c>
      <c r="EV16" s="1">
        <v>75.6</v>
      </c>
      <c r="EW16" s="1">
        <v>74.4</v>
      </c>
      <c r="EX16" s="1">
        <v>73.3</v>
      </c>
      <c r="EY16" s="1">
        <v>72.2</v>
      </c>
      <c r="EZ16" s="1">
        <v>71.1</v>
      </c>
      <c r="FA16" s="1">
        <v>70.1</v>
      </c>
      <c r="FB16" s="1">
        <v>69</v>
      </c>
      <c r="FC16" s="1">
        <v>68</v>
      </c>
      <c r="FD16" s="1">
        <v>67</v>
      </c>
      <c r="FE16" s="1">
        <v>65.9</v>
      </c>
      <c r="FF16" s="1">
        <v>64.9</v>
      </c>
      <c r="FG16" s="1">
        <v>63.9</v>
      </c>
      <c r="FH16" s="1">
        <v>62.9</v>
      </c>
      <c r="FI16" s="1">
        <v>61.9</v>
      </c>
      <c r="FJ16" s="1">
        <v>61</v>
      </c>
      <c r="FK16" s="1">
        <v>60.1</v>
      </c>
    </row>
    <row r="17" ht="14.5" spans="1:167">
      <c r="A17" s="1"/>
      <c r="B17" s="10" t="s">
        <v>385</v>
      </c>
      <c r="C17" s="1">
        <v>125.4</v>
      </c>
      <c r="D17" s="1">
        <v>123.6</v>
      </c>
      <c r="E17" s="1">
        <v>121.8</v>
      </c>
      <c r="F17" s="1">
        <v>120</v>
      </c>
      <c r="G17" s="1">
        <v>118.3</v>
      </c>
      <c r="H17" s="1">
        <v>116.6</v>
      </c>
      <c r="I17" s="1">
        <v>114.9</v>
      </c>
      <c r="J17" s="1">
        <v>113.2</v>
      </c>
      <c r="K17" s="1">
        <v>111.5</v>
      </c>
      <c r="L17" s="1">
        <v>109.9</v>
      </c>
      <c r="M17" s="1">
        <v>108.3</v>
      </c>
      <c r="N17" s="1">
        <v>106.7</v>
      </c>
      <c r="O17" s="1">
        <v>105.2</v>
      </c>
      <c r="P17" s="1">
        <v>103.6</v>
      </c>
      <c r="Q17" s="1">
        <v>102.1</v>
      </c>
      <c r="R17" s="1">
        <v>100.6</v>
      </c>
      <c r="S17" s="1">
        <v>99.1</v>
      </c>
      <c r="T17" s="1">
        <v>97.7</v>
      </c>
      <c r="U17" s="1">
        <v>96.2</v>
      </c>
      <c r="V17" s="1">
        <v>94.8</v>
      </c>
      <c r="W17" s="1">
        <v>93.5</v>
      </c>
      <c r="Y17" s="1"/>
      <c r="Z17" s="16" t="s">
        <v>385</v>
      </c>
      <c r="AA17" s="1">
        <v>297.3</v>
      </c>
      <c r="AB17" s="1">
        <v>295.5</v>
      </c>
      <c r="AC17" s="1">
        <v>293.7</v>
      </c>
      <c r="AD17" s="1">
        <v>291.9</v>
      </c>
      <c r="AE17" s="1">
        <v>290.1</v>
      </c>
      <c r="AF17" s="1">
        <v>288.3</v>
      </c>
      <c r="AG17" s="1">
        <v>286.5</v>
      </c>
      <c r="AH17" s="1">
        <v>284.8</v>
      </c>
      <c r="AI17" s="1">
        <v>283</v>
      </c>
      <c r="AJ17" s="1">
        <v>281.3</v>
      </c>
      <c r="AK17" s="1">
        <v>279.5</v>
      </c>
      <c r="AL17" s="1">
        <v>277.8</v>
      </c>
      <c r="AM17" s="1">
        <v>276.1</v>
      </c>
      <c r="AN17" s="1">
        <v>274.4</v>
      </c>
      <c r="AO17" s="1">
        <v>272.6</v>
      </c>
      <c r="AP17" s="1">
        <v>270.9</v>
      </c>
      <c r="AQ17" s="1">
        <v>269.3</v>
      </c>
      <c r="AR17" s="1">
        <v>267.6</v>
      </c>
      <c r="AS17" s="1">
        <v>265.9</v>
      </c>
      <c r="AT17" s="1">
        <v>264.2</v>
      </c>
      <c r="AU17" s="1">
        <v>262.6</v>
      </c>
      <c r="AW17" s="1"/>
      <c r="AX17" s="16" t="s">
        <v>385</v>
      </c>
      <c r="AY17" s="1">
        <v>594.9</v>
      </c>
      <c r="AZ17" s="1">
        <v>592.8</v>
      </c>
      <c r="BA17" s="1">
        <v>590.8</v>
      </c>
      <c r="BB17" s="1">
        <v>588.7</v>
      </c>
      <c r="BC17" s="1">
        <v>586.7</v>
      </c>
      <c r="BD17" s="1">
        <v>584.6</v>
      </c>
      <c r="BE17" s="1">
        <v>582.6</v>
      </c>
      <c r="BF17" s="1">
        <v>580.5</v>
      </c>
      <c r="BG17" s="1">
        <v>578.5</v>
      </c>
      <c r="BH17" s="1">
        <v>576.5</v>
      </c>
      <c r="BI17" s="1">
        <v>574.4</v>
      </c>
      <c r="BJ17" s="1">
        <v>572.4</v>
      </c>
      <c r="BK17" s="1">
        <v>570.4</v>
      </c>
      <c r="BL17" s="1">
        <v>568.4</v>
      </c>
      <c r="BM17" s="1">
        <v>566.4</v>
      </c>
      <c r="BN17" s="1">
        <v>564.4</v>
      </c>
      <c r="BO17" s="1">
        <v>562.5</v>
      </c>
      <c r="BP17" s="1">
        <v>560.5</v>
      </c>
      <c r="BQ17" s="1">
        <v>558.7</v>
      </c>
      <c r="BR17" s="1">
        <v>557.1</v>
      </c>
      <c r="BS17" s="1">
        <v>555.3</v>
      </c>
      <c r="BU17" s="1"/>
      <c r="BV17" s="16" t="s">
        <v>385</v>
      </c>
      <c r="BW17" s="1">
        <v>66.7</v>
      </c>
      <c r="BX17" s="1">
        <v>66.1</v>
      </c>
      <c r="BY17" s="1">
        <v>65.5</v>
      </c>
      <c r="BZ17" s="1">
        <v>64.8</v>
      </c>
      <c r="CA17" s="1">
        <v>64.2</v>
      </c>
      <c r="CB17" s="1">
        <v>63.6</v>
      </c>
      <c r="CC17" s="1">
        <v>63</v>
      </c>
      <c r="CD17" s="1">
        <v>62.4</v>
      </c>
      <c r="CE17" s="1">
        <v>61.8</v>
      </c>
      <c r="CF17" s="1">
        <v>61.2</v>
      </c>
      <c r="CG17" s="1">
        <v>60.6</v>
      </c>
      <c r="CH17" s="1">
        <v>60</v>
      </c>
      <c r="CI17" s="1">
        <v>59.4</v>
      </c>
      <c r="CJ17" s="1">
        <v>58.8</v>
      </c>
      <c r="CK17" s="1">
        <v>58.2</v>
      </c>
      <c r="CL17" s="1">
        <v>57.7</v>
      </c>
      <c r="CM17" s="1">
        <v>57.1</v>
      </c>
      <c r="CN17" s="1">
        <v>56.5</v>
      </c>
      <c r="CO17" s="1">
        <v>56</v>
      </c>
      <c r="CP17" s="1">
        <v>55.4</v>
      </c>
      <c r="CQ17" s="1">
        <v>54.9</v>
      </c>
      <c r="CS17" s="1"/>
      <c r="CT17" s="16" t="s">
        <v>385</v>
      </c>
      <c r="CU17" s="1">
        <v>71.2</v>
      </c>
      <c r="CV17" s="1">
        <v>70.1</v>
      </c>
      <c r="CW17" s="1">
        <v>69</v>
      </c>
      <c r="CX17" s="1">
        <v>67.9</v>
      </c>
      <c r="CY17" s="1">
        <v>66.8</v>
      </c>
      <c r="CZ17" s="1">
        <v>65.8</v>
      </c>
      <c r="DA17" s="1">
        <v>64.7</v>
      </c>
      <c r="DB17" s="1">
        <v>63.7</v>
      </c>
      <c r="DC17" s="1">
        <v>62.6</v>
      </c>
      <c r="DD17" s="1">
        <v>61.6</v>
      </c>
      <c r="DE17" s="1">
        <v>60.6</v>
      </c>
      <c r="DF17" s="1">
        <v>59.6</v>
      </c>
      <c r="DG17" s="1">
        <v>58.7</v>
      </c>
      <c r="DH17" s="1">
        <v>57.7</v>
      </c>
      <c r="DI17" s="1">
        <v>56.8</v>
      </c>
      <c r="DJ17" s="1">
        <v>55.8</v>
      </c>
      <c r="DK17" s="1">
        <v>54.9</v>
      </c>
      <c r="DL17" s="1">
        <v>54</v>
      </c>
      <c r="DM17" s="1">
        <v>53.1</v>
      </c>
      <c r="DN17" s="1">
        <v>52.2</v>
      </c>
      <c r="DO17" s="1">
        <v>51.4</v>
      </c>
      <c r="DQ17" s="1"/>
      <c r="DR17" s="16" t="s">
        <v>385</v>
      </c>
      <c r="DS17" s="1">
        <v>199.9</v>
      </c>
      <c r="DT17" s="1">
        <v>199.2</v>
      </c>
      <c r="DU17" s="1">
        <v>198.5</v>
      </c>
      <c r="DV17" s="1">
        <v>197.7</v>
      </c>
      <c r="DW17" s="1">
        <v>197</v>
      </c>
      <c r="DX17" s="1">
        <v>196.3</v>
      </c>
      <c r="DY17" s="1">
        <v>195.6</v>
      </c>
      <c r="DZ17" s="1">
        <v>194.9</v>
      </c>
      <c r="EA17" s="1">
        <v>194.1</v>
      </c>
      <c r="EB17" s="1">
        <v>193.4</v>
      </c>
      <c r="EC17" s="1">
        <v>192.7</v>
      </c>
      <c r="ED17" s="1">
        <v>192</v>
      </c>
      <c r="EE17" s="1">
        <v>191.3</v>
      </c>
      <c r="EF17" s="1">
        <v>190.6</v>
      </c>
      <c r="EG17" s="1">
        <v>189.9</v>
      </c>
      <c r="EH17" s="1">
        <v>189.2</v>
      </c>
      <c r="EI17" s="1">
        <v>188.5</v>
      </c>
      <c r="EJ17" s="1">
        <v>187.8</v>
      </c>
      <c r="EK17" s="1">
        <v>187.1</v>
      </c>
      <c r="EL17" s="1">
        <v>186.4</v>
      </c>
      <c r="EM17" s="1">
        <v>185.7</v>
      </c>
      <c r="EO17" s="1"/>
      <c r="EP17" s="10" t="s">
        <v>385</v>
      </c>
      <c r="EQ17" s="1">
        <v>242.9</v>
      </c>
      <c r="ER17" s="1">
        <v>240.3</v>
      </c>
      <c r="ES17" s="1">
        <v>237.7</v>
      </c>
      <c r="ET17" s="1">
        <v>235.2</v>
      </c>
      <c r="EU17" s="1">
        <v>232.6</v>
      </c>
      <c r="EV17" s="1">
        <v>230.1</v>
      </c>
      <c r="EW17" s="1">
        <v>227.6</v>
      </c>
      <c r="EX17" s="1">
        <v>225.2</v>
      </c>
      <c r="EY17" s="1">
        <v>222.7</v>
      </c>
      <c r="EZ17" s="1">
        <v>220.4</v>
      </c>
      <c r="FA17" s="1">
        <v>218</v>
      </c>
      <c r="FB17" s="1">
        <v>215.6</v>
      </c>
      <c r="FC17" s="1">
        <v>213.3</v>
      </c>
      <c r="FD17" s="1">
        <v>211</v>
      </c>
      <c r="FE17" s="1">
        <v>208.6</v>
      </c>
      <c r="FF17" s="1">
        <v>206.3</v>
      </c>
      <c r="FG17" s="1">
        <v>204</v>
      </c>
      <c r="FH17" s="1">
        <v>201.7</v>
      </c>
      <c r="FI17" s="1">
        <v>199.5</v>
      </c>
      <c r="FJ17" s="1">
        <v>197.3</v>
      </c>
      <c r="FK17" s="1">
        <v>195.2</v>
      </c>
    </row>
    <row r="18" ht="14.5" spans="1:167">
      <c r="A18" s="1"/>
      <c r="B18" s="10" t="s">
        <v>386</v>
      </c>
      <c r="C18" s="1">
        <v>87.5</v>
      </c>
      <c r="D18" s="1">
        <v>86.4</v>
      </c>
      <c r="E18" s="1">
        <v>85.3</v>
      </c>
      <c r="F18" s="1">
        <v>84.3</v>
      </c>
      <c r="G18" s="1">
        <v>83.3</v>
      </c>
      <c r="H18" s="1">
        <v>82.2</v>
      </c>
      <c r="I18" s="1">
        <v>81.2</v>
      </c>
      <c r="J18" s="1">
        <v>80.2</v>
      </c>
      <c r="K18" s="1">
        <v>79.2</v>
      </c>
      <c r="L18" s="1">
        <v>78.2</v>
      </c>
      <c r="M18" s="1">
        <v>77.3</v>
      </c>
      <c r="N18" s="1">
        <v>76.3</v>
      </c>
      <c r="O18" s="1">
        <v>75.4</v>
      </c>
      <c r="P18" s="1">
        <v>74.4</v>
      </c>
      <c r="Q18" s="1">
        <v>73.5</v>
      </c>
      <c r="R18" s="1">
        <v>72.6</v>
      </c>
      <c r="S18" s="1">
        <v>71.7</v>
      </c>
      <c r="T18" s="1">
        <v>70.8</v>
      </c>
      <c r="U18" s="1">
        <v>69.9</v>
      </c>
      <c r="V18" s="1">
        <v>69</v>
      </c>
      <c r="W18" s="1">
        <v>68.2</v>
      </c>
      <c r="Y18" s="1"/>
      <c r="Z18" s="16" t="s">
        <v>386</v>
      </c>
      <c r="AA18" s="1">
        <v>196.8</v>
      </c>
      <c r="AB18" s="1">
        <v>195.8</v>
      </c>
      <c r="AC18" s="1">
        <v>194.9</v>
      </c>
      <c r="AD18" s="1">
        <v>193.9</v>
      </c>
      <c r="AE18" s="1">
        <v>193</v>
      </c>
      <c r="AF18" s="1">
        <v>192</v>
      </c>
      <c r="AG18" s="1">
        <v>191.1</v>
      </c>
      <c r="AH18" s="1">
        <v>190.1</v>
      </c>
      <c r="AI18" s="1">
        <v>189.2</v>
      </c>
      <c r="AJ18" s="1">
        <v>188.3</v>
      </c>
      <c r="AK18" s="1">
        <v>187.3</v>
      </c>
      <c r="AL18" s="1">
        <v>186.4</v>
      </c>
      <c r="AM18" s="1">
        <v>185.5</v>
      </c>
      <c r="AN18" s="1">
        <v>184.6</v>
      </c>
      <c r="AO18" s="1">
        <v>183.6</v>
      </c>
      <c r="AP18" s="1">
        <v>182.7</v>
      </c>
      <c r="AQ18" s="1">
        <v>181.8</v>
      </c>
      <c r="AR18" s="1">
        <v>180.9</v>
      </c>
      <c r="AS18" s="1">
        <v>180</v>
      </c>
      <c r="AT18" s="1">
        <v>179.1</v>
      </c>
      <c r="AU18" s="1">
        <v>178.2</v>
      </c>
      <c r="AW18" s="1"/>
      <c r="AX18" s="16" t="s">
        <v>386</v>
      </c>
      <c r="AY18" s="1">
        <v>319.6</v>
      </c>
      <c r="AZ18" s="1">
        <v>318.7</v>
      </c>
      <c r="BA18" s="1">
        <v>317.8</v>
      </c>
      <c r="BB18" s="1">
        <v>316.9</v>
      </c>
      <c r="BC18" s="1">
        <v>316</v>
      </c>
      <c r="BD18" s="1">
        <v>315.2</v>
      </c>
      <c r="BE18" s="1">
        <v>314.3</v>
      </c>
      <c r="BF18" s="1">
        <v>313.4</v>
      </c>
      <c r="BG18" s="1">
        <v>312.5</v>
      </c>
      <c r="BH18" s="1">
        <v>311.6</v>
      </c>
      <c r="BI18" s="1">
        <v>310.8</v>
      </c>
      <c r="BJ18" s="1">
        <v>309.9</v>
      </c>
      <c r="BK18" s="1">
        <v>309</v>
      </c>
      <c r="BL18" s="1">
        <v>308.1</v>
      </c>
      <c r="BM18" s="1">
        <v>307.3</v>
      </c>
      <c r="BN18" s="1">
        <v>306.4</v>
      </c>
      <c r="BO18" s="1">
        <v>305.6</v>
      </c>
      <c r="BP18" s="1">
        <v>304.7</v>
      </c>
      <c r="BQ18" s="1">
        <v>303.9</v>
      </c>
      <c r="BR18" s="1">
        <v>303.2</v>
      </c>
      <c r="BS18" s="1">
        <v>302.5</v>
      </c>
      <c r="BU18" s="1"/>
      <c r="BV18" s="16" t="s">
        <v>386</v>
      </c>
      <c r="BW18" s="1">
        <v>40.7</v>
      </c>
      <c r="BX18" s="1">
        <v>40.4</v>
      </c>
      <c r="BY18" s="1">
        <v>40.1</v>
      </c>
      <c r="BZ18" s="1">
        <v>39.8</v>
      </c>
      <c r="CA18" s="1">
        <v>39.5</v>
      </c>
      <c r="CB18" s="1">
        <v>39.2</v>
      </c>
      <c r="CC18" s="1">
        <v>38.9</v>
      </c>
      <c r="CD18" s="1">
        <v>38.6</v>
      </c>
      <c r="CE18" s="1">
        <v>38.3</v>
      </c>
      <c r="CF18" s="1">
        <v>38</v>
      </c>
      <c r="CG18" s="1">
        <v>37.7</v>
      </c>
      <c r="CH18" s="1">
        <v>37.4</v>
      </c>
      <c r="CI18" s="1">
        <v>37.1</v>
      </c>
      <c r="CJ18" s="1">
        <v>36.8</v>
      </c>
      <c r="CK18" s="1">
        <v>36.5</v>
      </c>
      <c r="CL18" s="1">
        <v>36.2</v>
      </c>
      <c r="CM18" s="1">
        <v>36</v>
      </c>
      <c r="CN18" s="1">
        <v>35.7</v>
      </c>
      <c r="CO18" s="1">
        <v>35.4</v>
      </c>
      <c r="CP18" s="1">
        <v>35.1</v>
      </c>
      <c r="CQ18" s="1">
        <v>34.8</v>
      </c>
      <c r="CS18" s="1"/>
      <c r="CT18" s="16" t="s">
        <v>386</v>
      </c>
      <c r="CU18" s="1">
        <v>48.2</v>
      </c>
      <c r="CV18" s="1">
        <v>47.5</v>
      </c>
      <c r="CW18" s="1">
        <v>46.9</v>
      </c>
      <c r="CX18" s="1">
        <v>46.4</v>
      </c>
      <c r="CY18" s="1">
        <v>45.8</v>
      </c>
      <c r="CZ18" s="1">
        <v>45.2</v>
      </c>
      <c r="DA18" s="1">
        <v>44.6</v>
      </c>
      <c r="DB18" s="1">
        <v>44</v>
      </c>
      <c r="DC18" s="1">
        <v>43.5</v>
      </c>
      <c r="DD18" s="1">
        <v>42.9</v>
      </c>
      <c r="DE18" s="1">
        <v>42.3</v>
      </c>
      <c r="DF18" s="1">
        <v>41.8</v>
      </c>
      <c r="DG18" s="1">
        <v>41.2</v>
      </c>
      <c r="DH18" s="1">
        <v>40.7</v>
      </c>
      <c r="DI18" s="1">
        <v>40.2</v>
      </c>
      <c r="DJ18" s="1">
        <v>39.6</v>
      </c>
      <c r="DK18" s="1">
        <v>39.1</v>
      </c>
      <c r="DL18" s="1">
        <v>38.6</v>
      </c>
      <c r="DM18" s="1">
        <v>38.1</v>
      </c>
      <c r="DN18" s="1">
        <v>37.6</v>
      </c>
      <c r="DO18" s="1">
        <v>37.1</v>
      </c>
      <c r="DQ18" s="1"/>
      <c r="DR18" s="16" t="s">
        <v>386</v>
      </c>
      <c r="DS18" s="1">
        <v>152.6</v>
      </c>
      <c r="DT18" s="1">
        <v>152.1</v>
      </c>
      <c r="DU18" s="1">
        <v>151.7</v>
      </c>
      <c r="DV18" s="1">
        <v>151.2</v>
      </c>
      <c r="DW18" s="1">
        <v>150.8</v>
      </c>
      <c r="DX18" s="1">
        <v>150.4</v>
      </c>
      <c r="DY18" s="1">
        <v>149.9</v>
      </c>
      <c r="DZ18" s="1">
        <v>149.5</v>
      </c>
      <c r="EA18" s="1">
        <v>149</v>
      </c>
      <c r="EB18" s="1">
        <v>148.6</v>
      </c>
      <c r="EC18" s="1">
        <v>148.2</v>
      </c>
      <c r="ED18" s="1">
        <v>147.7</v>
      </c>
      <c r="EE18" s="1">
        <v>147.3</v>
      </c>
      <c r="EF18" s="1">
        <v>146.9</v>
      </c>
      <c r="EG18" s="1">
        <v>146.4</v>
      </c>
      <c r="EH18" s="1">
        <v>146</v>
      </c>
      <c r="EI18" s="1">
        <v>145.6</v>
      </c>
      <c r="EJ18" s="1">
        <v>145.1</v>
      </c>
      <c r="EK18" s="1">
        <v>144.7</v>
      </c>
      <c r="EL18" s="1">
        <v>144.3</v>
      </c>
      <c r="EM18" s="1">
        <v>143.8</v>
      </c>
      <c r="EO18" s="1"/>
      <c r="EP18" s="10" t="s">
        <v>386</v>
      </c>
      <c r="EQ18" s="1">
        <v>163.6</v>
      </c>
      <c r="ER18" s="1">
        <v>162.2</v>
      </c>
      <c r="ES18" s="1">
        <v>160.8</v>
      </c>
      <c r="ET18" s="1">
        <v>159.4</v>
      </c>
      <c r="EU18" s="1">
        <v>158</v>
      </c>
      <c r="EV18" s="1">
        <v>156.7</v>
      </c>
      <c r="EW18" s="1">
        <v>155.3</v>
      </c>
      <c r="EX18" s="1">
        <v>154</v>
      </c>
      <c r="EY18" s="1">
        <v>152.7</v>
      </c>
      <c r="EZ18" s="1">
        <v>151.4</v>
      </c>
      <c r="FA18" s="1">
        <v>150</v>
      </c>
      <c r="FB18" s="1">
        <v>148.7</v>
      </c>
      <c r="FC18" s="1">
        <v>147.4</v>
      </c>
      <c r="FD18" s="1">
        <v>146.2</v>
      </c>
      <c r="FE18" s="1">
        <v>144.9</v>
      </c>
      <c r="FF18" s="1">
        <v>143.6</v>
      </c>
      <c r="FG18" s="1">
        <v>142.3</v>
      </c>
      <c r="FH18" s="1">
        <v>141</v>
      </c>
      <c r="FI18" s="1">
        <v>139.8</v>
      </c>
      <c r="FJ18" s="1">
        <v>138.6</v>
      </c>
      <c r="FK18" s="1">
        <v>137.4</v>
      </c>
    </row>
    <row r="19" ht="14.5" spans="1:167">
      <c r="A19" s="1"/>
      <c r="B19" s="10" t="s">
        <v>387</v>
      </c>
      <c r="C19" s="1">
        <v>190.5</v>
      </c>
      <c r="D19" s="1">
        <v>189</v>
      </c>
      <c r="E19" s="1">
        <v>187.5</v>
      </c>
      <c r="F19" s="1">
        <v>186.1</v>
      </c>
      <c r="G19" s="1">
        <v>184.6</v>
      </c>
      <c r="H19" s="1">
        <v>183.2</v>
      </c>
      <c r="I19" s="1">
        <v>181.7</v>
      </c>
      <c r="J19" s="1">
        <v>180.3</v>
      </c>
      <c r="K19" s="1">
        <v>178.8</v>
      </c>
      <c r="L19" s="1">
        <v>177.4</v>
      </c>
      <c r="M19" s="1">
        <v>176</v>
      </c>
      <c r="N19" s="1">
        <v>174.6</v>
      </c>
      <c r="O19" s="1">
        <v>173.2</v>
      </c>
      <c r="P19" s="1">
        <v>171.8</v>
      </c>
      <c r="Q19" s="1">
        <v>170.5</v>
      </c>
      <c r="R19" s="1">
        <v>169.1</v>
      </c>
      <c r="S19" s="1">
        <v>167.7</v>
      </c>
      <c r="T19" s="1">
        <v>166.4</v>
      </c>
      <c r="U19" s="1">
        <v>165.1</v>
      </c>
      <c r="V19" s="1">
        <v>163.8</v>
      </c>
      <c r="W19" s="1">
        <v>162.4</v>
      </c>
      <c r="Y19" s="1"/>
      <c r="Z19" s="16" t="s">
        <v>387</v>
      </c>
      <c r="AA19" s="1">
        <v>414.8</v>
      </c>
      <c r="AB19" s="1">
        <v>413.5</v>
      </c>
      <c r="AC19" s="1">
        <v>412.2</v>
      </c>
      <c r="AD19" s="1">
        <v>411</v>
      </c>
      <c r="AE19" s="1">
        <v>409.7</v>
      </c>
      <c r="AF19" s="1">
        <v>408.4</v>
      </c>
      <c r="AG19" s="1">
        <v>407.2</v>
      </c>
      <c r="AH19" s="1">
        <v>405.9</v>
      </c>
      <c r="AI19" s="1">
        <v>404.7</v>
      </c>
      <c r="AJ19" s="1">
        <v>403.4</v>
      </c>
      <c r="AK19" s="1">
        <v>402.2</v>
      </c>
      <c r="AL19" s="1">
        <v>400.9</v>
      </c>
      <c r="AM19" s="1">
        <v>399.7</v>
      </c>
      <c r="AN19" s="1">
        <v>398.4</v>
      </c>
      <c r="AO19" s="1">
        <v>397.2</v>
      </c>
      <c r="AP19" s="1">
        <v>396</v>
      </c>
      <c r="AQ19" s="1">
        <v>394.7</v>
      </c>
      <c r="AR19" s="1">
        <v>393.5</v>
      </c>
      <c r="AS19" s="1">
        <v>392.3</v>
      </c>
      <c r="AT19" s="1">
        <v>391</v>
      </c>
      <c r="AU19" s="1">
        <v>389.8</v>
      </c>
      <c r="AW19" s="1"/>
      <c r="AX19" s="16" t="s">
        <v>387</v>
      </c>
      <c r="AY19" s="1">
        <v>694.3</v>
      </c>
      <c r="AZ19" s="1">
        <v>693.1</v>
      </c>
      <c r="BA19" s="1">
        <v>691.9</v>
      </c>
      <c r="BB19" s="1">
        <v>690.7</v>
      </c>
      <c r="BC19" s="1">
        <v>689.5</v>
      </c>
      <c r="BD19" s="1">
        <v>688.3</v>
      </c>
      <c r="BE19" s="1">
        <v>687.1</v>
      </c>
      <c r="BF19" s="1">
        <v>685.9</v>
      </c>
      <c r="BG19" s="1">
        <v>684.7</v>
      </c>
      <c r="BH19" s="1">
        <v>683.5</v>
      </c>
      <c r="BI19" s="1">
        <v>682.3</v>
      </c>
      <c r="BJ19" s="1">
        <v>681.1</v>
      </c>
      <c r="BK19" s="1">
        <v>679.9</v>
      </c>
      <c r="BL19" s="1">
        <v>678.7</v>
      </c>
      <c r="BM19" s="1">
        <v>677.5</v>
      </c>
      <c r="BN19" s="1">
        <v>676.3</v>
      </c>
      <c r="BO19" s="1">
        <v>675.1</v>
      </c>
      <c r="BP19" s="1">
        <v>673.9</v>
      </c>
      <c r="BQ19" s="1">
        <v>672.9</v>
      </c>
      <c r="BR19" s="1">
        <v>671.9</v>
      </c>
      <c r="BS19" s="1">
        <v>670.8</v>
      </c>
      <c r="BU19" s="1"/>
      <c r="BV19" s="16" t="s">
        <v>387</v>
      </c>
      <c r="BW19" s="1">
        <v>80.8</v>
      </c>
      <c r="BX19" s="1">
        <v>80.4</v>
      </c>
      <c r="BY19" s="1">
        <v>80</v>
      </c>
      <c r="BZ19" s="1">
        <v>79.6</v>
      </c>
      <c r="CA19" s="1">
        <v>79.3</v>
      </c>
      <c r="CB19" s="1">
        <v>78.9</v>
      </c>
      <c r="CC19" s="1">
        <v>78.5</v>
      </c>
      <c r="CD19" s="1">
        <v>78.1</v>
      </c>
      <c r="CE19" s="1">
        <v>77.7</v>
      </c>
      <c r="CF19" s="1">
        <v>77.4</v>
      </c>
      <c r="CG19" s="1">
        <v>77</v>
      </c>
      <c r="CH19" s="1">
        <v>76.6</v>
      </c>
      <c r="CI19" s="1">
        <v>76.2</v>
      </c>
      <c r="CJ19" s="1">
        <v>75.9</v>
      </c>
      <c r="CK19" s="1">
        <v>75.5</v>
      </c>
      <c r="CL19" s="1">
        <v>75.1</v>
      </c>
      <c r="CM19" s="1">
        <v>74.7</v>
      </c>
      <c r="CN19" s="1">
        <v>74.4</v>
      </c>
      <c r="CO19" s="1">
        <v>74</v>
      </c>
      <c r="CP19" s="1">
        <v>73.6</v>
      </c>
      <c r="CQ19" s="1">
        <v>73.3</v>
      </c>
      <c r="CS19" s="1"/>
      <c r="CT19" s="16" t="s">
        <v>387</v>
      </c>
      <c r="CU19" s="1">
        <v>63.4</v>
      </c>
      <c r="CV19" s="1">
        <v>62.9</v>
      </c>
      <c r="CW19" s="1">
        <v>62.4</v>
      </c>
      <c r="CX19" s="1">
        <v>61.9</v>
      </c>
      <c r="CY19" s="1">
        <v>61.4</v>
      </c>
      <c r="CZ19" s="1">
        <v>60.9</v>
      </c>
      <c r="DA19" s="1">
        <v>60.4</v>
      </c>
      <c r="DB19" s="1">
        <v>60</v>
      </c>
      <c r="DC19" s="1">
        <v>59.5</v>
      </c>
      <c r="DD19" s="1">
        <v>59</v>
      </c>
      <c r="DE19" s="1">
        <v>58.5</v>
      </c>
      <c r="DF19" s="1">
        <v>58</v>
      </c>
      <c r="DG19" s="1">
        <v>57.6</v>
      </c>
      <c r="DH19" s="1">
        <v>57.1</v>
      </c>
      <c r="DI19" s="1">
        <v>56.6</v>
      </c>
      <c r="DJ19" s="1">
        <v>56.1</v>
      </c>
      <c r="DK19" s="1">
        <v>55.7</v>
      </c>
      <c r="DL19" s="1">
        <v>55.2</v>
      </c>
      <c r="DM19" s="1">
        <v>54.8</v>
      </c>
      <c r="DN19" s="1">
        <v>54.3</v>
      </c>
      <c r="DO19" s="1">
        <v>53.9</v>
      </c>
      <c r="DQ19" s="1"/>
      <c r="DR19" s="16" t="s">
        <v>387</v>
      </c>
      <c r="DS19" s="1">
        <v>161</v>
      </c>
      <c r="DT19" s="1">
        <v>160.7</v>
      </c>
      <c r="DU19" s="1">
        <v>160.4</v>
      </c>
      <c r="DV19" s="1">
        <v>160.1</v>
      </c>
      <c r="DW19" s="1">
        <v>159.8</v>
      </c>
      <c r="DX19" s="1">
        <v>159.5</v>
      </c>
      <c r="DY19" s="1">
        <v>159.2</v>
      </c>
      <c r="DZ19" s="1">
        <v>158.9</v>
      </c>
      <c r="EA19" s="1">
        <v>158.6</v>
      </c>
      <c r="EB19" s="1">
        <v>158.3</v>
      </c>
      <c r="EC19" s="1">
        <v>158</v>
      </c>
      <c r="ED19" s="1">
        <v>157.8</v>
      </c>
      <c r="EE19" s="1">
        <v>157.5</v>
      </c>
      <c r="EF19" s="1">
        <v>157.2</v>
      </c>
      <c r="EG19" s="1">
        <v>156.9</v>
      </c>
      <c r="EH19" s="1">
        <v>156.6</v>
      </c>
      <c r="EI19" s="1">
        <v>156.3</v>
      </c>
      <c r="EJ19" s="1">
        <v>156</v>
      </c>
      <c r="EK19" s="1">
        <v>155.7</v>
      </c>
      <c r="EL19" s="1">
        <v>155.4</v>
      </c>
      <c r="EM19" s="1">
        <v>155.2</v>
      </c>
      <c r="EO19" s="1"/>
      <c r="EP19" s="10" t="s">
        <v>387</v>
      </c>
      <c r="EQ19" s="1">
        <v>236.8</v>
      </c>
      <c r="ER19" s="1">
        <v>235.5</v>
      </c>
      <c r="ES19" s="1">
        <v>234.2</v>
      </c>
      <c r="ET19" s="1">
        <v>233</v>
      </c>
      <c r="EU19" s="1">
        <v>231.7</v>
      </c>
      <c r="EV19" s="1">
        <v>230.4</v>
      </c>
      <c r="EW19" s="1">
        <v>229.2</v>
      </c>
      <c r="EX19" s="1">
        <v>228</v>
      </c>
      <c r="EY19" s="1">
        <v>226.7</v>
      </c>
      <c r="EZ19" s="1">
        <v>225.5</v>
      </c>
      <c r="FA19" s="1">
        <v>224.3</v>
      </c>
      <c r="FB19" s="1">
        <v>223</v>
      </c>
      <c r="FC19" s="1">
        <v>221.8</v>
      </c>
      <c r="FD19" s="1">
        <v>220.6</v>
      </c>
      <c r="FE19" s="1">
        <v>219.4</v>
      </c>
      <c r="FF19" s="1">
        <v>218.2</v>
      </c>
      <c r="FG19" s="1">
        <v>216.9</v>
      </c>
      <c r="FH19" s="1">
        <v>215.7</v>
      </c>
      <c r="FI19" s="1">
        <v>214.5</v>
      </c>
      <c r="FJ19" s="1">
        <v>213.4</v>
      </c>
      <c r="FK19" s="1">
        <v>212.2</v>
      </c>
    </row>
    <row r="20" ht="14.5" spans="1:167">
      <c r="A20" s="1"/>
      <c r="B20" s="16" t="s">
        <v>388</v>
      </c>
      <c r="C20" s="1">
        <v>70.6</v>
      </c>
      <c r="D20" s="1">
        <v>70.4</v>
      </c>
      <c r="E20" s="1">
        <v>70.2</v>
      </c>
      <c r="F20" s="1">
        <v>69.9</v>
      </c>
      <c r="G20" s="1">
        <v>69.7</v>
      </c>
      <c r="H20" s="1">
        <v>69.5</v>
      </c>
      <c r="I20" s="1">
        <v>69.3</v>
      </c>
      <c r="J20" s="1">
        <v>69</v>
      </c>
      <c r="K20" s="1">
        <v>68.8</v>
      </c>
      <c r="L20" s="1">
        <v>68.6</v>
      </c>
      <c r="M20" s="1">
        <v>68.3</v>
      </c>
      <c r="N20" s="1">
        <v>68.1</v>
      </c>
      <c r="O20" s="1">
        <v>67.9</v>
      </c>
      <c r="P20" s="1">
        <v>67.7</v>
      </c>
      <c r="Q20" s="1">
        <v>67.4</v>
      </c>
      <c r="R20" s="1">
        <v>67.2</v>
      </c>
      <c r="S20" s="1">
        <v>67</v>
      </c>
      <c r="T20" s="1">
        <v>66.8</v>
      </c>
      <c r="U20" s="1">
        <v>66.6</v>
      </c>
      <c r="V20" s="1">
        <v>66.3</v>
      </c>
      <c r="W20" s="1">
        <v>66.1</v>
      </c>
      <c r="Y20" s="1"/>
      <c r="Z20" s="16" t="s">
        <v>388</v>
      </c>
      <c r="AA20" s="1">
        <v>126.9</v>
      </c>
      <c r="AB20" s="1">
        <v>126.7</v>
      </c>
      <c r="AC20" s="1">
        <v>126.6</v>
      </c>
      <c r="AD20" s="1">
        <v>126.4</v>
      </c>
      <c r="AE20" s="1">
        <v>126.3</v>
      </c>
      <c r="AF20" s="1">
        <v>126.1</v>
      </c>
      <c r="AG20" s="1">
        <v>126</v>
      </c>
      <c r="AH20" s="1">
        <v>125.8</v>
      </c>
      <c r="AI20" s="1">
        <v>125.7</v>
      </c>
      <c r="AJ20" s="1">
        <v>125.5</v>
      </c>
      <c r="AK20" s="1">
        <v>125.3</v>
      </c>
      <c r="AL20" s="1">
        <v>125.2</v>
      </c>
      <c r="AM20" s="1">
        <v>125</v>
      </c>
      <c r="AN20" s="1">
        <v>124.9</v>
      </c>
      <c r="AO20" s="1">
        <v>124.7</v>
      </c>
      <c r="AP20" s="1">
        <v>124.6</v>
      </c>
      <c r="AQ20" s="1">
        <v>124.4</v>
      </c>
      <c r="AR20" s="1">
        <v>124.3</v>
      </c>
      <c r="AS20" s="1">
        <v>124.1</v>
      </c>
      <c r="AT20" s="1">
        <v>123.9</v>
      </c>
      <c r="AU20" s="1">
        <v>123.8</v>
      </c>
      <c r="AW20" s="1"/>
      <c r="AX20" s="16" t="s">
        <v>388</v>
      </c>
      <c r="AY20" s="1">
        <v>189.6</v>
      </c>
      <c r="AZ20" s="1">
        <v>189.4</v>
      </c>
      <c r="BA20" s="1">
        <v>189.3</v>
      </c>
      <c r="BB20" s="1">
        <v>189.2</v>
      </c>
      <c r="BC20" s="1">
        <v>189</v>
      </c>
      <c r="BD20" s="1">
        <v>188.9</v>
      </c>
      <c r="BE20" s="1">
        <v>188.8</v>
      </c>
      <c r="BF20" s="1">
        <v>188.6</v>
      </c>
      <c r="BG20" s="1">
        <v>188.5</v>
      </c>
      <c r="BH20" s="1">
        <v>188.4</v>
      </c>
      <c r="BI20" s="1">
        <v>188.2</v>
      </c>
      <c r="BJ20" s="1">
        <v>188.1</v>
      </c>
      <c r="BK20" s="1">
        <v>188</v>
      </c>
      <c r="BL20" s="1">
        <v>187.9</v>
      </c>
      <c r="BM20" s="1">
        <v>187.7</v>
      </c>
      <c r="BN20" s="1">
        <v>187.6</v>
      </c>
      <c r="BO20" s="1">
        <v>187.5</v>
      </c>
      <c r="BP20" s="1">
        <v>187.3</v>
      </c>
      <c r="BQ20" s="1">
        <v>187.2</v>
      </c>
      <c r="BR20" s="1">
        <v>187.1</v>
      </c>
      <c r="BS20" s="1">
        <v>187</v>
      </c>
      <c r="BU20" s="1"/>
      <c r="BV20" s="16" t="s">
        <v>388</v>
      </c>
      <c r="BW20" s="1">
        <v>27.2</v>
      </c>
      <c r="BX20" s="1">
        <v>27.1</v>
      </c>
      <c r="BY20" s="1">
        <v>27.1</v>
      </c>
      <c r="BZ20" s="1">
        <v>27</v>
      </c>
      <c r="CA20" s="1">
        <v>27</v>
      </c>
      <c r="CB20" s="1">
        <v>26.9</v>
      </c>
      <c r="CC20" s="1">
        <v>26.9</v>
      </c>
      <c r="CD20" s="1">
        <v>26.8</v>
      </c>
      <c r="CE20" s="1">
        <v>26.8</v>
      </c>
      <c r="CF20" s="1">
        <v>26.7</v>
      </c>
      <c r="CG20" s="1">
        <v>26.7</v>
      </c>
      <c r="CH20" s="1">
        <v>26.6</v>
      </c>
      <c r="CI20" s="1">
        <v>26.6</v>
      </c>
      <c r="CJ20" s="1">
        <v>26.5</v>
      </c>
      <c r="CK20" s="1">
        <v>26.5</v>
      </c>
      <c r="CL20" s="1">
        <v>26.4</v>
      </c>
      <c r="CM20" s="1">
        <v>26.4</v>
      </c>
      <c r="CN20" s="1">
        <v>26.3</v>
      </c>
      <c r="CO20" s="1">
        <v>26.3</v>
      </c>
      <c r="CP20" s="1">
        <v>26.2</v>
      </c>
      <c r="CQ20" s="1">
        <v>26.2</v>
      </c>
      <c r="CS20" s="1"/>
      <c r="CT20" s="16" t="s">
        <v>388</v>
      </c>
      <c r="CU20" s="1">
        <v>22.2</v>
      </c>
      <c r="CV20" s="1">
        <v>22.2</v>
      </c>
      <c r="CW20" s="1">
        <v>22.1</v>
      </c>
      <c r="CX20" s="1">
        <v>22</v>
      </c>
      <c r="CY20" s="1">
        <v>22</v>
      </c>
      <c r="CZ20" s="1">
        <v>21.9</v>
      </c>
      <c r="DA20" s="1">
        <v>21.8</v>
      </c>
      <c r="DB20" s="1">
        <v>21.7</v>
      </c>
      <c r="DC20" s="1">
        <v>21.7</v>
      </c>
      <c r="DD20" s="1">
        <v>21.6</v>
      </c>
      <c r="DE20" s="1">
        <v>21.5</v>
      </c>
      <c r="DF20" s="1">
        <v>21.5</v>
      </c>
      <c r="DG20" s="1">
        <v>21.4</v>
      </c>
      <c r="DH20" s="1">
        <v>21.3</v>
      </c>
      <c r="DI20" s="1">
        <v>21.3</v>
      </c>
      <c r="DJ20" s="1">
        <v>21.2</v>
      </c>
      <c r="DK20" s="1">
        <v>21.1</v>
      </c>
      <c r="DL20" s="1">
        <v>21</v>
      </c>
      <c r="DM20" s="1">
        <v>21</v>
      </c>
      <c r="DN20" s="1">
        <v>20.9</v>
      </c>
      <c r="DO20" s="1">
        <v>20.8</v>
      </c>
      <c r="DQ20" s="1"/>
      <c r="DR20" s="16" t="s">
        <v>388</v>
      </c>
      <c r="DS20" s="1">
        <v>93.9</v>
      </c>
      <c r="DT20" s="1">
        <v>93.9</v>
      </c>
      <c r="DU20" s="1">
        <v>93.8</v>
      </c>
      <c r="DV20" s="1">
        <v>93.7</v>
      </c>
      <c r="DW20" s="1">
        <v>93.7</v>
      </c>
      <c r="DX20" s="1">
        <v>93.6</v>
      </c>
      <c r="DY20" s="1">
        <v>93.5</v>
      </c>
      <c r="DZ20" s="1">
        <v>93.5</v>
      </c>
      <c r="EA20" s="1">
        <v>93.4</v>
      </c>
      <c r="EB20" s="1">
        <v>93.3</v>
      </c>
      <c r="EC20" s="1">
        <v>93.3</v>
      </c>
      <c r="ED20" s="1">
        <v>93.2</v>
      </c>
      <c r="EE20" s="1">
        <v>93.1</v>
      </c>
      <c r="EF20" s="1">
        <v>93</v>
      </c>
      <c r="EG20" s="1">
        <v>93</v>
      </c>
      <c r="EH20" s="1">
        <v>92.9</v>
      </c>
      <c r="EI20" s="1">
        <v>92.8</v>
      </c>
      <c r="EJ20" s="1">
        <v>92.8</v>
      </c>
      <c r="EK20" s="1">
        <v>92.7</v>
      </c>
      <c r="EL20" s="1">
        <v>92.6</v>
      </c>
      <c r="EM20" s="1">
        <v>92.6</v>
      </c>
      <c r="EO20" s="1"/>
      <c r="EP20" s="16" t="s">
        <v>388</v>
      </c>
      <c r="EQ20" s="1">
        <v>83.2</v>
      </c>
      <c r="ER20" s="1">
        <v>83.1</v>
      </c>
      <c r="ES20" s="1">
        <v>82.9</v>
      </c>
      <c r="ET20" s="1">
        <v>82.7</v>
      </c>
      <c r="EU20" s="1">
        <v>82.5</v>
      </c>
      <c r="EV20" s="1">
        <v>82.3</v>
      </c>
      <c r="EW20" s="1">
        <v>82.2</v>
      </c>
      <c r="EX20" s="1">
        <v>82</v>
      </c>
      <c r="EY20" s="1">
        <v>81.8</v>
      </c>
      <c r="EZ20" s="1">
        <v>81.6</v>
      </c>
      <c r="FA20" s="1">
        <v>81.4</v>
      </c>
      <c r="FB20" s="1">
        <v>81.3</v>
      </c>
      <c r="FC20" s="1">
        <v>81.1</v>
      </c>
      <c r="FD20" s="1">
        <v>80.9</v>
      </c>
      <c r="FE20" s="1">
        <v>80.7</v>
      </c>
      <c r="FF20" s="1">
        <v>80.6</v>
      </c>
      <c r="FG20" s="1">
        <v>80.4</v>
      </c>
      <c r="FH20" s="1">
        <v>80.2</v>
      </c>
      <c r="FI20" s="1">
        <v>80</v>
      </c>
      <c r="FJ20" s="1">
        <v>79.8</v>
      </c>
      <c r="FK20" s="1">
        <v>79.7</v>
      </c>
    </row>
    <row r="21" ht="14.5" spans="1:167">
      <c r="A21" s="1"/>
      <c r="B21" s="16" t="s">
        <v>389</v>
      </c>
      <c r="C21" s="1">
        <v>0</v>
      </c>
      <c r="D21" s="1">
        <v>13.5</v>
      </c>
      <c r="E21" s="1">
        <v>27.7</v>
      </c>
      <c r="F21" s="1">
        <v>44.1</v>
      </c>
      <c r="G21" s="1">
        <v>59.7</v>
      </c>
      <c r="H21" s="1">
        <v>74.5</v>
      </c>
      <c r="I21" s="1">
        <v>74.5</v>
      </c>
      <c r="J21" s="1">
        <v>74.4</v>
      </c>
      <c r="K21" s="1">
        <v>74.4</v>
      </c>
      <c r="L21" s="1">
        <v>74.3</v>
      </c>
      <c r="M21" s="1">
        <v>74.2</v>
      </c>
      <c r="N21" s="1">
        <v>74.2</v>
      </c>
      <c r="O21" s="1">
        <v>74.1</v>
      </c>
      <c r="P21" s="1">
        <v>74.1</v>
      </c>
      <c r="Q21" s="1">
        <v>74</v>
      </c>
      <c r="R21" s="1">
        <v>73.9</v>
      </c>
      <c r="S21" s="1">
        <v>73.9</v>
      </c>
      <c r="T21" s="1">
        <v>73.8</v>
      </c>
      <c r="U21" s="1">
        <v>73.7</v>
      </c>
      <c r="V21" s="1">
        <v>73.7</v>
      </c>
      <c r="W21" s="1">
        <v>73.6</v>
      </c>
      <c r="Y21" s="1"/>
      <c r="Z21" s="16" t="s">
        <v>389</v>
      </c>
      <c r="AA21" s="1">
        <v>0</v>
      </c>
      <c r="AB21" s="1">
        <v>21.9</v>
      </c>
      <c r="AC21" s="1">
        <v>51.3</v>
      </c>
      <c r="AD21" s="1">
        <v>82.4</v>
      </c>
      <c r="AE21" s="1">
        <v>116.2</v>
      </c>
      <c r="AF21" s="1">
        <v>144.5</v>
      </c>
      <c r="AG21" s="1">
        <v>144.4</v>
      </c>
      <c r="AH21" s="1">
        <v>144.4</v>
      </c>
      <c r="AI21" s="1">
        <v>144.3</v>
      </c>
      <c r="AJ21" s="1">
        <v>144.3</v>
      </c>
      <c r="AK21" s="1">
        <v>144.2</v>
      </c>
      <c r="AL21" s="1">
        <v>144.2</v>
      </c>
      <c r="AM21" s="1">
        <v>144.2</v>
      </c>
      <c r="AN21" s="1">
        <v>144.1</v>
      </c>
      <c r="AO21" s="1">
        <v>144.1</v>
      </c>
      <c r="AP21" s="1">
        <v>144</v>
      </c>
      <c r="AQ21" s="1">
        <v>144</v>
      </c>
      <c r="AR21" s="1">
        <v>143.9</v>
      </c>
      <c r="AS21" s="1">
        <v>143.9</v>
      </c>
      <c r="AT21" s="1">
        <v>143.8</v>
      </c>
      <c r="AU21" s="1">
        <v>143.8</v>
      </c>
      <c r="AW21" s="1"/>
      <c r="AX21" s="16" t="s">
        <v>389</v>
      </c>
      <c r="AY21" s="1">
        <v>0</v>
      </c>
      <c r="AZ21" s="1">
        <v>49.8</v>
      </c>
      <c r="BA21" s="1">
        <v>104.8</v>
      </c>
      <c r="BB21" s="1">
        <v>159</v>
      </c>
      <c r="BC21" s="1">
        <v>214.7</v>
      </c>
      <c r="BD21" s="1">
        <v>265.2</v>
      </c>
      <c r="BE21" s="1">
        <v>265.2</v>
      </c>
      <c r="BF21" s="1">
        <v>265.1</v>
      </c>
      <c r="BG21" s="1">
        <v>265.1</v>
      </c>
      <c r="BH21" s="1">
        <v>265</v>
      </c>
      <c r="BI21" s="1">
        <v>265</v>
      </c>
      <c r="BJ21" s="1">
        <v>264.9</v>
      </c>
      <c r="BK21" s="1">
        <v>264.9</v>
      </c>
      <c r="BL21" s="1">
        <v>264.8</v>
      </c>
      <c r="BM21" s="1">
        <v>264.8</v>
      </c>
      <c r="BN21" s="1">
        <v>264.7</v>
      </c>
      <c r="BO21" s="1">
        <v>264.7</v>
      </c>
      <c r="BP21" s="1">
        <v>264.6</v>
      </c>
      <c r="BQ21" s="1">
        <v>264.6</v>
      </c>
      <c r="BR21" s="1">
        <v>264.6</v>
      </c>
      <c r="BS21" s="1">
        <v>264.5</v>
      </c>
      <c r="BU21" s="1"/>
      <c r="BV21" s="16" t="s">
        <v>389</v>
      </c>
      <c r="BW21" s="1">
        <v>0</v>
      </c>
      <c r="BX21" s="1">
        <v>5.4</v>
      </c>
      <c r="BY21" s="1">
        <v>10.9</v>
      </c>
      <c r="BZ21" s="1">
        <v>16.5</v>
      </c>
      <c r="CA21" s="1">
        <v>22.5</v>
      </c>
      <c r="CB21" s="1">
        <v>28.8</v>
      </c>
      <c r="CC21" s="1">
        <v>28.8</v>
      </c>
      <c r="CD21" s="1">
        <v>28.7</v>
      </c>
      <c r="CE21" s="1">
        <v>28.7</v>
      </c>
      <c r="CF21" s="1">
        <v>28.7</v>
      </c>
      <c r="CG21" s="1">
        <v>28.7</v>
      </c>
      <c r="CH21" s="1">
        <v>28.7</v>
      </c>
      <c r="CI21" s="1">
        <v>28.7</v>
      </c>
      <c r="CJ21" s="1">
        <v>28.7</v>
      </c>
      <c r="CK21" s="1">
        <v>28.6</v>
      </c>
      <c r="CL21" s="1">
        <v>28.6</v>
      </c>
      <c r="CM21" s="1">
        <v>28.6</v>
      </c>
      <c r="CN21" s="1">
        <v>28.6</v>
      </c>
      <c r="CO21" s="1">
        <v>28.6</v>
      </c>
      <c r="CP21" s="1">
        <v>28.6</v>
      </c>
      <c r="CQ21" s="1">
        <v>28.6</v>
      </c>
      <c r="CS21" s="1"/>
      <c r="CT21" s="16" t="s">
        <v>389</v>
      </c>
      <c r="CU21" s="1">
        <v>0</v>
      </c>
      <c r="CV21" s="1">
        <v>5.2</v>
      </c>
      <c r="CW21" s="1">
        <v>10.5</v>
      </c>
      <c r="CX21" s="1">
        <v>16</v>
      </c>
      <c r="CY21" s="1">
        <v>21.4</v>
      </c>
      <c r="CZ21" s="1">
        <v>27</v>
      </c>
      <c r="DA21" s="1">
        <v>27</v>
      </c>
      <c r="DB21" s="1">
        <v>27</v>
      </c>
      <c r="DC21" s="1">
        <v>26.9</v>
      </c>
      <c r="DD21" s="1">
        <v>26.9</v>
      </c>
      <c r="DE21" s="1">
        <v>26.9</v>
      </c>
      <c r="DF21" s="1">
        <v>26.9</v>
      </c>
      <c r="DG21" s="1">
        <v>26.9</v>
      </c>
      <c r="DH21" s="1">
        <v>26.8</v>
      </c>
      <c r="DI21" s="1">
        <v>26.8</v>
      </c>
      <c r="DJ21" s="1">
        <v>26.8</v>
      </c>
      <c r="DK21" s="1">
        <v>26.8</v>
      </c>
      <c r="DL21" s="1">
        <v>26.7</v>
      </c>
      <c r="DM21" s="1">
        <v>26.7</v>
      </c>
      <c r="DN21" s="1">
        <v>26.7</v>
      </c>
      <c r="DO21" s="1">
        <v>26.7</v>
      </c>
      <c r="DQ21" s="1"/>
      <c r="DR21" s="16" t="s">
        <v>389</v>
      </c>
      <c r="DS21" s="1">
        <v>0</v>
      </c>
      <c r="DT21" s="1">
        <v>19.4</v>
      </c>
      <c r="DU21" s="1">
        <v>42.2</v>
      </c>
      <c r="DV21" s="1">
        <v>66</v>
      </c>
      <c r="DW21" s="1">
        <v>88.7</v>
      </c>
      <c r="DX21" s="1">
        <v>114</v>
      </c>
      <c r="DY21" s="1">
        <v>114</v>
      </c>
      <c r="DZ21" s="1">
        <v>113.9</v>
      </c>
      <c r="EA21" s="1">
        <v>113.9</v>
      </c>
      <c r="EB21" s="1">
        <v>113.9</v>
      </c>
      <c r="EC21" s="1">
        <v>113.9</v>
      </c>
      <c r="ED21" s="1">
        <v>113.9</v>
      </c>
      <c r="EE21" s="1">
        <v>113.8</v>
      </c>
      <c r="EF21" s="1">
        <v>113.8</v>
      </c>
      <c r="EG21" s="1">
        <v>113.8</v>
      </c>
      <c r="EH21" s="1">
        <v>113.8</v>
      </c>
      <c r="EI21" s="1">
        <v>113.7</v>
      </c>
      <c r="EJ21" s="1">
        <v>113.7</v>
      </c>
      <c r="EK21" s="1">
        <v>113.7</v>
      </c>
      <c r="EL21" s="1">
        <v>113.7</v>
      </c>
      <c r="EM21" s="1">
        <v>113.7</v>
      </c>
      <c r="EO21" s="1"/>
      <c r="EP21" s="16" t="s">
        <v>389</v>
      </c>
      <c r="EQ21" s="1">
        <v>0</v>
      </c>
      <c r="ER21" s="1">
        <v>14.1</v>
      </c>
      <c r="ES21" s="1">
        <v>29</v>
      </c>
      <c r="ET21" s="1">
        <v>45.3</v>
      </c>
      <c r="EU21" s="1">
        <v>62.6</v>
      </c>
      <c r="EV21" s="1">
        <v>80.2</v>
      </c>
      <c r="EW21" s="1">
        <v>80.2</v>
      </c>
      <c r="EX21" s="1">
        <v>80.2</v>
      </c>
      <c r="EY21" s="1">
        <v>80.1</v>
      </c>
      <c r="EZ21" s="1">
        <v>80.1</v>
      </c>
      <c r="FA21" s="1">
        <v>80</v>
      </c>
      <c r="FB21" s="1">
        <v>80</v>
      </c>
      <c r="FC21" s="1">
        <v>79.9</v>
      </c>
      <c r="FD21" s="1">
        <v>79.9</v>
      </c>
      <c r="FE21" s="1">
        <v>79.8</v>
      </c>
      <c r="FF21" s="1">
        <v>79.8</v>
      </c>
      <c r="FG21" s="1">
        <v>79.8</v>
      </c>
      <c r="FH21" s="1">
        <v>79.7</v>
      </c>
      <c r="FI21" s="1">
        <v>79.7</v>
      </c>
      <c r="FJ21" s="1">
        <v>79.6</v>
      </c>
      <c r="FK21" s="1">
        <v>79.6</v>
      </c>
    </row>
    <row r="22" ht="14.5" spans="1:167">
      <c r="A22" s="1"/>
      <c r="B22" s="16" t="s">
        <v>390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14.1</v>
      </c>
      <c r="J22" s="1">
        <v>27.9</v>
      </c>
      <c r="K22" s="1">
        <v>42.3</v>
      </c>
      <c r="L22" s="1">
        <v>55.8</v>
      </c>
      <c r="M22" s="1">
        <v>69.4</v>
      </c>
      <c r="N22" s="1">
        <v>69.4</v>
      </c>
      <c r="O22" s="1">
        <v>69.4</v>
      </c>
      <c r="P22" s="1">
        <v>69.4</v>
      </c>
      <c r="Q22" s="1">
        <v>69.3</v>
      </c>
      <c r="R22" s="1">
        <v>69.3</v>
      </c>
      <c r="S22" s="1">
        <v>69.3</v>
      </c>
      <c r="T22" s="1">
        <v>69.3</v>
      </c>
      <c r="U22" s="1">
        <v>69.3</v>
      </c>
      <c r="V22" s="1">
        <v>69.3</v>
      </c>
      <c r="W22" s="1">
        <v>69.3</v>
      </c>
      <c r="Y22" s="1"/>
      <c r="Z22" s="16" t="s">
        <v>390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27.3</v>
      </c>
      <c r="AH22" s="1">
        <v>54.5</v>
      </c>
      <c r="AI22" s="1">
        <v>79.1</v>
      </c>
      <c r="AJ22" s="1">
        <v>101</v>
      </c>
      <c r="AK22" s="1">
        <v>124.9</v>
      </c>
      <c r="AL22" s="1">
        <v>124.9</v>
      </c>
      <c r="AM22" s="1">
        <v>124.9</v>
      </c>
      <c r="AN22" s="1">
        <v>124.9</v>
      </c>
      <c r="AO22" s="1">
        <v>124.9</v>
      </c>
      <c r="AP22" s="1">
        <v>124.9</v>
      </c>
      <c r="AQ22" s="1">
        <v>124.9</v>
      </c>
      <c r="AR22" s="1">
        <v>124.9</v>
      </c>
      <c r="AS22" s="1">
        <v>124.9</v>
      </c>
      <c r="AT22" s="1">
        <v>124.8</v>
      </c>
      <c r="AU22" s="1">
        <v>124.8</v>
      </c>
      <c r="AW22" s="1"/>
      <c r="AX22" s="16" t="s">
        <v>390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47.1</v>
      </c>
      <c r="BF22" s="1">
        <v>90.6</v>
      </c>
      <c r="BG22" s="1">
        <v>132.2</v>
      </c>
      <c r="BH22" s="1">
        <v>164.1</v>
      </c>
      <c r="BI22" s="1">
        <v>198.6</v>
      </c>
      <c r="BJ22" s="1">
        <v>198.6</v>
      </c>
      <c r="BK22" s="1">
        <v>198.6</v>
      </c>
      <c r="BL22" s="1">
        <v>198.6</v>
      </c>
      <c r="BM22" s="1">
        <v>198.6</v>
      </c>
      <c r="BN22" s="1">
        <v>198.6</v>
      </c>
      <c r="BO22" s="1">
        <v>198.6</v>
      </c>
      <c r="BP22" s="1">
        <v>198.6</v>
      </c>
      <c r="BQ22" s="1">
        <v>198.6</v>
      </c>
      <c r="BR22" s="1">
        <v>198.5</v>
      </c>
      <c r="BS22" s="1">
        <v>198.5</v>
      </c>
      <c r="BU22" s="1"/>
      <c r="BV22" s="16" t="s">
        <v>390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6</v>
      </c>
      <c r="CD22" s="1">
        <v>12</v>
      </c>
      <c r="CE22" s="1">
        <v>18.1</v>
      </c>
      <c r="CF22" s="1">
        <v>23.7</v>
      </c>
      <c r="CG22" s="1">
        <v>29.9</v>
      </c>
      <c r="CH22" s="1">
        <v>29.9</v>
      </c>
      <c r="CI22" s="1">
        <v>29.9</v>
      </c>
      <c r="CJ22" s="1">
        <v>29.9</v>
      </c>
      <c r="CK22" s="1">
        <v>29.9</v>
      </c>
      <c r="CL22" s="1">
        <v>29.9</v>
      </c>
      <c r="CM22" s="1">
        <v>29.9</v>
      </c>
      <c r="CN22" s="1">
        <v>29.9</v>
      </c>
      <c r="CO22" s="1">
        <v>29.9</v>
      </c>
      <c r="CP22" s="1">
        <v>29.9</v>
      </c>
      <c r="CQ22" s="1">
        <v>29.9</v>
      </c>
      <c r="CS22" s="1"/>
      <c r="CT22" s="16" t="s">
        <v>390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5.4</v>
      </c>
      <c r="DB22" s="1">
        <v>12.1</v>
      </c>
      <c r="DC22" s="1">
        <v>19.7</v>
      </c>
      <c r="DD22" s="1">
        <v>26</v>
      </c>
      <c r="DE22" s="1">
        <v>32.9</v>
      </c>
      <c r="DF22" s="1">
        <v>32.9</v>
      </c>
      <c r="DG22" s="1">
        <v>32.9</v>
      </c>
      <c r="DH22" s="1">
        <v>32.8</v>
      </c>
      <c r="DI22" s="1">
        <v>32.8</v>
      </c>
      <c r="DJ22" s="1">
        <v>32.8</v>
      </c>
      <c r="DK22" s="1">
        <v>32.8</v>
      </c>
      <c r="DL22" s="1">
        <v>32.8</v>
      </c>
      <c r="DM22" s="1">
        <v>32.8</v>
      </c>
      <c r="DN22" s="1">
        <v>32.8</v>
      </c>
      <c r="DO22" s="1">
        <v>32.8</v>
      </c>
      <c r="DQ22" s="1"/>
      <c r="DR22" s="16" t="s">
        <v>390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26.3</v>
      </c>
      <c r="DZ22" s="1">
        <v>55.2</v>
      </c>
      <c r="EA22" s="1">
        <v>78.1</v>
      </c>
      <c r="EB22" s="1">
        <v>93.3</v>
      </c>
      <c r="EC22" s="1">
        <v>112.3</v>
      </c>
      <c r="ED22" s="1">
        <v>112.3</v>
      </c>
      <c r="EE22" s="1">
        <v>112.3</v>
      </c>
      <c r="EF22" s="1">
        <v>112.3</v>
      </c>
      <c r="EG22" s="1">
        <v>112.3</v>
      </c>
      <c r="EH22" s="1">
        <v>112.3</v>
      </c>
      <c r="EI22" s="1">
        <v>112.3</v>
      </c>
      <c r="EJ22" s="1">
        <v>112.3</v>
      </c>
      <c r="EK22" s="1">
        <v>112.2</v>
      </c>
      <c r="EL22" s="1">
        <v>112.2</v>
      </c>
      <c r="EM22" s="1">
        <v>112.2</v>
      </c>
      <c r="EO22" s="1"/>
      <c r="EP22" s="16" t="s">
        <v>390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19.4</v>
      </c>
      <c r="EX22" s="1">
        <v>38.1</v>
      </c>
      <c r="EY22" s="1">
        <v>54.2</v>
      </c>
      <c r="EZ22" s="1">
        <v>68.4</v>
      </c>
      <c r="FA22" s="1">
        <v>83.5</v>
      </c>
      <c r="FB22" s="1">
        <v>83.5</v>
      </c>
      <c r="FC22" s="1">
        <v>83.5</v>
      </c>
      <c r="FD22" s="1">
        <v>83.5</v>
      </c>
      <c r="FE22" s="1">
        <v>83.4</v>
      </c>
      <c r="FF22" s="1">
        <v>83.4</v>
      </c>
      <c r="FG22" s="1">
        <v>83.4</v>
      </c>
      <c r="FH22" s="1">
        <v>83.4</v>
      </c>
      <c r="FI22" s="1">
        <v>83.4</v>
      </c>
      <c r="FJ22" s="1">
        <v>83.4</v>
      </c>
      <c r="FK22" s="1">
        <v>83.4</v>
      </c>
    </row>
    <row r="23" ht="14.5" spans="1:167">
      <c r="A23" s="1"/>
      <c r="B23" s="16" t="s">
        <v>391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13</v>
      </c>
      <c r="O23" s="1">
        <v>25.1</v>
      </c>
      <c r="P23" s="1">
        <v>36.9</v>
      </c>
      <c r="Q23" s="1">
        <v>47.6</v>
      </c>
      <c r="R23" s="1">
        <v>57.4</v>
      </c>
      <c r="S23" s="1">
        <v>57.4</v>
      </c>
      <c r="T23" s="1">
        <v>57.4</v>
      </c>
      <c r="U23" s="1">
        <v>57.4</v>
      </c>
      <c r="V23" s="1">
        <v>57.4</v>
      </c>
      <c r="W23" s="1">
        <v>57.4</v>
      </c>
      <c r="Y23" s="1"/>
      <c r="Z23" s="16" t="s">
        <v>391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20.8</v>
      </c>
      <c r="AM23" s="1">
        <v>41.7</v>
      </c>
      <c r="AN23" s="1">
        <v>60.1</v>
      </c>
      <c r="AO23" s="1">
        <v>76.4</v>
      </c>
      <c r="AP23" s="1">
        <v>91</v>
      </c>
      <c r="AQ23" s="1">
        <v>91</v>
      </c>
      <c r="AR23" s="1">
        <v>91</v>
      </c>
      <c r="AS23" s="1">
        <v>91</v>
      </c>
      <c r="AT23" s="1">
        <v>91</v>
      </c>
      <c r="AU23" s="1">
        <v>91</v>
      </c>
      <c r="AW23" s="1"/>
      <c r="AX23" s="16" t="s">
        <v>391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31.7</v>
      </c>
      <c r="BK23" s="1">
        <v>64.8</v>
      </c>
      <c r="BL23" s="1">
        <v>94.8</v>
      </c>
      <c r="BM23" s="1">
        <v>124.4</v>
      </c>
      <c r="BN23" s="1">
        <v>151.3</v>
      </c>
      <c r="BO23" s="1">
        <v>151.3</v>
      </c>
      <c r="BP23" s="1">
        <v>151.3</v>
      </c>
      <c r="BQ23" s="1">
        <v>151.3</v>
      </c>
      <c r="BR23" s="1">
        <v>151.3</v>
      </c>
      <c r="BS23" s="1">
        <v>151.3</v>
      </c>
      <c r="BU23" s="1"/>
      <c r="BV23" s="16" t="s">
        <v>391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5.9</v>
      </c>
      <c r="CI23" s="1">
        <v>11.4</v>
      </c>
      <c r="CJ23" s="1">
        <v>17.5</v>
      </c>
      <c r="CK23" s="1">
        <v>22.7</v>
      </c>
      <c r="CL23" s="1">
        <v>27.7</v>
      </c>
      <c r="CM23" s="1">
        <v>27.7</v>
      </c>
      <c r="CN23" s="1">
        <v>27.7</v>
      </c>
      <c r="CO23" s="1">
        <v>27.7</v>
      </c>
      <c r="CP23" s="1">
        <v>27.7</v>
      </c>
      <c r="CQ23" s="1">
        <v>27.7</v>
      </c>
      <c r="CS23" s="1"/>
      <c r="CT23" s="16" t="s">
        <v>391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7.1</v>
      </c>
      <c r="DG23" s="1">
        <v>14.1</v>
      </c>
      <c r="DH23" s="1">
        <v>21.3</v>
      </c>
      <c r="DI23" s="1">
        <v>28.7</v>
      </c>
      <c r="DJ23" s="1">
        <v>34.9</v>
      </c>
      <c r="DK23" s="1">
        <v>34.9</v>
      </c>
      <c r="DL23" s="1">
        <v>34.9</v>
      </c>
      <c r="DM23" s="1">
        <v>34.9</v>
      </c>
      <c r="DN23" s="1">
        <v>34.9</v>
      </c>
      <c r="DO23" s="1">
        <v>34.9</v>
      </c>
      <c r="DQ23" s="1"/>
      <c r="DR23" s="16" t="s">
        <v>391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16.1</v>
      </c>
      <c r="EE23" s="1">
        <v>32.2</v>
      </c>
      <c r="EF23" s="1">
        <v>50.6</v>
      </c>
      <c r="EG23" s="1">
        <v>69.1</v>
      </c>
      <c r="EH23" s="1">
        <v>87.9</v>
      </c>
      <c r="EI23" s="1">
        <v>87.9</v>
      </c>
      <c r="EJ23" s="1">
        <v>87.9</v>
      </c>
      <c r="EK23" s="1">
        <v>87.9</v>
      </c>
      <c r="EL23" s="1">
        <v>87.9</v>
      </c>
      <c r="EM23" s="1">
        <v>87.9</v>
      </c>
      <c r="EO23" s="1"/>
      <c r="EP23" s="16" t="s">
        <v>391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14.7</v>
      </c>
      <c r="FC23" s="1">
        <v>27.8</v>
      </c>
      <c r="FD23" s="1">
        <v>41.7</v>
      </c>
      <c r="FE23" s="1">
        <v>54.7</v>
      </c>
      <c r="FF23" s="1">
        <v>67.2</v>
      </c>
      <c r="FG23" s="1">
        <v>67.2</v>
      </c>
      <c r="FH23" s="1">
        <v>67.2</v>
      </c>
      <c r="FI23" s="1">
        <v>67.2</v>
      </c>
      <c r="FJ23" s="1">
        <v>67.2</v>
      </c>
      <c r="FK23" s="1">
        <v>67.2</v>
      </c>
    </row>
    <row r="24" ht="14.5" spans="1:167">
      <c r="A24" s="1"/>
      <c r="B24" s="16" t="s">
        <v>392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9.6</v>
      </c>
      <c r="T24" s="1">
        <v>18.9</v>
      </c>
      <c r="U24" s="1">
        <v>28.6</v>
      </c>
      <c r="V24" s="1">
        <v>38.3</v>
      </c>
      <c r="W24" s="1">
        <v>47.8</v>
      </c>
      <c r="Y24" s="1"/>
      <c r="Z24" s="16" t="s">
        <v>392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14.3</v>
      </c>
      <c r="AR24" s="1">
        <v>28.6</v>
      </c>
      <c r="AS24" s="1">
        <v>42.4</v>
      </c>
      <c r="AT24" s="1">
        <v>55.5</v>
      </c>
      <c r="AU24" s="1">
        <v>68.8</v>
      </c>
      <c r="AW24" s="1"/>
      <c r="AX24" s="16" t="s">
        <v>392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37.4</v>
      </c>
      <c r="BP24" s="1">
        <v>72.5</v>
      </c>
      <c r="BQ24" s="1">
        <v>124.9</v>
      </c>
      <c r="BR24" s="1">
        <v>181</v>
      </c>
      <c r="BS24" s="1">
        <v>226.1</v>
      </c>
      <c r="BU24" s="1"/>
      <c r="BV24" s="16" t="s">
        <v>392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4.5</v>
      </c>
      <c r="CN24" s="1">
        <v>9.5</v>
      </c>
      <c r="CO24" s="1">
        <v>14.5</v>
      </c>
      <c r="CP24" s="1">
        <v>19.2</v>
      </c>
      <c r="CQ24" s="1">
        <v>23.7</v>
      </c>
      <c r="CS24" s="1"/>
      <c r="CT24" s="16" t="s">
        <v>392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5.4</v>
      </c>
      <c r="DL24" s="1">
        <v>11.3</v>
      </c>
      <c r="DM24" s="1">
        <v>16.2</v>
      </c>
      <c r="DN24" s="1">
        <v>20.3</v>
      </c>
      <c r="DO24" s="1">
        <v>24.4</v>
      </c>
      <c r="DQ24" s="1"/>
      <c r="DR24" s="16" t="s">
        <v>392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13.5</v>
      </c>
      <c r="EJ24" s="1">
        <v>26.6</v>
      </c>
      <c r="EK24" s="1">
        <v>40.5</v>
      </c>
      <c r="EL24" s="1">
        <v>52.3</v>
      </c>
      <c r="EM24" s="1">
        <v>63.8</v>
      </c>
      <c r="EO24" s="1"/>
      <c r="EP24" s="16" t="s">
        <v>392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13.1</v>
      </c>
      <c r="FH24" s="1">
        <v>27.2</v>
      </c>
      <c r="FI24" s="1">
        <v>41.8</v>
      </c>
      <c r="FJ24" s="1">
        <v>56.3</v>
      </c>
      <c r="FK24" s="1">
        <v>69.6</v>
      </c>
    </row>
    <row r="25" ht="14.5" spans="1:16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</row>
    <row r="26" ht="14.5" spans="1:167">
      <c r="A26" s="1"/>
      <c r="B26" s="9" t="s">
        <v>274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Y26" s="1"/>
      <c r="Z26" s="9" t="s">
        <v>274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1"/>
      <c r="AX26" s="9" t="s">
        <v>274</v>
      </c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U26" s="1"/>
      <c r="BV26" s="9" t="s">
        <v>274</v>
      </c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S26" s="1"/>
      <c r="CT26" s="9" t="s">
        <v>274</v>
      </c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Q26" s="1"/>
      <c r="DR26" s="9" t="s">
        <v>274</v>
      </c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O26" s="1"/>
      <c r="EP26" s="9" t="s">
        <v>274</v>
      </c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</row>
    <row r="27" ht="14.5" spans="1:167">
      <c r="A27" s="1"/>
      <c r="B27" s="10" t="s">
        <v>383</v>
      </c>
      <c r="C27" s="1">
        <v>19.4</v>
      </c>
      <c r="D27" s="1">
        <v>18.9</v>
      </c>
      <c r="E27" s="1">
        <v>18.4</v>
      </c>
      <c r="F27" s="1">
        <v>17.9</v>
      </c>
      <c r="G27" s="1">
        <v>17.4</v>
      </c>
      <c r="H27" s="1">
        <v>16.9</v>
      </c>
      <c r="I27" s="1">
        <v>16.5</v>
      </c>
      <c r="J27" s="1">
        <v>16.1</v>
      </c>
      <c r="K27" s="1">
        <v>15.7</v>
      </c>
      <c r="L27" s="1">
        <v>15.3</v>
      </c>
      <c r="M27" s="1">
        <v>14.9</v>
      </c>
      <c r="N27" s="1">
        <v>14.6</v>
      </c>
      <c r="O27" s="1">
        <v>14.2</v>
      </c>
      <c r="P27" s="1">
        <v>13.9</v>
      </c>
      <c r="Q27" s="1">
        <v>13.6</v>
      </c>
      <c r="R27" s="1">
        <v>13.3</v>
      </c>
      <c r="S27" s="1">
        <v>13.1</v>
      </c>
      <c r="T27" s="1">
        <v>12.8</v>
      </c>
      <c r="U27" s="1">
        <v>12.6</v>
      </c>
      <c r="V27" s="1">
        <v>12.3</v>
      </c>
      <c r="W27" s="1">
        <v>12.1</v>
      </c>
      <c r="Y27" s="1"/>
      <c r="Z27" s="16" t="s">
        <v>383</v>
      </c>
      <c r="AA27" s="1">
        <v>17.1</v>
      </c>
      <c r="AB27" s="1">
        <v>16.8</v>
      </c>
      <c r="AC27" s="1">
        <v>16.5</v>
      </c>
      <c r="AD27" s="1">
        <v>16.1</v>
      </c>
      <c r="AE27" s="1">
        <v>15.7</v>
      </c>
      <c r="AF27" s="1">
        <v>15.4</v>
      </c>
      <c r="AG27" s="1">
        <v>15.1</v>
      </c>
      <c r="AH27" s="1">
        <v>14.8</v>
      </c>
      <c r="AI27" s="1">
        <v>14.5</v>
      </c>
      <c r="AJ27" s="1">
        <v>14.3</v>
      </c>
      <c r="AK27" s="1">
        <v>14</v>
      </c>
      <c r="AL27" s="1">
        <v>13.8</v>
      </c>
      <c r="AM27" s="1">
        <v>13.6</v>
      </c>
      <c r="AN27" s="1">
        <v>13.4</v>
      </c>
      <c r="AO27" s="1">
        <v>13.2</v>
      </c>
      <c r="AP27" s="1">
        <v>13.1</v>
      </c>
      <c r="AQ27" s="1">
        <v>12.9</v>
      </c>
      <c r="AR27" s="1">
        <v>12.8</v>
      </c>
      <c r="AS27" s="1">
        <v>12.6</v>
      </c>
      <c r="AT27" s="1">
        <v>12.5</v>
      </c>
      <c r="AU27" s="1">
        <v>12.3</v>
      </c>
      <c r="AW27" s="1"/>
      <c r="AX27" s="16" t="s">
        <v>383</v>
      </c>
      <c r="AY27" s="1">
        <v>17.5</v>
      </c>
      <c r="AZ27" s="1">
        <v>17.1</v>
      </c>
      <c r="BA27" s="1">
        <v>16.6</v>
      </c>
      <c r="BB27" s="1">
        <v>16.2</v>
      </c>
      <c r="BC27" s="1">
        <v>15.8</v>
      </c>
      <c r="BD27" s="1">
        <v>15.4</v>
      </c>
      <c r="BE27" s="1">
        <v>15.1</v>
      </c>
      <c r="BF27" s="1">
        <v>14.8</v>
      </c>
      <c r="BG27" s="1">
        <v>14.5</v>
      </c>
      <c r="BH27" s="1">
        <v>14.3</v>
      </c>
      <c r="BI27" s="1">
        <v>14</v>
      </c>
      <c r="BJ27" s="1">
        <v>13.8</v>
      </c>
      <c r="BK27" s="1">
        <v>13.5</v>
      </c>
      <c r="BL27" s="1">
        <v>13.3</v>
      </c>
      <c r="BM27" s="1">
        <v>13.1</v>
      </c>
      <c r="BN27" s="1">
        <v>12.9</v>
      </c>
      <c r="BO27" s="1">
        <v>12.7</v>
      </c>
      <c r="BP27" s="1">
        <v>12.5</v>
      </c>
      <c r="BQ27" s="1">
        <v>12.2</v>
      </c>
      <c r="BR27" s="1">
        <v>11.9</v>
      </c>
      <c r="BS27" s="1">
        <v>11.7</v>
      </c>
      <c r="BU27" s="1"/>
      <c r="BV27" s="16" t="s">
        <v>383</v>
      </c>
      <c r="BW27" s="1">
        <v>14.9</v>
      </c>
      <c r="BX27" s="1">
        <v>14.4</v>
      </c>
      <c r="BY27" s="1">
        <v>13.9</v>
      </c>
      <c r="BZ27" s="1">
        <v>13.4</v>
      </c>
      <c r="CA27" s="1">
        <v>12.9</v>
      </c>
      <c r="CB27" s="1">
        <v>12.3</v>
      </c>
      <c r="CC27" s="1">
        <v>11.9</v>
      </c>
      <c r="CD27" s="1">
        <v>11.4</v>
      </c>
      <c r="CE27" s="1">
        <v>11</v>
      </c>
      <c r="CF27" s="1">
        <v>10.6</v>
      </c>
      <c r="CG27" s="1">
        <v>10.1</v>
      </c>
      <c r="CH27" s="1">
        <v>9.8</v>
      </c>
      <c r="CI27" s="1">
        <v>9.4</v>
      </c>
      <c r="CJ27" s="1">
        <v>9</v>
      </c>
      <c r="CK27" s="1">
        <v>8.7</v>
      </c>
      <c r="CL27" s="1">
        <v>8.4</v>
      </c>
      <c r="CM27" s="1">
        <v>8.1</v>
      </c>
      <c r="CN27" s="1">
        <v>7.8</v>
      </c>
      <c r="CO27" s="1">
        <v>7.5</v>
      </c>
      <c r="CP27" s="1">
        <v>7.2</v>
      </c>
      <c r="CQ27" s="1">
        <v>7</v>
      </c>
      <c r="CS27" s="1"/>
      <c r="CT27" s="16" t="s">
        <v>383</v>
      </c>
      <c r="CU27" s="1">
        <v>17.4</v>
      </c>
      <c r="CV27" s="1">
        <v>16.9</v>
      </c>
      <c r="CW27" s="1">
        <v>16.5</v>
      </c>
      <c r="CX27" s="1">
        <v>16</v>
      </c>
      <c r="CY27" s="1">
        <v>15.6</v>
      </c>
      <c r="CZ27" s="1">
        <v>15.2</v>
      </c>
      <c r="DA27" s="1">
        <v>14.8</v>
      </c>
      <c r="DB27" s="1">
        <v>14.3</v>
      </c>
      <c r="DC27" s="1">
        <v>13.8</v>
      </c>
      <c r="DD27" s="1">
        <v>13.4</v>
      </c>
      <c r="DE27" s="1">
        <v>13</v>
      </c>
      <c r="DF27" s="1">
        <v>12.5</v>
      </c>
      <c r="DG27" s="1">
        <v>12.1</v>
      </c>
      <c r="DH27" s="1">
        <v>11.7</v>
      </c>
      <c r="DI27" s="1">
        <v>11.3</v>
      </c>
      <c r="DJ27" s="1">
        <v>11</v>
      </c>
      <c r="DK27" s="1">
        <v>10.7</v>
      </c>
      <c r="DL27" s="1">
        <v>10.4</v>
      </c>
      <c r="DM27" s="1">
        <v>10.1</v>
      </c>
      <c r="DN27" s="1">
        <v>9.8</v>
      </c>
      <c r="DO27" s="1">
        <v>9.6</v>
      </c>
      <c r="DQ27" s="1"/>
      <c r="DR27" s="16" t="s">
        <v>383</v>
      </c>
      <c r="DS27" s="1">
        <v>7.3</v>
      </c>
      <c r="DT27" s="1">
        <v>7</v>
      </c>
      <c r="DU27" s="1">
        <v>6.7</v>
      </c>
      <c r="DV27" s="1">
        <v>6.4</v>
      </c>
      <c r="DW27" s="1">
        <v>6.2</v>
      </c>
      <c r="DX27" s="1">
        <v>5.9</v>
      </c>
      <c r="DY27" s="1">
        <v>5.6</v>
      </c>
      <c r="DZ27" s="1">
        <v>5.4</v>
      </c>
      <c r="EA27" s="1">
        <v>5.2</v>
      </c>
      <c r="EB27" s="1">
        <v>5</v>
      </c>
      <c r="EC27" s="1">
        <v>4.8</v>
      </c>
      <c r="ED27" s="1">
        <v>4.7</v>
      </c>
      <c r="EE27" s="1">
        <v>4.5</v>
      </c>
      <c r="EF27" s="1">
        <v>4.4</v>
      </c>
      <c r="EG27" s="1">
        <v>4.2</v>
      </c>
      <c r="EH27" s="1">
        <v>4.1</v>
      </c>
      <c r="EI27" s="1">
        <v>4</v>
      </c>
      <c r="EJ27" s="1">
        <v>3.9</v>
      </c>
      <c r="EK27" s="1">
        <v>3.8</v>
      </c>
      <c r="EL27" s="1">
        <v>3.7</v>
      </c>
      <c r="EM27" s="1">
        <v>3.6</v>
      </c>
      <c r="EO27" s="1"/>
      <c r="EP27" s="10" t="s">
        <v>383</v>
      </c>
      <c r="EQ27" s="1">
        <v>8.7</v>
      </c>
      <c r="ER27" s="1">
        <v>8.5</v>
      </c>
      <c r="ES27" s="1">
        <v>8.2</v>
      </c>
      <c r="ET27" s="1">
        <v>8</v>
      </c>
      <c r="EU27" s="1">
        <v>7.7</v>
      </c>
      <c r="EV27" s="1">
        <v>7.5</v>
      </c>
      <c r="EW27" s="1">
        <v>7.2</v>
      </c>
      <c r="EX27" s="1">
        <v>7</v>
      </c>
      <c r="EY27" s="1">
        <v>6.8</v>
      </c>
      <c r="EZ27" s="1">
        <v>6.6</v>
      </c>
      <c r="FA27" s="1">
        <v>6.4</v>
      </c>
      <c r="FB27" s="1">
        <v>6.2</v>
      </c>
      <c r="FC27" s="1">
        <v>6</v>
      </c>
      <c r="FD27" s="1">
        <v>5.8</v>
      </c>
      <c r="FE27" s="1">
        <v>5.7</v>
      </c>
      <c r="FF27" s="1">
        <v>5.5</v>
      </c>
      <c r="FG27" s="1">
        <v>5.4</v>
      </c>
      <c r="FH27" s="1">
        <v>5.2</v>
      </c>
      <c r="FI27" s="1">
        <v>5.1</v>
      </c>
      <c r="FJ27" s="1">
        <v>4.9</v>
      </c>
      <c r="FK27" s="1">
        <v>4.8</v>
      </c>
    </row>
    <row r="28" ht="14.5" spans="1:167">
      <c r="A28" s="1"/>
      <c r="B28" s="10" t="s">
        <v>384</v>
      </c>
      <c r="C28" s="1">
        <v>9.1</v>
      </c>
      <c r="D28" s="1">
        <v>8.8</v>
      </c>
      <c r="E28" s="1">
        <v>8.6</v>
      </c>
      <c r="F28" s="1">
        <v>8.4</v>
      </c>
      <c r="G28" s="1">
        <v>8.2</v>
      </c>
      <c r="H28" s="1">
        <v>7.9</v>
      </c>
      <c r="I28" s="1">
        <v>7.7</v>
      </c>
      <c r="J28" s="1">
        <v>7.6</v>
      </c>
      <c r="K28" s="1">
        <v>7.4</v>
      </c>
      <c r="L28" s="1">
        <v>7.2</v>
      </c>
      <c r="M28" s="1">
        <v>7</v>
      </c>
      <c r="N28" s="1">
        <v>6.9</v>
      </c>
      <c r="O28" s="1">
        <v>6.7</v>
      </c>
      <c r="P28" s="1">
        <v>6.5</v>
      </c>
      <c r="Q28" s="1">
        <v>6.4</v>
      </c>
      <c r="R28" s="1">
        <v>6.3</v>
      </c>
      <c r="S28" s="1">
        <v>6.2</v>
      </c>
      <c r="T28" s="1">
        <v>6</v>
      </c>
      <c r="U28" s="1">
        <v>5.9</v>
      </c>
      <c r="V28" s="1">
        <v>5.8</v>
      </c>
      <c r="W28" s="1">
        <v>5.7</v>
      </c>
      <c r="Y28" s="1"/>
      <c r="Z28" s="16" t="s">
        <v>384</v>
      </c>
      <c r="AA28" s="1">
        <v>11.1</v>
      </c>
      <c r="AB28" s="1">
        <v>10.9</v>
      </c>
      <c r="AC28" s="1">
        <v>10.6</v>
      </c>
      <c r="AD28" s="1">
        <v>10.4</v>
      </c>
      <c r="AE28" s="1">
        <v>10.1</v>
      </c>
      <c r="AF28" s="1">
        <v>9.9</v>
      </c>
      <c r="AG28" s="1">
        <v>9.7</v>
      </c>
      <c r="AH28" s="1">
        <v>9.5</v>
      </c>
      <c r="AI28" s="1">
        <v>9.3</v>
      </c>
      <c r="AJ28" s="1">
        <v>9.2</v>
      </c>
      <c r="AK28" s="1">
        <v>9</v>
      </c>
      <c r="AL28" s="1">
        <v>8.9</v>
      </c>
      <c r="AM28" s="1">
        <v>8.7</v>
      </c>
      <c r="AN28" s="1">
        <v>8.6</v>
      </c>
      <c r="AO28" s="1">
        <v>8.5</v>
      </c>
      <c r="AP28" s="1">
        <v>8.4</v>
      </c>
      <c r="AQ28" s="1">
        <v>8.3</v>
      </c>
      <c r="AR28" s="1">
        <v>8.2</v>
      </c>
      <c r="AS28" s="1">
        <v>8.1</v>
      </c>
      <c r="AT28" s="1">
        <v>8</v>
      </c>
      <c r="AU28" s="1">
        <v>7.9</v>
      </c>
      <c r="AW28" s="1"/>
      <c r="AX28" s="16" t="s">
        <v>384</v>
      </c>
      <c r="AY28" s="1">
        <v>11.3</v>
      </c>
      <c r="AZ28" s="1">
        <v>11.1</v>
      </c>
      <c r="BA28" s="1">
        <v>10.8</v>
      </c>
      <c r="BB28" s="1">
        <v>10.6</v>
      </c>
      <c r="BC28" s="1">
        <v>10.3</v>
      </c>
      <c r="BD28" s="1">
        <v>10.1</v>
      </c>
      <c r="BE28" s="1">
        <v>9.9</v>
      </c>
      <c r="BF28" s="1">
        <v>9.7</v>
      </c>
      <c r="BG28" s="1">
        <v>9.5</v>
      </c>
      <c r="BH28" s="1">
        <v>9.4</v>
      </c>
      <c r="BI28" s="1">
        <v>9.2</v>
      </c>
      <c r="BJ28" s="1">
        <v>9.1</v>
      </c>
      <c r="BK28" s="1">
        <v>8.9</v>
      </c>
      <c r="BL28" s="1">
        <v>8.8</v>
      </c>
      <c r="BM28" s="1">
        <v>8.7</v>
      </c>
      <c r="BN28" s="1">
        <v>8.6</v>
      </c>
      <c r="BO28" s="1">
        <v>8.4</v>
      </c>
      <c r="BP28" s="1">
        <v>8.3</v>
      </c>
      <c r="BQ28" s="1">
        <v>8.1</v>
      </c>
      <c r="BR28" s="1">
        <v>8</v>
      </c>
      <c r="BS28" s="1">
        <v>7.8</v>
      </c>
      <c r="BU28" s="1"/>
      <c r="BV28" s="16" t="s">
        <v>384</v>
      </c>
      <c r="BW28" s="1">
        <v>13.7</v>
      </c>
      <c r="BX28" s="1">
        <v>13.5</v>
      </c>
      <c r="BY28" s="1">
        <v>13.3</v>
      </c>
      <c r="BZ28" s="1">
        <v>13</v>
      </c>
      <c r="CA28" s="1">
        <v>12.8</v>
      </c>
      <c r="CB28" s="1">
        <v>12.5</v>
      </c>
      <c r="CC28" s="1">
        <v>12.3</v>
      </c>
      <c r="CD28" s="1">
        <v>12.1</v>
      </c>
      <c r="CE28" s="1">
        <v>11.8</v>
      </c>
      <c r="CF28" s="1">
        <v>11.6</v>
      </c>
      <c r="CG28" s="1">
        <v>11.4</v>
      </c>
      <c r="CH28" s="1">
        <v>11.2</v>
      </c>
      <c r="CI28" s="1">
        <v>11</v>
      </c>
      <c r="CJ28" s="1">
        <v>10.8</v>
      </c>
      <c r="CK28" s="1">
        <v>10.6</v>
      </c>
      <c r="CL28" s="1">
        <v>10.4</v>
      </c>
      <c r="CM28" s="1">
        <v>10.3</v>
      </c>
      <c r="CN28" s="1">
        <v>10.1</v>
      </c>
      <c r="CO28" s="1">
        <v>9.9</v>
      </c>
      <c r="CP28" s="1">
        <v>9.8</v>
      </c>
      <c r="CQ28" s="1">
        <v>9.6</v>
      </c>
      <c r="CS28" s="1"/>
      <c r="CT28" s="16" t="s">
        <v>384</v>
      </c>
      <c r="CU28" s="1">
        <v>13</v>
      </c>
      <c r="CV28" s="1">
        <v>12.8</v>
      </c>
      <c r="CW28" s="1">
        <v>12.6</v>
      </c>
      <c r="CX28" s="1">
        <v>12.4</v>
      </c>
      <c r="CY28" s="1">
        <v>12.2</v>
      </c>
      <c r="CZ28" s="1">
        <v>11.9</v>
      </c>
      <c r="DA28" s="1">
        <v>11.7</v>
      </c>
      <c r="DB28" s="1">
        <v>11.5</v>
      </c>
      <c r="DC28" s="1">
        <v>11.2</v>
      </c>
      <c r="DD28" s="1">
        <v>10.9</v>
      </c>
      <c r="DE28" s="1">
        <v>10.7</v>
      </c>
      <c r="DF28" s="1">
        <v>10.4</v>
      </c>
      <c r="DG28" s="1">
        <v>10.2</v>
      </c>
      <c r="DH28" s="1">
        <v>9.9</v>
      </c>
      <c r="DI28" s="1">
        <v>9.7</v>
      </c>
      <c r="DJ28" s="1">
        <v>9.5</v>
      </c>
      <c r="DK28" s="1">
        <v>9.3</v>
      </c>
      <c r="DL28" s="1">
        <v>9.1</v>
      </c>
      <c r="DM28" s="1">
        <v>9</v>
      </c>
      <c r="DN28" s="1">
        <v>8.8</v>
      </c>
      <c r="DO28" s="1">
        <v>8.7</v>
      </c>
      <c r="DQ28" s="1"/>
      <c r="DR28" s="16" t="s">
        <v>384</v>
      </c>
      <c r="DS28" s="1">
        <v>9.9</v>
      </c>
      <c r="DT28" s="1">
        <v>9.6</v>
      </c>
      <c r="DU28" s="1">
        <v>9.3</v>
      </c>
      <c r="DV28" s="1">
        <v>9</v>
      </c>
      <c r="DW28" s="1">
        <v>8.7</v>
      </c>
      <c r="DX28" s="1">
        <v>8.4</v>
      </c>
      <c r="DY28" s="1">
        <v>8.1</v>
      </c>
      <c r="DZ28" s="1">
        <v>7.8</v>
      </c>
      <c r="EA28" s="1">
        <v>7.6</v>
      </c>
      <c r="EB28" s="1">
        <v>7.4</v>
      </c>
      <c r="EC28" s="1">
        <v>7.3</v>
      </c>
      <c r="ED28" s="1">
        <v>7.1</v>
      </c>
      <c r="EE28" s="1">
        <v>7</v>
      </c>
      <c r="EF28" s="1">
        <v>6.8</v>
      </c>
      <c r="EG28" s="1">
        <v>6.6</v>
      </c>
      <c r="EH28" s="1">
        <v>6.5</v>
      </c>
      <c r="EI28" s="1">
        <v>6.4</v>
      </c>
      <c r="EJ28" s="1">
        <v>6.3</v>
      </c>
      <c r="EK28" s="1">
        <v>6.2</v>
      </c>
      <c r="EL28" s="1">
        <v>6.1</v>
      </c>
      <c r="EM28" s="1">
        <v>6</v>
      </c>
      <c r="EO28" s="1"/>
      <c r="EP28" s="10" t="s">
        <v>384</v>
      </c>
      <c r="EQ28" s="1">
        <v>9.2</v>
      </c>
      <c r="ER28" s="1">
        <v>9</v>
      </c>
      <c r="ES28" s="1">
        <v>8.8</v>
      </c>
      <c r="ET28" s="1">
        <v>8.6</v>
      </c>
      <c r="EU28" s="1">
        <v>8.4</v>
      </c>
      <c r="EV28" s="1">
        <v>8.2</v>
      </c>
      <c r="EW28" s="1">
        <v>8</v>
      </c>
      <c r="EX28" s="1">
        <v>7.7</v>
      </c>
      <c r="EY28" s="1">
        <v>7.6</v>
      </c>
      <c r="EZ28" s="1">
        <v>7.4</v>
      </c>
      <c r="FA28" s="1">
        <v>7.2</v>
      </c>
      <c r="FB28" s="1">
        <v>7.1</v>
      </c>
      <c r="FC28" s="1">
        <v>6.9</v>
      </c>
      <c r="FD28" s="1">
        <v>6.8</v>
      </c>
      <c r="FE28" s="1">
        <v>6.6</v>
      </c>
      <c r="FF28" s="1">
        <v>6.5</v>
      </c>
      <c r="FG28" s="1">
        <v>6.4</v>
      </c>
      <c r="FH28" s="1">
        <v>6.2</v>
      </c>
      <c r="FI28" s="1">
        <v>6.1</v>
      </c>
      <c r="FJ28" s="1">
        <v>5.9</v>
      </c>
      <c r="FK28" s="1">
        <v>5.8</v>
      </c>
    </row>
    <row r="29" ht="14.5" spans="1:167">
      <c r="A29" s="1"/>
      <c r="B29" s="10" t="s">
        <v>385</v>
      </c>
      <c r="C29" s="1">
        <v>18.9</v>
      </c>
      <c r="D29" s="1">
        <v>18.5</v>
      </c>
      <c r="E29" s="1">
        <v>18</v>
      </c>
      <c r="F29" s="1">
        <v>17.5</v>
      </c>
      <c r="G29" s="1">
        <v>17.1</v>
      </c>
      <c r="H29" s="1">
        <v>16.6</v>
      </c>
      <c r="I29" s="1">
        <v>16.2</v>
      </c>
      <c r="J29" s="1">
        <v>15.9</v>
      </c>
      <c r="K29" s="1">
        <v>15.5</v>
      </c>
      <c r="L29" s="1">
        <v>15.1</v>
      </c>
      <c r="M29" s="1">
        <v>14.7</v>
      </c>
      <c r="N29" s="1">
        <v>14.4</v>
      </c>
      <c r="O29" s="1">
        <v>14.1</v>
      </c>
      <c r="P29" s="1">
        <v>13.8</v>
      </c>
      <c r="Q29" s="1">
        <v>13.5</v>
      </c>
      <c r="R29" s="1">
        <v>13.2</v>
      </c>
      <c r="S29" s="1">
        <v>13</v>
      </c>
      <c r="T29" s="1">
        <v>12.8</v>
      </c>
      <c r="U29" s="1">
        <v>12.5</v>
      </c>
      <c r="V29" s="1">
        <v>12.3</v>
      </c>
      <c r="W29" s="1">
        <v>12</v>
      </c>
      <c r="Y29" s="1"/>
      <c r="Z29" s="16" t="s">
        <v>385</v>
      </c>
      <c r="AA29" s="1">
        <v>20.6</v>
      </c>
      <c r="AB29" s="1">
        <v>20.3</v>
      </c>
      <c r="AC29" s="1">
        <v>19.9</v>
      </c>
      <c r="AD29" s="1">
        <v>19.4</v>
      </c>
      <c r="AE29" s="1">
        <v>19</v>
      </c>
      <c r="AF29" s="1">
        <v>18.6</v>
      </c>
      <c r="AG29" s="1">
        <v>18.2</v>
      </c>
      <c r="AH29" s="1">
        <v>17.9</v>
      </c>
      <c r="AI29" s="1">
        <v>17.6</v>
      </c>
      <c r="AJ29" s="1">
        <v>17.3</v>
      </c>
      <c r="AK29" s="1">
        <v>17</v>
      </c>
      <c r="AL29" s="1">
        <v>16.8</v>
      </c>
      <c r="AM29" s="1">
        <v>16.5</v>
      </c>
      <c r="AN29" s="1">
        <v>16.3</v>
      </c>
      <c r="AO29" s="1">
        <v>16.1</v>
      </c>
      <c r="AP29" s="1">
        <v>16</v>
      </c>
      <c r="AQ29" s="1">
        <v>15.8</v>
      </c>
      <c r="AR29" s="1">
        <v>15.6</v>
      </c>
      <c r="AS29" s="1">
        <v>15.5</v>
      </c>
      <c r="AT29" s="1">
        <v>15.3</v>
      </c>
      <c r="AU29" s="1">
        <v>15.1</v>
      </c>
      <c r="AW29" s="1"/>
      <c r="AX29" s="16" t="s">
        <v>385</v>
      </c>
      <c r="AY29" s="1">
        <v>23.5</v>
      </c>
      <c r="AZ29" s="1">
        <v>23.1</v>
      </c>
      <c r="BA29" s="1">
        <v>22.6</v>
      </c>
      <c r="BB29" s="1">
        <v>22.2</v>
      </c>
      <c r="BC29" s="1">
        <v>21.7</v>
      </c>
      <c r="BD29" s="1">
        <v>21.3</v>
      </c>
      <c r="BE29" s="1">
        <v>21</v>
      </c>
      <c r="BF29" s="1">
        <v>20.6</v>
      </c>
      <c r="BG29" s="1">
        <v>20.3</v>
      </c>
      <c r="BH29" s="1">
        <v>20.1</v>
      </c>
      <c r="BI29" s="1">
        <v>19.9</v>
      </c>
      <c r="BJ29" s="1">
        <v>19.7</v>
      </c>
      <c r="BK29" s="1">
        <v>19.4</v>
      </c>
      <c r="BL29" s="1">
        <v>19.2</v>
      </c>
      <c r="BM29" s="1">
        <v>19</v>
      </c>
      <c r="BN29" s="1">
        <v>18.9</v>
      </c>
      <c r="BO29" s="1">
        <v>18.6</v>
      </c>
      <c r="BP29" s="1">
        <v>18.4</v>
      </c>
      <c r="BQ29" s="1">
        <v>18.1</v>
      </c>
      <c r="BR29" s="1">
        <v>17.7</v>
      </c>
      <c r="BS29" s="1">
        <v>17.5</v>
      </c>
      <c r="BU29" s="1"/>
      <c r="BV29" s="16" t="s">
        <v>385</v>
      </c>
      <c r="BW29" s="1">
        <v>22.1</v>
      </c>
      <c r="BX29" s="1">
        <v>21.7</v>
      </c>
      <c r="BY29" s="1">
        <v>21.3</v>
      </c>
      <c r="BZ29" s="1">
        <v>20.9</v>
      </c>
      <c r="CA29" s="1">
        <v>20.5</v>
      </c>
      <c r="CB29" s="1">
        <v>20.1</v>
      </c>
      <c r="CC29" s="1">
        <v>19.7</v>
      </c>
      <c r="CD29" s="1">
        <v>19.3</v>
      </c>
      <c r="CE29" s="1">
        <v>19</v>
      </c>
      <c r="CF29" s="1">
        <v>18.6</v>
      </c>
      <c r="CG29" s="1">
        <v>18.2</v>
      </c>
      <c r="CH29" s="1">
        <v>17.9</v>
      </c>
      <c r="CI29" s="1">
        <v>17.6</v>
      </c>
      <c r="CJ29" s="1">
        <v>17.2</v>
      </c>
      <c r="CK29" s="1">
        <v>16.9</v>
      </c>
      <c r="CL29" s="1">
        <v>16.6</v>
      </c>
      <c r="CM29" s="1">
        <v>16.4</v>
      </c>
      <c r="CN29" s="1">
        <v>16.1</v>
      </c>
      <c r="CO29" s="1">
        <v>15.8</v>
      </c>
      <c r="CP29" s="1">
        <v>15.6</v>
      </c>
      <c r="CQ29" s="1">
        <v>15.3</v>
      </c>
      <c r="CS29" s="1"/>
      <c r="CT29" s="16" t="s">
        <v>385</v>
      </c>
      <c r="CU29" s="1">
        <v>24.2</v>
      </c>
      <c r="CV29" s="1">
        <v>23.7</v>
      </c>
      <c r="CW29" s="1">
        <v>23.2</v>
      </c>
      <c r="CX29" s="1">
        <v>22.7</v>
      </c>
      <c r="CY29" s="1">
        <v>22.2</v>
      </c>
      <c r="CZ29" s="1">
        <v>21.7</v>
      </c>
      <c r="DA29" s="1">
        <v>21.2</v>
      </c>
      <c r="DB29" s="1">
        <v>20.7</v>
      </c>
      <c r="DC29" s="1">
        <v>20.1</v>
      </c>
      <c r="DD29" s="1">
        <v>19.6</v>
      </c>
      <c r="DE29" s="1">
        <v>19.1</v>
      </c>
      <c r="DF29" s="1">
        <v>18.5</v>
      </c>
      <c r="DG29" s="1">
        <v>18</v>
      </c>
      <c r="DH29" s="1">
        <v>17.5</v>
      </c>
      <c r="DI29" s="1">
        <v>17</v>
      </c>
      <c r="DJ29" s="1">
        <v>16.6</v>
      </c>
      <c r="DK29" s="1">
        <v>16.2</v>
      </c>
      <c r="DL29" s="1">
        <v>15.8</v>
      </c>
      <c r="DM29" s="1">
        <v>15.5</v>
      </c>
      <c r="DN29" s="1">
        <v>15.2</v>
      </c>
      <c r="DO29" s="1">
        <v>14.9</v>
      </c>
      <c r="DQ29" s="1"/>
      <c r="DR29" s="16" t="s">
        <v>385</v>
      </c>
      <c r="DS29" s="1">
        <v>27.3</v>
      </c>
      <c r="DT29" s="1">
        <v>26.6</v>
      </c>
      <c r="DU29" s="1">
        <v>25.8</v>
      </c>
      <c r="DV29" s="1">
        <v>25</v>
      </c>
      <c r="DW29" s="1">
        <v>24.3</v>
      </c>
      <c r="DX29" s="1">
        <v>23.6</v>
      </c>
      <c r="DY29" s="1">
        <v>22.8</v>
      </c>
      <c r="DZ29" s="1">
        <v>22.1</v>
      </c>
      <c r="EA29" s="1">
        <v>21.5</v>
      </c>
      <c r="EB29" s="1">
        <v>21.1</v>
      </c>
      <c r="EC29" s="1">
        <v>20.7</v>
      </c>
      <c r="ED29" s="1">
        <v>20.3</v>
      </c>
      <c r="EE29" s="1">
        <v>20</v>
      </c>
      <c r="EF29" s="1">
        <v>19.6</v>
      </c>
      <c r="EG29" s="1">
        <v>19.2</v>
      </c>
      <c r="EH29" s="1">
        <v>18.8</v>
      </c>
      <c r="EI29" s="1">
        <v>18.6</v>
      </c>
      <c r="EJ29" s="1">
        <v>18.3</v>
      </c>
      <c r="EK29" s="1">
        <v>18</v>
      </c>
      <c r="EL29" s="1">
        <v>17.8</v>
      </c>
      <c r="EM29" s="1">
        <v>17.6</v>
      </c>
      <c r="EO29" s="1"/>
      <c r="EP29" s="10" t="s">
        <v>385</v>
      </c>
      <c r="EQ29" s="1">
        <v>27.4</v>
      </c>
      <c r="ER29" s="1">
        <v>27</v>
      </c>
      <c r="ES29" s="1">
        <v>26.5</v>
      </c>
      <c r="ET29" s="1">
        <v>26</v>
      </c>
      <c r="EU29" s="1">
        <v>25.4</v>
      </c>
      <c r="EV29" s="1">
        <v>24.9</v>
      </c>
      <c r="EW29" s="1">
        <v>24.3</v>
      </c>
      <c r="EX29" s="1">
        <v>23.8</v>
      </c>
      <c r="EY29" s="1">
        <v>23.3</v>
      </c>
      <c r="EZ29" s="1">
        <v>22.9</v>
      </c>
      <c r="FA29" s="1">
        <v>22.5</v>
      </c>
      <c r="FB29" s="1">
        <v>22.1</v>
      </c>
      <c r="FC29" s="1">
        <v>21.7</v>
      </c>
      <c r="FD29" s="1">
        <v>21.3</v>
      </c>
      <c r="FE29" s="1">
        <v>21</v>
      </c>
      <c r="FF29" s="1">
        <v>20.6</v>
      </c>
      <c r="FG29" s="1">
        <v>20.3</v>
      </c>
      <c r="FH29" s="1">
        <v>19.9</v>
      </c>
      <c r="FI29" s="1">
        <v>19.6</v>
      </c>
      <c r="FJ29" s="1">
        <v>19.2</v>
      </c>
      <c r="FK29" s="1">
        <v>18.9</v>
      </c>
    </row>
    <row r="30" ht="14.5" spans="1:167">
      <c r="A30" s="1"/>
      <c r="B30" s="10" t="s">
        <v>386</v>
      </c>
      <c r="C30" s="1">
        <v>13.2</v>
      </c>
      <c r="D30" s="1">
        <v>12.9</v>
      </c>
      <c r="E30" s="1">
        <v>12.6</v>
      </c>
      <c r="F30" s="1">
        <v>12.3</v>
      </c>
      <c r="G30" s="1">
        <v>12</v>
      </c>
      <c r="H30" s="1">
        <v>11.7</v>
      </c>
      <c r="I30" s="1">
        <v>11.5</v>
      </c>
      <c r="J30" s="1">
        <v>11.2</v>
      </c>
      <c r="K30" s="1">
        <v>11</v>
      </c>
      <c r="L30" s="1">
        <v>10.7</v>
      </c>
      <c r="M30" s="1">
        <v>10.5</v>
      </c>
      <c r="N30" s="1">
        <v>10.3</v>
      </c>
      <c r="O30" s="1">
        <v>10.1</v>
      </c>
      <c r="P30" s="1">
        <v>9.9</v>
      </c>
      <c r="Q30" s="1">
        <v>9.7</v>
      </c>
      <c r="R30" s="1">
        <v>9.6</v>
      </c>
      <c r="S30" s="1">
        <v>9.4</v>
      </c>
      <c r="T30" s="1">
        <v>9.2</v>
      </c>
      <c r="U30" s="1">
        <v>9.1</v>
      </c>
      <c r="V30" s="1">
        <v>8.9</v>
      </c>
      <c r="W30" s="1">
        <v>8.8</v>
      </c>
      <c r="Y30" s="1"/>
      <c r="Z30" s="16" t="s">
        <v>386</v>
      </c>
      <c r="AA30" s="1">
        <v>13.6</v>
      </c>
      <c r="AB30" s="1">
        <v>13.4</v>
      </c>
      <c r="AC30" s="1">
        <v>13.2</v>
      </c>
      <c r="AD30" s="1">
        <v>12.9</v>
      </c>
      <c r="AE30" s="1">
        <v>12.6</v>
      </c>
      <c r="AF30" s="1">
        <v>12.4</v>
      </c>
      <c r="AG30" s="1">
        <v>12.2</v>
      </c>
      <c r="AH30" s="1">
        <v>11.9</v>
      </c>
      <c r="AI30" s="1">
        <v>11.8</v>
      </c>
      <c r="AJ30" s="1">
        <v>11.6</v>
      </c>
      <c r="AK30" s="1">
        <v>11.4</v>
      </c>
      <c r="AL30" s="1">
        <v>11.3</v>
      </c>
      <c r="AM30" s="1">
        <v>11.1</v>
      </c>
      <c r="AN30" s="1">
        <v>11</v>
      </c>
      <c r="AO30" s="1">
        <v>10.9</v>
      </c>
      <c r="AP30" s="1">
        <v>10.8</v>
      </c>
      <c r="AQ30" s="1">
        <v>10.7</v>
      </c>
      <c r="AR30" s="1">
        <v>10.6</v>
      </c>
      <c r="AS30" s="1">
        <v>10.5</v>
      </c>
      <c r="AT30" s="1">
        <v>10.4</v>
      </c>
      <c r="AU30" s="1">
        <v>10.3</v>
      </c>
      <c r="AW30" s="1"/>
      <c r="AX30" s="16" t="s">
        <v>386</v>
      </c>
      <c r="AY30" s="1">
        <v>12.6</v>
      </c>
      <c r="AZ30" s="1">
        <v>12.4</v>
      </c>
      <c r="BA30" s="1">
        <v>12.2</v>
      </c>
      <c r="BB30" s="1">
        <v>11.9</v>
      </c>
      <c r="BC30" s="1">
        <v>11.7</v>
      </c>
      <c r="BD30" s="1">
        <v>11.5</v>
      </c>
      <c r="BE30" s="1">
        <v>11.3</v>
      </c>
      <c r="BF30" s="1">
        <v>11.1</v>
      </c>
      <c r="BG30" s="1">
        <v>11</v>
      </c>
      <c r="BH30" s="1">
        <v>10.9</v>
      </c>
      <c r="BI30" s="1">
        <v>10.8</v>
      </c>
      <c r="BJ30" s="1">
        <v>10.6</v>
      </c>
      <c r="BK30" s="1">
        <v>10.5</v>
      </c>
      <c r="BL30" s="1">
        <v>10.4</v>
      </c>
      <c r="BM30" s="1">
        <v>10.3</v>
      </c>
      <c r="BN30" s="1">
        <v>10.2</v>
      </c>
      <c r="BO30" s="1">
        <v>10.1</v>
      </c>
      <c r="BP30" s="1">
        <v>10</v>
      </c>
      <c r="BQ30" s="1">
        <v>9.8</v>
      </c>
      <c r="BR30" s="1">
        <v>9.7</v>
      </c>
      <c r="BS30" s="1">
        <v>9.5</v>
      </c>
      <c r="BU30" s="1"/>
      <c r="BV30" s="16" t="s">
        <v>386</v>
      </c>
      <c r="BW30" s="1">
        <v>13.5</v>
      </c>
      <c r="BX30" s="1">
        <v>13.3</v>
      </c>
      <c r="BY30" s="1">
        <v>13.1</v>
      </c>
      <c r="BZ30" s="1">
        <v>12.9</v>
      </c>
      <c r="CA30" s="1">
        <v>12.6</v>
      </c>
      <c r="CB30" s="1">
        <v>12.4</v>
      </c>
      <c r="CC30" s="1">
        <v>12.2</v>
      </c>
      <c r="CD30" s="1">
        <v>12</v>
      </c>
      <c r="CE30" s="1">
        <v>11.8</v>
      </c>
      <c r="CF30" s="1">
        <v>11.6</v>
      </c>
      <c r="CG30" s="1">
        <v>11.4</v>
      </c>
      <c r="CH30" s="1">
        <v>11.2</v>
      </c>
      <c r="CI30" s="1">
        <v>11</v>
      </c>
      <c r="CJ30" s="1">
        <v>10.8</v>
      </c>
      <c r="CK30" s="1">
        <v>10.6</v>
      </c>
      <c r="CL30" s="1">
        <v>10.4</v>
      </c>
      <c r="CM30" s="1">
        <v>10.3</v>
      </c>
      <c r="CN30" s="1">
        <v>10.1</v>
      </c>
      <c r="CO30" s="1">
        <v>10</v>
      </c>
      <c r="CP30" s="1">
        <v>9.9</v>
      </c>
      <c r="CQ30" s="1">
        <v>9.7</v>
      </c>
      <c r="CS30" s="1"/>
      <c r="CT30" s="16" t="s">
        <v>386</v>
      </c>
      <c r="CU30" s="1">
        <v>16.4</v>
      </c>
      <c r="CV30" s="1">
        <v>16.1</v>
      </c>
      <c r="CW30" s="1">
        <v>15.8</v>
      </c>
      <c r="CX30" s="1">
        <v>15.5</v>
      </c>
      <c r="CY30" s="1">
        <v>15.2</v>
      </c>
      <c r="CZ30" s="1">
        <v>14.9</v>
      </c>
      <c r="DA30" s="1">
        <v>14.6</v>
      </c>
      <c r="DB30" s="1">
        <v>14.3</v>
      </c>
      <c r="DC30" s="1">
        <v>13.9</v>
      </c>
      <c r="DD30" s="1">
        <v>13.6</v>
      </c>
      <c r="DE30" s="1">
        <v>13.3</v>
      </c>
      <c r="DF30" s="1">
        <v>13</v>
      </c>
      <c r="DG30" s="1">
        <v>12.7</v>
      </c>
      <c r="DH30" s="1">
        <v>12.4</v>
      </c>
      <c r="DI30" s="1">
        <v>12.1</v>
      </c>
      <c r="DJ30" s="1">
        <v>11.8</v>
      </c>
      <c r="DK30" s="1">
        <v>11.6</v>
      </c>
      <c r="DL30" s="1">
        <v>11.3</v>
      </c>
      <c r="DM30" s="1">
        <v>11.1</v>
      </c>
      <c r="DN30" s="1">
        <v>10.9</v>
      </c>
      <c r="DO30" s="1">
        <v>10.7</v>
      </c>
      <c r="DQ30" s="1"/>
      <c r="DR30" s="16" t="s">
        <v>386</v>
      </c>
      <c r="DS30" s="1">
        <v>20.8</v>
      </c>
      <c r="DT30" s="1">
        <v>20.3</v>
      </c>
      <c r="DU30" s="1">
        <v>19.7</v>
      </c>
      <c r="DV30" s="1">
        <v>19.1</v>
      </c>
      <c r="DW30" s="1">
        <v>18.6</v>
      </c>
      <c r="DX30" s="1">
        <v>18.1</v>
      </c>
      <c r="DY30" s="1">
        <v>17.5</v>
      </c>
      <c r="DZ30" s="1">
        <v>16.9</v>
      </c>
      <c r="EA30" s="1">
        <v>16.5</v>
      </c>
      <c r="EB30" s="1">
        <v>16.2</v>
      </c>
      <c r="EC30" s="1">
        <v>15.9</v>
      </c>
      <c r="ED30" s="1">
        <v>15.6</v>
      </c>
      <c r="EE30" s="1">
        <v>15.4</v>
      </c>
      <c r="EF30" s="1">
        <v>15.1</v>
      </c>
      <c r="EG30" s="1">
        <v>14.8</v>
      </c>
      <c r="EH30" s="1">
        <v>14.5</v>
      </c>
      <c r="EI30" s="1">
        <v>14.3</v>
      </c>
      <c r="EJ30" s="1">
        <v>14.1</v>
      </c>
      <c r="EK30" s="1">
        <v>13.9</v>
      </c>
      <c r="EL30" s="1">
        <v>13.8</v>
      </c>
      <c r="EM30" s="1">
        <v>13.6</v>
      </c>
      <c r="EO30" s="1"/>
      <c r="EP30" s="10" t="s">
        <v>386</v>
      </c>
      <c r="EQ30" s="1">
        <v>18.5</v>
      </c>
      <c r="ER30" s="1">
        <v>18.2</v>
      </c>
      <c r="ES30" s="1">
        <v>17.9</v>
      </c>
      <c r="ET30" s="1">
        <v>17.6</v>
      </c>
      <c r="EU30" s="1">
        <v>17.3</v>
      </c>
      <c r="EV30" s="1">
        <v>17</v>
      </c>
      <c r="EW30" s="1">
        <v>16.6</v>
      </c>
      <c r="EX30" s="1">
        <v>16.3</v>
      </c>
      <c r="EY30" s="1">
        <v>16</v>
      </c>
      <c r="EZ30" s="1">
        <v>15.7</v>
      </c>
      <c r="FA30" s="1">
        <v>15.5</v>
      </c>
      <c r="FB30" s="1">
        <v>15.2</v>
      </c>
      <c r="FC30" s="1">
        <v>15</v>
      </c>
      <c r="FD30" s="1">
        <v>14.8</v>
      </c>
      <c r="FE30" s="1">
        <v>14.6</v>
      </c>
      <c r="FF30" s="1">
        <v>14.4</v>
      </c>
      <c r="FG30" s="1">
        <v>14.2</v>
      </c>
      <c r="FH30" s="1">
        <v>13.9</v>
      </c>
      <c r="FI30" s="1">
        <v>13.7</v>
      </c>
      <c r="FJ30" s="1">
        <v>13.5</v>
      </c>
      <c r="FK30" s="1">
        <v>13.3</v>
      </c>
    </row>
    <row r="31" ht="14.5" spans="1:167">
      <c r="A31" s="1"/>
      <c r="B31" s="10" t="s">
        <v>387</v>
      </c>
      <c r="C31" s="1">
        <v>28.8</v>
      </c>
      <c r="D31" s="1">
        <v>28.3</v>
      </c>
      <c r="E31" s="1">
        <v>27.8</v>
      </c>
      <c r="F31" s="1">
        <v>27.2</v>
      </c>
      <c r="G31" s="1">
        <v>26.7</v>
      </c>
      <c r="H31" s="1">
        <v>26.2</v>
      </c>
      <c r="I31" s="1">
        <v>25.7</v>
      </c>
      <c r="J31" s="1">
        <v>25.3</v>
      </c>
      <c r="K31" s="1">
        <v>24.8</v>
      </c>
      <c r="L31" s="1">
        <v>24.4</v>
      </c>
      <c r="M31" s="1">
        <v>24</v>
      </c>
      <c r="N31" s="1">
        <v>23.6</v>
      </c>
      <c r="O31" s="1">
        <v>23.2</v>
      </c>
      <c r="P31" s="1">
        <v>22.9</v>
      </c>
      <c r="Q31" s="1">
        <v>22.6</v>
      </c>
      <c r="R31" s="1">
        <v>22.3</v>
      </c>
      <c r="S31" s="1">
        <v>22</v>
      </c>
      <c r="T31" s="1">
        <v>21.7</v>
      </c>
      <c r="U31" s="1">
        <v>21.5</v>
      </c>
      <c r="V31" s="1">
        <v>21.2</v>
      </c>
      <c r="W31" s="1">
        <v>20.9</v>
      </c>
      <c r="Y31" s="1"/>
      <c r="Z31" s="16" t="s">
        <v>387</v>
      </c>
      <c r="AA31" s="1">
        <v>28.8</v>
      </c>
      <c r="AB31" s="1">
        <v>28.4</v>
      </c>
      <c r="AC31" s="1">
        <v>27.9</v>
      </c>
      <c r="AD31" s="1">
        <v>27.3</v>
      </c>
      <c r="AE31" s="1">
        <v>26.8</v>
      </c>
      <c r="AF31" s="1">
        <v>26.3</v>
      </c>
      <c r="AG31" s="1">
        <v>25.9</v>
      </c>
      <c r="AH31" s="1">
        <v>25.5</v>
      </c>
      <c r="AI31" s="1">
        <v>25.1</v>
      </c>
      <c r="AJ31" s="1">
        <v>24.8</v>
      </c>
      <c r="AK31" s="1">
        <v>24.5</v>
      </c>
      <c r="AL31" s="1">
        <v>24.2</v>
      </c>
      <c r="AM31" s="1">
        <v>23.9</v>
      </c>
      <c r="AN31" s="1">
        <v>23.7</v>
      </c>
      <c r="AO31" s="1">
        <v>23.5</v>
      </c>
      <c r="AP31" s="1">
        <v>23.3</v>
      </c>
      <c r="AQ31" s="1">
        <v>23.1</v>
      </c>
      <c r="AR31" s="1">
        <v>23</v>
      </c>
      <c r="AS31" s="1">
        <v>22.8</v>
      </c>
      <c r="AT31" s="1">
        <v>22.6</v>
      </c>
      <c r="AU31" s="1">
        <v>22.5</v>
      </c>
      <c r="AW31" s="1"/>
      <c r="AX31" s="16" t="s">
        <v>387</v>
      </c>
      <c r="AY31" s="1">
        <v>27.5</v>
      </c>
      <c r="AZ31" s="1">
        <v>27</v>
      </c>
      <c r="BA31" s="1">
        <v>26.5</v>
      </c>
      <c r="BB31" s="1">
        <v>26</v>
      </c>
      <c r="BC31" s="1">
        <v>25.5</v>
      </c>
      <c r="BD31" s="1">
        <v>25.1</v>
      </c>
      <c r="BE31" s="1">
        <v>24.7</v>
      </c>
      <c r="BF31" s="1">
        <v>24.4</v>
      </c>
      <c r="BG31" s="1">
        <v>24.1</v>
      </c>
      <c r="BH31" s="1">
        <v>23.9</v>
      </c>
      <c r="BI31" s="1">
        <v>23.6</v>
      </c>
      <c r="BJ31" s="1">
        <v>23.4</v>
      </c>
      <c r="BK31" s="1">
        <v>23.2</v>
      </c>
      <c r="BL31" s="1">
        <v>23</v>
      </c>
      <c r="BM31" s="1">
        <v>22.8</v>
      </c>
      <c r="BN31" s="1">
        <v>22.6</v>
      </c>
      <c r="BO31" s="1">
        <v>22.3</v>
      </c>
      <c r="BP31" s="1">
        <v>22.1</v>
      </c>
      <c r="BQ31" s="1">
        <v>21.8</v>
      </c>
      <c r="BR31" s="1">
        <v>21.4</v>
      </c>
      <c r="BS31" s="1">
        <v>21.1</v>
      </c>
      <c r="BU31" s="1"/>
      <c r="BV31" s="16" t="s">
        <v>387</v>
      </c>
      <c r="BW31" s="1">
        <v>26.8</v>
      </c>
      <c r="BX31" s="1">
        <v>26.4</v>
      </c>
      <c r="BY31" s="1">
        <v>26.1</v>
      </c>
      <c r="BZ31" s="1">
        <v>25.7</v>
      </c>
      <c r="CA31" s="1">
        <v>25.4</v>
      </c>
      <c r="CB31" s="1">
        <v>25</v>
      </c>
      <c r="CC31" s="1">
        <v>24.6</v>
      </c>
      <c r="CD31" s="1">
        <v>24.2</v>
      </c>
      <c r="CE31" s="1">
        <v>23.9</v>
      </c>
      <c r="CF31" s="1">
        <v>23.5</v>
      </c>
      <c r="CG31" s="1">
        <v>23.2</v>
      </c>
      <c r="CH31" s="1">
        <v>22.8</v>
      </c>
      <c r="CI31" s="1">
        <v>22.5</v>
      </c>
      <c r="CJ31" s="1">
        <v>22.2</v>
      </c>
      <c r="CK31" s="1">
        <v>21.9</v>
      </c>
      <c r="CL31" s="1">
        <v>21.7</v>
      </c>
      <c r="CM31" s="1">
        <v>21.4</v>
      </c>
      <c r="CN31" s="1">
        <v>21.2</v>
      </c>
      <c r="CO31" s="1">
        <v>20.9</v>
      </c>
      <c r="CP31" s="1">
        <v>20.7</v>
      </c>
      <c r="CQ31" s="1">
        <v>20.4</v>
      </c>
      <c r="CS31" s="1"/>
      <c r="CT31" s="16" t="s">
        <v>387</v>
      </c>
      <c r="CU31" s="1">
        <v>21.5</v>
      </c>
      <c r="CV31" s="1">
        <v>21.3</v>
      </c>
      <c r="CW31" s="1">
        <v>21</v>
      </c>
      <c r="CX31" s="1">
        <v>20.7</v>
      </c>
      <c r="CY31" s="1">
        <v>20.4</v>
      </c>
      <c r="CZ31" s="1">
        <v>20.1</v>
      </c>
      <c r="DA31" s="1">
        <v>19.8</v>
      </c>
      <c r="DB31" s="1">
        <v>19.5</v>
      </c>
      <c r="DC31" s="1">
        <v>19.1</v>
      </c>
      <c r="DD31" s="1">
        <v>18.8</v>
      </c>
      <c r="DE31" s="1">
        <v>18.4</v>
      </c>
      <c r="DF31" s="1">
        <v>18</v>
      </c>
      <c r="DG31" s="1">
        <v>17.7</v>
      </c>
      <c r="DH31" s="1">
        <v>17.3</v>
      </c>
      <c r="DI31" s="1">
        <v>17</v>
      </c>
      <c r="DJ31" s="1">
        <v>16.7</v>
      </c>
      <c r="DK31" s="1">
        <v>16.5</v>
      </c>
      <c r="DL31" s="1">
        <v>16.2</v>
      </c>
      <c r="DM31" s="1">
        <v>16</v>
      </c>
      <c r="DN31" s="1">
        <v>15.8</v>
      </c>
      <c r="DO31" s="1">
        <v>15.6</v>
      </c>
      <c r="DQ31" s="1"/>
      <c r="DR31" s="16" t="s">
        <v>387</v>
      </c>
      <c r="DS31" s="1">
        <v>21.9</v>
      </c>
      <c r="DT31" s="1">
        <v>21.4</v>
      </c>
      <c r="DU31" s="1">
        <v>20.8</v>
      </c>
      <c r="DV31" s="1">
        <v>20.2</v>
      </c>
      <c r="DW31" s="1">
        <v>19.7</v>
      </c>
      <c r="DX31" s="1">
        <v>19.2</v>
      </c>
      <c r="DY31" s="1">
        <v>18.6</v>
      </c>
      <c r="DZ31" s="1">
        <v>18</v>
      </c>
      <c r="EA31" s="1">
        <v>17.6</v>
      </c>
      <c r="EB31" s="1">
        <v>17.3</v>
      </c>
      <c r="EC31" s="1">
        <v>17</v>
      </c>
      <c r="ED31" s="1">
        <v>16.7</v>
      </c>
      <c r="EE31" s="1">
        <v>16.4</v>
      </c>
      <c r="EF31" s="1">
        <v>16.1</v>
      </c>
      <c r="EG31" s="1">
        <v>15.9</v>
      </c>
      <c r="EH31" s="1">
        <v>15.6</v>
      </c>
      <c r="EI31" s="1">
        <v>15.4</v>
      </c>
      <c r="EJ31" s="1">
        <v>15.2</v>
      </c>
      <c r="EK31" s="1">
        <v>15</v>
      </c>
      <c r="EL31" s="1">
        <v>14.8</v>
      </c>
      <c r="EM31" s="1">
        <v>14.7</v>
      </c>
      <c r="EO31" s="1"/>
      <c r="EP31" s="10" t="s">
        <v>387</v>
      </c>
      <c r="EQ31" s="1">
        <v>26.8</v>
      </c>
      <c r="ER31" s="1">
        <v>26.4</v>
      </c>
      <c r="ES31" s="1">
        <v>26.1</v>
      </c>
      <c r="ET31" s="1">
        <v>25.7</v>
      </c>
      <c r="EU31" s="1">
        <v>25.3</v>
      </c>
      <c r="EV31" s="1">
        <v>24.9</v>
      </c>
      <c r="EW31" s="1">
        <v>24.5</v>
      </c>
      <c r="EX31" s="1">
        <v>24.1</v>
      </c>
      <c r="EY31" s="1">
        <v>23.7</v>
      </c>
      <c r="EZ31" s="1">
        <v>23.5</v>
      </c>
      <c r="FA31" s="1">
        <v>23.1</v>
      </c>
      <c r="FB31" s="1">
        <v>22.8</v>
      </c>
      <c r="FC31" s="1">
        <v>22.6</v>
      </c>
      <c r="FD31" s="1">
        <v>22.3</v>
      </c>
      <c r="FE31" s="1">
        <v>22.1</v>
      </c>
      <c r="FF31" s="1">
        <v>21.8</v>
      </c>
      <c r="FG31" s="1">
        <v>21.6</v>
      </c>
      <c r="FH31" s="1">
        <v>21.3</v>
      </c>
      <c r="FI31" s="1">
        <v>21</v>
      </c>
      <c r="FJ31" s="1">
        <v>20.8</v>
      </c>
      <c r="FK31" s="1">
        <v>20.5</v>
      </c>
    </row>
    <row r="32" ht="14.5" spans="1:167">
      <c r="A32" s="1"/>
      <c r="B32" s="16" t="s">
        <v>388</v>
      </c>
      <c r="C32" s="1">
        <v>10.7</v>
      </c>
      <c r="D32" s="1">
        <v>10.5</v>
      </c>
      <c r="E32" s="1">
        <v>10.4</v>
      </c>
      <c r="F32" s="1">
        <v>10.2</v>
      </c>
      <c r="G32" s="1">
        <v>10.1</v>
      </c>
      <c r="H32" s="1">
        <v>9.9</v>
      </c>
      <c r="I32" s="1">
        <v>9.8</v>
      </c>
      <c r="J32" s="1">
        <v>9.7</v>
      </c>
      <c r="K32" s="1">
        <v>9.5</v>
      </c>
      <c r="L32" s="1">
        <v>9.4</v>
      </c>
      <c r="M32" s="1">
        <v>9.3</v>
      </c>
      <c r="N32" s="1">
        <v>9.2</v>
      </c>
      <c r="O32" s="1">
        <v>9.1</v>
      </c>
      <c r="P32" s="1">
        <v>9</v>
      </c>
      <c r="Q32" s="1">
        <v>8.9</v>
      </c>
      <c r="R32" s="1">
        <v>8.9</v>
      </c>
      <c r="S32" s="1">
        <v>8.8</v>
      </c>
      <c r="T32" s="1">
        <v>8.7</v>
      </c>
      <c r="U32" s="1">
        <v>8.7</v>
      </c>
      <c r="V32" s="1">
        <v>8.6</v>
      </c>
      <c r="W32" s="1">
        <v>8.5</v>
      </c>
      <c r="Y32" s="1"/>
      <c r="Z32" s="16" t="s">
        <v>388</v>
      </c>
      <c r="AA32" s="1">
        <v>8.8</v>
      </c>
      <c r="AB32" s="1">
        <v>8.7</v>
      </c>
      <c r="AC32" s="1">
        <v>8.6</v>
      </c>
      <c r="AD32" s="1">
        <v>8.4</v>
      </c>
      <c r="AE32" s="1">
        <v>8.3</v>
      </c>
      <c r="AF32" s="1">
        <v>8.1</v>
      </c>
      <c r="AG32" s="1">
        <v>8</v>
      </c>
      <c r="AH32" s="1">
        <v>7.9</v>
      </c>
      <c r="AI32" s="1">
        <v>7.8</v>
      </c>
      <c r="AJ32" s="1">
        <v>7.7</v>
      </c>
      <c r="AK32" s="1">
        <v>7.6</v>
      </c>
      <c r="AL32" s="1">
        <v>7.6</v>
      </c>
      <c r="AM32" s="1">
        <v>7.5</v>
      </c>
      <c r="AN32" s="1">
        <v>7.4</v>
      </c>
      <c r="AO32" s="1">
        <v>7.4</v>
      </c>
      <c r="AP32" s="1">
        <v>7.3</v>
      </c>
      <c r="AQ32" s="1">
        <v>7.3</v>
      </c>
      <c r="AR32" s="1">
        <v>7.3</v>
      </c>
      <c r="AS32" s="1">
        <v>7.2</v>
      </c>
      <c r="AT32" s="1">
        <v>7.2</v>
      </c>
      <c r="AU32" s="1">
        <v>7.1</v>
      </c>
      <c r="AW32" s="1"/>
      <c r="AX32" s="16" t="s">
        <v>388</v>
      </c>
      <c r="AY32" s="1">
        <v>7.5</v>
      </c>
      <c r="AZ32" s="1">
        <v>7.4</v>
      </c>
      <c r="BA32" s="1">
        <v>7.2</v>
      </c>
      <c r="BB32" s="1">
        <v>7.1</v>
      </c>
      <c r="BC32" s="1">
        <v>7</v>
      </c>
      <c r="BD32" s="1">
        <v>6.9</v>
      </c>
      <c r="BE32" s="1">
        <v>6.8</v>
      </c>
      <c r="BF32" s="1">
        <v>6.7</v>
      </c>
      <c r="BG32" s="1">
        <v>6.6</v>
      </c>
      <c r="BH32" s="1">
        <v>6.6</v>
      </c>
      <c r="BI32" s="1">
        <v>6.5</v>
      </c>
      <c r="BJ32" s="1">
        <v>6.5</v>
      </c>
      <c r="BK32" s="1">
        <v>6.4</v>
      </c>
      <c r="BL32" s="1">
        <v>6.4</v>
      </c>
      <c r="BM32" s="1">
        <v>6.3</v>
      </c>
      <c r="BN32" s="1">
        <v>6.3</v>
      </c>
      <c r="BO32" s="1">
        <v>6.2</v>
      </c>
      <c r="BP32" s="1">
        <v>6.1</v>
      </c>
      <c r="BQ32" s="1">
        <v>6.1</v>
      </c>
      <c r="BR32" s="1">
        <v>6</v>
      </c>
      <c r="BS32" s="1">
        <v>5.9</v>
      </c>
      <c r="BU32" s="1"/>
      <c r="BV32" s="16" t="s">
        <v>388</v>
      </c>
      <c r="BW32" s="1">
        <v>9</v>
      </c>
      <c r="BX32" s="1">
        <v>8.9</v>
      </c>
      <c r="BY32" s="1">
        <v>8.8</v>
      </c>
      <c r="BZ32" s="1">
        <v>8.7</v>
      </c>
      <c r="CA32" s="1">
        <v>8.6</v>
      </c>
      <c r="CB32" s="1">
        <v>8.5</v>
      </c>
      <c r="CC32" s="1">
        <v>8.4</v>
      </c>
      <c r="CD32" s="1">
        <v>8.3</v>
      </c>
      <c r="CE32" s="1">
        <v>8.2</v>
      </c>
      <c r="CF32" s="1">
        <v>8.1</v>
      </c>
      <c r="CG32" s="1">
        <v>8</v>
      </c>
      <c r="CH32" s="1">
        <v>7.9</v>
      </c>
      <c r="CI32" s="1">
        <v>7.9</v>
      </c>
      <c r="CJ32" s="1">
        <v>7.8</v>
      </c>
      <c r="CK32" s="1">
        <v>7.7</v>
      </c>
      <c r="CL32" s="1">
        <v>7.6</v>
      </c>
      <c r="CM32" s="1">
        <v>7.6</v>
      </c>
      <c r="CN32" s="1">
        <v>7.5</v>
      </c>
      <c r="CO32" s="1">
        <v>7.4</v>
      </c>
      <c r="CP32" s="1">
        <v>7.4</v>
      </c>
      <c r="CQ32" s="1">
        <v>7.3</v>
      </c>
      <c r="CS32" s="1"/>
      <c r="CT32" s="16" t="s">
        <v>388</v>
      </c>
      <c r="CU32" s="1">
        <v>7.6</v>
      </c>
      <c r="CV32" s="1">
        <v>7.5</v>
      </c>
      <c r="CW32" s="1">
        <v>7.4</v>
      </c>
      <c r="CX32" s="1">
        <v>7.4</v>
      </c>
      <c r="CY32" s="1">
        <v>7.3</v>
      </c>
      <c r="CZ32" s="1">
        <v>7.2</v>
      </c>
      <c r="DA32" s="1">
        <v>7.2</v>
      </c>
      <c r="DB32" s="1">
        <v>7.1</v>
      </c>
      <c r="DC32" s="1">
        <v>7</v>
      </c>
      <c r="DD32" s="1">
        <v>6.9</v>
      </c>
      <c r="DE32" s="1">
        <v>6.8</v>
      </c>
      <c r="DF32" s="1">
        <v>6.7</v>
      </c>
      <c r="DG32" s="1">
        <v>6.6</v>
      </c>
      <c r="DH32" s="1">
        <v>6.5</v>
      </c>
      <c r="DI32" s="1">
        <v>6.4</v>
      </c>
      <c r="DJ32" s="1">
        <v>6.3</v>
      </c>
      <c r="DK32" s="1">
        <v>6.2</v>
      </c>
      <c r="DL32" s="1">
        <v>6.2</v>
      </c>
      <c r="DM32" s="1">
        <v>6.1</v>
      </c>
      <c r="DN32" s="1">
        <v>6.1</v>
      </c>
      <c r="DO32" s="1">
        <v>6</v>
      </c>
      <c r="DQ32" s="1"/>
      <c r="DR32" s="16" t="s">
        <v>388</v>
      </c>
      <c r="DS32" s="1">
        <v>12.8</v>
      </c>
      <c r="DT32" s="1">
        <v>12.5</v>
      </c>
      <c r="DU32" s="1">
        <v>12.2</v>
      </c>
      <c r="DV32" s="1">
        <v>11.9</v>
      </c>
      <c r="DW32" s="1">
        <v>11.6</v>
      </c>
      <c r="DX32" s="1">
        <v>11.2</v>
      </c>
      <c r="DY32" s="1">
        <v>10.9</v>
      </c>
      <c r="DZ32" s="1">
        <v>10.6</v>
      </c>
      <c r="EA32" s="1">
        <v>10.4</v>
      </c>
      <c r="EB32" s="1">
        <v>10.2</v>
      </c>
      <c r="EC32" s="1">
        <v>10</v>
      </c>
      <c r="ED32" s="1">
        <v>9.9</v>
      </c>
      <c r="EE32" s="1">
        <v>9.7</v>
      </c>
      <c r="EF32" s="1">
        <v>9.6</v>
      </c>
      <c r="EG32" s="1">
        <v>9.4</v>
      </c>
      <c r="EH32" s="1">
        <v>9.2</v>
      </c>
      <c r="EI32" s="1">
        <v>9.1</v>
      </c>
      <c r="EJ32" s="1">
        <v>9</v>
      </c>
      <c r="EK32" s="1">
        <v>8.9</v>
      </c>
      <c r="EL32" s="1">
        <v>8.8</v>
      </c>
      <c r="EM32" s="1">
        <v>8.8</v>
      </c>
      <c r="EO32" s="1"/>
      <c r="EP32" s="16" t="s">
        <v>388</v>
      </c>
      <c r="EQ32" s="1">
        <v>9.4</v>
      </c>
      <c r="ER32" s="1">
        <v>9.3</v>
      </c>
      <c r="ES32" s="1">
        <v>9.2</v>
      </c>
      <c r="ET32" s="1">
        <v>9.1</v>
      </c>
      <c r="EU32" s="1">
        <v>9</v>
      </c>
      <c r="EV32" s="1">
        <v>8.9</v>
      </c>
      <c r="EW32" s="1">
        <v>8.8</v>
      </c>
      <c r="EX32" s="1">
        <v>8.7</v>
      </c>
      <c r="EY32" s="1">
        <v>8.6</v>
      </c>
      <c r="EZ32" s="1">
        <v>8.5</v>
      </c>
      <c r="FA32" s="1">
        <v>8.4</v>
      </c>
      <c r="FB32" s="1">
        <v>8.3</v>
      </c>
      <c r="FC32" s="1">
        <v>8.3</v>
      </c>
      <c r="FD32" s="1">
        <v>8.2</v>
      </c>
      <c r="FE32" s="1">
        <v>8.1</v>
      </c>
      <c r="FF32" s="1">
        <v>8.1</v>
      </c>
      <c r="FG32" s="1">
        <v>8</v>
      </c>
      <c r="FH32" s="1">
        <v>7.9</v>
      </c>
      <c r="FI32" s="1">
        <v>7.8</v>
      </c>
      <c r="FJ32" s="1">
        <v>7.8</v>
      </c>
      <c r="FK32" s="1">
        <v>7.7</v>
      </c>
    </row>
    <row r="33" ht="14.5" spans="1:167">
      <c r="A33" s="1"/>
      <c r="B33" s="16" t="s">
        <v>389</v>
      </c>
      <c r="C33" s="1">
        <v>0</v>
      </c>
      <c r="D33" s="1">
        <v>2</v>
      </c>
      <c r="E33" s="1">
        <v>4.1</v>
      </c>
      <c r="F33" s="1">
        <v>6.5</v>
      </c>
      <c r="G33" s="1">
        <v>8.6</v>
      </c>
      <c r="H33" s="1">
        <v>10.6</v>
      </c>
      <c r="I33" s="1">
        <v>10.5</v>
      </c>
      <c r="J33" s="1">
        <v>10.4</v>
      </c>
      <c r="K33" s="1">
        <v>10.3</v>
      </c>
      <c r="L33" s="1">
        <v>10.2</v>
      </c>
      <c r="M33" s="1">
        <v>10.1</v>
      </c>
      <c r="N33" s="1">
        <v>10</v>
      </c>
      <c r="O33" s="1">
        <v>9.9</v>
      </c>
      <c r="P33" s="1">
        <v>9.9</v>
      </c>
      <c r="Q33" s="1">
        <v>9.8</v>
      </c>
      <c r="R33" s="1">
        <v>9.7</v>
      </c>
      <c r="S33" s="1">
        <v>9.7</v>
      </c>
      <c r="T33" s="1">
        <v>9.6</v>
      </c>
      <c r="U33" s="1">
        <v>9.6</v>
      </c>
      <c r="V33" s="1">
        <v>9.5</v>
      </c>
      <c r="W33" s="1">
        <v>9.5</v>
      </c>
      <c r="Y33" s="1"/>
      <c r="Z33" s="16" t="s">
        <v>389</v>
      </c>
      <c r="AA33" s="1">
        <v>0</v>
      </c>
      <c r="AB33" s="1">
        <v>1.5</v>
      </c>
      <c r="AC33" s="1">
        <v>3.5</v>
      </c>
      <c r="AD33" s="1">
        <v>5.5</v>
      </c>
      <c r="AE33" s="1">
        <v>7.6</v>
      </c>
      <c r="AF33" s="1">
        <v>9.3</v>
      </c>
      <c r="AG33" s="1">
        <v>9.2</v>
      </c>
      <c r="AH33" s="1">
        <v>9.1</v>
      </c>
      <c r="AI33" s="1">
        <v>9</v>
      </c>
      <c r="AJ33" s="1">
        <v>8.9</v>
      </c>
      <c r="AK33" s="1">
        <v>8.8</v>
      </c>
      <c r="AL33" s="1">
        <v>8.7</v>
      </c>
      <c r="AM33" s="1">
        <v>8.6</v>
      </c>
      <c r="AN33" s="1">
        <v>8.6</v>
      </c>
      <c r="AO33" s="1">
        <v>8.5</v>
      </c>
      <c r="AP33" s="1">
        <v>8.5</v>
      </c>
      <c r="AQ33" s="1">
        <v>8.4</v>
      </c>
      <c r="AR33" s="1">
        <v>8.4</v>
      </c>
      <c r="AS33" s="1">
        <v>8.4</v>
      </c>
      <c r="AT33" s="1">
        <v>8.3</v>
      </c>
      <c r="AU33" s="1">
        <v>8.3</v>
      </c>
      <c r="AW33" s="1"/>
      <c r="AX33" s="16" t="s">
        <v>389</v>
      </c>
      <c r="AY33" s="1">
        <v>0</v>
      </c>
      <c r="AZ33" s="1">
        <v>1.9</v>
      </c>
      <c r="BA33" s="1">
        <v>4</v>
      </c>
      <c r="BB33" s="1">
        <v>6</v>
      </c>
      <c r="BC33" s="1">
        <v>7.9</v>
      </c>
      <c r="BD33" s="1">
        <v>9.7</v>
      </c>
      <c r="BE33" s="1">
        <v>9.5</v>
      </c>
      <c r="BF33" s="1">
        <v>9.4</v>
      </c>
      <c r="BG33" s="1">
        <v>9.3</v>
      </c>
      <c r="BH33" s="1">
        <v>9.2</v>
      </c>
      <c r="BI33" s="1">
        <v>9.2</v>
      </c>
      <c r="BJ33" s="1">
        <v>9.1</v>
      </c>
      <c r="BK33" s="1">
        <v>9</v>
      </c>
      <c r="BL33" s="1">
        <v>9</v>
      </c>
      <c r="BM33" s="1">
        <v>8.9</v>
      </c>
      <c r="BN33" s="1">
        <v>8.8</v>
      </c>
      <c r="BO33" s="1">
        <v>8.8</v>
      </c>
      <c r="BP33" s="1">
        <v>8.7</v>
      </c>
      <c r="BQ33" s="1">
        <v>8.6</v>
      </c>
      <c r="BR33" s="1">
        <v>8.4</v>
      </c>
      <c r="BS33" s="1">
        <v>8.3</v>
      </c>
      <c r="BU33" s="1"/>
      <c r="BV33" s="16" t="s">
        <v>389</v>
      </c>
      <c r="BW33" s="1">
        <v>0</v>
      </c>
      <c r="BX33" s="1">
        <v>1.8</v>
      </c>
      <c r="BY33" s="1">
        <v>3.5</v>
      </c>
      <c r="BZ33" s="1">
        <v>5.3</v>
      </c>
      <c r="CA33" s="1">
        <v>7.2</v>
      </c>
      <c r="CB33" s="1">
        <v>9.1</v>
      </c>
      <c r="CC33" s="1">
        <v>9</v>
      </c>
      <c r="CD33" s="1">
        <v>8.9</v>
      </c>
      <c r="CE33" s="1">
        <v>8.8</v>
      </c>
      <c r="CF33" s="1">
        <v>8.7</v>
      </c>
      <c r="CG33" s="1">
        <v>8.6</v>
      </c>
      <c r="CH33" s="1">
        <v>8.6</v>
      </c>
      <c r="CI33" s="1">
        <v>8.5</v>
      </c>
      <c r="CJ33" s="1">
        <v>8.4</v>
      </c>
      <c r="CK33" s="1">
        <v>8.3</v>
      </c>
      <c r="CL33" s="1">
        <v>8.3</v>
      </c>
      <c r="CM33" s="1">
        <v>8.2</v>
      </c>
      <c r="CN33" s="1">
        <v>8.1</v>
      </c>
      <c r="CO33" s="1">
        <v>8.1</v>
      </c>
      <c r="CP33" s="1">
        <v>8</v>
      </c>
      <c r="CQ33" s="1">
        <v>8</v>
      </c>
      <c r="CS33" s="1"/>
      <c r="CT33" s="16" t="s">
        <v>389</v>
      </c>
      <c r="CU33" s="1">
        <v>0</v>
      </c>
      <c r="CV33" s="1">
        <v>1.7</v>
      </c>
      <c r="CW33" s="1">
        <v>3.5</v>
      </c>
      <c r="CX33" s="1">
        <v>5.4</v>
      </c>
      <c r="CY33" s="1">
        <v>7.1</v>
      </c>
      <c r="CZ33" s="1">
        <v>8.9</v>
      </c>
      <c r="DA33" s="1">
        <v>8.9</v>
      </c>
      <c r="DB33" s="1">
        <v>8.8</v>
      </c>
      <c r="DC33" s="1">
        <v>8.6</v>
      </c>
      <c r="DD33" s="1">
        <v>8.6</v>
      </c>
      <c r="DE33" s="1">
        <v>8.5</v>
      </c>
      <c r="DF33" s="1">
        <v>8.4</v>
      </c>
      <c r="DG33" s="1">
        <v>8.3</v>
      </c>
      <c r="DH33" s="1">
        <v>8.2</v>
      </c>
      <c r="DI33" s="1">
        <v>8</v>
      </c>
      <c r="DJ33" s="1">
        <v>8</v>
      </c>
      <c r="DK33" s="1">
        <v>7.9</v>
      </c>
      <c r="DL33" s="1">
        <v>7.8</v>
      </c>
      <c r="DM33" s="1">
        <v>7.8</v>
      </c>
      <c r="DN33" s="1">
        <v>7.8</v>
      </c>
      <c r="DO33" s="1">
        <v>7.7</v>
      </c>
      <c r="DQ33" s="1"/>
      <c r="DR33" s="16" t="s">
        <v>389</v>
      </c>
      <c r="DS33" s="1">
        <v>0</v>
      </c>
      <c r="DT33" s="1">
        <v>2.6</v>
      </c>
      <c r="DU33" s="1">
        <v>5.5</v>
      </c>
      <c r="DV33" s="1">
        <v>8.3</v>
      </c>
      <c r="DW33" s="1">
        <v>10.9</v>
      </c>
      <c r="DX33" s="1">
        <v>13.7</v>
      </c>
      <c r="DY33" s="1">
        <v>13.3</v>
      </c>
      <c r="DZ33" s="1">
        <v>12.9</v>
      </c>
      <c r="EA33" s="1">
        <v>12.6</v>
      </c>
      <c r="EB33" s="1">
        <v>12.4</v>
      </c>
      <c r="EC33" s="1">
        <v>12.2</v>
      </c>
      <c r="ED33" s="1">
        <v>12.1</v>
      </c>
      <c r="EE33" s="1">
        <v>11.9</v>
      </c>
      <c r="EF33" s="1">
        <v>11.7</v>
      </c>
      <c r="EG33" s="1">
        <v>11.5</v>
      </c>
      <c r="EH33" s="1">
        <v>11.3</v>
      </c>
      <c r="EI33" s="1">
        <v>11.2</v>
      </c>
      <c r="EJ33" s="1">
        <v>11.1</v>
      </c>
      <c r="EK33" s="1">
        <v>11</v>
      </c>
      <c r="EL33" s="1">
        <v>10.9</v>
      </c>
      <c r="EM33" s="1">
        <v>10.8</v>
      </c>
      <c r="EO33" s="1"/>
      <c r="EP33" s="16" t="s">
        <v>389</v>
      </c>
      <c r="EQ33" s="1">
        <v>0</v>
      </c>
      <c r="ER33" s="1">
        <v>1.6</v>
      </c>
      <c r="ES33" s="1">
        <v>3.2</v>
      </c>
      <c r="ET33" s="1">
        <v>5</v>
      </c>
      <c r="EU33" s="1">
        <v>6.8</v>
      </c>
      <c r="EV33" s="1">
        <v>8.7</v>
      </c>
      <c r="EW33" s="1">
        <v>8.6</v>
      </c>
      <c r="EX33" s="1">
        <v>8.5</v>
      </c>
      <c r="EY33" s="1">
        <v>8.4</v>
      </c>
      <c r="EZ33" s="1">
        <v>8.3</v>
      </c>
      <c r="FA33" s="1">
        <v>8.3</v>
      </c>
      <c r="FB33" s="1">
        <v>8.2</v>
      </c>
      <c r="FC33" s="1">
        <v>8.1</v>
      </c>
      <c r="FD33" s="1">
        <v>8.1</v>
      </c>
      <c r="FE33" s="1">
        <v>8</v>
      </c>
      <c r="FF33" s="1">
        <v>8</v>
      </c>
      <c r="FG33" s="1">
        <v>7.9</v>
      </c>
      <c r="FH33" s="1">
        <v>7.9</v>
      </c>
      <c r="FI33" s="1">
        <v>7.8</v>
      </c>
      <c r="FJ33" s="1">
        <v>7.8</v>
      </c>
      <c r="FK33" s="1">
        <v>7.7</v>
      </c>
    </row>
    <row r="34" ht="14.5" spans="1:167">
      <c r="A34" s="1"/>
      <c r="B34" s="16" t="s">
        <v>390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2</v>
      </c>
      <c r="J34" s="1">
        <v>3.9</v>
      </c>
      <c r="K34" s="1">
        <v>5.9</v>
      </c>
      <c r="L34" s="1">
        <v>7.7</v>
      </c>
      <c r="M34" s="1">
        <v>9.4</v>
      </c>
      <c r="N34" s="1">
        <v>9.4</v>
      </c>
      <c r="O34" s="1">
        <v>9.3</v>
      </c>
      <c r="P34" s="1">
        <v>9.2</v>
      </c>
      <c r="Q34" s="1">
        <v>9.2</v>
      </c>
      <c r="R34" s="1">
        <v>9.1</v>
      </c>
      <c r="S34" s="1">
        <v>9.1</v>
      </c>
      <c r="T34" s="1">
        <v>9.1</v>
      </c>
      <c r="U34" s="1">
        <v>9</v>
      </c>
      <c r="V34" s="1">
        <v>9</v>
      </c>
      <c r="W34" s="1">
        <v>8.9</v>
      </c>
      <c r="Y34" s="1"/>
      <c r="Z34" s="16" t="s">
        <v>390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1.7</v>
      </c>
      <c r="AH34" s="1">
        <v>3.4</v>
      </c>
      <c r="AI34" s="1">
        <v>4.9</v>
      </c>
      <c r="AJ34" s="1">
        <v>6.2</v>
      </c>
      <c r="AK34" s="1">
        <v>7.6</v>
      </c>
      <c r="AL34" s="1">
        <v>7.5</v>
      </c>
      <c r="AM34" s="1">
        <v>7.5</v>
      </c>
      <c r="AN34" s="1">
        <v>7.4</v>
      </c>
      <c r="AO34" s="1">
        <v>7.4</v>
      </c>
      <c r="AP34" s="1">
        <v>7.4</v>
      </c>
      <c r="AQ34" s="1">
        <v>7.3</v>
      </c>
      <c r="AR34" s="1">
        <v>7.3</v>
      </c>
      <c r="AS34" s="1">
        <v>7.3</v>
      </c>
      <c r="AT34" s="1">
        <v>7.2</v>
      </c>
      <c r="AU34" s="1">
        <v>7.2</v>
      </c>
      <c r="AW34" s="1"/>
      <c r="AX34" s="16" t="s">
        <v>390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1.7</v>
      </c>
      <c r="BF34" s="1">
        <v>3.2</v>
      </c>
      <c r="BG34" s="1">
        <v>4.6</v>
      </c>
      <c r="BH34" s="1">
        <v>5.7</v>
      </c>
      <c r="BI34" s="1">
        <v>6.9</v>
      </c>
      <c r="BJ34" s="1">
        <v>6.8</v>
      </c>
      <c r="BK34" s="1">
        <v>6.8</v>
      </c>
      <c r="BL34" s="1">
        <v>6.7</v>
      </c>
      <c r="BM34" s="1">
        <v>6.7</v>
      </c>
      <c r="BN34" s="1">
        <v>6.6</v>
      </c>
      <c r="BO34" s="1">
        <v>6.6</v>
      </c>
      <c r="BP34" s="1">
        <v>6.5</v>
      </c>
      <c r="BQ34" s="1">
        <v>6.4</v>
      </c>
      <c r="BR34" s="1">
        <v>6.3</v>
      </c>
      <c r="BS34" s="1">
        <v>6.3</v>
      </c>
      <c r="BU34" s="1"/>
      <c r="BV34" s="16" t="s">
        <v>390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1.9</v>
      </c>
      <c r="CD34" s="1">
        <v>3.7</v>
      </c>
      <c r="CE34" s="1">
        <v>5.6</v>
      </c>
      <c r="CF34" s="1">
        <v>7.2</v>
      </c>
      <c r="CG34" s="1">
        <v>9</v>
      </c>
      <c r="CH34" s="1">
        <v>8.9</v>
      </c>
      <c r="CI34" s="1">
        <v>8.9</v>
      </c>
      <c r="CJ34" s="1">
        <v>8.8</v>
      </c>
      <c r="CK34" s="1">
        <v>8.7</v>
      </c>
      <c r="CL34" s="1">
        <v>8.6</v>
      </c>
      <c r="CM34" s="1">
        <v>8.6</v>
      </c>
      <c r="CN34" s="1">
        <v>8.5</v>
      </c>
      <c r="CO34" s="1">
        <v>8.4</v>
      </c>
      <c r="CP34" s="1">
        <v>8.4</v>
      </c>
      <c r="CQ34" s="1">
        <v>8.3</v>
      </c>
      <c r="CS34" s="1"/>
      <c r="CT34" s="16" t="s">
        <v>390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1.8</v>
      </c>
      <c r="DB34" s="1">
        <v>3.9</v>
      </c>
      <c r="DC34" s="1">
        <v>6.3</v>
      </c>
      <c r="DD34" s="1">
        <v>8.3</v>
      </c>
      <c r="DE34" s="1">
        <v>10.3</v>
      </c>
      <c r="DF34" s="1">
        <v>10.2</v>
      </c>
      <c r="DG34" s="1">
        <v>10.1</v>
      </c>
      <c r="DH34" s="1">
        <v>10</v>
      </c>
      <c r="DI34" s="1">
        <v>9.9</v>
      </c>
      <c r="DJ34" s="1">
        <v>9.8</v>
      </c>
      <c r="DK34" s="1">
        <v>9.7</v>
      </c>
      <c r="DL34" s="1">
        <v>9.6</v>
      </c>
      <c r="DM34" s="1">
        <v>9.6</v>
      </c>
      <c r="DN34" s="1">
        <v>9.5</v>
      </c>
      <c r="DO34" s="1">
        <v>9.5</v>
      </c>
      <c r="DQ34" s="1"/>
      <c r="DR34" s="16" t="s">
        <v>390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3.1</v>
      </c>
      <c r="DZ34" s="1">
        <v>6.3</v>
      </c>
      <c r="EA34" s="1">
        <v>8.7</v>
      </c>
      <c r="EB34" s="1">
        <v>10.2</v>
      </c>
      <c r="EC34" s="1">
        <v>12.1</v>
      </c>
      <c r="ED34" s="1">
        <v>11.9</v>
      </c>
      <c r="EE34" s="1">
        <v>11.7</v>
      </c>
      <c r="EF34" s="1">
        <v>11.5</v>
      </c>
      <c r="EG34" s="1">
        <v>11.4</v>
      </c>
      <c r="EH34" s="1">
        <v>11.2</v>
      </c>
      <c r="EI34" s="1">
        <v>11</v>
      </c>
      <c r="EJ34" s="1">
        <v>10.9</v>
      </c>
      <c r="EK34" s="1">
        <v>10.8</v>
      </c>
      <c r="EL34" s="1">
        <v>10.7</v>
      </c>
      <c r="EM34" s="1">
        <v>10.6</v>
      </c>
      <c r="EO34" s="1"/>
      <c r="EP34" s="16" t="s">
        <v>390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2.1</v>
      </c>
      <c r="EX34" s="1">
        <v>4</v>
      </c>
      <c r="EY34" s="1">
        <v>5.7</v>
      </c>
      <c r="EZ34" s="1">
        <v>7.1</v>
      </c>
      <c r="FA34" s="1">
        <v>8.6</v>
      </c>
      <c r="FB34" s="1">
        <v>8.6</v>
      </c>
      <c r="FC34" s="1">
        <v>8.5</v>
      </c>
      <c r="FD34" s="1">
        <v>8.4</v>
      </c>
      <c r="FE34" s="1">
        <v>8.4</v>
      </c>
      <c r="FF34" s="1">
        <v>8.3</v>
      </c>
      <c r="FG34" s="1">
        <v>8.3</v>
      </c>
      <c r="FH34" s="1">
        <v>8.2</v>
      </c>
      <c r="FI34" s="1">
        <v>8.2</v>
      </c>
      <c r="FJ34" s="1">
        <v>8.1</v>
      </c>
      <c r="FK34" s="1">
        <v>8.1</v>
      </c>
    </row>
    <row r="35" ht="14.5" spans="1:167">
      <c r="A35" s="1"/>
      <c r="B35" s="16" t="s">
        <v>391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1.8</v>
      </c>
      <c r="O35" s="1">
        <v>3.4</v>
      </c>
      <c r="P35" s="1">
        <v>4.9</v>
      </c>
      <c r="Q35" s="1">
        <v>6.3</v>
      </c>
      <c r="R35" s="1">
        <v>7.6</v>
      </c>
      <c r="S35" s="1">
        <v>7.5</v>
      </c>
      <c r="T35" s="1">
        <v>7.5</v>
      </c>
      <c r="U35" s="1">
        <v>7.5</v>
      </c>
      <c r="V35" s="1">
        <v>7.4</v>
      </c>
      <c r="W35" s="1">
        <v>7.4</v>
      </c>
      <c r="Y35" s="1"/>
      <c r="Z35" s="16" t="s">
        <v>391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1.3</v>
      </c>
      <c r="AM35" s="1">
        <v>2.5</v>
      </c>
      <c r="AN35" s="1">
        <v>3.6</v>
      </c>
      <c r="AO35" s="1">
        <v>4.5</v>
      </c>
      <c r="AP35" s="1">
        <v>5.4</v>
      </c>
      <c r="AQ35" s="1">
        <v>5.3</v>
      </c>
      <c r="AR35" s="1">
        <v>5.3</v>
      </c>
      <c r="AS35" s="1">
        <v>5.3</v>
      </c>
      <c r="AT35" s="1">
        <v>5.3</v>
      </c>
      <c r="AU35" s="1">
        <v>5.3</v>
      </c>
      <c r="AW35" s="1"/>
      <c r="AX35" s="16" t="s">
        <v>391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1.1</v>
      </c>
      <c r="BK35" s="1">
        <v>2.2</v>
      </c>
      <c r="BL35" s="1">
        <v>3.2</v>
      </c>
      <c r="BM35" s="1">
        <v>4.2</v>
      </c>
      <c r="BN35" s="1">
        <v>5.1</v>
      </c>
      <c r="BO35" s="1">
        <v>5</v>
      </c>
      <c r="BP35" s="1">
        <v>5</v>
      </c>
      <c r="BQ35" s="1">
        <v>4.9</v>
      </c>
      <c r="BR35" s="1">
        <v>4.8</v>
      </c>
      <c r="BS35" s="1">
        <v>4.8</v>
      </c>
      <c r="BU35" s="1"/>
      <c r="BV35" s="16" t="s">
        <v>391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1.7</v>
      </c>
      <c r="CI35" s="1">
        <v>3.4</v>
      </c>
      <c r="CJ35" s="1">
        <v>5.1</v>
      </c>
      <c r="CK35" s="1">
        <v>6.6</v>
      </c>
      <c r="CL35" s="1">
        <v>8</v>
      </c>
      <c r="CM35" s="1">
        <v>8</v>
      </c>
      <c r="CN35" s="1">
        <v>7.9</v>
      </c>
      <c r="CO35" s="1">
        <v>7.8</v>
      </c>
      <c r="CP35" s="1">
        <v>7.8</v>
      </c>
      <c r="CQ35" s="1">
        <v>7.7</v>
      </c>
      <c r="CS35" s="1"/>
      <c r="CT35" s="16" t="s">
        <v>391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2.2</v>
      </c>
      <c r="DG35" s="1">
        <v>4.3</v>
      </c>
      <c r="DH35" s="1">
        <v>6.5</v>
      </c>
      <c r="DI35" s="1">
        <v>8.6</v>
      </c>
      <c r="DJ35" s="1">
        <v>10.4</v>
      </c>
      <c r="DK35" s="1">
        <v>10.3</v>
      </c>
      <c r="DL35" s="1">
        <v>10.2</v>
      </c>
      <c r="DM35" s="1">
        <v>10.2</v>
      </c>
      <c r="DN35" s="1">
        <v>10.2</v>
      </c>
      <c r="DO35" s="1">
        <v>10.1</v>
      </c>
      <c r="DQ35" s="1"/>
      <c r="DR35" s="16" t="s">
        <v>391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1.7</v>
      </c>
      <c r="EE35" s="1">
        <v>3.4</v>
      </c>
      <c r="EF35" s="1">
        <v>5.2</v>
      </c>
      <c r="EG35" s="1">
        <v>7</v>
      </c>
      <c r="EH35" s="1">
        <v>8.7</v>
      </c>
      <c r="EI35" s="1">
        <v>8.7</v>
      </c>
      <c r="EJ35" s="1">
        <v>8.6</v>
      </c>
      <c r="EK35" s="1">
        <v>8.5</v>
      </c>
      <c r="EL35" s="1">
        <v>8.4</v>
      </c>
      <c r="EM35" s="1">
        <v>8.3</v>
      </c>
      <c r="EO35" s="1"/>
      <c r="EP35" s="16" t="s">
        <v>391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1.5</v>
      </c>
      <c r="FC35" s="1">
        <v>2.8</v>
      </c>
      <c r="FD35" s="1">
        <v>4.2</v>
      </c>
      <c r="FE35" s="1">
        <v>5.5</v>
      </c>
      <c r="FF35" s="1">
        <v>6.7</v>
      </c>
      <c r="FG35" s="1">
        <v>6.7</v>
      </c>
      <c r="FH35" s="1">
        <v>6.6</v>
      </c>
      <c r="FI35" s="1">
        <v>6.6</v>
      </c>
      <c r="FJ35" s="1">
        <v>6.5</v>
      </c>
      <c r="FK35" s="1">
        <v>6.5</v>
      </c>
    </row>
    <row r="36" ht="14.5" spans="1:167">
      <c r="A36" s="1"/>
      <c r="B36" s="16" t="s">
        <v>392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1.3</v>
      </c>
      <c r="T36" s="1">
        <v>2.5</v>
      </c>
      <c r="U36" s="1">
        <v>3.7</v>
      </c>
      <c r="V36" s="1">
        <v>5</v>
      </c>
      <c r="W36" s="1">
        <v>6.2</v>
      </c>
      <c r="Y36" s="1"/>
      <c r="Z36" s="16" t="s">
        <v>392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0.8</v>
      </c>
      <c r="AR36" s="1">
        <v>1.7</v>
      </c>
      <c r="AS36" s="1">
        <v>2.5</v>
      </c>
      <c r="AT36" s="1">
        <v>3.2</v>
      </c>
      <c r="AU36" s="1">
        <v>4</v>
      </c>
      <c r="AW36" s="1"/>
      <c r="AX36" s="16" t="s">
        <v>392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1.2</v>
      </c>
      <c r="BP36" s="1">
        <v>2.4</v>
      </c>
      <c r="BQ36" s="1">
        <v>4</v>
      </c>
      <c r="BR36" s="1">
        <v>5.8</v>
      </c>
      <c r="BS36" s="1">
        <v>7.1</v>
      </c>
      <c r="BU36" s="1"/>
      <c r="BV36" s="16" t="s">
        <v>392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1.3</v>
      </c>
      <c r="CN36" s="1">
        <v>2.7</v>
      </c>
      <c r="CO36" s="1">
        <v>4.1</v>
      </c>
      <c r="CP36" s="1">
        <v>5.4</v>
      </c>
      <c r="CQ36" s="1">
        <v>6.6</v>
      </c>
      <c r="CS36" s="1"/>
      <c r="CT36" s="16" t="s">
        <v>392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1.6</v>
      </c>
      <c r="DL36" s="1">
        <v>3.3</v>
      </c>
      <c r="DM36" s="1">
        <v>4.7</v>
      </c>
      <c r="DN36" s="1">
        <v>5.9</v>
      </c>
      <c r="DO36" s="1">
        <v>7.1</v>
      </c>
      <c r="DQ36" s="1"/>
      <c r="DR36" s="16" t="s">
        <v>392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1.3</v>
      </c>
      <c r="EJ36" s="1">
        <v>2.6</v>
      </c>
      <c r="EK36" s="1">
        <v>3.9</v>
      </c>
      <c r="EL36" s="1">
        <v>5</v>
      </c>
      <c r="EM36" s="1">
        <v>6</v>
      </c>
      <c r="EO36" s="1"/>
      <c r="EP36" s="16" t="s">
        <v>392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1.3</v>
      </c>
      <c r="FH36" s="1">
        <v>2.7</v>
      </c>
      <c r="FI36" s="1">
        <v>4.1</v>
      </c>
      <c r="FJ36" s="1">
        <v>5.5</v>
      </c>
      <c r="FK36" s="1">
        <v>6.7</v>
      </c>
    </row>
    <row r="37" ht="14.5" spans="1:16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</row>
    <row r="38" ht="14.5" spans="1:16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</row>
    <row r="39" ht="91" spans="1:167">
      <c r="A39" s="1"/>
      <c r="B39" s="13" t="s">
        <v>469</v>
      </c>
      <c r="C39" s="7">
        <v>62.2</v>
      </c>
      <c r="D39" s="7">
        <v>62.7</v>
      </c>
      <c r="E39" s="7">
        <v>63.4</v>
      </c>
      <c r="F39" s="7">
        <v>64.3</v>
      </c>
      <c r="G39" s="7">
        <v>65.9</v>
      </c>
      <c r="H39" s="7">
        <v>67.3</v>
      </c>
      <c r="I39" s="7">
        <v>68.8</v>
      </c>
      <c r="J39" s="7">
        <v>70.3</v>
      </c>
      <c r="K39" s="7">
        <v>72</v>
      </c>
      <c r="L39" s="7">
        <v>73.5</v>
      </c>
      <c r="M39" s="7">
        <v>75</v>
      </c>
      <c r="N39" s="7">
        <v>76.6</v>
      </c>
      <c r="O39" s="7">
        <v>78.4</v>
      </c>
      <c r="P39" s="7">
        <v>79.8</v>
      </c>
      <c r="Q39" s="7">
        <v>80.9</v>
      </c>
      <c r="R39" s="7">
        <v>81.8</v>
      </c>
      <c r="S39" s="7">
        <v>82.8</v>
      </c>
      <c r="T39" s="7">
        <v>83.9</v>
      </c>
      <c r="U39" s="7">
        <v>85.3</v>
      </c>
      <c r="V39" s="7">
        <v>86.7</v>
      </c>
      <c r="W39" s="7">
        <v>88.1</v>
      </c>
      <c r="Y39" s="7"/>
      <c r="Z39" s="13" t="s">
        <v>469</v>
      </c>
      <c r="AA39" s="7">
        <v>236.3</v>
      </c>
      <c r="AB39" s="7">
        <v>238.4</v>
      </c>
      <c r="AC39" s="7">
        <v>240.9</v>
      </c>
      <c r="AD39" s="7">
        <v>244</v>
      </c>
      <c r="AE39" s="7">
        <v>247.7</v>
      </c>
      <c r="AF39" s="7">
        <v>253.8</v>
      </c>
      <c r="AG39" s="7">
        <v>260.4</v>
      </c>
      <c r="AH39" s="7">
        <v>266.4</v>
      </c>
      <c r="AI39" s="7">
        <v>272.7</v>
      </c>
      <c r="AJ39" s="7">
        <v>279.4</v>
      </c>
      <c r="AK39" s="7">
        <v>285.4</v>
      </c>
      <c r="AL39" s="7">
        <v>291.2</v>
      </c>
      <c r="AM39" s="7">
        <v>296.6</v>
      </c>
      <c r="AN39" s="7">
        <v>301.1</v>
      </c>
      <c r="AO39" s="7">
        <v>305.2</v>
      </c>
      <c r="AP39" s="7">
        <v>309.2</v>
      </c>
      <c r="AQ39" s="7">
        <v>313.3</v>
      </c>
      <c r="AR39" s="7">
        <v>318.1</v>
      </c>
      <c r="AS39" s="7">
        <v>322.9</v>
      </c>
      <c r="AT39" s="7">
        <v>327.6</v>
      </c>
      <c r="AU39" s="7">
        <v>332.4</v>
      </c>
      <c r="AW39" s="7"/>
      <c r="AX39" s="13" t="s">
        <v>469</v>
      </c>
      <c r="AY39" s="7">
        <v>625.4</v>
      </c>
      <c r="AZ39" s="7">
        <v>645.1</v>
      </c>
      <c r="BA39" s="7">
        <v>663.3</v>
      </c>
      <c r="BB39" s="7">
        <v>679.8</v>
      </c>
      <c r="BC39" s="7">
        <v>698.3</v>
      </c>
      <c r="BD39" s="7">
        <v>714.9</v>
      </c>
      <c r="BE39" s="7">
        <v>731.1</v>
      </c>
      <c r="BF39" s="7">
        <v>745.7</v>
      </c>
      <c r="BG39" s="7">
        <v>759.6</v>
      </c>
      <c r="BH39" s="7">
        <v>772</v>
      </c>
      <c r="BI39" s="7">
        <v>784.1</v>
      </c>
      <c r="BJ39" s="7">
        <v>796.1</v>
      </c>
      <c r="BK39" s="7">
        <v>808.2</v>
      </c>
      <c r="BL39" s="7">
        <v>821.4</v>
      </c>
      <c r="BM39" s="7">
        <v>833.8</v>
      </c>
      <c r="BN39" s="7">
        <v>844.3</v>
      </c>
      <c r="BO39" s="7">
        <v>856.2</v>
      </c>
      <c r="BP39" s="7">
        <v>870.6</v>
      </c>
      <c r="BQ39" s="7">
        <v>887.8</v>
      </c>
      <c r="BR39" s="7">
        <v>901</v>
      </c>
      <c r="BS39" s="7">
        <v>916.2</v>
      </c>
      <c r="BU39" s="7"/>
      <c r="BV39" s="13" t="s">
        <v>469</v>
      </c>
      <c r="BW39" s="7">
        <v>28.6</v>
      </c>
      <c r="BX39" s="7">
        <v>28.7</v>
      </c>
      <c r="BY39" s="7">
        <v>28.8</v>
      </c>
      <c r="BZ39" s="7">
        <v>29</v>
      </c>
      <c r="CA39" s="7">
        <v>29.1</v>
      </c>
      <c r="CB39" s="7">
        <v>29.4</v>
      </c>
      <c r="CC39" s="7">
        <v>29.7</v>
      </c>
      <c r="CD39" s="7">
        <v>30.1</v>
      </c>
      <c r="CE39" s="7">
        <v>30.6</v>
      </c>
      <c r="CF39" s="7">
        <v>31.1</v>
      </c>
      <c r="CG39" s="7">
        <v>31.6</v>
      </c>
      <c r="CH39" s="7">
        <v>32.5</v>
      </c>
      <c r="CI39" s="7">
        <v>33.2</v>
      </c>
      <c r="CJ39" s="7">
        <v>34</v>
      </c>
      <c r="CK39" s="7">
        <v>35.2</v>
      </c>
      <c r="CL39" s="7">
        <v>36</v>
      </c>
      <c r="CM39" s="7">
        <v>36.9</v>
      </c>
      <c r="CN39" s="7">
        <v>37.8</v>
      </c>
      <c r="CO39" s="7">
        <v>39</v>
      </c>
      <c r="CP39" s="7">
        <v>40.1</v>
      </c>
      <c r="CQ39" s="7">
        <v>41.2</v>
      </c>
      <c r="CS39" s="7"/>
      <c r="CT39" s="13" t="s">
        <v>469</v>
      </c>
      <c r="CU39" s="7">
        <v>21.8</v>
      </c>
      <c r="CV39" s="7">
        <v>22.2</v>
      </c>
      <c r="CW39" s="7">
        <v>22.6</v>
      </c>
      <c r="CX39" s="7">
        <v>23.3</v>
      </c>
      <c r="CY39" s="7">
        <v>23.9</v>
      </c>
      <c r="CZ39" s="7">
        <v>24.6</v>
      </c>
      <c r="DA39" s="7">
        <v>25.2</v>
      </c>
      <c r="DB39" s="7">
        <v>25.9</v>
      </c>
      <c r="DC39" s="7">
        <v>26.8</v>
      </c>
      <c r="DD39" s="7">
        <v>27.4</v>
      </c>
      <c r="DE39" s="7">
        <v>28</v>
      </c>
      <c r="DF39" s="7">
        <v>28.7</v>
      </c>
      <c r="DG39" s="7">
        <v>29.8</v>
      </c>
      <c r="DH39" s="7">
        <v>31.2</v>
      </c>
      <c r="DI39" s="7">
        <v>32.8</v>
      </c>
      <c r="DJ39" s="7">
        <v>34</v>
      </c>
      <c r="DK39" s="7">
        <v>34.9</v>
      </c>
      <c r="DL39" s="7">
        <v>35.9</v>
      </c>
      <c r="DM39" s="7">
        <v>36.7</v>
      </c>
      <c r="DN39" s="7">
        <v>37.1</v>
      </c>
      <c r="DO39" s="7">
        <v>37.5</v>
      </c>
      <c r="DQ39" s="7"/>
      <c r="DR39" s="13" t="s">
        <v>469</v>
      </c>
      <c r="DS39" s="7">
        <v>134.5</v>
      </c>
      <c r="DT39" s="7">
        <v>138</v>
      </c>
      <c r="DU39" s="7">
        <v>142.4</v>
      </c>
      <c r="DV39" s="7">
        <v>147.3</v>
      </c>
      <c r="DW39" s="7">
        <v>152.7</v>
      </c>
      <c r="DX39" s="7">
        <v>157.9</v>
      </c>
      <c r="DY39" s="7">
        <v>163.2</v>
      </c>
      <c r="DZ39" s="7">
        <v>169.5</v>
      </c>
      <c r="EA39" s="7">
        <v>176.3</v>
      </c>
      <c r="EB39" s="7">
        <v>180.9</v>
      </c>
      <c r="EC39" s="7">
        <v>186.1</v>
      </c>
      <c r="ED39" s="7">
        <v>191.1</v>
      </c>
      <c r="EE39" s="7">
        <v>196.8</v>
      </c>
      <c r="EF39" s="7">
        <v>204.3</v>
      </c>
      <c r="EG39" s="7">
        <v>212.4</v>
      </c>
      <c r="EH39" s="7">
        <v>222.2</v>
      </c>
      <c r="EI39" s="7">
        <v>229.8</v>
      </c>
      <c r="EJ39" s="7">
        <v>236.2</v>
      </c>
      <c r="EK39" s="7">
        <v>243.1</v>
      </c>
      <c r="EL39" s="7">
        <v>249.9</v>
      </c>
      <c r="EM39" s="7">
        <v>256.2</v>
      </c>
      <c r="EO39" s="1"/>
      <c r="EP39" s="13" t="s">
        <v>469</v>
      </c>
      <c r="EQ39" s="7">
        <v>173.1</v>
      </c>
      <c r="ER39" s="7">
        <v>175.5</v>
      </c>
      <c r="ES39" s="7">
        <v>178.5</v>
      </c>
      <c r="ET39" s="7">
        <v>182.9</v>
      </c>
      <c r="EU39" s="7">
        <v>188.2</v>
      </c>
      <c r="EV39" s="7">
        <v>194.1</v>
      </c>
      <c r="EW39" s="7">
        <v>200.4</v>
      </c>
      <c r="EX39" s="7">
        <v>207.3</v>
      </c>
      <c r="EY39" s="7">
        <v>212.8</v>
      </c>
      <c r="EZ39" s="7">
        <v>219</v>
      </c>
      <c r="FA39" s="7">
        <v>223.6</v>
      </c>
      <c r="FB39" s="7">
        <v>228.6</v>
      </c>
      <c r="FC39" s="7">
        <v>233.5</v>
      </c>
      <c r="FD39" s="7">
        <v>237.8</v>
      </c>
      <c r="FE39" s="7">
        <v>242.4</v>
      </c>
      <c r="FF39" s="7">
        <v>246.7</v>
      </c>
      <c r="FG39" s="7">
        <v>252.1</v>
      </c>
      <c r="FH39" s="7">
        <v>257.3</v>
      </c>
      <c r="FI39" s="7">
        <v>262.4</v>
      </c>
      <c r="FJ39" s="7">
        <v>267.6</v>
      </c>
      <c r="FK39" s="7">
        <v>273</v>
      </c>
    </row>
    <row r="40" ht="14.5" spans="1:167">
      <c r="A40" s="7"/>
      <c r="B40" s="9" t="s">
        <v>468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Y40" s="1"/>
      <c r="Z40" s="9" t="s">
        <v>468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1"/>
      <c r="AX40" s="9" t="s">
        <v>468</v>
      </c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U40" s="1"/>
      <c r="BV40" s="9" t="s">
        <v>468</v>
      </c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S40" s="1"/>
      <c r="CT40" s="9" t="s">
        <v>468</v>
      </c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Q40" s="1"/>
      <c r="DR40" s="9" t="s">
        <v>468</v>
      </c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O40" s="7"/>
      <c r="EP40" s="9" t="s">
        <v>468</v>
      </c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</row>
    <row r="41" ht="14.5" spans="1:167">
      <c r="A41" s="1"/>
      <c r="B41" s="10" t="s">
        <v>383</v>
      </c>
      <c r="C41" s="1">
        <v>9.8</v>
      </c>
      <c r="D41" s="1">
        <v>9.6</v>
      </c>
      <c r="E41" s="1">
        <v>9.5</v>
      </c>
      <c r="F41" s="1">
        <v>9.3</v>
      </c>
      <c r="G41" s="1">
        <v>9.2</v>
      </c>
      <c r="H41" s="1">
        <v>9</v>
      </c>
      <c r="I41" s="1">
        <v>8.9</v>
      </c>
      <c r="J41" s="1">
        <v>8.7</v>
      </c>
      <c r="K41" s="1">
        <v>8.6</v>
      </c>
      <c r="L41" s="1">
        <v>8.4</v>
      </c>
      <c r="M41" s="1">
        <v>8.3</v>
      </c>
      <c r="N41" s="1">
        <v>8.2</v>
      </c>
      <c r="O41" s="1">
        <v>8</v>
      </c>
      <c r="P41" s="1">
        <v>7.9</v>
      </c>
      <c r="Q41" s="1">
        <v>7.8</v>
      </c>
      <c r="R41" s="1">
        <v>7.6</v>
      </c>
      <c r="S41" s="1">
        <v>7.5</v>
      </c>
      <c r="T41" s="1">
        <v>7.4</v>
      </c>
      <c r="U41" s="1">
        <v>7.3</v>
      </c>
      <c r="V41" s="1">
        <v>7.1</v>
      </c>
      <c r="W41" s="1">
        <v>7</v>
      </c>
      <c r="Y41" s="1"/>
      <c r="Z41" s="16" t="s">
        <v>383</v>
      </c>
      <c r="AA41" s="1">
        <v>22.9</v>
      </c>
      <c r="AB41" s="1">
        <v>22.7</v>
      </c>
      <c r="AC41" s="1">
        <v>22.6</v>
      </c>
      <c r="AD41" s="1">
        <v>22.4</v>
      </c>
      <c r="AE41" s="1">
        <v>22.2</v>
      </c>
      <c r="AF41" s="1">
        <v>22.1</v>
      </c>
      <c r="AG41" s="1">
        <v>22</v>
      </c>
      <c r="AH41" s="1">
        <v>21.8</v>
      </c>
      <c r="AI41" s="1">
        <v>21.7</v>
      </c>
      <c r="AJ41" s="1">
        <v>21.5</v>
      </c>
      <c r="AK41" s="1">
        <v>21.4</v>
      </c>
      <c r="AL41" s="1">
        <v>21.2</v>
      </c>
      <c r="AM41" s="1">
        <v>21.1</v>
      </c>
      <c r="AN41" s="1">
        <v>20.9</v>
      </c>
      <c r="AO41" s="1">
        <v>20.8</v>
      </c>
      <c r="AP41" s="1">
        <v>20.6</v>
      </c>
      <c r="AQ41" s="1">
        <v>20.5</v>
      </c>
      <c r="AR41" s="1">
        <v>20.3</v>
      </c>
      <c r="AS41" s="1">
        <v>20.2</v>
      </c>
      <c r="AT41" s="1">
        <v>20</v>
      </c>
      <c r="AU41" s="1">
        <v>19.9</v>
      </c>
      <c r="AW41" s="1"/>
      <c r="AX41" s="16" t="s">
        <v>383</v>
      </c>
      <c r="AY41" s="1">
        <v>83.3</v>
      </c>
      <c r="AZ41" s="1">
        <v>82.6</v>
      </c>
      <c r="BA41" s="1">
        <v>81.9</v>
      </c>
      <c r="BB41" s="1">
        <v>81.2</v>
      </c>
      <c r="BC41" s="1">
        <v>80.5</v>
      </c>
      <c r="BD41" s="1">
        <v>79.7</v>
      </c>
      <c r="BE41" s="1">
        <v>79.1</v>
      </c>
      <c r="BF41" s="1">
        <v>78.4</v>
      </c>
      <c r="BG41" s="1">
        <v>77.7</v>
      </c>
      <c r="BH41" s="1">
        <v>77</v>
      </c>
      <c r="BI41" s="1">
        <v>76.3</v>
      </c>
      <c r="BJ41" s="1">
        <v>75.7</v>
      </c>
      <c r="BK41" s="1">
        <v>75</v>
      </c>
      <c r="BL41" s="1">
        <v>74.3</v>
      </c>
      <c r="BM41" s="1">
        <v>73.7</v>
      </c>
      <c r="BN41" s="1">
        <v>73</v>
      </c>
      <c r="BO41" s="1">
        <v>72.4</v>
      </c>
      <c r="BP41" s="1">
        <v>71.7</v>
      </c>
      <c r="BQ41" s="1">
        <v>71.1</v>
      </c>
      <c r="BR41" s="1">
        <v>70.5</v>
      </c>
      <c r="BS41" s="1">
        <v>69.9</v>
      </c>
      <c r="BU41" s="1"/>
      <c r="BV41" s="16" t="s">
        <v>383</v>
      </c>
      <c r="BW41" s="1">
        <v>3</v>
      </c>
      <c r="BX41" s="1">
        <v>2.9</v>
      </c>
      <c r="BY41" s="1">
        <v>2.9</v>
      </c>
      <c r="BZ41" s="1">
        <v>2.8</v>
      </c>
      <c r="CA41" s="1">
        <v>2.7</v>
      </c>
      <c r="CB41" s="1">
        <v>2.6</v>
      </c>
      <c r="CC41" s="1">
        <v>2.5</v>
      </c>
      <c r="CD41" s="1">
        <v>2.5</v>
      </c>
      <c r="CE41" s="1">
        <v>2.4</v>
      </c>
      <c r="CF41" s="1">
        <v>2.3</v>
      </c>
      <c r="CG41" s="1">
        <v>2.3</v>
      </c>
      <c r="CH41" s="1">
        <v>2.2</v>
      </c>
      <c r="CI41" s="1">
        <v>2.1</v>
      </c>
      <c r="CJ41" s="1">
        <v>2.1</v>
      </c>
      <c r="CK41" s="1">
        <v>2</v>
      </c>
      <c r="CL41" s="1">
        <v>1.9</v>
      </c>
      <c r="CM41" s="1">
        <v>1.9</v>
      </c>
      <c r="CN41" s="1">
        <v>1.8</v>
      </c>
      <c r="CO41" s="1">
        <v>1.8</v>
      </c>
      <c r="CP41" s="1">
        <v>1.7</v>
      </c>
      <c r="CQ41" s="1">
        <v>1.7</v>
      </c>
      <c r="CS41" s="1"/>
      <c r="CT41" s="16" t="s">
        <v>383</v>
      </c>
      <c r="CU41" s="1">
        <v>2.5</v>
      </c>
      <c r="CV41" s="1">
        <v>2.5</v>
      </c>
      <c r="CW41" s="1">
        <v>2.4</v>
      </c>
      <c r="CX41" s="1">
        <v>2.4</v>
      </c>
      <c r="CY41" s="1">
        <v>2.3</v>
      </c>
      <c r="CZ41" s="1">
        <v>2.3</v>
      </c>
      <c r="DA41" s="1">
        <v>2.2</v>
      </c>
      <c r="DB41" s="1">
        <v>2.2</v>
      </c>
      <c r="DC41" s="1">
        <v>2.1</v>
      </c>
      <c r="DD41" s="1">
        <v>2.1</v>
      </c>
      <c r="DE41" s="1">
        <v>2</v>
      </c>
      <c r="DF41" s="1">
        <v>2</v>
      </c>
      <c r="DG41" s="1">
        <v>1.9</v>
      </c>
      <c r="DH41" s="1">
        <v>1.9</v>
      </c>
      <c r="DI41" s="1">
        <v>1.8</v>
      </c>
      <c r="DJ41" s="1">
        <v>1.8</v>
      </c>
      <c r="DK41" s="1">
        <v>1.8</v>
      </c>
      <c r="DL41" s="1">
        <v>1.7</v>
      </c>
      <c r="DM41" s="1">
        <v>1.7</v>
      </c>
      <c r="DN41" s="1">
        <v>1.6</v>
      </c>
      <c r="DO41" s="1">
        <v>1.6</v>
      </c>
      <c r="DQ41" s="1"/>
      <c r="DR41" s="16" t="s">
        <v>383</v>
      </c>
      <c r="DS41" s="1">
        <v>5.5</v>
      </c>
      <c r="DT41" s="1">
        <v>5.4</v>
      </c>
      <c r="DU41" s="1">
        <v>5.3</v>
      </c>
      <c r="DV41" s="1">
        <v>5.2</v>
      </c>
      <c r="DW41" s="1">
        <v>5.1</v>
      </c>
      <c r="DX41" s="1">
        <v>5.1</v>
      </c>
      <c r="DY41" s="1">
        <v>5</v>
      </c>
      <c r="DZ41" s="1">
        <v>4.9</v>
      </c>
      <c r="EA41" s="1">
        <v>4.8</v>
      </c>
      <c r="EB41" s="1">
        <v>4.7</v>
      </c>
      <c r="EC41" s="1">
        <v>4.6</v>
      </c>
      <c r="ED41" s="1">
        <v>4.6</v>
      </c>
      <c r="EE41" s="1">
        <v>4.5</v>
      </c>
      <c r="EF41" s="1">
        <v>4.4</v>
      </c>
      <c r="EG41" s="1">
        <v>4.3</v>
      </c>
      <c r="EH41" s="1">
        <v>4.3</v>
      </c>
      <c r="EI41" s="1">
        <v>4.2</v>
      </c>
      <c r="EJ41" s="1">
        <v>4.1</v>
      </c>
      <c r="EK41" s="1">
        <v>4</v>
      </c>
      <c r="EL41" s="1">
        <v>4</v>
      </c>
      <c r="EM41" s="1">
        <v>3.9</v>
      </c>
      <c r="EO41" s="1"/>
      <c r="EP41" s="10" t="s">
        <v>383</v>
      </c>
      <c r="EQ41" s="1">
        <v>5.9</v>
      </c>
      <c r="ER41" s="1">
        <v>5.7</v>
      </c>
      <c r="ES41" s="1">
        <v>5.6</v>
      </c>
      <c r="ET41" s="1">
        <v>5.5</v>
      </c>
      <c r="EU41" s="1">
        <v>5.4</v>
      </c>
      <c r="EV41" s="1">
        <v>5.3</v>
      </c>
      <c r="EW41" s="1">
        <v>5.2</v>
      </c>
      <c r="EX41" s="1">
        <v>5.1</v>
      </c>
      <c r="EY41" s="1">
        <v>4.9</v>
      </c>
      <c r="EZ41" s="1">
        <v>4.8</v>
      </c>
      <c r="FA41" s="1">
        <v>4.7</v>
      </c>
      <c r="FB41" s="1">
        <v>4.6</v>
      </c>
      <c r="FC41" s="1">
        <v>4.5</v>
      </c>
      <c r="FD41" s="1">
        <v>4.4</v>
      </c>
      <c r="FE41" s="1">
        <v>4.3</v>
      </c>
      <c r="FF41" s="1">
        <v>4.2</v>
      </c>
      <c r="FG41" s="1">
        <v>4.2</v>
      </c>
      <c r="FH41" s="1">
        <v>4.1</v>
      </c>
      <c r="FI41" s="1">
        <v>4</v>
      </c>
      <c r="FJ41" s="1">
        <v>3.9</v>
      </c>
      <c r="FK41" s="1">
        <v>3.8</v>
      </c>
    </row>
    <row r="42" ht="14.5" spans="1:167">
      <c r="A42" s="1"/>
      <c r="B42" s="10" t="s">
        <v>384</v>
      </c>
      <c r="C42" s="1">
        <v>5.1</v>
      </c>
      <c r="D42" s="1">
        <v>5</v>
      </c>
      <c r="E42" s="1">
        <v>4.9</v>
      </c>
      <c r="F42" s="1">
        <v>4.9</v>
      </c>
      <c r="G42" s="1">
        <v>4.8</v>
      </c>
      <c r="H42" s="1">
        <v>4.7</v>
      </c>
      <c r="I42" s="1">
        <v>4.6</v>
      </c>
      <c r="J42" s="1">
        <v>4.5</v>
      </c>
      <c r="K42" s="1">
        <v>4.5</v>
      </c>
      <c r="L42" s="1">
        <v>4.4</v>
      </c>
      <c r="M42" s="1">
        <v>4.3</v>
      </c>
      <c r="N42" s="1">
        <v>4.3</v>
      </c>
      <c r="O42" s="1">
        <v>4.2</v>
      </c>
      <c r="P42" s="1">
        <v>4.1</v>
      </c>
      <c r="Q42" s="1">
        <v>4</v>
      </c>
      <c r="R42" s="1">
        <v>4</v>
      </c>
      <c r="S42" s="1">
        <v>3.9</v>
      </c>
      <c r="T42" s="1">
        <v>3.8</v>
      </c>
      <c r="U42" s="1">
        <v>3.8</v>
      </c>
      <c r="V42" s="1">
        <v>3.7</v>
      </c>
      <c r="W42" s="1">
        <v>3.7</v>
      </c>
      <c r="Y42" s="1"/>
      <c r="Z42" s="16" t="s">
        <v>384</v>
      </c>
      <c r="AA42" s="1">
        <v>14.8</v>
      </c>
      <c r="AB42" s="1">
        <v>14.7</v>
      </c>
      <c r="AC42" s="1">
        <v>14.6</v>
      </c>
      <c r="AD42" s="1">
        <v>14.4</v>
      </c>
      <c r="AE42" s="1">
        <v>14.3</v>
      </c>
      <c r="AF42" s="1">
        <v>14.2</v>
      </c>
      <c r="AG42" s="1">
        <v>14.2</v>
      </c>
      <c r="AH42" s="1">
        <v>14.1</v>
      </c>
      <c r="AI42" s="1">
        <v>14</v>
      </c>
      <c r="AJ42" s="1">
        <v>13.9</v>
      </c>
      <c r="AK42" s="1">
        <v>13.8</v>
      </c>
      <c r="AL42" s="1">
        <v>13.7</v>
      </c>
      <c r="AM42" s="1">
        <v>13.6</v>
      </c>
      <c r="AN42" s="1">
        <v>13.4</v>
      </c>
      <c r="AO42" s="1">
        <v>13.3</v>
      </c>
      <c r="AP42" s="1">
        <v>13.2</v>
      </c>
      <c r="AQ42" s="1">
        <v>13.1</v>
      </c>
      <c r="AR42" s="1">
        <v>13</v>
      </c>
      <c r="AS42" s="1">
        <v>12.9</v>
      </c>
      <c r="AT42" s="1">
        <v>12.8</v>
      </c>
      <c r="AU42" s="1">
        <v>12.7</v>
      </c>
      <c r="AW42" s="1"/>
      <c r="AX42" s="16" t="s">
        <v>384</v>
      </c>
      <c r="AY42" s="1">
        <v>54.1</v>
      </c>
      <c r="AZ42" s="1">
        <v>53.7</v>
      </c>
      <c r="BA42" s="1">
        <v>53.3</v>
      </c>
      <c r="BB42" s="1">
        <v>52.9</v>
      </c>
      <c r="BC42" s="1">
        <v>52.6</v>
      </c>
      <c r="BD42" s="1">
        <v>52.2</v>
      </c>
      <c r="BE42" s="1">
        <v>51.8</v>
      </c>
      <c r="BF42" s="1">
        <v>51.4</v>
      </c>
      <c r="BG42" s="1">
        <v>51.1</v>
      </c>
      <c r="BH42" s="1">
        <v>50.7</v>
      </c>
      <c r="BI42" s="1">
        <v>50.3</v>
      </c>
      <c r="BJ42" s="1">
        <v>50</v>
      </c>
      <c r="BK42" s="1">
        <v>49.6</v>
      </c>
      <c r="BL42" s="1">
        <v>49.2</v>
      </c>
      <c r="BM42" s="1">
        <v>48.9</v>
      </c>
      <c r="BN42" s="1">
        <v>48.5</v>
      </c>
      <c r="BO42" s="1">
        <v>48.2</v>
      </c>
      <c r="BP42" s="1">
        <v>47.8</v>
      </c>
      <c r="BQ42" s="1">
        <v>47.5</v>
      </c>
      <c r="BR42" s="1">
        <v>47.1</v>
      </c>
      <c r="BS42" s="1">
        <v>46.8</v>
      </c>
      <c r="BU42" s="1"/>
      <c r="BV42" s="16" t="s">
        <v>384</v>
      </c>
      <c r="BW42" s="1">
        <v>3.9</v>
      </c>
      <c r="BX42" s="1">
        <v>3.8</v>
      </c>
      <c r="BY42" s="1">
        <v>3.8</v>
      </c>
      <c r="BZ42" s="1">
        <v>3.8</v>
      </c>
      <c r="CA42" s="1">
        <v>3.7</v>
      </c>
      <c r="CB42" s="1">
        <v>3.7</v>
      </c>
      <c r="CC42" s="1">
        <v>3.7</v>
      </c>
      <c r="CD42" s="1">
        <v>3.6</v>
      </c>
      <c r="CE42" s="1">
        <v>3.6</v>
      </c>
      <c r="CF42" s="1">
        <v>3.6</v>
      </c>
      <c r="CG42" s="1">
        <v>3.5</v>
      </c>
      <c r="CH42" s="1">
        <v>3.5</v>
      </c>
      <c r="CI42" s="1">
        <v>3.5</v>
      </c>
      <c r="CJ42" s="1">
        <v>3.5</v>
      </c>
      <c r="CK42" s="1">
        <v>3.4</v>
      </c>
      <c r="CL42" s="1">
        <v>3.4</v>
      </c>
      <c r="CM42" s="1">
        <v>3.4</v>
      </c>
      <c r="CN42" s="1">
        <v>3.3</v>
      </c>
      <c r="CO42" s="1">
        <v>3.3</v>
      </c>
      <c r="CP42" s="1">
        <v>3.3</v>
      </c>
      <c r="CQ42" s="1">
        <v>3.2</v>
      </c>
      <c r="CS42" s="1"/>
      <c r="CT42" s="16" t="s">
        <v>384</v>
      </c>
      <c r="CU42" s="1">
        <v>2</v>
      </c>
      <c r="CV42" s="1">
        <v>2</v>
      </c>
      <c r="CW42" s="1">
        <v>1.9</v>
      </c>
      <c r="CX42" s="1">
        <v>1.9</v>
      </c>
      <c r="CY42" s="1">
        <v>1.9</v>
      </c>
      <c r="CZ42" s="1">
        <v>1.9</v>
      </c>
      <c r="DA42" s="1">
        <v>1.8</v>
      </c>
      <c r="DB42" s="1">
        <v>1.8</v>
      </c>
      <c r="DC42" s="1">
        <v>1.8</v>
      </c>
      <c r="DD42" s="1">
        <v>1.8</v>
      </c>
      <c r="DE42" s="1">
        <v>1.7</v>
      </c>
      <c r="DF42" s="1">
        <v>1.7</v>
      </c>
      <c r="DG42" s="1">
        <v>1.7</v>
      </c>
      <c r="DH42" s="1">
        <v>1.7</v>
      </c>
      <c r="DI42" s="1">
        <v>1.7</v>
      </c>
      <c r="DJ42" s="1">
        <v>1.6</v>
      </c>
      <c r="DK42" s="1">
        <v>1.6</v>
      </c>
      <c r="DL42" s="1">
        <v>1.6</v>
      </c>
      <c r="DM42" s="1">
        <v>1.6</v>
      </c>
      <c r="DN42" s="1">
        <v>1.6</v>
      </c>
      <c r="DO42" s="1">
        <v>1.5</v>
      </c>
      <c r="DQ42" s="1"/>
      <c r="DR42" s="16" t="s">
        <v>384</v>
      </c>
      <c r="DS42" s="1">
        <v>11</v>
      </c>
      <c r="DT42" s="1">
        <v>10.9</v>
      </c>
      <c r="DU42" s="1">
        <v>10.8</v>
      </c>
      <c r="DV42" s="1">
        <v>10.8</v>
      </c>
      <c r="DW42" s="1">
        <v>10.7</v>
      </c>
      <c r="DX42" s="1">
        <v>10.6</v>
      </c>
      <c r="DY42" s="1">
        <v>10.5</v>
      </c>
      <c r="DZ42" s="1">
        <v>10.5</v>
      </c>
      <c r="EA42" s="1">
        <v>10.4</v>
      </c>
      <c r="EB42" s="1">
        <v>10.3</v>
      </c>
      <c r="EC42" s="1">
        <v>10.3</v>
      </c>
      <c r="ED42" s="1">
        <v>10.2</v>
      </c>
      <c r="EE42" s="1">
        <v>10.1</v>
      </c>
      <c r="EF42" s="1">
        <v>10</v>
      </c>
      <c r="EG42" s="1">
        <v>10</v>
      </c>
      <c r="EH42" s="1">
        <v>9.9</v>
      </c>
      <c r="EI42" s="1">
        <v>9.8</v>
      </c>
      <c r="EJ42" s="1">
        <v>9.8</v>
      </c>
      <c r="EK42" s="1">
        <v>9.7</v>
      </c>
      <c r="EL42" s="1">
        <v>9.6</v>
      </c>
      <c r="EM42" s="1">
        <v>9.6</v>
      </c>
      <c r="EO42" s="1"/>
      <c r="EP42" s="10" t="s">
        <v>384</v>
      </c>
      <c r="EQ42" s="1">
        <v>6.4</v>
      </c>
      <c r="ER42" s="1">
        <v>6.3</v>
      </c>
      <c r="ES42" s="1">
        <v>6.2</v>
      </c>
      <c r="ET42" s="1">
        <v>6.1</v>
      </c>
      <c r="EU42" s="1">
        <v>6</v>
      </c>
      <c r="EV42" s="1">
        <v>5.9</v>
      </c>
      <c r="EW42" s="1">
        <v>5.8</v>
      </c>
      <c r="EX42" s="1">
        <v>5.7</v>
      </c>
      <c r="EY42" s="1">
        <v>5.7</v>
      </c>
      <c r="EZ42" s="1">
        <v>5.6</v>
      </c>
      <c r="FA42" s="1">
        <v>5.5</v>
      </c>
      <c r="FB42" s="1">
        <v>5.4</v>
      </c>
      <c r="FC42" s="1">
        <v>5.3</v>
      </c>
      <c r="FD42" s="1">
        <v>5.3</v>
      </c>
      <c r="FE42" s="1">
        <v>5.2</v>
      </c>
      <c r="FF42" s="1">
        <v>5.1</v>
      </c>
      <c r="FG42" s="1">
        <v>5</v>
      </c>
      <c r="FH42" s="1">
        <v>4.9</v>
      </c>
      <c r="FI42" s="1">
        <v>4.9</v>
      </c>
      <c r="FJ42" s="1">
        <v>4.8</v>
      </c>
      <c r="FK42" s="1">
        <v>4.7</v>
      </c>
    </row>
    <row r="43" ht="14.5" spans="1:167">
      <c r="A43" s="1"/>
      <c r="B43" s="10" t="s">
        <v>385</v>
      </c>
      <c r="C43" s="1">
        <v>11</v>
      </c>
      <c r="D43" s="1">
        <v>10.9</v>
      </c>
      <c r="E43" s="1">
        <v>10.7</v>
      </c>
      <c r="F43" s="1">
        <v>10.6</v>
      </c>
      <c r="G43" s="1">
        <v>10.5</v>
      </c>
      <c r="H43" s="1">
        <v>10.3</v>
      </c>
      <c r="I43" s="1">
        <v>10.2</v>
      </c>
      <c r="J43" s="1">
        <v>10.1</v>
      </c>
      <c r="K43" s="1">
        <v>9.9</v>
      </c>
      <c r="L43" s="1">
        <v>9.8</v>
      </c>
      <c r="M43" s="1">
        <v>9.7</v>
      </c>
      <c r="N43" s="1">
        <v>9.6</v>
      </c>
      <c r="O43" s="1">
        <v>9.4</v>
      </c>
      <c r="P43" s="1">
        <v>9.3</v>
      </c>
      <c r="Q43" s="1">
        <v>9.2</v>
      </c>
      <c r="R43" s="1">
        <v>9.1</v>
      </c>
      <c r="S43" s="1">
        <v>9</v>
      </c>
      <c r="T43" s="1">
        <v>8.8</v>
      </c>
      <c r="U43" s="1">
        <v>8.7</v>
      </c>
      <c r="V43" s="1">
        <v>8.6</v>
      </c>
      <c r="W43" s="1">
        <v>8.5</v>
      </c>
      <c r="Y43" s="1"/>
      <c r="Z43" s="16" t="s">
        <v>385</v>
      </c>
      <c r="AA43" s="1">
        <v>27.4</v>
      </c>
      <c r="AB43" s="1">
        <v>27.3</v>
      </c>
      <c r="AC43" s="1">
        <v>27.1</v>
      </c>
      <c r="AD43" s="1">
        <v>26.9</v>
      </c>
      <c r="AE43" s="1">
        <v>26.8</v>
      </c>
      <c r="AF43" s="1">
        <v>26.6</v>
      </c>
      <c r="AG43" s="1">
        <v>26.5</v>
      </c>
      <c r="AH43" s="1">
        <v>26.4</v>
      </c>
      <c r="AI43" s="1">
        <v>26.2</v>
      </c>
      <c r="AJ43" s="1">
        <v>26.1</v>
      </c>
      <c r="AK43" s="1">
        <v>25.9</v>
      </c>
      <c r="AL43" s="1">
        <v>25.7</v>
      </c>
      <c r="AM43" s="1">
        <v>25.6</v>
      </c>
      <c r="AN43" s="1">
        <v>25.4</v>
      </c>
      <c r="AO43" s="1">
        <v>25.3</v>
      </c>
      <c r="AP43" s="1">
        <v>25.1</v>
      </c>
      <c r="AQ43" s="1">
        <v>25</v>
      </c>
      <c r="AR43" s="1">
        <v>24.8</v>
      </c>
      <c r="AS43" s="1">
        <v>24.6</v>
      </c>
      <c r="AT43" s="1">
        <v>24.5</v>
      </c>
      <c r="AU43" s="1">
        <v>24.3</v>
      </c>
      <c r="AW43" s="1"/>
      <c r="AX43" s="16" t="s">
        <v>385</v>
      </c>
      <c r="AY43" s="1">
        <v>113.1</v>
      </c>
      <c r="AZ43" s="1">
        <v>112.7</v>
      </c>
      <c r="BA43" s="1">
        <v>112.3</v>
      </c>
      <c r="BB43" s="1">
        <v>111.9</v>
      </c>
      <c r="BC43" s="1">
        <v>111.5</v>
      </c>
      <c r="BD43" s="1">
        <v>111.1</v>
      </c>
      <c r="BE43" s="1">
        <v>110.7</v>
      </c>
      <c r="BF43" s="1">
        <v>110.3</v>
      </c>
      <c r="BG43" s="1">
        <v>110</v>
      </c>
      <c r="BH43" s="1">
        <v>109.6</v>
      </c>
      <c r="BI43" s="1">
        <v>109.2</v>
      </c>
      <c r="BJ43" s="1">
        <v>108.8</v>
      </c>
      <c r="BK43" s="1">
        <v>108.4</v>
      </c>
      <c r="BL43" s="1">
        <v>108.1</v>
      </c>
      <c r="BM43" s="1">
        <v>107.7</v>
      </c>
      <c r="BN43" s="1">
        <v>107.3</v>
      </c>
      <c r="BO43" s="1">
        <v>106.9</v>
      </c>
      <c r="BP43" s="1">
        <v>106.6</v>
      </c>
      <c r="BQ43" s="1">
        <v>106.2</v>
      </c>
      <c r="BR43" s="1">
        <v>105.8</v>
      </c>
      <c r="BS43" s="1">
        <v>105.4</v>
      </c>
      <c r="BU43" s="1"/>
      <c r="BV43" s="16" t="s">
        <v>385</v>
      </c>
      <c r="BW43" s="1">
        <v>6.2</v>
      </c>
      <c r="BX43" s="1">
        <v>6.1</v>
      </c>
      <c r="BY43" s="1">
        <v>6.1</v>
      </c>
      <c r="BZ43" s="1">
        <v>6</v>
      </c>
      <c r="CA43" s="1">
        <v>6</v>
      </c>
      <c r="CB43" s="1">
        <v>5.9</v>
      </c>
      <c r="CC43" s="1">
        <v>5.8</v>
      </c>
      <c r="CD43" s="1">
        <v>5.8</v>
      </c>
      <c r="CE43" s="1">
        <v>5.7</v>
      </c>
      <c r="CF43" s="1">
        <v>5.7</v>
      </c>
      <c r="CG43" s="1">
        <v>5.6</v>
      </c>
      <c r="CH43" s="1">
        <v>5.6</v>
      </c>
      <c r="CI43" s="1">
        <v>5.5</v>
      </c>
      <c r="CJ43" s="1">
        <v>5.5</v>
      </c>
      <c r="CK43" s="1">
        <v>5.4</v>
      </c>
      <c r="CL43" s="1">
        <v>5.4</v>
      </c>
      <c r="CM43" s="1">
        <v>5.3</v>
      </c>
      <c r="CN43" s="1">
        <v>5.2</v>
      </c>
      <c r="CO43" s="1">
        <v>5.2</v>
      </c>
      <c r="CP43" s="1">
        <v>5.1</v>
      </c>
      <c r="CQ43" s="1">
        <v>5.1</v>
      </c>
      <c r="CS43" s="1"/>
      <c r="CT43" s="16" t="s">
        <v>385</v>
      </c>
      <c r="CU43" s="1">
        <v>3.6</v>
      </c>
      <c r="CV43" s="1">
        <v>3.5</v>
      </c>
      <c r="CW43" s="1">
        <v>3.5</v>
      </c>
      <c r="CX43" s="1">
        <v>3.4</v>
      </c>
      <c r="CY43" s="1">
        <v>3.4</v>
      </c>
      <c r="CZ43" s="1">
        <v>3.3</v>
      </c>
      <c r="DA43" s="1">
        <v>3.3</v>
      </c>
      <c r="DB43" s="1">
        <v>3.2</v>
      </c>
      <c r="DC43" s="1">
        <v>3.2</v>
      </c>
      <c r="DD43" s="1">
        <v>3.1</v>
      </c>
      <c r="DE43" s="1">
        <v>3.1</v>
      </c>
      <c r="DF43" s="1">
        <v>3</v>
      </c>
      <c r="DG43" s="1">
        <v>3</v>
      </c>
      <c r="DH43" s="1">
        <v>2.9</v>
      </c>
      <c r="DI43" s="1">
        <v>2.9</v>
      </c>
      <c r="DJ43" s="1">
        <v>2.8</v>
      </c>
      <c r="DK43" s="1">
        <v>2.8</v>
      </c>
      <c r="DL43" s="1">
        <v>2.7</v>
      </c>
      <c r="DM43" s="1">
        <v>2.7</v>
      </c>
      <c r="DN43" s="1">
        <v>2.6</v>
      </c>
      <c r="DO43" s="1">
        <v>2.6</v>
      </c>
      <c r="DQ43" s="1"/>
      <c r="DR43" s="16" t="s">
        <v>385</v>
      </c>
      <c r="DS43" s="1">
        <v>34</v>
      </c>
      <c r="DT43" s="1">
        <v>33.8</v>
      </c>
      <c r="DU43" s="1">
        <v>33.7</v>
      </c>
      <c r="DV43" s="1">
        <v>33.6</v>
      </c>
      <c r="DW43" s="1">
        <v>33.5</v>
      </c>
      <c r="DX43" s="1">
        <v>33.4</v>
      </c>
      <c r="DY43" s="1">
        <v>33.2</v>
      </c>
      <c r="DZ43" s="1">
        <v>33.1</v>
      </c>
      <c r="EA43" s="1">
        <v>33</v>
      </c>
      <c r="EB43" s="1">
        <v>32.9</v>
      </c>
      <c r="EC43" s="1">
        <v>32.7</v>
      </c>
      <c r="ED43" s="1">
        <v>32.6</v>
      </c>
      <c r="EE43" s="1">
        <v>32.5</v>
      </c>
      <c r="EF43" s="1">
        <v>32.4</v>
      </c>
      <c r="EG43" s="1">
        <v>32.3</v>
      </c>
      <c r="EH43" s="1">
        <v>32.2</v>
      </c>
      <c r="EI43" s="1">
        <v>32</v>
      </c>
      <c r="EJ43" s="1">
        <v>31.9</v>
      </c>
      <c r="EK43" s="1">
        <v>31.8</v>
      </c>
      <c r="EL43" s="1">
        <v>31.7</v>
      </c>
      <c r="EM43" s="1">
        <v>31.6</v>
      </c>
      <c r="EO43" s="1"/>
      <c r="EP43" s="10" t="s">
        <v>385</v>
      </c>
      <c r="EQ43" s="1">
        <v>19.2</v>
      </c>
      <c r="ER43" s="1">
        <v>19</v>
      </c>
      <c r="ES43" s="1">
        <v>18.8</v>
      </c>
      <c r="ET43" s="1">
        <v>18.6</v>
      </c>
      <c r="EU43" s="1">
        <v>18.4</v>
      </c>
      <c r="EV43" s="1">
        <v>18.2</v>
      </c>
      <c r="EW43" s="1">
        <v>18</v>
      </c>
      <c r="EX43" s="1">
        <v>17.8</v>
      </c>
      <c r="EY43" s="1">
        <v>17.6</v>
      </c>
      <c r="EZ43" s="1">
        <v>17.5</v>
      </c>
      <c r="FA43" s="1">
        <v>17.3</v>
      </c>
      <c r="FB43" s="1">
        <v>17.1</v>
      </c>
      <c r="FC43" s="1">
        <v>16.9</v>
      </c>
      <c r="FD43" s="1">
        <v>16.7</v>
      </c>
      <c r="FE43" s="1">
        <v>16.5</v>
      </c>
      <c r="FF43" s="1">
        <v>16.4</v>
      </c>
      <c r="FG43" s="1">
        <v>16.2</v>
      </c>
      <c r="FH43" s="1">
        <v>16</v>
      </c>
      <c r="FI43" s="1">
        <v>15.8</v>
      </c>
      <c r="FJ43" s="1">
        <v>15.7</v>
      </c>
      <c r="FK43" s="1">
        <v>15.5</v>
      </c>
    </row>
    <row r="44" ht="14.5" spans="1:167">
      <c r="A44" s="1"/>
      <c r="B44" s="10" t="s">
        <v>386</v>
      </c>
      <c r="C44" s="1">
        <v>7.9</v>
      </c>
      <c r="D44" s="1">
        <v>7.8</v>
      </c>
      <c r="E44" s="1">
        <v>7.7</v>
      </c>
      <c r="F44" s="1">
        <v>7.7</v>
      </c>
      <c r="G44" s="1">
        <v>7.6</v>
      </c>
      <c r="H44" s="1">
        <v>7.5</v>
      </c>
      <c r="I44" s="1">
        <v>7.4</v>
      </c>
      <c r="J44" s="1">
        <v>7.3</v>
      </c>
      <c r="K44" s="1">
        <v>7.2</v>
      </c>
      <c r="L44" s="1">
        <v>7.1</v>
      </c>
      <c r="M44" s="1">
        <v>7.1</v>
      </c>
      <c r="N44" s="1">
        <v>7</v>
      </c>
      <c r="O44" s="1">
        <v>6.9</v>
      </c>
      <c r="P44" s="1">
        <v>6.8</v>
      </c>
      <c r="Q44" s="1">
        <v>6.7</v>
      </c>
      <c r="R44" s="1">
        <v>6.7</v>
      </c>
      <c r="S44" s="1">
        <v>6.6</v>
      </c>
      <c r="T44" s="1">
        <v>6.5</v>
      </c>
      <c r="U44" s="1">
        <v>6.4</v>
      </c>
      <c r="V44" s="1">
        <v>6.4</v>
      </c>
      <c r="W44" s="1">
        <v>6.3</v>
      </c>
      <c r="Y44" s="1"/>
      <c r="Z44" s="16" t="s">
        <v>386</v>
      </c>
      <c r="AA44" s="1">
        <v>42.9</v>
      </c>
      <c r="AB44" s="1">
        <v>42.6</v>
      </c>
      <c r="AC44" s="1">
        <v>42.4</v>
      </c>
      <c r="AD44" s="1">
        <v>42.2</v>
      </c>
      <c r="AE44" s="1">
        <v>42</v>
      </c>
      <c r="AF44" s="1">
        <v>41.8</v>
      </c>
      <c r="AG44" s="1">
        <v>41.7</v>
      </c>
      <c r="AH44" s="1">
        <v>41.5</v>
      </c>
      <c r="AI44" s="1">
        <v>41.3</v>
      </c>
      <c r="AJ44" s="1">
        <v>41.1</v>
      </c>
      <c r="AK44" s="1">
        <v>40.9</v>
      </c>
      <c r="AL44" s="1">
        <v>40.7</v>
      </c>
      <c r="AM44" s="1">
        <v>40.5</v>
      </c>
      <c r="AN44" s="1">
        <v>40.3</v>
      </c>
      <c r="AO44" s="1">
        <v>40.1</v>
      </c>
      <c r="AP44" s="1">
        <v>39.9</v>
      </c>
      <c r="AQ44" s="1">
        <v>39.7</v>
      </c>
      <c r="AR44" s="1">
        <v>39.5</v>
      </c>
      <c r="AS44" s="1">
        <v>39.3</v>
      </c>
      <c r="AT44" s="1">
        <v>39.1</v>
      </c>
      <c r="AU44" s="1">
        <v>38.9</v>
      </c>
      <c r="AW44" s="1"/>
      <c r="AX44" s="16" t="s">
        <v>386</v>
      </c>
      <c r="AY44" s="1">
        <v>88.2</v>
      </c>
      <c r="AZ44" s="1">
        <v>87.9</v>
      </c>
      <c r="BA44" s="1">
        <v>87.7</v>
      </c>
      <c r="BB44" s="1">
        <v>87.5</v>
      </c>
      <c r="BC44" s="1">
        <v>87.2</v>
      </c>
      <c r="BD44" s="1">
        <v>87</v>
      </c>
      <c r="BE44" s="1">
        <v>86.7</v>
      </c>
      <c r="BF44" s="1">
        <v>86.5</v>
      </c>
      <c r="BG44" s="1">
        <v>86.3</v>
      </c>
      <c r="BH44" s="1">
        <v>86</v>
      </c>
      <c r="BI44" s="1">
        <v>85.8</v>
      </c>
      <c r="BJ44" s="1">
        <v>85.5</v>
      </c>
      <c r="BK44" s="1">
        <v>85.3</v>
      </c>
      <c r="BL44" s="1">
        <v>85.1</v>
      </c>
      <c r="BM44" s="1">
        <v>84.8</v>
      </c>
      <c r="BN44" s="1">
        <v>84.6</v>
      </c>
      <c r="BO44" s="1">
        <v>84.4</v>
      </c>
      <c r="BP44" s="1">
        <v>84.1</v>
      </c>
      <c r="BQ44" s="1">
        <v>83.9</v>
      </c>
      <c r="BR44" s="1">
        <v>83.6</v>
      </c>
      <c r="BS44" s="1">
        <v>83.4</v>
      </c>
      <c r="BU44" s="1"/>
      <c r="BV44" s="16" t="s">
        <v>386</v>
      </c>
      <c r="BW44" s="1">
        <v>6</v>
      </c>
      <c r="BX44" s="1">
        <v>6</v>
      </c>
      <c r="BY44" s="1">
        <v>5.9</v>
      </c>
      <c r="BZ44" s="1">
        <v>5.9</v>
      </c>
      <c r="CA44" s="1">
        <v>5.9</v>
      </c>
      <c r="CB44" s="1">
        <v>5.8</v>
      </c>
      <c r="CC44" s="1">
        <v>5.8</v>
      </c>
      <c r="CD44" s="1">
        <v>5.7</v>
      </c>
      <c r="CE44" s="1">
        <v>5.7</v>
      </c>
      <c r="CF44" s="1">
        <v>5.6</v>
      </c>
      <c r="CG44" s="1">
        <v>5.6</v>
      </c>
      <c r="CH44" s="1">
        <v>5.5</v>
      </c>
      <c r="CI44" s="1">
        <v>5.5</v>
      </c>
      <c r="CJ44" s="1">
        <v>5.5</v>
      </c>
      <c r="CK44" s="1">
        <v>5.4</v>
      </c>
      <c r="CL44" s="1">
        <v>5.4</v>
      </c>
      <c r="CM44" s="1">
        <v>5.3</v>
      </c>
      <c r="CN44" s="1">
        <v>5.3</v>
      </c>
      <c r="CO44" s="1">
        <v>5.2</v>
      </c>
      <c r="CP44" s="1">
        <v>5.2</v>
      </c>
      <c r="CQ44" s="1">
        <v>5.2</v>
      </c>
      <c r="CS44" s="1"/>
      <c r="CT44" s="16" t="s">
        <v>386</v>
      </c>
      <c r="CU44" s="1">
        <v>4.5</v>
      </c>
      <c r="CV44" s="1">
        <v>4.4</v>
      </c>
      <c r="CW44" s="1">
        <v>4.3</v>
      </c>
      <c r="CX44" s="1">
        <v>4.3</v>
      </c>
      <c r="CY44" s="1">
        <v>4.2</v>
      </c>
      <c r="CZ44" s="1">
        <v>4.2</v>
      </c>
      <c r="DA44" s="1">
        <v>4.1</v>
      </c>
      <c r="DB44" s="1">
        <v>4.1</v>
      </c>
      <c r="DC44" s="1">
        <v>4</v>
      </c>
      <c r="DD44" s="1">
        <v>4</v>
      </c>
      <c r="DE44" s="1">
        <v>3.9</v>
      </c>
      <c r="DF44" s="1">
        <v>3.9</v>
      </c>
      <c r="DG44" s="1">
        <v>3.8</v>
      </c>
      <c r="DH44" s="1">
        <v>3.7</v>
      </c>
      <c r="DI44" s="1">
        <v>3.7</v>
      </c>
      <c r="DJ44" s="1">
        <v>3.6</v>
      </c>
      <c r="DK44" s="1">
        <v>3.6</v>
      </c>
      <c r="DL44" s="1">
        <v>3.6</v>
      </c>
      <c r="DM44" s="1">
        <v>3.5</v>
      </c>
      <c r="DN44" s="1">
        <v>3.5</v>
      </c>
      <c r="DO44" s="1">
        <v>3.4</v>
      </c>
      <c r="DQ44" s="1"/>
      <c r="DR44" s="16" t="s">
        <v>386</v>
      </c>
      <c r="DS44" s="1">
        <v>39.3</v>
      </c>
      <c r="DT44" s="1">
        <v>39.2</v>
      </c>
      <c r="DU44" s="1">
        <v>39.1</v>
      </c>
      <c r="DV44" s="1">
        <v>38.9</v>
      </c>
      <c r="DW44" s="1">
        <v>38.8</v>
      </c>
      <c r="DX44" s="1">
        <v>38.7</v>
      </c>
      <c r="DY44" s="1">
        <v>38.6</v>
      </c>
      <c r="DZ44" s="1">
        <v>38.5</v>
      </c>
      <c r="EA44" s="1">
        <v>38.4</v>
      </c>
      <c r="EB44" s="1">
        <v>38.3</v>
      </c>
      <c r="EC44" s="1">
        <v>38.2</v>
      </c>
      <c r="ED44" s="1">
        <v>38.1</v>
      </c>
      <c r="EE44" s="1">
        <v>37.9</v>
      </c>
      <c r="EF44" s="1">
        <v>37.8</v>
      </c>
      <c r="EG44" s="1">
        <v>37.7</v>
      </c>
      <c r="EH44" s="1">
        <v>37.6</v>
      </c>
      <c r="EI44" s="1">
        <v>37.5</v>
      </c>
      <c r="EJ44" s="1">
        <v>37.4</v>
      </c>
      <c r="EK44" s="1">
        <v>37.3</v>
      </c>
      <c r="EL44" s="1">
        <v>37.2</v>
      </c>
      <c r="EM44" s="1">
        <v>37.1</v>
      </c>
      <c r="EO44" s="1"/>
      <c r="EP44" s="10" t="s">
        <v>386</v>
      </c>
      <c r="EQ44" s="1">
        <v>32.3</v>
      </c>
      <c r="ER44" s="1">
        <v>32</v>
      </c>
      <c r="ES44" s="1">
        <v>31.8</v>
      </c>
      <c r="ET44" s="1">
        <v>31.5</v>
      </c>
      <c r="EU44" s="1">
        <v>31.2</v>
      </c>
      <c r="EV44" s="1">
        <v>31</v>
      </c>
      <c r="EW44" s="1">
        <v>30.7</v>
      </c>
      <c r="EX44" s="1">
        <v>30.4</v>
      </c>
      <c r="EY44" s="1">
        <v>30.2</v>
      </c>
      <c r="EZ44" s="1">
        <v>30</v>
      </c>
      <c r="FA44" s="1">
        <v>29.7</v>
      </c>
      <c r="FB44" s="1">
        <v>29.4</v>
      </c>
      <c r="FC44" s="1">
        <v>29.2</v>
      </c>
      <c r="FD44" s="1">
        <v>28.9</v>
      </c>
      <c r="FE44" s="1">
        <v>28.7</v>
      </c>
      <c r="FF44" s="1">
        <v>28.4</v>
      </c>
      <c r="FG44" s="1">
        <v>28.2</v>
      </c>
      <c r="FH44" s="1">
        <v>27.9</v>
      </c>
      <c r="FI44" s="1">
        <v>27.7</v>
      </c>
      <c r="FJ44" s="1">
        <v>27.5</v>
      </c>
      <c r="FK44" s="1">
        <v>27.2</v>
      </c>
    </row>
    <row r="45" ht="14.5" spans="1:167">
      <c r="A45" s="1"/>
      <c r="B45" s="10" t="s">
        <v>387</v>
      </c>
      <c r="C45" s="1">
        <v>20.8</v>
      </c>
      <c r="D45" s="1">
        <v>20.6</v>
      </c>
      <c r="E45" s="1">
        <v>20.4</v>
      </c>
      <c r="F45" s="1">
        <v>20.3</v>
      </c>
      <c r="G45" s="1">
        <v>20.1</v>
      </c>
      <c r="H45" s="1">
        <v>20</v>
      </c>
      <c r="I45" s="1">
        <v>19.8</v>
      </c>
      <c r="J45" s="1">
        <v>19.7</v>
      </c>
      <c r="K45" s="1">
        <v>19.5</v>
      </c>
      <c r="L45" s="1">
        <v>19.4</v>
      </c>
      <c r="M45" s="1">
        <v>19.2</v>
      </c>
      <c r="N45" s="1">
        <v>19.1</v>
      </c>
      <c r="O45" s="1">
        <v>18.9</v>
      </c>
      <c r="P45" s="1">
        <v>18.8</v>
      </c>
      <c r="Q45" s="1">
        <v>18.6</v>
      </c>
      <c r="R45" s="1">
        <v>18.5</v>
      </c>
      <c r="S45" s="1">
        <v>18.3</v>
      </c>
      <c r="T45" s="1">
        <v>18.2</v>
      </c>
      <c r="U45" s="1">
        <v>18.1</v>
      </c>
      <c r="V45" s="1">
        <v>17.9</v>
      </c>
      <c r="W45" s="1">
        <v>17.8</v>
      </c>
      <c r="Y45" s="1"/>
      <c r="Z45" s="16" t="s">
        <v>387</v>
      </c>
      <c r="AA45" s="1">
        <v>94.8</v>
      </c>
      <c r="AB45" s="1">
        <v>94.5</v>
      </c>
      <c r="AC45" s="1">
        <v>94.2</v>
      </c>
      <c r="AD45" s="1">
        <v>94</v>
      </c>
      <c r="AE45" s="1">
        <v>93.7</v>
      </c>
      <c r="AF45" s="1">
        <v>93.4</v>
      </c>
      <c r="AG45" s="1">
        <v>93.2</v>
      </c>
      <c r="AH45" s="1">
        <v>92.9</v>
      </c>
      <c r="AI45" s="1">
        <v>92.7</v>
      </c>
      <c r="AJ45" s="1">
        <v>92.4</v>
      </c>
      <c r="AK45" s="1">
        <v>92.1</v>
      </c>
      <c r="AL45" s="1">
        <v>91.9</v>
      </c>
      <c r="AM45" s="1">
        <v>91.6</v>
      </c>
      <c r="AN45" s="1">
        <v>91.3</v>
      </c>
      <c r="AO45" s="1">
        <v>91</v>
      </c>
      <c r="AP45" s="1">
        <v>90.7</v>
      </c>
      <c r="AQ45" s="1">
        <v>90.4</v>
      </c>
      <c r="AR45" s="1">
        <v>90.2</v>
      </c>
      <c r="AS45" s="1">
        <v>89.9</v>
      </c>
      <c r="AT45" s="1">
        <v>89.6</v>
      </c>
      <c r="AU45" s="1">
        <v>89.3</v>
      </c>
      <c r="AW45" s="1"/>
      <c r="AX45" s="16" t="s">
        <v>387</v>
      </c>
      <c r="AY45" s="1">
        <v>216.4</v>
      </c>
      <c r="AZ45" s="1">
        <v>216</v>
      </c>
      <c r="BA45" s="1">
        <v>215.6</v>
      </c>
      <c r="BB45" s="1">
        <v>215.3</v>
      </c>
      <c r="BC45" s="1">
        <v>214.9</v>
      </c>
      <c r="BD45" s="1">
        <v>214.5</v>
      </c>
      <c r="BE45" s="1">
        <v>214.2</v>
      </c>
      <c r="BF45" s="1">
        <v>213.8</v>
      </c>
      <c r="BG45" s="1">
        <v>213.4</v>
      </c>
      <c r="BH45" s="1">
        <v>213</v>
      </c>
      <c r="BI45" s="1">
        <v>212.7</v>
      </c>
      <c r="BJ45" s="1">
        <v>212.3</v>
      </c>
      <c r="BK45" s="1">
        <v>211.9</v>
      </c>
      <c r="BL45" s="1">
        <v>211.6</v>
      </c>
      <c r="BM45" s="1">
        <v>211.2</v>
      </c>
      <c r="BN45" s="1">
        <v>210.8</v>
      </c>
      <c r="BO45" s="1">
        <v>210.5</v>
      </c>
      <c r="BP45" s="1">
        <v>210.1</v>
      </c>
      <c r="BQ45" s="1">
        <v>209.7</v>
      </c>
      <c r="BR45" s="1">
        <v>209.4</v>
      </c>
      <c r="BS45" s="1">
        <v>209</v>
      </c>
      <c r="BU45" s="1"/>
      <c r="BV45" s="16" t="s">
        <v>387</v>
      </c>
      <c r="BW45" s="1">
        <v>7.1</v>
      </c>
      <c r="BX45" s="1">
        <v>7</v>
      </c>
      <c r="BY45" s="1">
        <v>7</v>
      </c>
      <c r="BZ45" s="1">
        <v>7</v>
      </c>
      <c r="CA45" s="1">
        <v>6.9</v>
      </c>
      <c r="CB45" s="1">
        <v>6.9</v>
      </c>
      <c r="CC45" s="1">
        <v>6.9</v>
      </c>
      <c r="CD45" s="1">
        <v>6.8</v>
      </c>
      <c r="CE45" s="1">
        <v>6.8</v>
      </c>
      <c r="CF45" s="1">
        <v>6.8</v>
      </c>
      <c r="CG45" s="1">
        <v>6.7</v>
      </c>
      <c r="CH45" s="1">
        <v>6.7</v>
      </c>
      <c r="CI45" s="1">
        <v>6.7</v>
      </c>
      <c r="CJ45" s="1">
        <v>6.6</v>
      </c>
      <c r="CK45" s="1">
        <v>6.6</v>
      </c>
      <c r="CL45" s="1">
        <v>6.6</v>
      </c>
      <c r="CM45" s="1">
        <v>6.5</v>
      </c>
      <c r="CN45" s="1">
        <v>6.5</v>
      </c>
      <c r="CO45" s="1">
        <v>6.5</v>
      </c>
      <c r="CP45" s="1">
        <v>6.4</v>
      </c>
      <c r="CQ45" s="1">
        <v>6.4</v>
      </c>
      <c r="CS45" s="1"/>
      <c r="CT45" s="16" t="s">
        <v>387</v>
      </c>
      <c r="CU45" s="1">
        <v>6.7</v>
      </c>
      <c r="CV45" s="1">
        <v>6.6</v>
      </c>
      <c r="CW45" s="1">
        <v>6.6</v>
      </c>
      <c r="CX45" s="1">
        <v>6.5</v>
      </c>
      <c r="CY45" s="1">
        <v>6.5</v>
      </c>
      <c r="CZ45" s="1">
        <v>6.4</v>
      </c>
      <c r="DA45" s="1">
        <v>6.4</v>
      </c>
      <c r="DB45" s="1">
        <v>6.3</v>
      </c>
      <c r="DC45" s="1">
        <v>6.3</v>
      </c>
      <c r="DD45" s="1">
        <v>6.2</v>
      </c>
      <c r="DE45" s="1">
        <v>6.2</v>
      </c>
      <c r="DF45" s="1">
        <v>6.1</v>
      </c>
      <c r="DG45" s="1">
        <v>6.1</v>
      </c>
      <c r="DH45" s="1">
        <v>6</v>
      </c>
      <c r="DI45" s="1">
        <v>6</v>
      </c>
      <c r="DJ45" s="1">
        <v>5.9</v>
      </c>
      <c r="DK45" s="1">
        <v>5.9</v>
      </c>
      <c r="DL45" s="1">
        <v>5.8</v>
      </c>
      <c r="DM45" s="1">
        <v>5.8</v>
      </c>
      <c r="DN45" s="1">
        <v>5.7</v>
      </c>
      <c r="DO45" s="1">
        <v>5.7</v>
      </c>
      <c r="DQ45" s="1"/>
      <c r="DR45" s="16" t="s">
        <v>387</v>
      </c>
      <c r="DS45" s="1">
        <v>27</v>
      </c>
      <c r="DT45" s="1">
        <v>26.9</v>
      </c>
      <c r="DU45" s="1">
        <v>26.9</v>
      </c>
      <c r="DV45" s="1">
        <v>26.8</v>
      </c>
      <c r="DW45" s="1">
        <v>26.8</v>
      </c>
      <c r="DX45" s="1">
        <v>26.7</v>
      </c>
      <c r="DY45" s="1">
        <v>26.7</v>
      </c>
      <c r="DZ45" s="1">
        <v>26.6</v>
      </c>
      <c r="EA45" s="1">
        <v>26.6</v>
      </c>
      <c r="EB45" s="1">
        <v>26.5</v>
      </c>
      <c r="EC45" s="1">
        <v>26.5</v>
      </c>
      <c r="ED45" s="1">
        <v>26.4</v>
      </c>
      <c r="EE45" s="1">
        <v>26.4</v>
      </c>
      <c r="EF45" s="1">
        <v>26.3</v>
      </c>
      <c r="EG45" s="1">
        <v>26.3</v>
      </c>
      <c r="EH45" s="1">
        <v>26.2</v>
      </c>
      <c r="EI45" s="1">
        <v>26.2</v>
      </c>
      <c r="EJ45" s="1">
        <v>26.1</v>
      </c>
      <c r="EK45" s="1">
        <v>26.1</v>
      </c>
      <c r="EL45" s="1">
        <v>26</v>
      </c>
      <c r="EM45" s="1">
        <v>26</v>
      </c>
      <c r="EO45" s="1"/>
      <c r="EP45" s="10" t="s">
        <v>387</v>
      </c>
      <c r="EQ45" s="1">
        <v>77.2</v>
      </c>
      <c r="ER45" s="1">
        <v>76.8</v>
      </c>
      <c r="ES45" s="1">
        <v>76.3</v>
      </c>
      <c r="ET45" s="1">
        <v>76</v>
      </c>
      <c r="EU45" s="1">
        <v>75.6</v>
      </c>
      <c r="EV45" s="1">
        <v>75.2</v>
      </c>
      <c r="EW45" s="1">
        <v>74.8</v>
      </c>
      <c r="EX45" s="1">
        <v>74.4</v>
      </c>
      <c r="EY45" s="1">
        <v>74</v>
      </c>
      <c r="EZ45" s="1">
        <v>73.6</v>
      </c>
      <c r="FA45" s="1">
        <v>73.2</v>
      </c>
      <c r="FB45" s="1">
        <v>72.8</v>
      </c>
      <c r="FC45" s="1">
        <v>72.4</v>
      </c>
      <c r="FD45" s="1">
        <v>72.1</v>
      </c>
      <c r="FE45" s="1">
        <v>71.7</v>
      </c>
      <c r="FF45" s="1">
        <v>71.3</v>
      </c>
      <c r="FG45" s="1">
        <v>70.9</v>
      </c>
      <c r="FH45" s="1">
        <v>70.5</v>
      </c>
      <c r="FI45" s="1">
        <v>70.1</v>
      </c>
      <c r="FJ45" s="1">
        <v>69.7</v>
      </c>
      <c r="FK45" s="1">
        <v>69.4</v>
      </c>
    </row>
    <row r="46" ht="14.5" spans="1:167">
      <c r="A46" s="1"/>
      <c r="B46" s="16" t="s">
        <v>388</v>
      </c>
      <c r="C46" s="1">
        <v>7.6</v>
      </c>
      <c r="D46" s="1">
        <v>7.6</v>
      </c>
      <c r="E46" s="1">
        <v>7.5</v>
      </c>
      <c r="F46" s="1">
        <v>7.5</v>
      </c>
      <c r="G46" s="1">
        <v>7.5</v>
      </c>
      <c r="H46" s="1">
        <v>7.5</v>
      </c>
      <c r="I46" s="1">
        <v>7.4</v>
      </c>
      <c r="J46" s="1">
        <v>7.4</v>
      </c>
      <c r="K46" s="1">
        <v>7.4</v>
      </c>
      <c r="L46" s="1">
        <v>7.4</v>
      </c>
      <c r="M46" s="1">
        <v>7.3</v>
      </c>
      <c r="N46" s="1">
        <v>7.3</v>
      </c>
      <c r="O46" s="1">
        <v>7.3</v>
      </c>
      <c r="P46" s="1">
        <v>7.3</v>
      </c>
      <c r="Q46" s="1">
        <v>7.3</v>
      </c>
      <c r="R46" s="1">
        <v>7.2</v>
      </c>
      <c r="S46" s="1">
        <v>7.2</v>
      </c>
      <c r="T46" s="1">
        <v>7.2</v>
      </c>
      <c r="U46" s="1">
        <v>7.2</v>
      </c>
      <c r="V46" s="1">
        <v>7.1</v>
      </c>
      <c r="W46" s="1">
        <v>7.1</v>
      </c>
      <c r="Y46" s="1"/>
      <c r="Z46" s="16" t="s">
        <v>388</v>
      </c>
      <c r="AA46" s="1">
        <v>33.5</v>
      </c>
      <c r="AB46" s="1">
        <v>33.5</v>
      </c>
      <c r="AC46" s="1">
        <v>33.4</v>
      </c>
      <c r="AD46" s="1">
        <v>33.4</v>
      </c>
      <c r="AE46" s="1">
        <v>33.4</v>
      </c>
      <c r="AF46" s="1">
        <v>33.3</v>
      </c>
      <c r="AG46" s="1">
        <v>33.3</v>
      </c>
      <c r="AH46" s="1">
        <v>33.2</v>
      </c>
      <c r="AI46" s="1">
        <v>33.2</v>
      </c>
      <c r="AJ46" s="1">
        <v>33.2</v>
      </c>
      <c r="AK46" s="1">
        <v>33.1</v>
      </c>
      <c r="AL46" s="1">
        <v>33.1</v>
      </c>
      <c r="AM46" s="1">
        <v>33.1</v>
      </c>
      <c r="AN46" s="1">
        <v>33</v>
      </c>
      <c r="AO46" s="1">
        <v>33</v>
      </c>
      <c r="AP46" s="1">
        <v>32.9</v>
      </c>
      <c r="AQ46" s="1">
        <v>32.9</v>
      </c>
      <c r="AR46" s="1">
        <v>32.8</v>
      </c>
      <c r="AS46" s="1">
        <v>32.8</v>
      </c>
      <c r="AT46" s="1">
        <v>32.8</v>
      </c>
      <c r="AU46" s="1">
        <v>32.7</v>
      </c>
      <c r="AW46" s="1"/>
      <c r="AX46" s="16" t="s">
        <v>388</v>
      </c>
      <c r="AY46" s="1">
        <v>70.3</v>
      </c>
      <c r="AZ46" s="1">
        <v>70.3</v>
      </c>
      <c r="BA46" s="1">
        <v>70.2</v>
      </c>
      <c r="BB46" s="1">
        <v>70.2</v>
      </c>
      <c r="BC46" s="1">
        <v>70.2</v>
      </c>
      <c r="BD46" s="1">
        <v>70.1</v>
      </c>
      <c r="BE46" s="1">
        <v>70.1</v>
      </c>
      <c r="BF46" s="1">
        <v>70</v>
      </c>
      <c r="BG46" s="1">
        <v>70</v>
      </c>
      <c r="BH46" s="1">
        <v>69.9</v>
      </c>
      <c r="BI46" s="1">
        <v>69.9</v>
      </c>
      <c r="BJ46" s="1">
        <v>69.8</v>
      </c>
      <c r="BK46" s="1">
        <v>69.8</v>
      </c>
      <c r="BL46" s="1">
        <v>69.7</v>
      </c>
      <c r="BM46" s="1">
        <v>69.7</v>
      </c>
      <c r="BN46" s="1">
        <v>69.6</v>
      </c>
      <c r="BO46" s="1">
        <v>69.6</v>
      </c>
      <c r="BP46" s="1">
        <v>69.5</v>
      </c>
      <c r="BQ46" s="1">
        <v>69.5</v>
      </c>
      <c r="BR46" s="1">
        <v>69.4</v>
      </c>
      <c r="BS46" s="1">
        <v>69.4</v>
      </c>
      <c r="BU46" s="1"/>
      <c r="BV46" s="16" t="s">
        <v>388</v>
      </c>
      <c r="BW46" s="1">
        <v>2.4</v>
      </c>
      <c r="BX46" s="1">
        <v>2.4</v>
      </c>
      <c r="BY46" s="1">
        <v>2.4</v>
      </c>
      <c r="BZ46" s="1">
        <v>2.4</v>
      </c>
      <c r="CA46" s="1">
        <v>2.4</v>
      </c>
      <c r="CB46" s="1">
        <v>2.4</v>
      </c>
      <c r="CC46" s="1">
        <v>2.4</v>
      </c>
      <c r="CD46" s="1">
        <v>2.4</v>
      </c>
      <c r="CE46" s="1">
        <v>2.4</v>
      </c>
      <c r="CF46" s="1">
        <v>2.4</v>
      </c>
      <c r="CG46" s="1">
        <v>2.4</v>
      </c>
      <c r="CH46" s="1">
        <v>2.4</v>
      </c>
      <c r="CI46" s="1">
        <v>2.4</v>
      </c>
      <c r="CJ46" s="1">
        <v>2.4</v>
      </c>
      <c r="CK46" s="1">
        <v>2.4</v>
      </c>
      <c r="CL46" s="1">
        <v>2.3</v>
      </c>
      <c r="CM46" s="1">
        <v>2.3</v>
      </c>
      <c r="CN46" s="1">
        <v>2.3</v>
      </c>
      <c r="CO46" s="1">
        <v>2.3</v>
      </c>
      <c r="CP46" s="1">
        <v>2.3</v>
      </c>
      <c r="CQ46" s="1">
        <v>2.3</v>
      </c>
      <c r="CS46" s="1"/>
      <c r="CT46" s="16" t="s">
        <v>388</v>
      </c>
      <c r="CU46" s="1">
        <v>2.6</v>
      </c>
      <c r="CV46" s="1">
        <v>2.6</v>
      </c>
      <c r="CW46" s="1">
        <v>2.6</v>
      </c>
      <c r="CX46" s="1">
        <v>2.6</v>
      </c>
      <c r="CY46" s="1">
        <v>2.6</v>
      </c>
      <c r="CZ46" s="1">
        <v>2.5</v>
      </c>
      <c r="DA46" s="1">
        <v>2.5</v>
      </c>
      <c r="DB46" s="1">
        <v>2.5</v>
      </c>
      <c r="DC46" s="1">
        <v>2.5</v>
      </c>
      <c r="DD46" s="1">
        <v>2.5</v>
      </c>
      <c r="DE46" s="1">
        <v>2.5</v>
      </c>
      <c r="DF46" s="1">
        <v>2.5</v>
      </c>
      <c r="DG46" s="1">
        <v>2.5</v>
      </c>
      <c r="DH46" s="1">
        <v>2.5</v>
      </c>
      <c r="DI46" s="1">
        <v>2.5</v>
      </c>
      <c r="DJ46" s="1">
        <v>2.5</v>
      </c>
      <c r="DK46" s="1">
        <v>2.5</v>
      </c>
      <c r="DL46" s="1">
        <v>2.4</v>
      </c>
      <c r="DM46" s="1">
        <v>2.4</v>
      </c>
      <c r="DN46" s="1">
        <v>2.4</v>
      </c>
      <c r="DO46" s="1">
        <v>2.4</v>
      </c>
      <c r="DQ46" s="1"/>
      <c r="DR46" s="16" t="s">
        <v>388</v>
      </c>
      <c r="DS46" s="1">
        <v>17.8</v>
      </c>
      <c r="DT46" s="1">
        <v>17.8</v>
      </c>
      <c r="DU46" s="1">
        <v>17.8</v>
      </c>
      <c r="DV46" s="1">
        <v>17.8</v>
      </c>
      <c r="DW46" s="1">
        <v>17.8</v>
      </c>
      <c r="DX46" s="1">
        <v>17.8</v>
      </c>
      <c r="DY46" s="1">
        <v>17.7</v>
      </c>
      <c r="DZ46" s="1">
        <v>17.7</v>
      </c>
      <c r="EA46" s="1">
        <v>17.7</v>
      </c>
      <c r="EB46" s="1">
        <v>17.7</v>
      </c>
      <c r="EC46" s="1">
        <v>17.7</v>
      </c>
      <c r="ED46" s="1">
        <v>17.7</v>
      </c>
      <c r="EE46" s="1">
        <v>17.7</v>
      </c>
      <c r="EF46" s="1">
        <v>17.7</v>
      </c>
      <c r="EG46" s="1">
        <v>17.6</v>
      </c>
      <c r="EH46" s="1">
        <v>17.6</v>
      </c>
      <c r="EI46" s="1">
        <v>17.6</v>
      </c>
      <c r="EJ46" s="1">
        <v>17.6</v>
      </c>
      <c r="EK46" s="1">
        <v>17.6</v>
      </c>
      <c r="EL46" s="1">
        <v>17.6</v>
      </c>
      <c r="EM46" s="1">
        <v>17.6</v>
      </c>
      <c r="EO46" s="1"/>
      <c r="EP46" s="16" t="s">
        <v>388</v>
      </c>
      <c r="EQ46" s="1">
        <v>32.2</v>
      </c>
      <c r="ER46" s="1">
        <v>32.1</v>
      </c>
      <c r="ES46" s="1">
        <v>32</v>
      </c>
      <c r="ET46" s="1">
        <v>32</v>
      </c>
      <c r="EU46" s="1">
        <v>31.9</v>
      </c>
      <c r="EV46" s="1">
        <v>31.8</v>
      </c>
      <c r="EW46" s="1">
        <v>31.8</v>
      </c>
      <c r="EX46" s="1">
        <v>31.7</v>
      </c>
      <c r="EY46" s="1">
        <v>31.6</v>
      </c>
      <c r="EZ46" s="1">
        <v>31.6</v>
      </c>
      <c r="FA46" s="1">
        <v>31.5</v>
      </c>
      <c r="FB46" s="1">
        <v>31.4</v>
      </c>
      <c r="FC46" s="1">
        <v>31.4</v>
      </c>
      <c r="FD46" s="1">
        <v>31.3</v>
      </c>
      <c r="FE46" s="1">
        <v>31.2</v>
      </c>
      <c r="FF46" s="1">
        <v>31.1</v>
      </c>
      <c r="FG46" s="1">
        <v>31.1</v>
      </c>
      <c r="FH46" s="1">
        <v>31</v>
      </c>
      <c r="FI46" s="1">
        <v>30.9</v>
      </c>
      <c r="FJ46" s="1">
        <v>30.9</v>
      </c>
      <c r="FK46" s="1">
        <v>30.8</v>
      </c>
    </row>
    <row r="47" ht="14.5" spans="1:167">
      <c r="A47" s="1"/>
      <c r="B47" s="16" t="s">
        <v>389</v>
      </c>
      <c r="C47" s="1">
        <v>0</v>
      </c>
      <c r="D47" s="1">
        <v>1.2</v>
      </c>
      <c r="E47" s="1">
        <v>2.5</v>
      </c>
      <c r="F47" s="1">
        <v>4.1</v>
      </c>
      <c r="G47" s="1">
        <v>6.3</v>
      </c>
      <c r="H47" s="1">
        <v>8.3</v>
      </c>
      <c r="I47" s="1">
        <v>8.3</v>
      </c>
      <c r="J47" s="1">
        <v>8.3</v>
      </c>
      <c r="K47" s="1">
        <v>8.3</v>
      </c>
      <c r="L47" s="1">
        <v>8.3</v>
      </c>
      <c r="M47" s="1">
        <v>8.3</v>
      </c>
      <c r="N47" s="1">
        <v>8.3</v>
      </c>
      <c r="O47" s="1">
        <v>8.3</v>
      </c>
      <c r="P47" s="1">
        <v>8.3</v>
      </c>
      <c r="Q47" s="1">
        <v>8.2</v>
      </c>
      <c r="R47" s="1">
        <v>8.2</v>
      </c>
      <c r="S47" s="1">
        <v>8.2</v>
      </c>
      <c r="T47" s="1">
        <v>8.2</v>
      </c>
      <c r="U47" s="1">
        <v>8.2</v>
      </c>
      <c r="V47" s="1">
        <v>8.2</v>
      </c>
      <c r="W47" s="1">
        <v>8.2</v>
      </c>
      <c r="Y47" s="1"/>
      <c r="Z47" s="16" t="s">
        <v>389</v>
      </c>
      <c r="AA47" s="1">
        <v>0</v>
      </c>
      <c r="AB47" s="1">
        <v>3.1</v>
      </c>
      <c r="AC47" s="1">
        <v>6.6</v>
      </c>
      <c r="AD47" s="1">
        <v>10.7</v>
      </c>
      <c r="AE47" s="1">
        <v>15.3</v>
      </c>
      <c r="AF47" s="1">
        <v>22.2</v>
      </c>
      <c r="AG47" s="1">
        <v>22.2</v>
      </c>
      <c r="AH47" s="1">
        <v>22.2</v>
      </c>
      <c r="AI47" s="1">
        <v>22.2</v>
      </c>
      <c r="AJ47" s="1">
        <v>22.2</v>
      </c>
      <c r="AK47" s="1">
        <v>22.2</v>
      </c>
      <c r="AL47" s="1">
        <v>22.2</v>
      </c>
      <c r="AM47" s="1">
        <v>22.2</v>
      </c>
      <c r="AN47" s="1">
        <v>22.2</v>
      </c>
      <c r="AO47" s="1">
        <v>22.1</v>
      </c>
      <c r="AP47" s="1">
        <v>22.1</v>
      </c>
      <c r="AQ47" s="1">
        <v>22.1</v>
      </c>
      <c r="AR47" s="1">
        <v>22.1</v>
      </c>
      <c r="AS47" s="1">
        <v>22.1</v>
      </c>
      <c r="AT47" s="1">
        <v>22.1</v>
      </c>
      <c r="AU47" s="1">
        <v>22.1</v>
      </c>
      <c r="AW47" s="1"/>
      <c r="AX47" s="16" t="s">
        <v>389</v>
      </c>
      <c r="AY47" s="1">
        <v>0</v>
      </c>
      <c r="AZ47" s="1">
        <v>21.9</v>
      </c>
      <c r="BA47" s="1">
        <v>42.2</v>
      </c>
      <c r="BB47" s="1">
        <v>60.9</v>
      </c>
      <c r="BC47" s="1">
        <v>81.5</v>
      </c>
      <c r="BD47" s="1">
        <v>100.2</v>
      </c>
      <c r="BE47" s="1">
        <v>100.2</v>
      </c>
      <c r="BF47" s="1">
        <v>100.2</v>
      </c>
      <c r="BG47" s="1">
        <v>100.2</v>
      </c>
      <c r="BH47" s="1">
        <v>100.2</v>
      </c>
      <c r="BI47" s="1">
        <v>100.1</v>
      </c>
      <c r="BJ47" s="1">
        <v>100.1</v>
      </c>
      <c r="BK47" s="1">
        <v>100.1</v>
      </c>
      <c r="BL47" s="1">
        <v>100.1</v>
      </c>
      <c r="BM47" s="1">
        <v>100.1</v>
      </c>
      <c r="BN47" s="1">
        <v>100.1</v>
      </c>
      <c r="BO47" s="1">
        <v>100</v>
      </c>
      <c r="BP47" s="1">
        <v>100</v>
      </c>
      <c r="BQ47" s="1">
        <v>100</v>
      </c>
      <c r="BR47" s="1">
        <v>100</v>
      </c>
      <c r="BS47" s="1">
        <v>100</v>
      </c>
      <c r="BU47" s="1"/>
      <c r="BV47" s="16" t="s">
        <v>389</v>
      </c>
      <c r="BW47" s="1">
        <v>0</v>
      </c>
      <c r="BX47" s="1">
        <v>0.3</v>
      </c>
      <c r="BY47" s="1">
        <v>0.8</v>
      </c>
      <c r="BZ47" s="1">
        <v>1.2</v>
      </c>
      <c r="CA47" s="1">
        <v>1.6</v>
      </c>
      <c r="CB47" s="1">
        <v>2.1</v>
      </c>
      <c r="CC47" s="1">
        <v>2.1</v>
      </c>
      <c r="CD47" s="1">
        <v>2.1</v>
      </c>
      <c r="CE47" s="1">
        <v>2.1</v>
      </c>
      <c r="CF47" s="1">
        <v>2.1</v>
      </c>
      <c r="CG47" s="1">
        <v>2.1</v>
      </c>
      <c r="CH47" s="1">
        <v>2.1</v>
      </c>
      <c r="CI47" s="1">
        <v>2.1</v>
      </c>
      <c r="CJ47" s="1">
        <v>2.1</v>
      </c>
      <c r="CK47" s="1">
        <v>2.1</v>
      </c>
      <c r="CL47" s="1">
        <v>2.1</v>
      </c>
      <c r="CM47" s="1">
        <v>2.1</v>
      </c>
      <c r="CN47" s="1">
        <v>2.1</v>
      </c>
      <c r="CO47" s="1">
        <v>2.1</v>
      </c>
      <c r="CP47" s="1">
        <v>2.1</v>
      </c>
      <c r="CQ47" s="1">
        <v>2.1</v>
      </c>
      <c r="CS47" s="1"/>
      <c r="CT47" s="16" t="s">
        <v>389</v>
      </c>
      <c r="CU47" s="1">
        <v>0</v>
      </c>
      <c r="CV47" s="1">
        <v>0.6</v>
      </c>
      <c r="CW47" s="1">
        <v>1.3</v>
      </c>
      <c r="CX47" s="1">
        <v>2.3</v>
      </c>
      <c r="CY47" s="1">
        <v>3.1</v>
      </c>
      <c r="CZ47" s="1">
        <v>4</v>
      </c>
      <c r="DA47" s="1">
        <v>4</v>
      </c>
      <c r="DB47" s="1">
        <v>4</v>
      </c>
      <c r="DC47" s="1">
        <v>4</v>
      </c>
      <c r="DD47" s="1">
        <v>4</v>
      </c>
      <c r="DE47" s="1">
        <v>4</v>
      </c>
      <c r="DF47" s="1">
        <v>4</v>
      </c>
      <c r="DG47" s="1">
        <v>4</v>
      </c>
      <c r="DH47" s="1">
        <v>4</v>
      </c>
      <c r="DI47" s="1">
        <v>4</v>
      </c>
      <c r="DJ47" s="1">
        <v>4</v>
      </c>
      <c r="DK47" s="1">
        <v>4</v>
      </c>
      <c r="DL47" s="1">
        <v>4</v>
      </c>
      <c r="DM47" s="1">
        <v>4</v>
      </c>
      <c r="DN47" s="1">
        <v>4</v>
      </c>
      <c r="DO47" s="1">
        <v>3.9</v>
      </c>
      <c r="DQ47" s="1"/>
      <c r="DR47" s="16" t="s">
        <v>389</v>
      </c>
      <c r="DS47" s="1">
        <v>0</v>
      </c>
      <c r="DT47" s="1">
        <v>3.9</v>
      </c>
      <c r="DU47" s="1">
        <v>8.8</v>
      </c>
      <c r="DV47" s="1">
        <v>14.1</v>
      </c>
      <c r="DW47" s="1">
        <v>20</v>
      </c>
      <c r="DX47" s="1">
        <v>25.7</v>
      </c>
      <c r="DY47" s="1">
        <v>25.7</v>
      </c>
      <c r="DZ47" s="1">
        <v>25.7</v>
      </c>
      <c r="EA47" s="1">
        <v>25.7</v>
      </c>
      <c r="EB47" s="1">
        <v>25.7</v>
      </c>
      <c r="EC47" s="1">
        <v>25.7</v>
      </c>
      <c r="ED47" s="1">
        <v>25.7</v>
      </c>
      <c r="EE47" s="1">
        <v>25.7</v>
      </c>
      <c r="EF47" s="1">
        <v>25.7</v>
      </c>
      <c r="EG47" s="1">
        <v>25.7</v>
      </c>
      <c r="EH47" s="1">
        <v>25.6</v>
      </c>
      <c r="EI47" s="1">
        <v>25.6</v>
      </c>
      <c r="EJ47" s="1">
        <v>25.6</v>
      </c>
      <c r="EK47" s="1">
        <v>25.6</v>
      </c>
      <c r="EL47" s="1">
        <v>25.6</v>
      </c>
      <c r="EM47" s="1">
        <v>25.6</v>
      </c>
      <c r="EO47" s="1"/>
      <c r="EP47" s="16" t="s">
        <v>389</v>
      </c>
      <c r="EQ47" s="1">
        <v>0</v>
      </c>
      <c r="ER47" s="1">
        <v>3.6</v>
      </c>
      <c r="ES47" s="1">
        <v>7.8</v>
      </c>
      <c r="ET47" s="1">
        <v>13.3</v>
      </c>
      <c r="EU47" s="1">
        <v>19.7</v>
      </c>
      <c r="EV47" s="1">
        <v>26.8</v>
      </c>
      <c r="EW47" s="1">
        <v>26.8</v>
      </c>
      <c r="EX47" s="1">
        <v>26.8</v>
      </c>
      <c r="EY47" s="1">
        <v>26.7</v>
      </c>
      <c r="EZ47" s="1">
        <v>26.7</v>
      </c>
      <c r="FA47" s="1">
        <v>26.7</v>
      </c>
      <c r="FB47" s="1">
        <v>26.7</v>
      </c>
      <c r="FC47" s="1">
        <v>26.7</v>
      </c>
      <c r="FD47" s="1">
        <v>26.7</v>
      </c>
      <c r="FE47" s="1">
        <v>26.7</v>
      </c>
      <c r="FF47" s="1">
        <v>26.7</v>
      </c>
      <c r="FG47" s="1">
        <v>26.6</v>
      </c>
      <c r="FH47" s="1">
        <v>26.6</v>
      </c>
      <c r="FI47" s="1">
        <v>26.6</v>
      </c>
      <c r="FJ47" s="1">
        <v>26.6</v>
      </c>
      <c r="FK47" s="1">
        <v>26.6</v>
      </c>
    </row>
    <row r="48" ht="14.5" spans="1:167">
      <c r="A48" s="1"/>
      <c r="B48" s="16" t="s">
        <v>390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2.2</v>
      </c>
      <c r="J48" s="1">
        <v>4.3</v>
      </c>
      <c r="K48" s="1">
        <v>6.5</v>
      </c>
      <c r="L48" s="1">
        <v>8.7</v>
      </c>
      <c r="M48" s="1">
        <v>10.8</v>
      </c>
      <c r="N48" s="1">
        <v>10.8</v>
      </c>
      <c r="O48" s="1">
        <v>10.8</v>
      </c>
      <c r="P48" s="1">
        <v>10.8</v>
      </c>
      <c r="Q48" s="1">
        <v>10.8</v>
      </c>
      <c r="R48" s="1">
        <v>10.8</v>
      </c>
      <c r="S48" s="1">
        <v>10.8</v>
      </c>
      <c r="T48" s="1">
        <v>10.8</v>
      </c>
      <c r="U48" s="1">
        <v>10.8</v>
      </c>
      <c r="V48" s="1">
        <v>10.8</v>
      </c>
      <c r="W48" s="1">
        <v>10.8</v>
      </c>
      <c r="Y48" s="1"/>
      <c r="Z48" s="16" t="s">
        <v>390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7.4</v>
      </c>
      <c r="AH48" s="1">
        <v>14.2</v>
      </c>
      <c r="AI48" s="1">
        <v>21.5</v>
      </c>
      <c r="AJ48" s="1">
        <v>29</v>
      </c>
      <c r="AK48" s="1">
        <v>36</v>
      </c>
      <c r="AL48" s="1">
        <v>36</v>
      </c>
      <c r="AM48" s="1">
        <v>36</v>
      </c>
      <c r="AN48" s="1">
        <v>36</v>
      </c>
      <c r="AO48" s="1">
        <v>35.9</v>
      </c>
      <c r="AP48" s="1">
        <v>35.9</v>
      </c>
      <c r="AQ48" s="1">
        <v>35.9</v>
      </c>
      <c r="AR48" s="1">
        <v>35.9</v>
      </c>
      <c r="AS48" s="1">
        <v>35.9</v>
      </c>
      <c r="AT48" s="1">
        <v>35.9</v>
      </c>
      <c r="AU48" s="1">
        <v>35.9</v>
      </c>
      <c r="AW48" s="1"/>
      <c r="AX48" s="16" t="s">
        <v>390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18.3</v>
      </c>
      <c r="BF48" s="1">
        <v>35.1</v>
      </c>
      <c r="BG48" s="1">
        <v>51.1</v>
      </c>
      <c r="BH48" s="1">
        <v>65.6</v>
      </c>
      <c r="BI48" s="1">
        <v>79.8</v>
      </c>
      <c r="BJ48" s="1">
        <v>79.8</v>
      </c>
      <c r="BK48" s="1">
        <v>79.8</v>
      </c>
      <c r="BL48" s="1">
        <v>79.8</v>
      </c>
      <c r="BM48" s="1">
        <v>79.8</v>
      </c>
      <c r="BN48" s="1">
        <v>79.7</v>
      </c>
      <c r="BO48" s="1">
        <v>79.7</v>
      </c>
      <c r="BP48" s="1">
        <v>79.7</v>
      </c>
      <c r="BQ48" s="1">
        <v>79.7</v>
      </c>
      <c r="BR48" s="1">
        <v>79.7</v>
      </c>
      <c r="BS48" s="1">
        <v>79.7</v>
      </c>
      <c r="BU48" s="1"/>
      <c r="BV48" s="16" t="s">
        <v>390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0.6</v>
      </c>
      <c r="CD48" s="1">
        <v>1.2</v>
      </c>
      <c r="CE48" s="1">
        <v>2</v>
      </c>
      <c r="CF48" s="1">
        <v>2.7</v>
      </c>
      <c r="CG48" s="1">
        <v>3.5</v>
      </c>
      <c r="CH48" s="1">
        <v>3.5</v>
      </c>
      <c r="CI48" s="1">
        <v>3.5</v>
      </c>
      <c r="CJ48" s="1">
        <v>3.5</v>
      </c>
      <c r="CK48" s="1">
        <v>3.5</v>
      </c>
      <c r="CL48" s="1">
        <v>3.5</v>
      </c>
      <c r="CM48" s="1">
        <v>3.5</v>
      </c>
      <c r="CN48" s="1">
        <v>3.5</v>
      </c>
      <c r="CO48" s="1">
        <v>3.5</v>
      </c>
      <c r="CP48" s="1">
        <v>3.5</v>
      </c>
      <c r="CQ48" s="1">
        <v>3.5</v>
      </c>
      <c r="CS48" s="1"/>
      <c r="CT48" s="16" t="s">
        <v>390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0.9</v>
      </c>
      <c r="DB48" s="1">
        <v>1.8</v>
      </c>
      <c r="DC48" s="1">
        <v>2.9</v>
      </c>
      <c r="DD48" s="1">
        <v>3.8</v>
      </c>
      <c r="DE48" s="1">
        <v>4.6</v>
      </c>
      <c r="DF48" s="1">
        <v>4.6</v>
      </c>
      <c r="DG48" s="1">
        <v>4.6</v>
      </c>
      <c r="DH48" s="1">
        <v>4.6</v>
      </c>
      <c r="DI48" s="1">
        <v>4.6</v>
      </c>
      <c r="DJ48" s="1">
        <v>4.6</v>
      </c>
      <c r="DK48" s="1">
        <v>4.6</v>
      </c>
      <c r="DL48" s="1">
        <v>4.6</v>
      </c>
      <c r="DM48" s="1">
        <v>4.6</v>
      </c>
      <c r="DN48" s="1">
        <v>4.6</v>
      </c>
      <c r="DO48" s="1">
        <v>4.6</v>
      </c>
      <c r="DQ48" s="1"/>
      <c r="DR48" s="16" t="s">
        <v>390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5.7</v>
      </c>
      <c r="DZ48" s="1">
        <v>12.5</v>
      </c>
      <c r="EA48" s="1">
        <v>19.7</v>
      </c>
      <c r="EB48" s="1">
        <v>24.8</v>
      </c>
      <c r="EC48" s="1">
        <v>30.4</v>
      </c>
      <c r="ED48" s="1">
        <v>30.4</v>
      </c>
      <c r="EE48" s="1">
        <v>30.4</v>
      </c>
      <c r="EF48" s="1">
        <v>30.4</v>
      </c>
      <c r="EG48" s="1">
        <v>30.4</v>
      </c>
      <c r="EH48" s="1">
        <v>30.4</v>
      </c>
      <c r="EI48" s="1">
        <v>30.4</v>
      </c>
      <c r="EJ48" s="1">
        <v>30.4</v>
      </c>
      <c r="EK48" s="1">
        <v>30.4</v>
      </c>
      <c r="EL48" s="1">
        <v>30.4</v>
      </c>
      <c r="EM48" s="1">
        <v>30.4</v>
      </c>
      <c r="EO48" s="1"/>
      <c r="EP48" s="16" t="s">
        <v>390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7.4</v>
      </c>
      <c r="EX48" s="1">
        <v>15.4</v>
      </c>
      <c r="EY48" s="1">
        <v>22.1</v>
      </c>
      <c r="EZ48" s="1">
        <v>29.2</v>
      </c>
      <c r="FA48" s="1">
        <v>35</v>
      </c>
      <c r="FB48" s="1">
        <v>35</v>
      </c>
      <c r="FC48" s="1">
        <v>35</v>
      </c>
      <c r="FD48" s="1">
        <v>35</v>
      </c>
      <c r="FE48" s="1">
        <v>35</v>
      </c>
      <c r="FF48" s="1">
        <v>35</v>
      </c>
      <c r="FG48" s="1">
        <v>35</v>
      </c>
      <c r="FH48" s="1">
        <v>35</v>
      </c>
      <c r="FI48" s="1">
        <v>35</v>
      </c>
      <c r="FJ48" s="1">
        <v>35</v>
      </c>
      <c r="FK48" s="1">
        <v>35</v>
      </c>
    </row>
    <row r="49" ht="14.5" spans="1:167">
      <c r="A49" s="1"/>
      <c r="B49" s="16" t="s">
        <v>391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2.2</v>
      </c>
      <c r="O49" s="1">
        <v>4.6</v>
      </c>
      <c r="P49" s="1">
        <v>6.6</v>
      </c>
      <c r="Q49" s="1">
        <v>8.2</v>
      </c>
      <c r="R49" s="1">
        <v>9.7</v>
      </c>
      <c r="S49" s="1">
        <v>9.7</v>
      </c>
      <c r="T49" s="1">
        <v>9.7</v>
      </c>
      <c r="U49" s="1">
        <v>9.7</v>
      </c>
      <c r="V49" s="1">
        <v>9.7</v>
      </c>
      <c r="W49" s="1">
        <v>9.7</v>
      </c>
      <c r="Y49" s="1"/>
      <c r="Z49" s="16" t="s">
        <v>391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6.8</v>
      </c>
      <c r="AM49" s="1">
        <v>13.1</v>
      </c>
      <c r="AN49" s="1">
        <v>18.5</v>
      </c>
      <c r="AO49" s="1">
        <v>23.7</v>
      </c>
      <c r="AP49" s="1">
        <v>28.6</v>
      </c>
      <c r="AQ49" s="1">
        <v>28.6</v>
      </c>
      <c r="AR49" s="1">
        <v>28.6</v>
      </c>
      <c r="AS49" s="1">
        <v>28.6</v>
      </c>
      <c r="AT49" s="1">
        <v>28.6</v>
      </c>
      <c r="AU49" s="1">
        <v>28.6</v>
      </c>
      <c r="AW49" s="1"/>
      <c r="AX49" s="16" t="s">
        <v>391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14.1</v>
      </c>
      <c r="BK49" s="1">
        <v>28.3</v>
      </c>
      <c r="BL49" s="1">
        <v>43.6</v>
      </c>
      <c r="BM49" s="1">
        <v>58.1</v>
      </c>
      <c r="BN49" s="1">
        <v>70.7</v>
      </c>
      <c r="BO49" s="1">
        <v>70.7</v>
      </c>
      <c r="BP49" s="1">
        <v>70.7</v>
      </c>
      <c r="BQ49" s="1">
        <v>70.7</v>
      </c>
      <c r="BR49" s="1">
        <v>70.7</v>
      </c>
      <c r="BS49" s="1">
        <v>70.7</v>
      </c>
      <c r="BU49" s="1"/>
      <c r="BV49" s="16" t="s">
        <v>391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1.1</v>
      </c>
      <c r="CI49" s="1">
        <v>2</v>
      </c>
      <c r="CJ49" s="1">
        <v>3.1</v>
      </c>
      <c r="CK49" s="1">
        <v>4.4</v>
      </c>
      <c r="CL49" s="1">
        <v>5.5</v>
      </c>
      <c r="CM49" s="1">
        <v>5.5</v>
      </c>
      <c r="CN49" s="1">
        <v>5.5</v>
      </c>
      <c r="CO49" s="1">
        <v>5.5</v>
      </c>
      <c r="CP49" s="1">
        <v>5.5</v>
      </c>
      <c r="CQ49" s="1">
        <v>5.5</v>
      </c>
      <c r="CS49" s="1"/>
      <c r="CT49" s="16" t="s">
        <v>391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1</v>
      </c>
      <c r="DG49" s="1">
        <v>2.3</v>
      </c>
      <c r="DH49" s="1">
        <v>3.9</v>
      </c>
      <c r="DI49" s="1">
        <v>5.7</v>
      </c>
      <c r="DJ49" s="1">
        <v>7.1</v>
      </c>
      <c r="DK49" s="1">
        <v>7.1</v>
      </c>
      <c r="DL49" s="1">
        <v>7.1</v>
      </c>
      <c r="DM49" s="1">
        <v>7.1</v>
      </c>
      <c r="DN49" s="1">
        <v>7.1</v>
      </c>
      <c r="DO49" s="1">
        <v>7.1</v>
      </c>
      <c r="DQ49" s="1"/>
      <c r="DR49" s="16" t="s">
        <v>391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5.4</v>
      </c>
      <c r="EE49" s="1">
        <v>11.7</v>
      </c>
      <c r="EF49" s="1">
        <v>19.5</v>
      </c>
      <c r="EG49" s="1">
        <v>28.1</v>
      </c>
      <c r="EH49" s="1">
        <v>38.3</v>
      </c>
      <c r="EI49" s="1">
        <v>38.3</v>
      </c>
      <c r="EJ49" s="1">
        <v>38.3</v>
      </c>
      <c r="EK49" s="1">
        <v>38.3</v>
      </c>
      <c r="EL49" s="1">
        <v>38.3</v>
      </c>
      <c r="EM49" s="1">
        <v>38.3</v>
      </c>
      <c r="EO49" s="1"/>
      <c r="EP49" s="16" t="s">
        <v>391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6</v>
      </c>
      <c r="FC49" s="1">
        <v>12.1</v>
      </c>
      <c r="FD49" s="1">
        <v>17.4</v>
      </c>
      <c r="FE49" s="1">
        <v>23</v>
      </c>
      <c r="FF49" s="1">
        <v>28.5</v>
      </c>
      <c r="FG49" s="1">
        <v>28.5</v>
      </c>
      <c r="FH49" s="1">
        <v>28.5</v>
      </c>
      <c r="FI49" s="1">
        <v>28.5</v>
      </c>
      <c r="FJ49" s="1">
        <v>28.5</v>
      </c>
      <c r="FK49" s="1">
        <v>28.5</v>
      </c>
    </row>
    <row r="50" ht="14.5" spans="1:167">
      <c r="A50" s="1"/>
      <c r="B50" s="16" t="s">
        <v>392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1.6</v>
      </c>
      <c r="T50" s="1">
        <v>3.3</v>
      </c>
      <c r="U50" s="1">
        <v>5.2</v>
      </c>
      <c r="V50" s="1">
        <v>7.1</v>
      </c>
      <c r="W50" s="1">
        <v>9.1</v>
      </c>
      <c r="Y50" s="1"/>
      <c r="Z50" s="16" t="s">
        <v>392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5.1</v>
      </c>
      <c r="AR50" s="1">
        <v>10.8</v>
      </c>
      <c r="AS50" s="1">
        <v>16.5</v>
      </c>
      <c r="AT50" s="1">
        <v>22.1</v>
      </c>
      <c r="AU50" s="1">
        <v>27.9</v>
      </c>
      <c r="AW50" s="1"/>
      <c r="AX50" s="16" t="s">
        <v>392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13.9</v>
      </c>
      <c r="BP50" s="1">
        <v>30.4</v>
      </c>
      <c r="BQ50" s="1">
        <v>49.6</v>
      </c>
      <c r="BR50" s="1">
        <v>64.8</v>
      </c>
      <c r="BS50" s="1">
        <v>82</v>
      </c>
      <c r="BU50" s="1"/>
      <c r="BV50" s="16" t="s">
        <v>392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1.1</v>
      </c>
      <c r="CN50" s="1">
        <v>2.2</v>
      </c>
      <c r="CO50" s="1">
        <v>3.6</v>
      </c>
      <c r="CP50" s="1">
        <v>5</v>
      </c>
      <c r="CQ50" s="1">
        <v>6.3</v>
      </c>
      <c r="CS50" s="1"/>
      <c r="CT50" s="16" t="s">
        <v>392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1.1</v>
      </c>
      <c r="DL50" s="1">
        <v>2.3</v>
      </c>
      <c r="DM50" s="1">
        <v>3.3</v>
      </c>
      <c r="DN50" s="1">
        <v>4</v>
      </c>
      <c r="DO50" s="1">
        <v>4.6</v>
      </c>
      <c r="DQ50" s="1"/>
      <c r="DR50" s="16" t="s">
        <v>392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8.1</v>
      </c>
      <c r="EJ50" s="1">
        <v>14.9</v>
      </c>
      <c r="EK50" s="1">
        <v>22.2</v>
      </c>
      <c r="EL50" s="1">
        <v>29.5</v>
      </c>
      <c r="EM50" s="1">
        <v>36.1</v>
      </c>
      <c r="EO50" s="1"/>
      <c r="EP50" s="16" t="s">
        <v>392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6.4</v>
      </c>
      <c r="FH50" s="1">
        <v>12.7</v>
      </c>
      <c r="FI50" s="1">
        <v>18.9</v>
      </c>
      <c r="FJ50" s="1">
        <v>25.1</v>
      </c>
      <c r="FK50" s="1">
        <v>31.6</v>
      </c>
    </row>
    <row r="51" ht="14.5" spans="1:16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</row>
    <row r="52" ht="14.5" spans="1:167">
      <c r="A52" s="1"/>
      <c r="B52" s="9" t="s">
        <v>274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Y52" s="1"/>
      <c r="Z52" s="9" t="s">
        <v>274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1"/>
      <c r="AX52" s="9" t="s">
        <v>274</v>
      </c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U52" s="1"/>
      <c r="BV52" s="9" t="s">
        <v>274</v>
      </c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S52" s="1"/>
      <c r="CT52" s="9" t="s">
        <v>274</v>
      </c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Q52" s="1"/>
      <c r="DR52" s="9" t="s">
        <v>274</v>
      </c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O52" s="1"/>
      <c r="EP52" s="9" t="s">
        <v>274</v>
      </c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</row>
    <row r="53" ht="14.5" spans="1:167">
      <c r="A53" s="1"/>
      <c r="B53" s="10" t="s">
        <v>383</v>
      </c>
      <c r="C53" s="1">
        <v>15.8</v>
      </c>
      <c r="D53" s="1">
        <v>15.4</v>
      </c>
      <c r="E53" s="1">
        <v>15</v>
      </c>
      <c r="F53" s="1">
        <v>14.5</v>
      </c>
      <c r="G53" s="1">
        <v>13.9</v>
      </c>
      <c r="H53" s="1">
        <v>13.4</v>
      </c>
      <c r="I53" s="1">
        <v>12.9</v>
      </c>
      <c r="J53" s="1">
        <v>12.4</v>
      </c>
      <c r="K53" s="1">
        <v>11.9</v>
      </c>
      <c r="L53" s="1">
        <v>11.5</v>
      </c>
      <c r="M53" s="1">
        <v>11.1</v>
      </c>
      <c r="N53" s="1">
        <v>10.7</v>
      </c>
      <c r="O53" s="1">
        <v>10.2</v>
      </c>
      <c r="P53" s="1">
        <v>9.9</v>
      </c>
      <c r="Q53" s="1">
        <v>9.6</v>
      </c>
      <c r="R53" s="1">
        <v>9.3</v>
      </c>
      <c r="S53" s="1">
        <v>9.1</v>
      </c>
      <c r="T53" s="1">
        <v>8.8</v>
      </c>
      <c r="U53" s="1">
        <v>8.5</v>
      </c>
      <c r="V53" s="1">
        <v>8.2</v>
      </c>
      <c r="W53" s="1">
        <v>8</v>
      </c>
      <c r="Y53" s="1"/>
      <c r="Z53" s="16" t="s">
        <v>383</v>
      </c>
      <c r="AA53" s="1">
        <v>9.7</v>
      </c>
      <c r="AB53" s="1">
        <v>9.5</v>
      </c>
      <c r="AC53" s="1">
        <v>9.4</v>
      </c>
      <c r="AD53" s="1">
        <v>9.2</v>
      </c>
      <c r="AE53" s="1">
        <v>9</v>
      </c>
      <c r="AF53" s="1">
        <v>8.7</v>
      </c>
      <c r="AG53" s="1">
        <v>8.4</v>
      </c>
      <c r="AH53" s="1">
        <v>8.2</v>
      </c>
      <c r="AI53" s="1">
        <v>8</v>
      </c>
      <c r="AJ53" s="1">
        <v>7.7</v>
      </c>
      <c r="AK53" s="1">
        <v>7.5</v>
      </c>
      <c r="AL53" s="1">
        <v>7.3</v>
      </c>
      <c r="AM53" s="1">
        <v>7.1</v>
      </c>
      <c r="AN53" s="1">
        <v>7</v>
      </c>
      <c r="AO53" s="1">
        <v>6.8</v>
      </c>
      <c r="AP53" s="1">
        <v>6.7</v>
      </c>
      <c r="AQ53" s="1">
        <v>6.5</v>
      </c>
      <c r="AR53" s="1">
        <v>6.4</v>
      </c>
      <c r="AS53" s="1">
        <v>6.3</v>
      </c>
      <c r="AT53" s="1">
        <v>6.1</v>
      </c>
      <c r="AU53" s="1">
        <v>6</v>
      </c>
      <c r="AW53" s="1"/>
      <c r="AX53" s="16" t="s">
        <v>383</v>
      </c>
      <c r="AY53" s="1">
        <v>13.3</v>
      </c>
      <c r="AZ53" s="1">
        <v>12.8</v>
      </c>
      <c r="BA53" s="1">
        <v>12.3</v>
      </c>
      <c r="BB53" s="1">
        <v>11.9</v>
      </c>
      <c r="BC53" s="1">
        <v>11.5</v>
      </c>
      <c r="BD53" s="1">
        <v>11.2</v>
      </c>
      <c r="BE53" s="1">
        <v>10.8</v>
      </c>
      <c r="BF53" s="1">
        <v>10.5</v>
      </c>
      <c r="BG53" s="1">
        <v>10.2</v>
      </c>
      <c r="BH53" s="1">
        <v>10</v>
      </c>
      <c r="BI53" s="1">
        <v>9.7</v>
      </c>
      <c r="BJ53" s="1">
        <v>9.5</v>
      </c>
      <c r="BK53" s="1">
        <v>9.3</v>
      </c>
      <c r="BL53" s="1">
        <v>9</v>
      </c>
      <c r="BM53" s="1">
        <v>8.8</v>
      </c>
      <c r="BN53" s="1">
        <v>8.6</v>
      </c>
      <c r="BO53" s="1">
        <v>8.5</v>
      </c>
      <c r="BP53" s="1">
        <v>8.2</v>
      </c>
      <c r="BQ53" s="1">
        <v>8</v>
      </c>
      <c r="BR53" s="1">
        <v>7.8</v>
      </c>
      <c r="BS53" s="1">
        <v>7.6</v>
      </c>
      <c r="BU53" s="1"/>
      <c r="BV53" s="16" t="s">
        <v>383</v>
      </c>
      <c r="BW53" s="1">
        <v>10.6</v>
      </c>
      <c r="BX53" s="1">
        <v>10.2</v>
      </c>
      <c r="BY53" s="1">
        <v>9.9</v>
      </c>
      <c r="BZ53" s="1">
        <v>9.6</v>
      </c>
      <c r="CA53" s="1">
        <v>9.2</v>
      </c>
      <c r="CB53" s="1">
        <v>8.9</v>
      </c>
      <c r="CC53" s="1">
        <v>8.6</v>
      </c>
      <c r="CD53" s="1">
        <v>8.2</v>
      </c>
      <c r="CE53" s="1">
        <v>7.8</v>
      </c>
      <c r="CF53" s="1">
        <v>7.5</v>
      </c>
      <c r="CG53" s="1">
        <v>7.1</v>
      </c>
      <c r="CH53" s="1">
        <v>6.8</v>
      </c>
      <c r="CI53" s="1">
        <v>6.4</v>
      </c>
      <c r="CJ53" s="1">
        <v>6.1</v>
      </c>
      <c r="CK53" s="1">
        <v>5.7</v>
      </c>
      <c r="CL53" s="1">
        <v>5.4</v>
      </c>
      <c r="CM53" s="1">
        <v>5.1</v>
      </c>
      <c r="CN53" s="1">
        <v>4.9</v>
      </c>
      <c r="CO53" s="1">
        <v>4.6</v>
      </c>
      <c r="CP53" s="1">
        <v>4.3</v>
      </c>
      <c r="CQ53" s="1">
        <v>4.1</v>
      </c>
      <c r="CS53" s="1"/>
      <c r="CT53" s="16" t="s">
        <v>383</v>
      </c>
      <c r="CU53" s="1">
        <v>11.5</v>
      </c>
      <c r="CV53" s="1">
        <v>11.1</v>
      </c>
      <c r="CW53" s="1">
        <v>10.7</v>
      </c>
      <c r="CX53" s="1">
        <v>10.1</v>
      </c>
      <c r="CY53" s="1">
        <v>9.7</v>
      </c>
      <c r="CZ53" s="1">
        <v>9.2</v>
      </c>
      <c r="DA53" s="1">
        <v>8.8</v>
      </c>
      <c r="DB53" s="1">
        <v>8.3</v>
      </c>
      <c r="DC53" s="1">
        <v>7.9</v>
      </c>
      <c r="DD53" s="1">
        <v>7.5</v>
      </c>
      <c r="DE53" s="1">
        <v>7.2</v>
      </c>
      <c r="DF53" s="1">
        <v>6.9</v>
      </c>
      <c r="DG53" s="1">
        <v>6.5</v>
      </c>
      <c r="DH53" s="1">
        <v>6.1</v>
      </c>
      <c r="DI53" s="1">
        <v>5.6</v>
      </c>
      <c r="DJ53" s="1">
        <v>5.3</v>
      </c>
      <c r="DK53" s="1">
        <v>5.1</v>
      </c>
      <c r="DL53" s="1">
        <v>4.8</v>
      </c>
      <c r="DM53" s="1">
        <v>4.6</v>
      </c>
      <c r="DN53" s="1">
        <v>4.4</v>
      </c>
      <c r="DO53" s="1">
        <v>4.3</v>
      </c>
      <c r="DQ53" s="1"/>
      <c r="DR53" s="16" t="s">
        <v>383</v>
      </c>
      <c r="DS53" s="1">
        <v>4.1</v>
      </c>
      <c r="DT53" s="1">
        <v>3.9</v>
      </c>
      <c r="DU53" s="1">
        <v>3.7</v>
      </c>
      <c r="DV53" s="1">
        <v>3.6</v>
      </c>
      <c r="DW53" s="1">
        <v>3.4</v>
      </c>
      <c r="DX53" s="1">
        <v>3.2</v>
      </c>
      <c r="DY53" s="1">
        <v>3</v>
      </c>
      <c r="DZ53" s="1">
        <v>2.9</v>
      </c>
      <c r="EA53" s="1">
        <v>2.7</v>
      </c>
      <c r="EB53" s="1">
        <v>2.6</v>
      </c>
      <c r="EC53" s="1">
        <v>2.5</v>
      </c>
      <c r="ED53" s="1">
        <v>2.4</v>
      </c>
      <c r="EE53" s="1">
        <v>2.3</v>
      </c>
      <c r="EF53" s="1">
        <v>2.2</v>
      </c>
      <c r="EG53" s="1">
        <v>2</v>
      </c>
      <c r="EH53" s="1">
        <v>1.9</v>
      </c>
      <c r="EI53" s="1">
        <v>1.8</v>
      </c>
      <c r="EJ53" s="1">
        <v>1.7</v>
      </c>
      <c r="EK53" s="1">
        <v>1.7</v>
      </c>
      <c r="EL53" s="1">
        <v>1.6</v>
      </c>
      <c r="EM53" s="1">
        <v>1.5</v>
      </c>
      <c r="EO53" s="1"/>
      <c r="EP53" s="10" t="s">
        <v>383</v>
      </c>
      <c r="EQ53" s="1">
        <v>3.4</v>
      </c>
      <c r="ER53" s="1">
        <v>3.3</v>
      </c>
      <c r="ES53" s="1">
        <v>3.1</v>
      </c>
      <c r="ET53" s="1">
        <v>3</v>
      </c>
      <c r="EU53" s="1">
        <v>2.9</v>
      </c>
      <c r="EV53" s="1">
        <v>2.7</v>
      </c>
      <c r="EW53" s="1">
        <v>2.6</v>
      </c>
      <c r="EX53" s="1">
        <v>2.4</v>
      </c>
      <c r="EY53" s="1">
        <v>2.3</v>
      </c>
      <c r="EZ53" s="1">
        <v>2.2</v>
      </c>
      <c r="FA53" s="1">
        <v>2.1</v>
      </c>
      <c r="FB53" s="1">
        <v>2</v>
      </c>
      <c r="FC53" s="1">
        <v>1.9</v>
      </c>
      <c r="FD53" s="1">
        <v>1.9</v>
      </c>
      <c r="FE53" s="1">
        <v>1.8</v>
      </c>
      <c r="FF53" s="1">
        <v>1.7</v>
      </c>
      <c r="FG53" s="1">
        <v>1.6</v>
      </c>
      <c r="FH53" s="1">
        <v>1.6</v>
      </c>
      <c r="FI53" s="1">
        <v>1.5</v>
      </c>
      <c r="FJ53" s="1">
        <v>1.5</v>
      </c>
      <c r="FK53" s="1">
        <v>1.4</v>
      </c>
    </row>
    <row r="54" ht="14.5" spans="1:167">
      <c r="A54" s="1"/>
      <c r="B54" s="10" t="s">
        <v>384</v>
      </c>
      <c r="C54" s="1">
        <v>8.2</v>
      </c>
      <c r="D54" s="1">
        <v>8</v>
      </c>
      <c r="E54" s="1">
        <v>7.8</v>
      </c>
      <c r="F54" s="1">
        <v>7.5</v>
      </c>
      <c r="G54" s="1">
        <v>7.2</v>
      </c>
      <c r="H54" s="1">
        <v>7</v>
      </c>
      <c r="I54" s="1">
        <v>6.7</v>
      </c>
      <c r="J54" s="1">
        <v>6.5</v>
      </c>
      <c r="K54" s="1">
        <v>6.2</v>
      </c>
      <c r="L54" s="1">
        <v>6</v>
      </c>
      <c r="M54" s="1">
        <v>5.8</v>
      </c>
      <c r="N54" s="1">
        <v>5.6</v>
      </c>
      <c r="O54" s="1">
        <v>5.3</v>
      </c>
      <c r="P54" s="1">
        <v>5.2</v>
      </c>
      <c r="Q54" s="1">
        <v>5</v>
      </c>
      <c r="R54" s="1">
        <v>4.9</v>
      </c>
      <c r="S54" s="1">
        <v>4.7</v>
      </c>
      <c r="T54" s="1">
        <v>4.6</v>
      </c>
      <c r="U54" s="1">
        <v>4.4</v>
      </c>
      <c r="V54" s="1">
        <v>4.3</v>
      </c>
      <c r="W54" s="1">
        <v>4.2</v>
      </c>
      <c r="Y54" s="1"/>
      <c r="Z54" s="16" t="s">
        <v>384</v>
      </c>
      <c r="AA54" s="1">
        <v>6.3</v>
      </c>
      <c r="AB54" s="1">
        <v>6.2</v>
      </c>
      <c r="AC54" s="1">
        <v>6</v>
      </c>
      <c r="AD54" s="1">
        <v>5.9</v>
      </c>
      <c r="AE54" s="1">
        <v>5.8</v>
      </c>
      <c r="AF54" s="1">
        <v>5.6</v>
      </c>
      <c r="AG54" s="1">
        <v>5.4</v>
      </c>
      <c r="AH54" s="1">
        <v>5.3</v>
      </c>
      <c r="AI54" s="1">
        <v>5.1</v>
      </c>
      <c r="AJ54" s="1">
        <v>5</v>
      </c>
      <c r="AK54" s="1">
        <v>4.8</v>
      </c>
      <c r="AL54" s="1">
        <v>4.7</v>
      </c>
      <c r="AM54" s="1">
        <v>4.6</v>
      </c>
      <c r="AN54" s="1">
        <v>4.5</v>
      </c>
      <c r="AO54" s="1">
        <v>4.4</v>
      </c>
      <c r="AP54" s="1">
        <v>4.3</v>
      </c>
      <c r="AQ54" s="1">
        <v>4.2</v>
      </c>
      <c r="AR54" s="1">
        <v>4.1</v>
      </c>
      <c r="AS54" s="1">
        <v>4</v>
      </c>
      <c r="AT54" s="1">
        <v>3.9</v>
      </c>
      <c r="AU54" s="1">
        <v>3.8</v>
      </c>
      <c r="AW54" s="1"/>
      <c r="AX54" s="16" t="s">
        <v>384</v>
      </c>
      <c r="AY54" s="1">
        <v>8.7</v>
      </c>
      <c r="AZ54" s="1">
        <v>8.3</v>
      </c>
      <c r="BA54" s="1">
        <v>8</v>
      </c>
      <c r="BB54" s="1">
        <v>7.8</v>
      </c>
      <c r="BC54" s="1">
        <v>7.5</v>
      </c>
      <c r="BD54" s="1">
        <v>7.3</v>
      </c>
      <c r="BE54" s="1">
        <v>7.1</v>
      </c>
      <c r="BF54" s="1">
        <v>6.9</v>
      </c>
      <c r="BG54" s="1">
        <v>6.7</v>
      </c>
      <c r="BH54" s="1">
        <v>6.6</v>
      </c>
      <c r="BI54" s="1">
        <v>6.4</v>
      </c>
      <c r="BJ54" s="1">
        <v>6.3</v>
      </c>
      <c r="BK54" s="1">
        <v>6.1</v>
      </c>
      <c r="BL54" s="1">
        <v>6</v>
      </c>
      <c r="BM54" s="1">
        <v>5.9</v>
      </c>
      <c r="BN54" s="1">
        <v>5.7</v>
      </c>
      <c r="BO54" s="1">
        <v>5.6</v>
      </c>
      <c r="BP54" s="1">
        <v>5.5</v>
      </c>
      <c r="BQ54" s="1">
        <v>5.3</v>
      </c>
      <c r="BR54" s="1">
        <v>5.2</v>
      </c>
      <c r="BS54" s="1">
        <v>5.1</v>
      </c>
      <c r="BU54" s="1"/>
      <c r="BV54" s="16" t="s">
        <v>384</v>
      </c>
      <c r="BW54" s="1">
        <v>13.6</v>
      </c>
      <c r="BX54" s="1">
        <v>13.4</v>
      </c>
      <c r="BY54" s="1">
        <v>13.2</v>
      </c>
      <c r="BZ54" s="1">
        <v>13</v>
      </c>
      <c r="CA54" s="1">
        <v>12.9</v>
      </c>
      <c r="CB54" s="1">
        <v>12.6</v>
      </c>
      <c r="CC54" s="1">
        <v>12.4</v>
      </c>
      <c r="CD54" s="1">
        <v>12.1</v>
      </c>
      <c r="CE54" s="1">
        <v>11.8</v>
      </c>
      <c r="CF54" s="1">
        <v>11.5</v>
      </c>
      <c r="CG54" s="1">
        <v>11.2</v>
      </c>
      <c r="CH54" s="1">
        <v>10.8</v>
      </c>
      <c r="CI54" s="1">
        <v>10.5</v>
      </c>
      <c r="CJ54" s="1">
        <v>10.1</v>
      </c>
      <c r="CK54" s="1">
        <v>9.7</v>
      </c>
      <c r="CL54" s="1">
        <v>9.4</v>
      </c>
      <c r="CM54" s="1">
        <v>9.1</v>
      </c>
      <c r="CN54" s="1">
        <v>8.8</v>
      </c>
      <c r="CO54" s="1">
        <v>8.5</v>
      </c>
      <c r="CP54" s="1">
        <v>8.1</v>
      </c>
      <c r="CQ54" s="1">
        <v>7.8</v>
      </c>
      <c r="CS54" s="1"/>
      <c r="CT54" s="16" t="s">
        <v>384</v>
      </c>
      <c r="CU54" s="1">
        <v>9.1</v>
      </c>
      <c r="CV54" s="1">
        <v>8.8</v>
      </c>
      <c r="CW54" s="1">
        <v>8.5</v>
      </c>
      <c r="CX54" s="1">
        <v>8.2</v>
      </c>
      <c r="CY54" s="1">
        <v>7.9</v>
      </c>
      <c r="CZ54" s="1">
        <v>7.6</v>
      </c>
      <c r="DA54" s="1">
        <v>7.3</v>
      </c>
      <c r="DB54" s="1">
        <v>7</v>
      </c>
      <c r="DC54" s="1">
        <v>6.7</v>
      </c>
      <c r="DD54" s="1">
        <v>6.4</v>
      </c>
      <c r="DE54" s="1">
        <v>6.2</v>
      </c>
      <c r="DF54" s="1">
        <v>6</v>
      </c>
      <c r="DG54" s="1">
        <v>5.7</v>
      </c>
      <c r="DH54" s="1">
        <v>5.4</v>
      </c>
      <c r="DI54" s="1">
        <v>5.1</v>
      </c>
      <c r="DJ54" s="1">
        <v>4.8</v>
      </c>
      <c r="DK54" s="1">
        <v>4.6</v>
      </c>
      <c r="DL54" s="1">
        <v>4.5</v>
      </c>
      <c r="DM54" s="1">
        <v>4.3</v>
      </c>
      <c r="DN54" s="1">
        <v>4.2</v>
      </c>
      <c r="DO54" s="1">
        <v>4.1</v>
      </c>
      <c r="DQ54" s="1"/>
      <c r="DR54" s="16" t="s">
        <v>384</v>
      </c>
      <c r="DS54" s="1">
        <v>8.2</v>
      </c>
      <c r="DT54" s="1">
        <v>7.9</v>
      </c>
      <c r="DU54" s="1">
        <v>7.6</v>
      </c>
      <c r="DV54" s="1">
        <v>7.3</v>
      </c>
      <c r="DW54" s="1">
        <v>7</v>
      </c>
      <c r="DX54" s="1">
        <v>6.7</v>
      </c>
      <c r="DY54" s="1">
        <v>6.5</v>
      </c>
      <c r="DZ54" s="1">
        <v>6.2</v>
      </c>
      <c r="EA54" s="1">
        <v>5.9</v>
      </c>
      <c r="EB54" s="1">
        <v>5.7</v>
      </c>
      <c r="EC54" s="1">
        <v>5.5</v>
      </c>
      <c r="ED54" s="1">
        <v>5.3</v>
      </c>
      <c r="EE54" s="1">
        <v>5.1</v>
      </c>
      <c r="EF54" s="1">
        <v>4.9</v>
      </c>
      <c r="EG54" s="1">
        <v>4.7</v>
      </c>
      <c r="EH54" s="1">
        <v>4.5</v>
      </c>
      <c r="EI54" s="1">
        <v>4.3</v>
      </c>
      <c r="EJ54" s="1">
        <v>4.1</v>
      </c>
      <c r="EK54" s="1">
        <v>4</v>
      </c>
      <c r="EL54" s="1">
        <v>3.9</v>
      </c>
      <c r="EM54" s="1">
        <v>3.7</v>
      </c>
      <c r="EO54" s="1"/>
      <c r="EP54" s="10" t="s">
        <v>384</v>
      </c>
      <c r="EQ54" s="1">
        <v>3.7</v>
      </c>
      <c r="ER54" s="1">
        <v>3.6</v>
      </c>
      <c r="ES54" s="1">
        <v>3.5</v>
      </c>
      <c r="ET54" s="1">
        <v>3.3</v>
      </c>
      <c r="EU54" s="1">
        <v>3.2</v>
      </c>
      <c r="EV54" s="1">
        <v>3</v>
      </c>
      <c r="EW54" s="1">
        <v>2.9</v>
      </c>
      <c r="EX54" s="1">
        <v>2.8</v>
      </c>
      <c r="EY54" s="1">
        <v>2.7</v>
      </c>
      <c r="EZ54" s="1">
        <v>2.5</v>
      </c>
      <c r="FA54" s="1">
        <v>2.5</v>
      </c>
      <c r="FB54" s="1">
        <v>2.4</v>
      </c>
      <c r="FC54" s="1">
        <v>2.3</v>
      </c>
      <c r="FD54" s="1">
        <v>2.2</v>
      </c>
      <c r="FE54" s="1">
        <v>2.1</v>
      </c>
      <c r="FF54" s="1">
        <v>2.1</v>
      </c>
      <c r="FG54" s="1">
        <v>2</v>
      </c>
      <c r="FH54" s="1">
        <v>1.9</v>
      </c>
      <c r="FI54" s="1">
        <v>1.9</v>
      </c>
      <c r="FJ54" s="1">
        <v>1.8</v>
      </c>
      <c r="FK54" s="1">
        <v>1.7</v>
      </c>
    </row>
    <row r="55" ht="14.5" spans="1:167">
      <c r="A55" s="1"/>
      <c r="B55" s="10" t="s">
        <v>385</v>
      </c>
      <c r="C55" s="1">
        <v>17.7</v>
      </c>
      <c r="D55" s="1">
        <v>17.3</v>
      </c>
      <c r="E55" s="1">
        <v>16.9</v>
      </c>
      <c r="F55" s="1">
        <v>16.5</v>
      </c>
      <c r="G55" s="1">
        <v>15.9</v>
      </c>
      <c r="H55" s="1">
        <v>15.3</v>
      </c>
      <c r="I55" s="1">
        <v>14.8</v>
      </c>
      <c r="J55" s="1">
        <v>14.3</v>
      </c>
      <c r="K55" s="1">
        <v>13.8</v>
      </c>
      <c r="L55" s="1">
        <v>13.3</v>
      </c>
      <c r="M55" s="1">
        <v>12.9</v>
      </c>
      <c r="N55" s="1">
        <v>12.5</v>
      </c>
      <c r="O55" s="1">
        <v>12</v>
      </c>
      <c r="P55" s="1">
        <v>11.7</v>
      </c>
      <c r="Q55" s="1">
        <v>11.4</v>
      </c>
      <c r="R55" s="1">
        <v>11.1</v>
      </c>
      <c r="S55" s="1">
        <v>10.8</v>
      </c>
      <c r="T55" s="1">
        <v>10.5</v>
      </c>
      <c r="U55" s="1">
        <v>10.2</v>
      </c>
      <c r="V55" s="1">
        <v>9.9</v>
      </c>
      <c r="W55" s="1">
        <v>9.6</v>
      </c>
      <c r="Y55" s="1"/>
      <c r="Z55" s="16" t="s">
        <v>385</v>
      </c>
      <c r="AA55" s="1">
        <v>11.6</v>
      </c>
      <c r="AB55" s="1">
        <v>11.4</v>
      </c>
      <c r="AC55" s="1">
        <v>11.2</v>
      </c>
      <c r="AD55" s="1">
        <v>11</v>
      </c>
      <c r="AE55" s="1">
        <v>10.8</v>
      </c>
      <c r="AF55" s="1">
        <v>10.5</v>
      </c>
      <c r="AG55" s="1">
        <v>10.2</v>
      </c>
      <c r="AH55" s="1">
        <v>9.9</v>
      </c>
      <c r="AI55" s="1">
        <v>9.6</v>
      </c>
      <c r="AJ55" s="1">
        <v>9.3</v>
      </c>
      <c r="AK55" s="1">
        <v>9.1</v>
      </c>
      <c r="AL55" s="1">
        <v>8.8</v>
      </c>
      <c r="AM55" s="1">
        <v>8.6</v>
      </c>
      <c r="AN55" s="1">
        <v>8.4</v>
      </c>
      <c r="AO55" s="1">
        <v>8.3</v>
      </c>
      <c r="AP55" s="1">
        <v>8.1</v>
      </c>
      <c r="AQ55" s="1">
        <v>8</v>
      </c>
      <c r="AR55" s="1">
        <v>7.8</v>
      </c>
      <c r="AS55" s="1">
        <v>7.6</v>
      </c>
      <c r="AT55" s="1">
        <v>7.5</v>
      </c>
      <c r="AU55" s="1">
        <v>7.3</v>
      </c>
      <c r="AW55" s="1"/>
      <c r="AX55" s="16" t="s">
        <v>385</v>
      </c>
      <c r="AY55" s="1">
        <v>18.1</v>
      </c>
      <c r="AZ55" s="1">
        <v>17.5</v>
      </c>
      <c r="BA55" s="1">
        <v>16.9</v>
      </c>
      <c r="BB55" s="1">
        <v>16.5</v>
      </c>
      <c r="BC55" s="1">
        <v>16</v>
      </c>
      <c r="BD55" s="1">
        <v>15.5</v>
      </c>
      <c r="BE55" s="1">
        <v>15.1</v>
      </c>
      <c r="BF55" s="1">
        <v>14.8</v>
      </c>
      <c r="BG55" s="1">
        <v>14.5</v>
      </c>
      <c r="BH55" s="1">
        <v>14.2</v>
      </c>
      <c r="BI55" s="1">
        <v>13.9</v>
      </c>
      <c r="BJ55" s="1">
        <v>13.7</v>
      </c>
      <c r="BK55" s="1">
        <v>13.4</v>
      </c>
      <c r="BL55" s="1">
        <v>13.2</v>
      </c>
      <c r="BM55" s="1">
        <v>12.9</v>
      </c>
      <c r="BN55" s="1">
        <v>12.7</v>
      </c>
      <c r="BO55" s="1">
        <v>12.5</v>
      </c>
      <c r="BP55" s="1">
        <v>12.2</v>
      </c>
      <c r="BQ55" s="1">
        <v>12</v>
      </c>
      <c r="BR55" s="1">
        <v>11.7</v>
      </c>
      <c r="BS55" s="1">
        <v>11.5</v>
      </c>
      <c r="BU55" s="1"/>
      <c r="BV55" s="16" t="s">
        <v>385</v>
      </c>
      <c r="BW55" s="1">
        <v>21.7</v>
      </c>
      <c r="BX55" s="1">
        <v>21.4</v>
      </c>
      <c r="BY55" s="1">
        <v>21.1</v>
      </c>
      <c r="BZ55" s="1">
        <v>20.8</v>
      </c>
      <c r="CA55" s="1">
        <v>20.5</v>
      </c>
      <c r="CB55" s="1">
        <v>20.1</v>
      </c>
      <c r="CC55" s="1">
        <v>19.7</v>
      </c>
      <c r="CD55" s="1">
        <v>19.2</v>
      </c>
      <c r="CE55" s="1">
        <v>18.7</v>
      </c>
      <c r="CF55" s="1">
        <v>18.2</v>
      </c>
      <c r="CG55" s="1">
        <v>17.8</v>
      </c>
      <c r="CH55" s="1">
        <v>17.2</v>
      </c>
      <c r="CI55" s="1">
        <v>16.6</v>
      </c>
      <c r="CJ55" s="1">
        <v>16.1</v>
      </c>
      <c r="CK55" s="1">
        <v>15.4</v>
      </c>
      <c r="CL55" s="1">
        <v>14.9</v>
      </c>
      <c r="CM55" s="1">
        <v>14.4</v>
      </c>
      <c r="CN55" s="1">
        <v>13.9</v>
      </c>
      <c r="CO55" s="1">
        <v>13.3</v>
      </c>
      <c r="CP55" s="1">
        <v>12.8</v>
      </c>
      <c r="CQ55" s="1">
        <v>12.4</v>
      </c>
      <c r="CS55" s="1"/>
      <c r="CT55" s="16" t="s">
        <v>385</v>
      </c>
      <c r="CU55" s="1">
        <v>16.5</v>
      </c>
      <c r="CV55" s="1">
        <v>16</v>
      </c>
      <c r="CW55" s="1">
        <v>15.4</v>
      </c>
      <c r="CX55" s="1">
        <v>14.7</v>
      </c>
      <c r="CY55" s="1">
        <v>14.1</v>
      </c>
      <c r="CZ55" s="1">
        <v>13.5</v>
      </c>
      <c r="DA55" s="1">
        <v>12.9</v>
      </c>
      <c r="DB55" s="1">
        <v>12.4</v>
      </c>
      <c r="DC55" s="1">
        <v>11.8</v>
      </c>
      <c r="DD55" s="1">
        <v>11.3</v>
      </c>
      <c r="DE55" s="1">
        <v>10.9</v>
      </c>
      <c r="DF55" s="1">
        <v>10.4</v>
      </c>
      <c r="DG55" s="1">
        <v>9.9</v>
      </c>
      <c r="DH55" s="1">
        <v>9.3</v>
      </c>
      <c r="DI55" s="1">
        <v>8.7</v>
      </c>
      <c r="DJ55" s="1">
        <v>8.3</v>
      </c>
      <c r="DK55" s="1">
        <v>7.9</v>
      </c>
      <c r="DL55" s="1">
        <v>7.6</v>
      </c>
      <c r="DM55" s="1">
        <v>7.3</v>
      </c>
      <c r="DN55" s="1">
        <v>7.1</v>
      </c>
      <c r="DO55" s="1">
        <v>6.9</v>
      </c>
      <c r="DQ55" s="1"/>
      <c r="DR55" s="16" t="s">
        <v>385</v>
      </c>
      <c r="DS55" s="1">
        <v>25.2</v>
      </c>
      <c r="DT55" s="1">
        <v>24.5</v>
      </c>
      <c r="DU55" s="1">
        <v>23.7</v>
      </c>
      <c r="DV55" s="1">
        <v>22.8</v>
      </c>
      <c r="DW55" s="1">
        <v>21.9</v>
      </c>
      <c r="DX55" s="1">
        <v>21.1</v>
      </c>
      <c r="DY55" s="1">
        <v>20.4</v>
      </c>
      <c r="DZ55" s="1">
        <v>19.5</v>
      </c>
      <c r="EA55" s="1">
        <v>18.7</v>
      </c>
      <c r="EB55" s="1">
        <v>18.2</v>
      </c>
      <c r="EC55" s="1">
        <v>17.6</v>
      </c>
      <c r="ED55" s="1">
        <v>17.1</v>
      </c>
      <c r="EE55" s="1">
        <v>16.5</v>
      </c>
      <c r="EF55" s="1">
        <v>15.9</v>
      </c>
      <c r="EG55" s="1">
        <v>15.2</v>
      </c>
      <c r="EH55" s="1">
        <v>14.5</v>
      </c>
      <c r="EI55" s="1">
        <v>13.9</v>
      </c>
      <c r="EJ55" s="1">
        <v>13.5</v>
      </c>
      <c r="EK55" s="1">
        <v>13.1</v>
      </c>
      <c r="EL55" s="1">
        <v>12.7</v>
      </c>
      <c r="EM55" s="1">
        <v>12.3</v>
      </c>
      <c r="EO55" s="1"/>
      <c r="EP55" s="10" t="s">
        <v>385</v>
      </c>
      <c r="EQ55" s="1">
        <v>11.1</v>
      </c>
      <c r="ER55" s="1">
        <v>10.8</v>
      </c>
      <c r="ES55" s="1">
        <v>10.5</v>
      </c>
      <c r="ET55" s="1">
        <v>10.2</v>
      </c>
      <c r="EU55" s="1">
        <v>9.8</v>
      </c>
      <c r="EV55" s="1">
        <v>9.4</v>
      </c>
      <c r="EW55" s="1">
        <v>9</v>
      </c>
      <c r="EX55" s="1">
        <v>8.6</v>
      </c>
      <c r="EY55" s="1">
        <v>8.3</v>
      </c>
      <c r="EZ55" s="1">
        <v>8</v>
      </c>
      <c r="FA55" s="1">
        <v>7.7</v>
      </c>
      <c r="FB55" s="1">
        <v>7.5</v>
      </c>
      <c r="FC55" s="1">
        <v>7.2</v>
      </c>
      <c r="FD55" s="1">
        <v>7</v>
      </c>
      <c r="FE55" s="1">
        <v>6.8</v>
      </c>
      <c r="FF55" s="1">
        <v>6.6</v>
      </c>
      <c r="FG55" s="1">
        <v>6.4</v>
      </c>
      <c r="FH55" s="1">
        <v>6.2</v>
      </c>
      <c r="FI55" s="1">
        <v>6</v>
      </c>
      <c r="FJ55" s="1">
        <v>5.8</v>
      </c>
      <c r="FK55" s="1">
        <v>5.7</v>
      </c>
    </row>
    <row r="56" ht="14.5" spans="1:167">
      <c r="A56" s="1"/>
      <c r="B56" s="10" t="s">
        <v>386</v>
      </c>
      <c r="C56" s="1">
        <v>12.7</v>
      </c>
      <c r="D56" s="1">
        <v>12.5</v>
      </c>
      <c r="E56" s="1">
        <v>12.2</v>
      </c>
      <c r="F56" s="1">
        <v>11.9</v>
      </c>
      <c r="G56" s="1">
        <v>11.5</v>
      </c>
      <c r="H56" s="1">
        <v>11.1</v>
      </c>
      <c r="I56" s="1">
        <v>10.7</v>
      </c>
      <c r="J56" s="1">
        <v>10.4</v>
      </c>
      <c r="K56" s="1">
        <v>10</v>
      </c>
      <c r="L56" s="1">
        <v>9.7</v>
      </c>
      <c r="M56" s="1">
        <v>9.4</v>
      </c>
      <c r="N56" s="1">
        <v>9.1</v>
      </c>
      <c r="O56" s="1">
        <v>8.8</v>
      </c>
      <c r="P56" s="1">
        <v>8.5</v>
      </c>
      <c r="Q56" s="1">
        <v>8.3</v>
      </c>
      <c r="R56" s="1">
        <v>8.1</v>
      </c>
      <c r="S56" s="1">
        <v>7.9</v>
      </c>
      <c r="T56" s="1">
        <v>7.8</v>
      </c>
      <c r="U56" s="1">
        <v>7.5</v>
      </c>
      <c r="V56" s="1">
        <v>7.3</v>
      </c>
      <c r="W56" s="1">
        <v>7.1</v>
      </c>
      <c r="Y56" s="1"/>
      <c r="Z56" s="16" t="s">
        <v>386</v>
      </c>
      <c r="AA56" s="1">
        <v>18.1</v>
      </c>
      <c r="AB56" s="1">
        <v>17.9</v>
      </c>
      <c r="AC56" s="1">
        <v>17.6</v>
      </c>
      <c r="AD56" s="1">
        <v>17.3</v>
      </c>
      <c r="AE56" s="1">
        <v>17</v>
      </c>
      <c r="AF56" s="1">
        <v>16.5</v>
      </c>
      <c r="AG56" s="1">
        <v>16</v>
      </c>
      <c r="AH56" s="1">
        <v>15.6</v>
      </c>
      <c r="AI56" s="1">
        <v>15.1</v>
      </c>
      <c r="AJ56" s="1">
        <v>14.7</v>
      </c>
      <c r="AK56" s="1">
        <v>14.3</v>
      </c>
      <c r="AL56" s="1">
        <v>14</v>
      </c>
      <c r="AM56" s="1">
        <v>13.7</v>
      </c>
      <c r="AN56" s="1">
        <v>13.4</v>
      </c>
      <c r="AO56" s="1">
        <v>13.1</v>
      </c>
      <c r="AP56" s="1">
        <v>12.9</v>
      </c>
      <c r="AQ56" s="1">
        <v>12.7</v>
      </c>
      <c r="AR56" s="1">
        <v>12.4</v>
      </c>
      <c r="AS56" s="1">
        <v>12.2</v>
      </c>
      <c r="AT56" s="1">
        <v>11.9</v>
      </c>
      <c r="AU56" s="1">
        <v>11.7</v>
      </c>
      <c r="AW56" s="1"/>
      <c r="AX56" s="16" t="s">
        <v>386</v>
      </c>
      <c r="AY56" s="1">
        <v>14.1</v>
      </c>
      <c r="AZ56" s="1">
        <v>13.6</v>
      </c>
      <c r="BA56" s="1">
        <v>13.2</v>
      </c>
      <c r="BB56" s="1">
        <v>12.9</v>
      </c>
      <c r="BC56" s="1">
        <v>12.5</v>
      </c>
      <c r="BD56" s="1">
        <v>12.2</v>
      </c>
      <c r="BE56" s="1">
        <v>11.9</v>
      </c>
      <c r="BF56" s="1">
        <v>11.6</v>
      </c>
      <c r="BG56" s="1">
        <v>11.4</v>
      </c>
      <c r="BH56" s="1">
        <v>11.1</v>
      </c>
      <c r="BI56" s="1">
        <v>10.9</v>
      </c>
      <c r="BJ56" s="1">
        <v>10.7</v>
      </c>
      <c r="BK56" s="1">
        <v>10.6</v>
      </c>
      <c r="BL56" s="1">
        <v>10.4</v>
      </c>
      <c r="BM56" s="1">
        <v>10.2</v>
      </c>
      <c r="BN56" s="1">
        <v>10</v>
      </c>
      <c r="BO56" s="1">
        <v>9.9</v>
      </c>
      <c r="BP56" s="1">
        <v>9.7</v>
      </c>
      <c r="BQ56" s="1">
        <v>9.4</v>
      </c>
      <c r="BR56" s="1">
        <v>9.3</v>
      </c>
      <c r="BS56" s="1">
        <v>9.1</v>
      </c>
      <c r="BU56" s="1"/>
      <c r="BV56" s="16" t="s">
        <v>386</v>
      </c>
      <c r="BW56" s="1">
        <v>21.1</v>
      </c>
      <c r="BX56" s="1">
        <v>20.9</v>
      </c>
      <c r="BY56" s="1">
        <v>20.6</v>
      </c>
      <c r="BZ56" s="1">
        <v>20.3</v>
      </c>
      <c r="CA56" s="1">
        <v>20.1</v>
      </c>
      <c r="CB56" s="1">
        <v>19.8</v>
      </c>
      <c r="CC56" s="1">
        <v>19.4</v>
      </c>
      <c r="CD56" s="1">
        <v>19</v>
      </c>
      <c r="CE56" s="1">
        <v>18.5</v>
      </c>
      <c r="CF56" s="1">
        <v>18.1</v>
      </c>
      <c r="CG56" s="1">
        <v>17.7</v>
      </c>
      <c r="CH56" s="1">
        <v>17.1</v>
      </c>
      <c r="CI56" s="1">
        <v>16.6</v>
      </c>
      <c r="CJ56" s="1">
        <v>16</v>
      </c>
      <c r="CK56" s="1">
        <v>15.4</v>
      </c>
      <c r="CL56" s="1">
        <v>14.9</v>
      </c>
      <c r="CM56" s="1">
        <v>14.5</v>
      </c>
      <c r="CN56" s="1">
        <v>14</v>
      </c>
      <c r="CO56" s="1">
        <v>13.5</v>
      </c>
      <c r="CP56" s="1">
        <v>13</v>
      </c>
      <c r="CQ56" s="1">
        <v>12.5</v>
      </c>
      <c r="CS56" s="1"/>
      <c r="CT56" s="16" t="s">
        <v>386</v>
      </c>
      <c r="CU56" s="1">
        <v>20.4</v>
      </c>
      <c r="CV56" s="1">
        <v>19.8</v>
      </c>
      <c r="CW56" s="1">
        <v>19.2</v>
      </c>
      <c r="CX56" s="1">
        <v>18.4</v>
      </c>
      <c r="CY56" s="1">
        <v>17.7</v>
      </c>
      <c r="CZ56" s="1">
        <v>17</v>
      </c>
      <c r="DA56" s="1">
        <v>16.3</v>
      </c>
      <c r="DB56" s="1">
        <v>15.7</v>
      </c>
      <c r="DC56" s="1">
        <v>15</v>
      </c>
      <c r="DD56" s="1">
        <v>14.4</v>
      </c>
      <c r="DE56" s="1">
        <v>14</v>
      </c>
      <c r="DF56" s="1">
        <v>13.4</v>
      </c>
      <c r="DG56" s="1">
        <v>12.7</v>
      </c>
      <c r="DH56" s="1">
        <v>12</v>
      </c>
      <c r="DI56" s="1">
        <v>11.3</v>
      </c>
      <c r="DJ56" s="1">
        <v>10.7</v>
      </c>
      <c r="DK56" s="1">
        <v>10.3</v>
      </c>
      <c r="DL56" s="1">
        <v>9.9</v>
      </c>
      <c r="DM56" s="1">
        <v>9.6</v>
      </c>
      <c r="DN56" s="1">
        <v>9.3</v>
      </c>
      <c r="DO56" s="1">
        <v>9.1</v>
      </c>
      <c r="DQ56" s="1"/>
      <c r="DR56" s="16" t="s">
        <v>386</v>
      </c>
      <c r="DS56" s="1">
        <v>29.2</v>
      </c>
      <c r="DT56" s="1">
        <v>28.4</v>
      </c>
      <c r="DU56" s="1">
        <v>27.4</v>
      </c>
      <c r="DV56" s="1">
        <v>26.4</v>
      </c>
      <c r="DW56" s="1">
        <v>25.4</v>
      </c>
      <c r="DX56" s="1">
        <v>24.5</v>
      </c>
      <c r="DY56" s="1">
        <v>23.7</v>
      </c>
      <c r="DZ56" s="1">
        <v>22.7</v>
      </c>
      <c r="EA56" s="1">
        <v>21.8</v>
      </c>
      <c r="EB56" s="1">
        <v>21.2</v>
      </c>
      <c r="EC56" s="1">
        <v>20.5</v>
      </c>
      <c r="ED56" s="1">
        <v>19.9</v>
      </c>
      <c r="EE56" s="1">
        <v>19.3</v>
      </c>
      <c r="EF56" s="1">
        <v>18.5</v>
      </c>
      <c r="EG56" s="1">
        <v>17.8</v>
      </c>
      <c r="EH56" s="1">
        <v>16.9</v>
      </c>
      <c r="EI56" s="1">
        <v>16.3</v>
      </c>
      <c r="EJ56" s="1">
        <v>15.8</v>
      </c>
      <c r="EK56" s="1">
        <v>15.3</v>
      </c>
      <c r="EL56" s="1">
        <v>14.9</v>
      </c>
      <c r="EM56" s="1">
        <v>14.5</v>
      </c>
      <c r="EO56" s="1"/>
      <c r="EP56" s="10" t="s">
        <v>386</v>
      </c>
      <c r="EQ56" s="1">
        <v>18.7</v>
      </c>
      <c r="ER56" s="1">
        <v>18.2</v>
      </c>
      <c r="ES56" s="1">
        <v>17.8</v>
      </c>
      <c r="ET56" s="1">
        <v>17.2</v>
      </c>
      <c r="EU56" s="1">
        <v>16.6</v>
      </c>
      <c r="EV56" s="1">
        <v>16</v>
      </c>
      <c r="EW56" s="1">
        <v>15.3</v>
      </c>
      <c r="EX56" s="1">
        <v>14.7</v>
      </c>
      <c r="EY56" s="1">
        <v>14.2</v>
      </c>
      <c r="EZ56" s="1">
        <v>13.7</v>
      </c>
      <c r="FA56" s="1">
        <v>13.3</v>
      </c>
      <c r="FB56" s="1">
        <v>12.9</v>
      </c>
      <c r="FC56" s="1">
        <v>12.5</v>
      </c>
      <c r="FD56" s="1">
        <v>12.2</v>
      </c>
      <c r="FE56" s="1">
        <v>11.8</v>
      </c>
      <c r="FF56" s="1">
        <v>11.5</v>
      </c>
      <c r="FG56" s="1">
        <v>11.2</v>
      </c>
      <c r="FH56" s="1">
        <v>10.9</v>
      </c>
      <c r="FI56" s="1">
        <v>10.6</v>
      </c>
      <c r="FJ56" s="1">
        <v>10.3</v>
      </c>
      <c r="FK56" s="1">
        <v>10</v>
      </c>
    </row>
    <row r="57" ht="14.5" spans="1:167">
      <c r="A57" s="1"/>
      <c r="B57" s="10" t="s">
        <v>387</v>
      </c>
      <c r="C57" s="1">
        <v>33.4</v>
      </c>
      <c r="D57" s="1">
        <v>32.9</v>
      </c>
      <c r="E57" s="1">
        <v>32.3</v>
      </c>
      <c r="F57" s="1">
        <v>31.5</v>
      </c>
      <c r="G57" s="1">
        <v>30.6</v>
      </c>
      <c r="H57" s="1">
        <v>29.7</v>
      </c>
      <c r="I57" s="1">
        <v>28.8</v>
      </c>
      <c r="J57" s="1">
        <v>28</v>
      </c>
      <c r="K57" s="1">
        <v>27.1</v>
      </c>
      <c r="L57" s="1">
        <v>26.4</v>
      </c>
      <c r="M57" s="1">
        <v>25.6</v>
      </c>
      <c r="N57" s="1">
        <v>24.9</v>
      </c>
      <c r="O57" s="1">
        <v>24.1</v>
      </c>
      <c r="P57" s="1">
        <v>23.5</v>
      </c>
      <c r="Q57" s="1">
        <v>23</v>
      </c>
      <c r="R57" s="1">
        <v>22.6</v>
      </c>
      <c r="S57" s="1">
        <v>22.1</v>
      </c>
      <c r="T57" s="1">
        <v>21.7</v>
      </c>
      <c r="U57" s="1">
        <v>21.2</v>
      </c>
      <c r="V57" s="1">
        <v>20.7</v>
      </c>
      <c r="W57" s="1">
        <v>20.2</v>
      </c>
      <c r="Y57" s="1"/>
      <c r="Z57" s="16" t="s">
        <v>387</v>
      </c>
      <c r="AA57" s="1">
        <v>40.1</v>
      </c>
      <c r="AB57" s="1">
        <v>39.7</v>
      </c>
      <c r="AC57" s="1">
        <v>39.1</v>
      </c>
      <c r="AD57" s="1">
        <v>38.5</v>
      </c>
      <c r="AE57" s="1">
        <v>37.8</v>
      </c>
      <c r="AF57" s="1">
        <v>36.8</v>
      </c>
      <c r="AG57" s="1">
        <v>35.8</v>
      </c>
      <c r="AH57" s="1">
        <v>34.9</v>
      </c>
      <c r="AI57" s="1">
        <v>34</v>
      </c>
      <c r="AJ57" s="1">
        <v>33.1</v>
      </c>
      <c r="AK57" s="1">
        <v>32.3</v>
      </c>
      <c r="AL57" s="1">
        <v>31.5</v>
      </c>
      <c r="AM57" s="1">
        <v>30.9</v>
      </c>
      <c r="AN57" s="1">
        <v>30.3</v>
      </c>
      <c r="AO57" s="1">
        <v>29.8</v>
      </c>
      <c r="AP57" s="1">
        <v>29.3</v>
      </c>
      <c r="AQ57" s="1">
        <v>28.9</v>
      </c>
      <c r="AR57" s="1">
        <v>28.3</v>
      </c>
      <c r="AS57" s="1">
        <v>27.8</v>
      </c>
      <c r="AT57" s="1">
        <v>27.4</v>
      </c>
      <c r="AU57" s="1">
        <v>26.9</v>
      </c>
      <c r="AW57" s="1"/>
      <c r="AX57" s="16" t="s">
        <v>387</v>
      </c>
      <c r="AY57" s="1">
        <v>34.6</v>
      </c>
      <c r="AZ57" s="1">
        <v>33.5</v>
      </c>
      <c r="BA57" s="1">
        <v>32.5</v>
      </c>
      <c r="BB57" s="1">
        <v>31.7</v>
      </c>
      <c r="BC57" s="1">
        <v>30.8</v>
      </c>
      <c r="BD57" s="1">
        <v>30</v>
      </c>
      <c r="BE57" s="1">
        <v>29.3</v>
      </c>
      <c r="BF57" s="1">
        <v>28.7</v>
      </c>
      <c r="BG57" s="1">
        <v>28.1</v>
      </c>
      <c r="BH57" s="1">
        <v>27.6</v>
      </c>
      <c r="BI57" s="1">
        <v>27.1</v>
      </c>
      <c r="BJ57" s="1">
        <v>26.7</v>
      </c>
      <c r="BK57" s="1">
        <v>26.2</v>
      </c>
      <c r="BL57" s="1">
        <v>25.8</v>
      </c>
      <c r="BM57" s="1">
        <v>25.3</v>
      </c>
      <c r="BN57" s="1">
        <v>25</v>
      </c>
      <c r="BO57" s="1">
        <v>24.6</v>
      </c>
      <c r="BP57" s="1">
        <v>24.1</v>
      </c>
      <c r="BQ57" s="1">
        <v>23.6</v>
      </c>
      <c r="BR57" s="1">
        <v>23.2</v>
      </c>
      <c r="BS57" s="1">
        <v>22.8</v>
      </c>
      <c r="BU57" s="1"/>
      <c r="BV57" s="16" t="s">
        <v>387</v>
      </c>
      <c r="BW57" s="1">
        <v>24.7</v>
      </c>
      <c r="BX57" s="1">
        <v>24.5</v>
      </c>
      <c r="BY57" s="1">
        <v>24.2</v>
      </c>
      <c r="BZ57" s="1">
        <v>24</v>
      </c>
      <c r="CA57" s="1">
        <v>23.7</v>
      </c>
      <c r="CB57" s="1">
        <v>23.4</v>
      </c>
      <c r="CC57" s="1">
        <v>23.1</v>
      </c>
      <c r="CD57" s="1">
        <v>22.7</v>
      </c>
      <c r="CE57" s="1">
        <v>22.2</v>
      </c>
      <c r="CF57" s="1">
        <v>21.7</v>
      </c>
      <c r="CG57" s="1">
        <v>21.2</v>
      </c>
      <c r="CH57" s="1">
        <v>20.6</v>
      </c>
      <c r="CI57" s="1">
        <v>20.1</v>
      </c>
      <c r="CJ57" s="1">
        <v>19.5</v>
      </c>
      <c r="CK57" s="1">
        <v>18.7</v>
      </c>
      <c r="CL57" s="1">
        <v>18.2</v>
      </c>
      <c r="CM57" s="1">
        <v>17.7</v>
      </c>
      <c r="CN57" s="1">
        <v>17.2</v>
      </c>
      <c r="CO57" s="1">
        <v>16.6</v>
      </c>
      <c r="CP57" s="1">
        <v>16</v>
      </c>
      <c r="CQ57" s="1">
        <v>15.5</v>
      </c>
      <c r="CS57" s="1"/>
      <c r="CT57" s="16" t="s">
        <v>387</v>
      </c>
      <c r="CU57" s="1">
        <v>30.7</v>
      </c>
      <c r="CV57" s="1">
        <v>29.9</v>
      </c>
      <c r="CW57" s="1">
        <v>29.1</v>
      </c>
      <c r="CX57" s="1">
        <v>28</v>
      </c>
      <c r="CY57" s="1">
        <v>27.1</v>
      </c>
      <c r="CZ57" s="1">
        <v>26.1</v>
      </c>
      <c r="DA57" s="1">
        <v>25.3</v>
      </c>
      <c r="DB57" s="1">
        <v>24.4</v>
      </c>
      <c r="DC57" s="1">
        <v>23.4</v>
      </c>
      <c r="DD57" s="1">
        <v>22.6</v>
      </c>
      <c r="DE57" s="1">
        <v>22</v>
      </c>
      <c r="DF57" s="1">
        <v>21.3</v>
      </c>
      <c r="DG57" s="1">
        <v>20.3</v>
      </c>
      <c r="DH57" s="1">
        <v>19.3</v>
      </c>
      <c r="DI57" s="1">
        <v>18.2</v>
      </c>
      <c r="DJ57" s="1">
        <v>17.4</v>
      </c>
      <c r="DK57" s="1">
        <v>16.8</v>
      </c>
      <c r="DL57" s="1">
        <v>16.2</v>
      </c>
      <c r="DM57" s="1">
        <v>15.7</v>
      </c>
      <c r="DN57" s="1">
        <v>15.4</v>
      </c>
      <c r="DO57" s="1">
        <v>15.1</v>
      </c>
      <c r="DQ57" s="1"/>
      <c r="DR57" s="16" t="s">
        <v>387</v>
      </c>
      <c r="DS57" s="1">
        <v>20</v>
      </c>
      <c r="DT57" s="1">
        <v>19.5</v>
      </c>
      <c r="DU57" s="1">
        <v>18.9</v>
      </c>
      <c r="DV57" s="1">
        <v>18.2</v>
      </c>
      <c r="DW57" s="1">
        <v>17.5</v>
      </c>
      <c r="DX57" s="1">
        <v>16.9</v>
      </c>
      <c r="DY57" s="1">
        <v>16.3</v>
      </c>
      <c r="DZ57" s="1">
        <v>15.7</v>
      </c>
      <c r="EA57" s="1">
        <v>15.1</v>
      </c>
      <c r="EB57" s="1">
        <v>14.7</v>
      </c>
      <c r="EC57" s="1">
        <v>14.2</v>
      </c>
      <c r="ED57" s="1">
        <v>13.8</v>
      </c>
      <c r="EE57" s="1">
        <v>13.4</v>
      </c>
      <c r="EF57" s="1">
        <v>12.9</v>
      </c>
      <c r="EG57" s="1">
        <v>12.4</v>
      </c>
      <c r="EH57" s="1">
        <v>11.8</v>
      </c>
      <c r="EI57" s="1">
        <v>11.4</v>
      </c>
      <c r="EJ57" s="1">
        <v>11.1</v>
      </c>
      <c r="EK57" s="1">
        <v>10.7</v>
      </c>
      <c r="EL57" s="1">
        <v>10.4</v>
      </c>
      <c r="EM57" s="1">
        <v>10.2</v>
      </c>
      <c r="EO57" s="1"/>
      <c r="EP57" s="10" t="s">
        <v>387</v>
      </c>
      <c r="EQ57" s="1">
        <v>44.6</v>
      </c>
      <c r="ER57" s="1">
        <v>43.7</v>
      </c>
      <c r="ES57" s="1">
        <v>42.8</v>
      </c>
      <c r="ET57" s="1">
        <v>41.5</v>
      </c>
      <c r="EU57" s="1">
        <v>40.2</v>
      </c>
      <c r="EV57" s="1">
        <v>38.7</v>
      </c>
      <c r="EW57" s="1">
        <v>37.3</v>
      </c>
      <c r="EX57" s="1">
        <v>35.9</v>
      </c>
      <c r="EY57" s="1">
        <v>34.8</v>
      </c>
      <c r="EZ57" s="1">
        <v>33.6</v>
      </c>
      <c r="FA57" s="1">
        <v>32.7</v>
      </c>
      <c r="FB57" s="1">
        <v>31.9</v>
      </c>
      <c r="FC57" s="1">
        <v>31</v>
      </c>
      <c r="FD57" s="1">
        <v>30.3</v>
      </c>
      <c r="FE57" s="1">
        <v>29.6</v>
      </c>
      <c r="FF57" s="1">
        <v>28.9</v>
      </c>
      <c r="FG57" s="1">
        <v>28.1</v>
      </c>
      <c r="FH57" s="1">
        <v>27.4</v>
      </c>
      <c r="FI57" s="1">
        <v>26.7</v>
      </c>
      <c r="FJ57" s="1">
        <v>26.1</v>
      </c>
      <c r="FK57" s="1">
        <v>25.4</v>
      </c>
    </row>
    <row r="58" ht="14.5" spans="1:167">
      <c r="A58" s="1"/>
      <c r="B58" s="16" t="s">
        <v>388</v>
      </c>
      <c r="C58" s="1">
        <v>12.2</v>
      </c>
      <c r="D58" s="1">
        <v>12.1</v>
      </c>
      <c r="E58" s="1">
        <v>11.9</v>
      </c>
      <c r="F58" s="1">
        <v>11.7</v>
      </c>
      <c r="G58" s="1">
        <v>11.4</v>
      </c>
      <c r="H58" s="1">
        <v>11.1</v>
      </c>
      <c r="I58" s="1">
        <v>10.8</v>
      </c>
      <c r="J58" s="1">
        <v>10.6</v>
      </c>
      <c r="K58" s="1">
        <v>10.3</v>
      </c>
      <c r="L58" s="1">
        <v>10</v>
      </c>
      <c r="M58" s="1">
        <v>9.8</v>
      </c>
      <c r="N58" s="1">
        <v>9.6</v>
      </c>
      <c r="O58" s="1">
        <v>9.3</v>
      </c>
      <c r="P58" s="1">
        <v>9.1</v>
      </c>
      <c r="Q58" s="1">
        <v>9</v>
      </c>
      <c r="R58" s="1">
        <v>8.8</v>
      </c>
      <c r="S58" s="1">
        <v>8.7</v>
      </c>
      <c r="T58" s="1">
        <v>8.6</v>
      </c>
      <c r="U58" s="1">
        <v>8.4</v>
      </c>
      <c r="V58" s="1">
        <v>8.2</v>
      </c>
      <c r="W58" s="1">
        <v>8.1</v>
      </c>
      <c r="Y58" s="1"/>
      <c r="Z58" s="16" t="s">
        <v>388</v>
      </c>
      <c r="AA58" s="1">
        <v>14.2</v>
      </c>
      <c r="AB58" s="1">
        <v>14</v>
      </c>
      <c r="AC58" s="1">
        <v>13.9</v>
      </c>
      <c r="AD58" s="1">
        <v>13.7</v>
      </c>
      <c r="AE58" s="1">
        <v>13.5</v>
      </c>
      <c r="AF58" s="1">
        <v>13.1</v>
      </c>
      <c r="AG58" s="1">
        <v>12.8</v>
      </c>
      <c r="AH58" s="1">
        <v>12.5</v>
      </c>
      <c r="AI58" s="1">
        <v>12.2</v>
      </c>
      <c r="AJ58" s="1">
        <v>11.9</v>
      </c>
      <c r="AK58" s="1">
        <v>11.6</v>
      </c>
      <c r="AL58" s="1">
        <v>11.4</v>
      </c>
      <c r="AM58" s="1">
        <v>11.1</v>
      </c>
      <c r="AN58" s="1">
        <v>11</v>
      </c>
      <c r="AO58" s="1">
        <v>10.8</v>
      </c>
      <c r="AP58" s="1">
        <v>10.7</v>
      </c>
      <c r="AQ58" s="1">
        <v>10.5</v>
      </c>
      <c r="AR58" s="1">
        <v>10.3</v>
      </c>
      <c r="AS58" s="1">
        <v>10.2</v>
      </c>
      <c r="AT58" s="1">
        <v>10</v>
      </c>
      <c r="AU58" s="1">
        <v>9.8</v>
      </c>
      <c r="AW58" s="1"/>
      <c r="AX58" s="16" t="s">
        <v>388</v>
      </c>
      <c r="AY58" s="1">
        <v>11.2</v>
      </c>
      <c r="AZ58" s="1">
        <v>10.9</v>
      </c>
      <c r="BA58" s="1">
        <v>10.6</v>
      </c>
      <c r="BB58" s="1">
        <v>10.3</v>
      </c>
      <c r="BC58" s="1">
        <v>10</v>
      </c>
      <c r="BD58" s="1">
        <v>9.8</v>
      </c>
      <c r="BE58" s="1">
        <v>9.6</v>
      </c>
      <c r="BF58" s="1">
        <v>9.4</v>
      </c>
      <c r="BG58" s="1">
        <v>9.2</v>
      </c>
      <c r="BH58" s="1">
        <v>9.1</v>
      </c>
      <c r="BI58" s="1">
        <v>8.9</v>
      </c>
      <c r="BJ58" s="1">
        <v>8.8</v>
      </c>
      <c r="BK58" s="1">
        <v>8.6</v>
      </c>
      <c r="BL58" s="1">
        <v>8.5</v>
      </c>
      <c r="BM58" s="1">
        <v>8.4</v>
      </c>
      <c r="BN58" s="1">
        <v>8.2</v>
      </c>
      <c r="BO58" s="1">
        <v>8.1</v>
      </c>
      <c r="BP58" s="1">
        <v>8</v>
      </c>
      <c r="BQ58" s="1">
        <v>7.8</v>
      </c>
      <c r="BR58" s="1">
        <v>7.7</v>
      </c>
      <c r="BS58" s="1">
        <v>7.6</v>
      </c>
      <c r="BU58" s="1"/>
      <c r="BV58" s="16" t="s">
        <v>388</v>
      </c>
      <c r="BW58" s="1">
        <v>8.5</v>
      </c>
      <c r="BX58" s="1">
        <v>8.4</v>
      </c>
      <c r="BY58" s="1">
        <v>8.3</v>
      </c>
      <c r="BZ58" s="1">
        <v>8.3</v>
      </c>
      <c r="CA58" s="1">
        <v>8.2</v>
      </c>
      <c r="CB58" s="1">
        <v>8.1</v>
      </c>
      <c r="CC58" s="1">
        <v>8</v>
      </c>
      <c r="CD58" s="1">
        <v>7.9</v>
      </c>
      <c r="CE58" s="1">
        <v>7.8</v>
      </c>
      <c r="CF58" s="1">
        <v>7.6</v>
      </c>
      <c r="CG58" s="1">
        <v>7.5</v>
      </c>
      <c r="CH58" s="1">
        <v>7.3</v>
      </c>
      <c r="CI58" s="1">
        <v>7.1</v>
      </c>
      <c r="CJ58" s="1">
        <v>6.9</v>
      </c>
      <c r="CK58" s="1">
        <v>6.7</v>
      </c>
      <c r="CL58" s="1">
        <v>6.5</v>
      </c>
      <c r="CM58" s="1">
        <v>6.4</v>
      </c>
      <c r="CN58" s="1">
        <v>6.2</v>
      </c>
      <c r="CO58" s="1">
        <v>6</v>
      </c>
      <c r="CP58" s="1">
        <v>5.8</v>
      </c>
      <c r="CQ58" s="1">
        <v>5.6</v>
      </c>
      <c r="CS58" s="1"/>
      <c r="CT58" s="16" t="s">
        <v>388</v>
      </c>
      <c r="CU58" s="1">
        <v>11.9</v>
      </c>
      <c r="CV58" s="1">
        <v>11.6</v>
      </c>
      <c r="CW58" s="1">
        <v>11.4</v>
      </c>
      <c r="CX58" s="1">
        <v>11</v>
      </c>
      <c r="CY58" s="1">
        <v>10.7</v>
      </c>
      <c r="CZ58" s="1">
        <v>10.4</v>
      </c>
      <c r="DA58" s="1">
        <v>10.1</v>
      </c>
      <c r="DB58" s="1">
        <v>9.8</v>
      </c>
      <c r="DC58" s="1">
        <v>9.4</v>
      </c>
      <c r="DD58" s="1">
        <v>9.2</v>
      </c>
      <c r="DE58" s="1">
        <v>9</v>
      </c>
      <c r="DF58" s="1">
        <v>8.7</v>
      </c>
      <c r="DG58" s="1">
        <v>8.3</v>
      </c>
      <c r="DH58" s="1">
        <v>8</v>
      </c>
      <c r="DI58" s="1">
        <v>7.5</v>
      </c>
      <c r="DJ58" s="1">
        <v>7.3</v>
      </c>
      <c r="DK58" s="1">
        <v>7</v>
      </c>
      <c r="DL58" s="1">
        <v>6.8</v>
      </c>
      <c r="DM58" s="1">
        <v>6.7</v>
      </c>
      <c r="DN58" s="1">
        <v>6.6</v>
      </c>
      <c r="DO58" s="1">
        <v>6.5</v>
      </c>
      <c r="DQ58" s="1"/>
      <c r="DR58" s="16" t="s">
        <v>388</v>
      </c>
      <c r="DS58" s="1">
        <v>13.2</v>
      </c>
      <c r="DT58" s="1">
        <v>12.9</v>
      </c>
      <c r="DU58" s="1">
        <v>12.5</v>
      </c>
      <c r="DV58" s="1">
        <v>12.1</v>
      </c>
      <c r="DW58" s="1">
        <v>11.6</v>
      </c>
      <c r="DX58" s="1">
        <v>11.2</v>
      </c>
      <c r="DY58" s="1">
        <v>10.9</v>
      </c>
      <c r="DZ58" s="1">
        <v>10.5</v>
      </c>
      <c r="EA58" s="1">
        <v>10.1</v>
      </c>
      <c r="EB58" s="1">
        <v>9.8</v>
      </c>
      <c r="EC58" s="1">
        <v>9.5</v>
      </c>
      <c r="ED58" s="1">
        <v>9.3</v>
      </c>
      <c r="EE58" s="1">
        <v>9</v>
      </c>
      <c r="EF58" s="1">
        <v>8.6</v>
      </c>
      <c r="EG58" s="1">
        <v>8.3</v>
      </c>
      <c r="EH58" s="1">
        <v>7.9</v>
      </c>
      <c r="EI58" s="1">
        <v>7.7</v>
      </c>
      <c r="EJ58" s="1">
        <v>7.5</v>
      </c>
      <c r="EK58" s="1">
        <v>7.2</v>
      </c>
      <c r="EL58" s="1">
        <v>7</v>
      </c>
      <c r="EM58" s="1">
        <v>6.9</v>
      </c>
      <c r="EO58" s="1"/>
      <c r="EP58" s="16" t="s">
        <v>388</v>
      </c>
      <c r="EQ58" s="1">
        <v>18.6</v>
      </c>
      <c r="ER58" s="1">
        <v>18.3</v>
      </c>
      <c r="ES58" s="1">
        <v>17.9</v>
      </c>
      <c r="ET58" s="1">
        <v>17.5</v>
      </c>
      <c r="EU58" s="1">
        <v>16.9</v>
      </c>
      <c r="EV58" s="1">
        <v>16.4</v>
      </c>
      <c r="EW58" s="1">
        <v>15.8</v>
      </c>
      <c r="EX58" s="1">
        <v>15.3</v>
      </c>
      <c r="EY58" s="1">
        <v>14.9</v>
      </c>
      <c r="EZ58" s="1">
        <v>14.4</v>
      </c>
      <c r="FA58" s="1">
        <v>14.1</v>
      </c>
      <c r="FB58" s="1">
        <v>13.7</v>
      </c>
      <c r="FC58" s="1">
        <v>13.4</v>
      </c>
      <c r="FD58" s="1">
        <v>13.2</v>
      </c>
      <c r="FE58" s="1">
        <v>12.9</v>
      </c>
      <c r="FF58" s="1">
        <v>12.6</v>
      </c>
      <c r="FG58" s="1">
        <v>12.3</v>
      </c>
      <c r="FH58" s="1">
        <v>12.1</v>
      </c>
      <c r="FI58" s="1">
        <v>11.8</v>
      </c>
      <c r="FJ58" s="1">
        <v>11.5</v>
      </c>
      <c r="FK58" s="1">
        <v>11.3</v>
      </c>
    </row>
    <row r="59" ht="14.5" spans="1:167">
      <c r="A59" s="1"/>
      <c r="B59" s="16" t="s">
        <v>389</v>
      </c>
      <c r="C59" s="1">
        <v>0</v>
      </c>
      <c r="D59" s="1">
        <v>1.8</v>
      </c>
      <c r="E59" s="1">
        <v>3.9</v>
      </c>
      <c r="F59" s="1">
        <v>6.4</v>
      </c>
      <c r="G59" s="1">
        <v>9.5</v>
      </c>
      <c r="H59" s="1">
        <v>12.4</v>
      </c>
      <c r="I59" s="1">
        <v>12.1</v>
      </c>
      <c r="J59" s="1">
        <v>11.8</v>
      </c>
      <c r="K59" s="1">
        <v>11.5</v>
      </c>
      <c r="L59" s="1">
        <v>11.3</v>
      </c>
      <c r="M59" s="1">
        <v>11</v>
      </c>
      <c r="N59" s="1">
        <v>10.8</v>
      </c>
      <c r="O59" s="1">
        <v>10.5</v>
      </c>
      <c r="P59" s="1">
        <v>10.3</v>
      </c>
      <c r="Q59" s="1">
        <v>10.2</v>
      </c>
      <c r="R59" s="1">
        <v>10.1</v>
      </c>
      <c r="S59" s="1">
        <v>9.9</v>
      </c>
      <c r="T59" s="1">
        <v>9.8</v>
      </c>
      <c r="U59" s="1">
        <v>9.6</v>
      </c>
      <c r="V59" s="1">
        <v>9.5</v>
      </c>
      <c r="W59" s="1">
        <v>9.3</v>
      </c>
      <c r="Y59" s="1"/>
      <c r="Z59" s="16" t="s">
        <v>389</v>
      </c>
      <c r="AA59" s="1">
        <v>0</v>
      </c>
      <c r="AB59" s="1">
        <v>1.3</v>
      </c>
      <c r="AC59" s="1">
        <v>2.7</v>
      </c>
      <c r="AD59" s="1">
        <v>4.4</v>
      </c>
      <c r="AE59" s="1">
        <v>6.2</v>
      </c>
      <c r="AF59" s="1">
        <v>8.7</v>
      </c>
      <c r="AG59" s="1">
        <v>8.5</v>
      </c>
      <c r="AH59" s="1">
        <v>8.3</v>
      </c>
      <c r="AI59" s="1">
        <v>8.1</v>
      </c>
      <c r="AJ59" s="1">
        <v>7.9</v>
      </c>
      <c r="AK59" s="1">
        <v>7.8</v>
      </c>
      <c r="AL59" s="1">
        <v>7.6</v>
      </c>
      <c r="AM59" s="1">
        <v>7.5</v>
      </c>
      <c r="AN59" s="1">
        <v>7.4</v>
      </c>
      <c r="AO59" s="1">
        <v>7.3</v>
      </c>
      <c r="AP59" s="1">
        <v>7.2</v>
      </c>
      <c r="AQ59" s="1">
        <v>7.1</v>
      </c>
      <c r="AR59" s="1">
        <v>7</v>
      </c>
      <c r="AS59" s="1">
        <v>6.9</v>
      </c>
      <c r="AT59" s="1">
        <v>6.7</v>
      </c>
      <c r="AU59" s="1">
        <v>6.6</v>
      </c>
      <c r="AW59" s="1"/>
      <c r="AX59" s="16" t="s">
        <v>389</v>
      </c>
      <c r="AY59" s="1">
        <v>0</v>
      </c>
      <c r="AZ59" s="1">
        <v>3.4</v>
      </c>
      <c r="BA59" s="1">
        <v>6.4</v>
      </c>
      <c r="BB59" s="1">
        <v>9</v>
      </c>
      <c r="BC59" s="1">
        <v>11.7</v>
      </c>
      <c r="BD59" s="1">
        <v>14</v>
      </c>
      <c r="BE59" s="1">
        <v>13.7</v>
      </c>
      <c r="BF59" s="1">
        <v>13.4</v>
      </c>
      <c r="BG59" s="1">
        <v>13.2</v>
      </c>
      <c r="BH59" s="1">
        <v>13</v>
      </c>
      <c r="BI59" s="1">
        <v>12.8</v>
      </c>
      <c r="BJ59" s="1">
        <v>12.6</v>
      </c>
      <c r="BK59" s="1">
        <v>12.4</v>
      </c>
      <c r="BL59" s="1">
        <v>12.2</v>
      </c>
      <c r="BM59" s="1">
        <v>12</v>
      </c>
      <c r="BN59" s="1">
        <v>11.9</v>
      </c>
      <c r="BO59" s="1">
        <v>11.7</v>
      </c>
      <c r="BP59" s="1">
        <v>11.5</v>
      </c>
      <c r="BQ59" s="1">
        <v>11.3</v>
      </c>
      <c r="BR59" s="1">
        <v>11.1</v>
      </c>
      <c r="BS59" s="1">
        <v>10.9</v>
      </c>
      <c r="BU59" s="1"/>
      <c r="BV59" s="16" t="s">
        <v>389</v>
      </c>
      <c r="BW59" s="1">
        <v>0</v>
      </c>
      <c r="BX59" s="1">
        <v>1.2</v>
      </c>
      <c r="BY59" s="1">
        <v>2.7</v>
      </c>
      <c r="BZ59" s="1">
        <v>4.1</v>
      </c>
      <c r="CA59" s="1">
        <v>5.4</v>
      </c>
      <c r="CB59" s="1">
        <v>7.1</v>
      </c>
      <c r="CC59" s="1">
        <v>7</v>
      </c>
      <c r="CD59" s="1">
        <v>6.9</v>
      </c>
      <c r="CE59" s="1">
        <v>6.8</v>
      </c>
      <c r="CF59" s="1">
        <v>6.6</v>
      </c>
      <c r="CG59" s="1">
        <v>6.5</v>
      </c>
      <c r="CH59" s="1">
        <v>6.4</v>
      </c>
      <c r="CI59" s="1">
        <v>6.2</v>
      </c>
      <c r="CJ59" s="1">
        <v>6.1</v>
      </c>
      <c r="CK59" s="1">
        <v>5.9</v>
      </c>
      <c r="CL59" s="1">
        <v>5.7</v>
      </c>
      <c r="CM59" s="1">
        <v>5.6</v>
      </c>
      <c r="CN59" s="1">
        <v>5.5</v>
      </c>
      <c r="CO59" s="1">
        <v>5.3</v>
      </c>
      <c r="CP59" s="1">
        <v>5.1</v>
      </c>
      <c r="CQ59" s="1">
        <v>5</v>
      </c>
      <c r="CS59" s="1"/>
      <c r="CT59" s="16" t="s">
        <v>389</v>
      </c>
      <c r="CU59" s="1">
        <v>0</v>
      </c>
      <c r="CV59" s="1">
        <v>2.8</v>
      </c>
      <c r="CW59" s="1">
        <v>5.6</v>
      </c>
      <c r="CX59" s="1">
        <v>9.7</v>
      </c>
      <c r="CY59" s="1">
        <v>12.9</v>
      </c>
      <c r="CZ59" s="1">
        <v>16.3</v>
      </c>
      <c r="DA59" s="1">
        <v>15.8</v>
      </c>
      <c r="DB59" s="1">
        <v>15.4</v>
      </c>
      <c r="DC59" s="1">
        <v>14.9</v>
      </c>
      <c r="DD59" s="1">
        <v>14.5</v>
      </c>
      <c r="DE59" s="1">
        <v>14.2</v>
      </c>
      <c r="DF59" s="1">
        <v>13.8</v>
      </c>
      <c r="DG59" s="1">
        <v>13.3</v>
      </c>
      <c r="DH59" s="1">
        <v>12.7</v>
      </c>
      <c r="DI59" s="1">
        <v>12.1</v>
      </c>
      <c r="DJ59" s="1">
        <v>11.7</v>
      </c>
      <c r="DK59" s="1">
        <v>11.4</v>
      </c>
      <c r="DL59" s="1">
        <v>11</v>
      </c>
      <c r="DM59" s="1">
        <v>10.8</v>
      </c>
      <c r="DN59" s="1">
        <v>10.6</v>
      </c>
      <c r="DO59" s="1">
        <v>10.5</v>
      </c>
      <c r="DQ59" s="1"/>
      <c r="DR59" s="16" t="s">
        <v>389</v>
      </c>
      <c r="DS59" s="1">
        <v>0</v>
      </c>
      <c r="DT59" s="1">
        <v>2.8</v>
      </c>
      <c r="DU59" s="1">
        <v>6.2</v>
      </c>
      <c r="DV59" s="1">
        <v>9.6</v>
      </c>
      <c r="DW59" s="1">
        <v>13.1</v>
      </c>
      <c r="DX59" s="1">
        <v>16.3</v>
      </c>
      <c r="DY59" s="1">
        <v>15.7</v>
      </c>
      <c r="DZ59" s="1">
        <v>15.2</v>
      </c>
      <c r="EA59" s="1">
        <v>14.6</v>
      </c>
      <c r="EB59" s="1">
        <v>14.2</v>
      </c>
      <c r="EC59" s="1">
        <v>13.8</v>
      </c>
      <c r="ED59" s="1">
        <v>13.4</v>
      </c>
      <c r="EE59" s="1">
        <v>13</v>
      </c>
      <c r="EF59" s="1">
        <v>12.6</v>
      </c>
      <c r="EG59" s="1">
        <v>12.1</v>
      </c>
      <c r="EH59" s="1">
        <v>11.5</v>
      </c>
      <c r="EI59" s="1">
        <v>11.2</v>
      </c>
      <c r="EJ59" s="1">
        <v>10.9</v>
      </c>
      <c r="EK59" s="1">
        <v>10.5</v>
      </c>
      <c r="EL59" s="1">
        <v>10.3</v>
      </c>
      <c r="EM59" s="1">
        <v>10</v>
      </c>
      <c r="EO59" s="1"/>
      <c r="EP59" s="16" t="s">
        <v>389</v>
      </c>
      <c r="EQ59" s="1">
        <v>0</v>
      </c>
      <c r="ER59" s="1">
        <v>2.1</v>
      </c>
      <c r="ES59" s="1">
        <v>4.4</v>
      </c>
      <c r="ET59" s="1">
        <v>7.3</v>
      </c>
      <c r="EU59" s="1">
        <v>10.5</v>
      </c>
      <c r="EV59" s="1">
        <v>13.8</v>
      </c>
      <c r="EW59" s="1">
        <v>13.4</v>
      </c>
      <c r="EX59" s="1">
        <v>12.9</v>
      </c>
      <c r="EY59" s="1">
        <v>12.6</v>
      </c>
      <c r="EZ59" s="1">
        <v>12.2</v>
      </c>
      <c r="FA59" s="1">
        <v>11.9</v>
      </c>
      <c r="FB59" s="1">
        <v>11.7</v>
      </c>
      <c r="FC59" s="1">
        <v>11.4</v>
      </c>
      <c r="FD59" s="1">
        <v>11.2</v>
      </c>
      <c r="FE59" s="1">
        <v>11</v>
      </c>
      <c r="FF59" s="1">
        <v>10.8</v>
      </c>
      <c r="FG59" s="1">
        <v>10.6</v>
      </c>
      <c r="FH59" s="1">
        <v>10.3</v>
      </c>
      <c r="FI59" s="1">
        <v>10.1</v>
      </c>
      <c r="FJ59" s="1">
        <v>9.9</v>
      </c>
      <c r="FK59" s="1">
        <v>9.7</v>
      </c>
    </row>
    <row r="60" ht="14.5" spans="1:167">
      <c r="A60" s="1"/>
      <c r="B60" s="16" t="s">
        <v>390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3.1</v>
      </c>
      <c r="J60" s="1">
        <v>6.1</v>
      </c>
      <c r="K60" s="1">
        <v>9.1</v>
      </c>
      <c r="L60" s="1">
        <v>11.8</v>
      </c>
      <c r="M60" s="1">
        <v>14.4</v>
      </c>
      <c r="N60" s="1">
        <v>14.1</v>
      </c>
      <c r="O60" s="1">
        <v>13.8</v>
      </c>
      <c r="P60" s="1">
        <v>13.5</v>
      </c>
      <c r="Q60" s="1">
        <v>13.3</v>
      </c>
      <c r="R60" s="1">
        <v>13.2</v>
      </c>
      <c r="S60" s="1">
        <v>13</v>
      </c>
      <c r="T60" s="1">
        <v>12.9</v>
      </c>
      <c r="U60" s="1">
        <v>12.6</v>
      </c>
      <c r="V60" s="1">
        <v>12.4</v>
      </c>
      <c r="W60" s="1">
        <v>12.2</v>
      </c>
      <c r="Y60" s="1"/>
      <c r="Z60" s="16" t="s">
        <v>390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2.8</v>
      </c>
      <c r="AH60" s="1">
        <v>5.3</v>
      </c>
      <c r="AI60" s="1">
        <v>7.9</v>
      </c>
      <c r="AJ60" s="1">
        <v>10.4</v>
      </c>
      <c r="AK60" s="1">
        <v>12.6</v>
      </c>
      <c r="AL60" s="1">
        <v>12.3</v>
      </c>
      <c r="AM60" s="1">
        <v>12.1</v>
      </c>
      <c r="AN60" s="1">
        <v>11.9</v>
      </c>
      <c r="AO60" s="1">
        <v>11.8</v>
      </c>
      <c r="AP60" s="1">
        <v>11.6</v>
      </c>
      <c r="AQ60" s="1">
        <v>11.5</v>
      </c>
      <c r="AR60" s="1">
        <v>11.3</v>
      </c>
      <c r="AS60" s="1">
        <v>11.1</v>
      </c>
      <c r="AT60" s="1">
        <v>11</v>
      </c>
      <c r="AU60" s="1">
        <v>10.8</v>
      </c>
      <c r="AW60" s="1"/>
      <c r="AX60" s="16" t="s">
        <v>390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2.5</v>
      </c>
      <c r="BF60" s="1">
        <v>4.7</v>
      </c>
      <c r="BG60" s="1">
        <v>6.7</v>
      </c>
      <c r="BH60" s="1">
        <v>8.5</v>
      </c>
      <c r="BI60" s="1">
        <v>10.2</v>
      </c>
      <c r="BJ60" s="1">
        <v>10</v>
      </c>
      <c r="BK60" s="1">
        <v>9.9</v>
      </c>
      <c r="BL60" s="1">
        <v>9.7</v>
      </c>
      <c r="BM60" s="1">
        <v>9.6</v>
      </c>
      <c r="BN60" s="1">
        <v>9.4</v>
      </c>
      <c r="BO60" s="1">
        <v>9.3</v>
      </c>
      <c r="BP60" s="1">
        <v>9.2</v>
      </c>
      <c r="BQ60" s="1">
        <v>9</v>
      </c>
      <c r="BR60" s="1">
        <v>8.8</v>
      </c>
      <c r="BS60" s="1">
        <v>8.7</v>
      </c>
      <c r="BU60" s="1"/>
      <c r="BV60" s="16" t="s">
        <v>390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1.9</v>
      </c>
      <c r="CD60" s="1">
        <v>4</v>
      </c>
      <c r="CE60" s="1">
        <v>6.4</v>
      </c>
      <c r="CF60" s="1">
        <v>8.7</v>
      </c>
      <c r="CG60" s="1">
        <v>10.9</v>
      </c>
      <c r="CH60" s="1">
        <v>10.6</v>
      </c>
      <c r="CI60" s="1">
        <v>10.4</v>
      </c>
      <c r="CJ60" s="1">
        <v>10.1</v>
      </c>
      <c r="CK60" s="1">
        <v>9.8</v>
      </c>
      <c r="CL60" s="1">
        <v>9.6</v>
      </c>
      <c r="CM60" s="1">
        <v>9.4</v>
      </c>
      <c r="CN60" s="1">
        <v>9.1</v>
      </c>
      <c r="CO60" s="1">
        <v>8.9</v>
      </c>
      <c r="CP60" s="1">
        <v>8.6</v>
      </c>
      <c r="CQ60" s="1">
        <v>8.4</v>
      </c>
      <c r="CS60" s="1"/>
      <c r="CT60" s="16" t="s">
        <v>390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3.5</v>
      </c>
      <c r="DB60" s="1">
        <v>7</v>
      </c>
      <c r="DC60" s="1">
        <v>11</v>
      </c>
      <c r="DD60" s="1">
        <v>14</v>
      </c>
      <c r="DE60" s="1">
        <v>16.4</v>
      </c>
      <c r="DF60" s="1">
        <v>16</v>
      </c>
      <c r="DG60" s="1">
        <v>15.4</v>
      </c>
      <c r="DH60" s="1">
        <v>14.7</v>
      </c>
      <c r="DI60" s="1">
        <v>14</v>
      </c>
      <c r="DJ60" s="1">
        <v>13.5</v>
      </c>
      <c r="DK60" s="1">
        <v>13.2</v>
      </c>
      <c r="DL60" s="1">
        <v>12.8</v>
      </c>
      <c r="DM60" s="1">
        <v>12.5</v>
      </c>
      <c r="DN60" s="1">
        <v>12.4</v>
      </c>
      <c r="DO60" s="1">
        <v>12.2</v>
      </c>
      <c r="DQ60" s="1"/>
      <c r="DR60" s="16" t="s">
        <v>390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3.5</v>
      </c>
      <c r="DZ60" s="1">
        <v>7.4</v>
      </c>
      <c r="EA60" s="1">
        <v>11.2</v>
      </c>
      <c r="EB60" s="1">
        <v>13.7</v>
      </c>
      <c r="EC60" s="1">
        <v>16.3</v>
      </c>
      <c r="ED60" s="1">
        <v>15.9</v>
      </c>
      <c r="EE60" s="1">
        <v>15.5</v>
      </c>
      <c r="EF60" s="1">
        <v>14.9</v>
      </c>
      <c r="EG60" s="1">
        <v>14.3</v>
      </c>
      <c r="EH60" s="1">
        <v>13.7</v>
      </c>
      <c r="EI60" s="1">
        <v>13.2</v>
      </c>
      <c r="EJ60" s="1">
        <v>12.9</v>
      </c>
      <c r="EK60" s="1">
        <v>12.5</v>
      </c>
      <c r="EL60" s="1">
        <v>12.2</v>
      </c>
      <c r="EM60" s="1">
        <v>11.9</v>
      </c>
      <c r="EO60" s="1"/>
      <c r="EP60" s="16" t="s">
        <v>390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3.7</v>
      </c>
      <c r="EX60" s="1">
        <v>7.4</v>
      </c>
      <c r="EY60" s="1">
        <v>10.4</v>
      </c>
      <c r="EZ60" s="1">
        <v>13.4</v>
      </c>
      <c r="FA60" s="1">
        <v>15.7</v>
      </c>
      <c r="FB60" s="1">
        <v>15.3</v>
      </c>
      <c r="FC60" s="1">
        <v>15</v>
      </c>
      <c r="FD60" s="1">
        <v>14.7</v>
      </c>
      <c r="FE60" s="1">
        <v>14.4</v>
      </c>
      <c r="FF60" s="1">
        <v>14.2</v>
      </c>
      <c r="FG60" s="1">
        <v>13.9</v>
      </c>
      <c r="FH60" s="1">
        <v>13.6</v>
      </c>
      <c r="FI60" s="1">
        <v>13.3</v>
      </c>
      <c r="FJ60" s="1">
        <v>13.1</v>
      </c>
      <c r="FK60" s="1">
        <v>12.8</v>
      </c>
    </row>
    <row r="61" ht="14.5" spans="1:167">
      <c r="A61" s="1"/>
      <c r="B61" s="16" t="s">
        <v>391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2.8</v>
      </c>
      <c r="O61" s="1">
        <v>5.9</v>
      </c>
      <c r="P61" s="1">
        <v>8.3</v>
      </c>
      <c r="Q61" s="1">
        <v>10.2</v>
      </c>
      <c r="R61" s="1">
        <v>11.9</v>
      </c>
      <c r="S61" s="1">
        <v>11.7</v>
      </c>
      <c r="T61" s="1">
        <v>11.6</v>
      </c>
      <c r="U61" s="1">
        <v>11.4</v>
      </c>
      <c r="V61" s="1">
        <v>11.2</v>
      </c>
      <c r="W61" s="1">
        <v>11</v>
      </c>
      <c r="Y61" s="1"/>
      <c r="Z61" s="16" t="s">
        <v>391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2.3</v>
      </c>
      <c r="AM61" s="1">
        <v>4.4</v>
      </c>
      <c r="AN61" s="1">
        <v>6.2</v>
      </c>
      <c r="AO61" s="1">
        <v>7.8</v>
      </c>
      <c r="AP61" s="1">
        <v>9.2</v>
      </c>
      <c r="AQ61" s="1">
        <v>9.1</v>
      </c>
      <c r="AR61" s="1">
        <v>9</v>
      </c>
      <c r="AS61" s="1">
        <v>8.8</v>
      </c>
      <c r="AT61" s="1">
        <v>8.7</v>
      </c>
      <c r="AU61" s="1">
        <v>8.6</v>
      </c>
      <c r="AW61" s="1"/>
      <c r="AX61" s="16" t="s">
        <v>391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1.8</v>
      </c>
      <c r="BK61" s="1">
        <v>3.5</v>
      </c>
      <c r="BL61" s="1">
        <v>5.3</v>
      </c>
      <c r="BM61" s="1">
        <v>7</v>
      </c>
      <c r="BN61" s="1">
        <v>8.4</v>
      </c>
      <c r="BO61" s="1">
        <v>8.3</v>
      </c>
      <c r="BP61" s="1">
        <v>8.1</v>
      </c>
      <c r="BQ61" s="1">
        <v>8</v>
      </c>
      <c r="BR61" s="1">
        <v>7.8</v>
      </c>
      <c r="BS61" s="1">
        <v>7.7</v>
      </c>
      <c r="BU61" s="1"/>
      <c r="BV61" s="16" t="s">
        <v>391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3.3</v>
      </c>
      <c r="CI61" s="1">
        <v>6.1</v>
      </c>
      <c r="CJ61" s="1">
        <v>9.1</v>
      </c>
      <c r="CK61" s="1">
        <v>12.6</v>
      </c>
      <c r="CL61" s="1">
        <v>15.3</v>
      </c>
      <c r="CM61" s="1">
        <v>14.9</v>
      </c>
      <c r="CN61" s="1">
        <v>14.6</v>
      </c>
      <c r="CO61" s="1">
        <v>14.1</v>
      </c>
      <c r="CP61" s="1">
        <v>13.7</v>
      </c>
      <c r="CQ61" s="1">
        <v>13.3</v>
      </c>
      <c r="CS61" s="1"/>
      <c r="CT61" s="16" t="s">
        <v>391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3.5</v>
      </c>
      <c r="DG61" s="1">
        <v>7.8</v>
      </c>
      <c r="DH61" s="1">
        <v>12.6</v>
      </c>
      <c r="DI61" s="1">
        <v>17.5</v>
      </c>
      <c r="DJ61" s="1">
        <v>21</v>
      </c>
      <c r="DK61" s="1">
        <v>20.5</v>
      </c>
      <c r="DL61" s="1">
        <v>19.9</v>
      </c>
      <c r="DM61" s="1">
        <v>19.5</v>
      </c>
      <c r="DN61" s="1">
        <v>19.3</v>
      </c>
      <c r="DO61" s="1">
        <v>19</v>
      </c>
      <c r="DQ61" s="1"/>
      <c r="DR61" s="16" t="s">
        <v>391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2.8</v>
      </c>
      <c r="EE61" s="1">
        <v>5.9</v>
      </c>
      <c r="EF61" s="1">
        <v>9.6</v>
      </c>
      <c r="EG61" s="1">
        <v>13.2</v>
      </c>
      <c r="EH61" s="1">
        <v>17.2</v>
      </c>
      <c r="EI61" s="1">
        <v>16.7</v>
      </c>
      <c r="EJ61" s="1">
        <v>16.2</v>
      </c>
      <c r="EK61" s="1">
        <v>15.8</v>
      </c>
      <c r="EL61" s="1">
        <v>15.3</v>
      </c>
      <c r="EM61" s="1">
        <v>15</v>
      </c>
      <c r="EO61" s="1"/>
      <c r="EP61" s="16" t="s">
        <v>391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2.6</v>
      </c>
      <c r="FC61" s="1">
        <v>5.2</v>
      </c>
      <c r="FD61" s="1">
        <v>7.3</v>
      </c>
      <c r="FE61" s="1">
        <v>9.5</v>
      </c>
      <c r="FF61" s="1">
        <v>11.6</v>
      </c>
      <c r="FG61" s="1">
        <v>11.3</v>
      </c>
      <c r="FH61" s="1">
        <v>11.1</v>
      </c>
      <c r="FI61" s="1">
        <v>10.9</v>
      </c>
      <c r="FJ61" s="1">
        <v>10.7</v>
      </c>
      <c r="FK61" s="1">
        <v>10.4</v>
      </c>
    </row>
    <row r="62" ht="14.5" spans="1:167">
      <c r="A62" s="1"/>
      <c r="B62" s="16" t="s">
        <v>392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1.9</v>
      </c>
      <c r="T62" s="1">
        <v>3.9</v>
      </c>
      <c r="U62" s="1">
        <v>6.1</v>
      </c>
      <c r="V62" s="1">
        <v>8.2</v>
      </c>
      <c r="W62" s="1">
        <v>10.3</v>
      </c>
      <c r="Y62" s="1"/>
      <c r="Z62" s="16" t="s">
        <v>392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1.6</v>
      </c>
      <c r="AR62" s="1">
        <v>3.4</v>
      </c>
      <c r="AS62" s="1">
        <v>5.1</v>
      </c>
      <c r="AT62" s="1">
        <v>6.7</v>
      </c>
      <c r="AU62" s="1">
        <v>8.4</v>
      </c>
      <c r="AW62" s="1"/>
      <c r="AX62" s="16" t="s">
        <v>392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1.6</v>
      </c>
      <c r="BP62" s="1">
        <v>3.5</v>
      </c>
      <c r="BQ62" s="1">
        <v>5.6</v>
      </c>
      <c r="BR62" s="1">
        <v>7.2</v>
      </c>
      <c r="BS62" s="1">
        <v>9</v>
      </c>
      <c r="BU62" s="1"/>
      <c r="BV62" s="16" t="s">
        <v>392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3</v>
      </c>
      <c r="CN62" s="1">
        <v>5.9</v>
      </c>
      <c r="CO62" s="1">
        <v>9.4</v>
      </c>
      <c r="CP62" s="1">
        <v>12.5</v>
      </c>
      <c r="CQ62" s="1">
        <v>15.4</v>
      </c>
      <c r="CS62" s="1"/>
      <c r="CT62" s="16" t="s">
        <v>392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3.2</v>
      </c>
      <c r="DL62" s="1">
        <v>6.5</v>
      </c>
      <c r="DM62" s="1">
        <v>9.1</v>
      </c>
      <c r="DN62" s="1">
        <v>10.8</v>
      </c>
      <c r="DO62" s="1">
        <v>12.3</v>
      </c>
      <c r="DQ62" s="1"/>
      <c r="DR62" s="16" t="s">
        <v>392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3.5</v>
      </c>
      <c r="EJ62" s="1">
        <v>6.3</v>
      </c>
      <c r="EK62" s="1">
        <v>9.1</v>
      </c>
      <c r="EL62" s="1">
        <v>11.8</v>
      </c>
      <c r="EM62" s="1">
        <v>14.1</v>
      </c>
      <c r="EO62" s="1"/>
      <c r="EP62" s="16" t="s">
        <v>392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2.6</v>
      </c>
      <c r="FH62" s="1">
        <v>4.9</v>
      </c>
      <c r="FI62" s="1">
        <v>7.2</v>
      </c>
      <c r="FJ62" s="1">
        <v>9.4</v>
      </c>
      <c r="FK62" s="1">
        <v>11.6</v>
      </c>
    </row>
    <row r="63" ht="14.5" spans="1:16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</row>
    <row r="64" ht="14.5" spans="1:16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</row>
    <row r="65" ht="14.5" spans="1:16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</row>
    <row r="66" ht="14.5" spans="1:16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</row>
    <row r="67" ht="14.5" spans="1:1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</row>
    <row r="68" ht="14.5" spans="1:16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</row>
    <row r="69" ht="14.5" spans="1:16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</row>
    <row r="70" ht="14.5" spans="1:16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</row>
    <row r="71" ht="14.5" spans="1:16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</row>
    <row r="72" ht="14.5" spans="1:16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</row>
    <row r="73" ht="14.5" spans="1:16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</row>
    <row r="74" ht="14.5" spans="1:16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</row>
    <row r="75" ht="14.5" spans="1:16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</row>
    <row r="76" ht="14.5" spans="1:16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</row>
    <row r="77" ht="14.5" spans="1:16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</row>
    <row r="78" ht="14.5" spans="1:16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</row>
    <row r="79" ht="14.5" spans="1:16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</row>
    <row r="80" ht="14.5" spans="1:16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</row>
    <row r="81" ht="14.5" spans="1:16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</row>
    <row r="82" ht="14.5" spans="1:16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</row>
    <row r="83" ht="14.5" spans="1:16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</row>
    <row r="84" ht="14.5" spans="1:16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</row>
    <row r="85" ht="14.5" spans="1:16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</row>
    <row r="86" ht="14.5" spans="1:16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</row>
    <row r="87" ht="14.5" spans="1:16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</row>
    <row r="88" ht="14.5" spans="1:16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</row>
    <row r="89" ht="14.5" spans="1:16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</row>
    <row r="90" ht="14.5" spans="1:16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</row>
    <row r="91" ht="14.5" spans="1:16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</row>
    <row r="92" ht="14.5" spans="1:16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</row>
    <row r="93" ht="14.5" spans="1:16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</row>
    <row r="94" ht="14.5" spans="1:16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</row>
    <row r="95" ht="14.5" spans="1:16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</row>
    <row r="96" ht="14.5" spans="1:16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</row>
    <row r="97" ht="14.5" spans="1:16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</row>
    <row r="98" ht="14.5" spans="1:16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</row>
    <row r="99" ht="14.5" spans="1:16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</row>
    <row r="100" ht="14.5" spans="1:16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</row>
    <row r="101" ht="14.5" spans="1:16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</row>
    <row r="102" ht="14.5" spans="1:16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</row>
    <row r="103" ht="14.5" spans="1:16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</row>
    <row r="104" ht="14.5" spans="1:16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</row>
    <row r="105" ht="14.5" spans="1:16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</row>
    <row r="106" ht="14.5" spans="1:16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</row>
    <row r="107" ht="14.5" spans="1:16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</row>
    <row r="108" ht="14.5" spans="1:16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</row>
    <row r="109" ht="14.5" spans="1:16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</row>
    <row r="110" ht="14.5" spans="1:16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</row>
    <row r="111" ht="14.5" spans="1: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4.5" spans="1: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4.5" spans="1: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4.5" spans="1: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4.5" spans="1: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4.5" spans="1: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4.5" spans="1: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4.5" spans="1: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4.5" spans="1: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4.5" spans="1: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4.5" spans="1:2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4.5" spans="1:2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4.5" spans="1: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4.5" spans="1:2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4.5" spans="1:2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4.5" spans="1:2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4.5" spans="1:2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4.5" spans="1:2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4.5" spans="1:2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4.5" spans="1: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4.5" spans="1:2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4.5" spans="1:2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4.5" spans="1:2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4.5" spans="1: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4.5" spans="1:2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4.5" spans="1:2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4.5" spans="1:2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4.5" spans="1:2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4.5" spans="1:2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4.5" spans="1: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4.5" spans="1: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4.5" spans="1: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4.5" spans="1: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4.5" spans="1: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4.5" spans="1: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4.5" spans="1: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4.5" spans="1:2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4.5" spans="1:2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4.5" spans="1:2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4.5" spans="1:2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4.5" spans="1:2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4.5" spans="1:2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4.5" spans="1:2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4.5" spans="1:2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4.5" spans="1:2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4.5" spans="1:2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4.5" spans="1:2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4.5" spans="1:2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4.5" spans="1:2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4.5" spans="1:2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4.5" spans="1:2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4.5" spans="1:2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4.5" spans="1:2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4.5" spans="1:2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4.5" spans="1:2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4.5" spans="1:2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4.5" spans="1:2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4.5" spans="1:2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</sheetData>
  <mergeCells count="361">
    <mergeCell ref="A1:B1"/>
    <mergeCell ref="Y1:Z1"/>
    <mergeCell ref="AW1:AX1"/>
    <mergeCell ref="BU1:BV1"/>
    <mergeCell ref="CS1:CT1"/>
    <mergeCell ref="DQ1:DR1"/>
    <mergeCell ref="EO1:EP1"/>
    <mergeCell ref="A2:B2"/>
    <mergeCell ref="Y2:Z2"/>
    <mergeCell ref="AW2:AX2"/>
    <mergeCell ref="BU2:BV2"/>
    <mergeCell ref="CS2:CT2"/>
    <mergeCell ref="DQ2:DR2"/>
    <mergeCell ref="EO2:EP2"/>
    <mergeCell ref="A3:B3"/>
    <mergeCell ref="Y3:Z3"/>
    <mergeCell ref="AW3:AX3"/>
    <mergeCell ref="BU3:BV3"/>
    <mergeCell ref="CS3:CT3"/>
    <mergeCell ref="DQ3:DR3"/>
    <mergeCell ref="EO3:EP3"/>
    <mergeCell ref="A4:B4"/>
    <mergeCell ref="Y4:Z4"/>
    <mergeCell ref="AW4:AX4"/>
    <mergeCell ref="BU4:BV4"/>
    <mergeCell ref="CS4:CT4"/>
    <mergeCell ref="DQ4:DR4"/>
    <mergeCell ref="EO4:EP4"/>
    <mergeCell ref="A5:B5"/>
    <mergeCell ref="Y5:Z5"/>
    <mergeCell ref="AW5:AX5"/>
    <mergeCell ref="BU5:BV5"/>
    <mergeCell ref="CS5:CT5"/>
    <mergeCell ref="DQ5:DR5"/>
    <mergeCell ref="EO5:EP5"/>
    <mergeCell ref="A6:B6"/>
    <mergeCell ref="Y6:Z6"/>
    <mergeCell ref="AW6:AX6"/>
    <mergeCell ref="BU6:BV6"/>
    <mergeCell ref="CS6:CT6"/>
    <mergeCell ref="DQ6:DR6"/>
    <mergeCell ref="EO6:EP6"/>
    <mergeCell ref="A7:B7"/>
    <mergeCell ref="Y7:Z7"/>
    <mergeCell ref="AW7:AX7"/>
    <mergeCell ref="BU7:BV7"/>
    <mergeCell ref="CS7:CT7"/>
    <mergeCell ref="DQ7:DR7"/>
    <mergeCell ref="EO7:EP7"/>
    <mergeCell ref="A8:B8"/>
    <mergeCell ref="Y8:Z8"/>
    <mergeCell ref="AW8:AX8"/>
    <mergeCell ref="BU8:BV8"/>
    <mergeCell ref="CS8:CT8"/>
    <mergeCell ref="DQ8:DR8"/>
    <mergeCell ref="EO8:EP8"/>
    <mergeCell ref="A9:B9"/>
    <mergeCell ref="Y9:Z9"/>
    <mergeCell ref="AW9:AX9"/>
    <mergeCell ref="BU9:BV9"/>
    <mergeCell ref="CS9:CT9"/>
    <mergeCell ref="DQ9:DR9"/>
    <mergeCell ref="EO9:EP9"/>
    <mergeCell ref="A10:B10"/>
    <mergeCell ref="Y10:Z10"/>
    <mergeCell ref="AW10:AX10"/>
    <mergeCell ref="BU10:BV10"/>
    <mergeCell ref="CS10:CT10"/>
    <mergeCell ref="DQ10:DR10"/>
    <mergeCell ref="EO10:EP10"/>
    <mergeCell ref="A11:B11"/>
    <mergeCell ref="Y11:Z11"/>
    <mergeCell ref="AW11:AX11"/>
    <mergeCell ref="BU11:BV11"/>
    <mergeCell ref="CS11:CT11"/>
    <mergeCell ref="DQ11:DR11"/>
    <mergeCell ref="EO11:EP11"/>
    <mergeCell ref="A12:B12"/>
    <mergeCell ref="Y12:Z12"/>
    <mergeCell ref="AW12:AX12"/>
    <mergeCell ref="BU12:BV12"/>
    <mergeCell ref="CS12:CT12"/>
    <mergeCell ref="DQ12:DR12"/>
    <mergeCell ref="EO12:EP12"/>
    <mergeCell ref="A25:B25"/>
    <mergeCell ref="Y25:Z25"/>
    <mergeCell ref="AW25:AX25"/>
    <mergeCell ref="BU25:BV25"/>
    <mergeCell ref="CS25:CT25"/>
    <mergeCell ref="DQ25:DR25"/>
    <mergeCell ref="EO25:EP25"/>
    <mergeCell ref="A37:B37"/>
    <mergeCell ref="Y37:Z37"/>
    <mergeCell ref="AW37:AX37"/>
    <mergeCell ref="BU37:BV37"/>
    <mergeCell ref="CS37:CT37"/>
    <mergeCell ref="DQ37:DR37"/>
    <mergeCell ref="EO37:EP37"/>
    <mergeCell ref="A38:B38"/>
    <mergeCell ref="Y38:Z38"/>
    <mergeCell ref="AW38:AX38"/>
    <mergeCell ref="BU38:BV38"/>
    <mergeCell ref="CS38:CT38"/>
    <mergeCell ref="DQ38:DR38"/>
    <mergeCell ref="EO38:EP38"/>
    <mergeCell ref="A51:B51"/>
    <mergeCell ref="Y51:Z51"/>
    <mergeCell ref="AW51:AX51"/>
    <mergeCell ref="BU51:BV51"/>
    <mergeCell ref="CS51:CT51"/>
    <mergeCell ref="DQ51:DR51"/>
    <mergeCell ref="EO51:EP51"/>
    <mergeCell ref="A63:B63"/>
    <mergeCell ref="Y63:Z63"/>
    <mergeCell ref="AW63:AX63"/>
    <mergeCell ref="BU63:BV63"/>
    <mergeCell ref="CS63:CT63"/>
    <mergeCell ref="DQ63:DR63"/>
    <mergeCell ref="EO63:EP63"/>
    <mergeCell ref="A64:B64"/>
    <mergeCell ref="Y64:Z64"/>
    <mergeCell ref="AW64:AX64"/>
    <mergeCell ref="BU64:BV64"/>
    <mergeCell ref="CS64:CT64"/>
    <mergeCell ref="DQ64:DR64"/>
    <mergeCell ref="EO64:EP64"/>
    <mergeCell ref="A65:B65"/>
    <mergeCell ref="Y65:Z65"/>
    <mergeCell ref="AW65:AX65"/>
    <mergeCell ref="BU65:BV65"/>
    <mergeCell ref="CS65:CT65"/>
    <mergeCell ref="DQ65:DR65"/>
    <mergeCell ref="EO65:EP65"/>
    <mergeCell ref="A66:B66"/>
    <mergeCell ref="Y66:Z66"/>
    <mergeCell ref="AW66:AX66"/>
    <mergeCell ref="BU66:BV66"/>
    <mergeCell ref="CS66:CT66"/>
    <mergeCell ref="DQ66:DR66"/>
    <mergeCell ref="EO66:EP66"/>
    <mergeCell ref="A67:B67"/>
    <mergeCell ref="Y67:Z67"/>
    <mergeCell ref="AW67:AX67"/>
    <mergeCell ref="BU67:BV67"/>
    <mergeCell ref="CS67:CT67"/>
    <mergeCell ref="DQ67:DR67"/>
    <mergeCell ref="EO67:EP67"/>
    <mergeCell ref="A68:B68"/>
    <mergeCell ref="Y68:Z68"/>
    <mergeCell ref="AW68:AX68"/>
    <mergeCell ref="BU68:BV68"/>
    <mergeCell ref="CS68:CT68"/>
    <mergeCell ref="DQ68:DR68"/>
    <mergeCell ref="EO68:EP68"/>
    <mergeCell ref="A69:B69"/>
    <mergeCell ref="Y69:Z69"/>
    <mergeCell ref="AW69:AX69"/>
    <mergeCell ref="BU69:BV69"/>
    <mergeCell ref="CS69:CT69"/>
    <mergeCell ref="DQ69:DR69"/>
    <mergeCell ref="EO69:EP69"/>
    <mergeCell ref="A70:B70"/>
    <mergeCell ref="Y70:Z70"/>
    <mergeCell ref="AW70:AX70"/>
    <mergeCell ref="BU70:BV70"/>
    <mergeCell ref="CS70:CT70"/>
    <mergeCell ref="DQ70:DR70"/>
    <mergeCell ref="EO70:EP70"/>
    <mergeCell ref="A71:B71"/>
    <mergeCell ref="Y71:Z71"/>
    <mergeCell ref="AW71:AX71"/>
    <mergeCell ref="BU71:BV71"/>
    <mergeCell ref="CS71:CT71"/>
    <mergeCell ref="DQ71:DR71"/>
    <mergeCell ref="EO71:EP71"/>
    <mergeCell ref="A72:B72"/>
    <mergeCell ref="Y72:Z72"/>
    <mergeCell ref="AW72:AX72"/>
    <mergeCell ref="BU72:BV72"/>
    <mergeCell ref="CS72:CT72"/>
    <mergeCell ref="DQ72:DR72"/>
    <mergeCell ref="EO72:EP72"/>
    <mergeCell ref="A73:B73"/>
    <mergeCell ref="Y73:Z73"/>
    <mergeCell ref="AW73:AX73"/>
    <mergeCell ref="BU73:BV73"/>
    <mergeCell ref="CS73:CT73"/>
    <mergeCell ref="DQ73:DR73"/>
    <mergeCell ref="EO73:EP73"/>
    <mergeCell ref="A74:B74"/>
    <mergeCell ref="Y74:Z74"/>
    <mergeCell ref="AW74:AX74"/>
    <mergeCell ref="BU74:BV74"/>
    <mergeCell ref="CS74:CT74"/>
    <mergeCell ref="DQ74:DR74"/>
    <mergeCell ref="EO74:EP74"/>
    <mergeCell ref="A75:B75"/>
    <mergeCell ref="Y75:Z75"/>
    <mergeCell ref="AW75:AX75"/>
    <mergeCell ref="BU75:BV75"/>
    <mergeCell ref="CS75:CT75"/>
    <mergeCell ref="DQ75:DR75"/>
    <mergeCell ref="EO75:EP75"/>
    <mergeCell ref="A76:B76"/>
    <mergeCell ref="Y76:Z76"/>
    <mergeCell ref="AW76:AX76"/>
    <mergeCell ref="BU76:BV76"/>
    <mergeCell ref="CS76:CT76"/>
    <mergeCell ref="DQ76:DR76"/>
    <mergeCell ref="EO76:EP76"/>
    <mergeCell ref="A77:B77"/>
    <mergeCell ref="Y77:Z77"/>
    <mergeCell ref="AW77:AX77"/>
    <mergeCell ref="BU77:BV77"/>
    <mergeCell ref="CS77:CT77"/>
    <mergeCell ref="DQ77:DR77"/>
    <mergeCell ref="EO77:EP77"/>
    <mergeCell ref="A78:B78"/>
    <mergeCell ref="Y78:Z78"/>
    <mergeCell ref="AW78:AX78"/>
    <mergeCell ref="BU78:BV78"/>
    <mergeCell ref="CS78:CT78"/>
    <mergeCell ref="DQ78:DR78"/>
    <mergeCell ref="EO78:EP78"/>
    <mergeCell ref="A79:B79"/>
    <mergeCell ref="Y79:Z79"/>
    <mergeCell ref="AW79:AX79"/>
    <mergeCell ref="BU79:BV79"/>
    <mergeCell ref="CS79:CT79"/>
    <mergeCell ref="DQ79:DR79"/>
    <mergeCell ref="EO79:EP79"/>
    <mergeCell ref="A80:B80"/>
    <mergeCell ref="Y80:Z80"/>
    <mergeCell ref="AW80:AX80"/>
    <mergeCell ref="BU80:BV80"/>
    <mergeCell ref="CS80:CT80"/>
    <mergeCell ref="DQ80:DR80"/>
    <mergeCell ref="EO80:EP80"/>
    <mergeCell ref="A81:B81"/>
    <mergeCell ref="Y81:Z81"/>
    <mergeCell ref="AW81:AX81"/>
    <mergeCell ref="BU81:BV81"/>
    <mergeCell ref="CS81:CT81"/>
    <mergeCell ref="DQ81:DR81"/>
    <mergeCell ref="EO81:EP81"/>
    <mergeCell ref="A82:B82"/>
    <mergeCell ref="EO82:EP82"/>
    <mergeCell ref="A83:B83"/>
    <mergeCell ref="EO83:EP83"/>
    <mergeCell ref="A84:B84"/>
    <mergeCell ref="EO84:EP84"/>
    <mergeCell ref="A85:B85"/>
    <mergeCell ref="EO85:EP85"/>
    <mergeCell ref="A86:B86"/>
    <mergeCell ref="EO86:EP86"/>
    <mergeCell ref="A87:B87"/>
    <mergeCell ref="EO87:EP87"/>
    <mergeCell ref="A88:B88"/>
    <mergeCell ref="EO88:EP88"/>
    <mergeCell ref="A89:B89"/>
    <mergeCell ref="EO89:EP89"/>
    <mergeCell ref="A90:B90"/>
    <mergeCell ref="EO90:EP90"/>
    <mergeCell ref="A91:B91"/>
    <mergeCell ref="EO91:EP91"/>
    <mergeCell ref="A92:B92"/>
    <mergeCell ref="EO92:EP92"/>
    <mergeCell ref="A93:B93"/>
    <mergeCell ref="EO93:EP93"/>
    <mergeCell ref="A94:B94"/>
    <mergeCell ref="EO94:EP94"/>
    <mergeCell ref="A95:B95"/>
    <mergeCell ref="EO95:EP95"/>
    <mergeCell ref="A96:B96"/>
    <mergeCell ref="EO96:EP96"/>
    <mergeCell ref="A97:B97"/>
    <mergeCell ref="EO97:EP97"/>
    <mergeCell ref="A98:B98"/>
    <mergeCell ref="EO98:EP98"/>
    <mergeCell ref="A99:B99"/>
    <mergeCell ref="EO99:EP99"/>
    <mergeCell ref="A100:B100"/>
    <mergeCell ref="EO100:EP100"/>
    <mergeCell ref="A101:B101"/>
    <mergeCell ref="EO101:EP101"/>
    <mergeCell ref="A102:B102"/>
    <mergeCell ref="EO102:EP102"/>
    <mergeCell ref="A103:B103"/>
    <mergeCell ref="EO103:EP103"/>
    <mergeCell ref="A104:B104"/>
    <mergeCell ref="EO104:EP104"/>
    <mergeCell ref="A105:B105"/>
    <mergeCell ref="EO105:EP105"/>
    <mergeCell ref="A106:B106"/>
    <mergeCell ref="EO106:EP106"/>
    <mergeCell ref="A107:B107"/>
    <mergeCell ref="EO107:EP107"/>
    <mergeCell ref="A108:B108"/>
    <mergeCell ref="EO108:EP108"/>
    <mergeCell ref="A109:B109"/>
    <mergeCell ref="EO109:EP109"/>
    <mergeCell ref="A110:B110"/>
    <mergeCell ref="EO110:EP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</mergeCell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K168"/>
  <sheetViews>
    <sheetView workbookViewId="0">
      <selection activeCell="EO54" sqref="EO54"/>
    </sheetView>
  </sheetViews>
  <sheetFormatPr defaultColWidth="9" defaultRowHeight="12.5"/>
  <cols>
    <col min="4" max="22" width="9" hidden="1" customWidth="1"/>
    <col min="28" max="46" width="9" hidden="1" customWidth="1"/>
    <col min="52" max="70" width="9" hidden="1" customWidth="1"/>
    <col min="76" max="94" width="9" hidden="1" customWidth="1"/>
    <col min="100" max="118" width="9" hidden="1" customWidth="1"/>
    <col min="124" max="142" width="9" hidden="1" customWidth="1"/>
    <col min="148" max="166" width="9" hidden="1" customWidth="1"/>
  </cols>
  <sheetData>
    <row r="1" ht="14.5" spans="1:16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</row>
    <row r="2" ht="14.5" spans="1:16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</row>
    <row r="3" ht="14.5" spans="1:16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</row>
    <row r="4" ht="14.5" spans="1:16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</row>
    <row r="5" ht="18" spans="1:167">
      <c r="A5" s="2" t="s">
        <v>251</v>
      </c>
      <c r="B5" s="2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1"/>
      <c r="Q5" s="1"/>
      <c r="R5" s="1"/>
      <c r="S5" s="1"/>
      <c r="T5" s="1"/>
      <c r="U5" s="1"/>
      <c r="V5" s="1"/>
      <c r="W5" s="1"/>
      <c r="Y5" s="2" t="s">
        <v>251</v>
      </c>
      <c r="Z5" s="2"/>
      <c r="AA5" s="1"/>
      <c r="AB5" s="1"/>
      <c r="AC5" s="1"/>
      <c r="AD5" s="3"/>
      <c r="AE5" s="3"/>
      <c r="AF5" s="3"/>
      <c r="AG5" s="3"/>
      <c r="AH5" s="3"/>
      <c r="AI5" s="3"/>
      <c r="AJ5" s="3"/>
      <c r="AK5" s="3"/>
      <c r="AL5" s="3"/>
      <c r="AM5" s="3"/>
      <c r="AN5" s="1"/>
      <c r="AO5" s="1"/>
      <c r="AP5" s="1"/>
      <c r="AQ5" s="1"/>
      <c r="AR5" s="1"/>
      <c r="AS5" s="1"/>
      <c r="AT5" s="1"/>
      <c r="AU5" s="1"/>
      <c r="AW5" s="2" t="s">
        <v>251</v>
      </c>
      <c r="AX5" s="2"/>
      <c r="AY5" s="1"/>
      <c r="AZ5" s="1"/>
      <c r="BA5" s="1"/>
      <c r="BB5" s="3"/>
      <c r="BC5" s="3"/>
      <c r="BD5" s="3"/>
      <c r="BE5" s="3"/>
      <c r="BF5" s="3"/>
      <c r="BG5" s="3"/>
      <c r="BH5" s="3"/>
      <c r="BI5" s="3"/>
      <c r="BJ5" s="3"/>
      <c r="BK5" s="3"/>
      <c r="BL5" s="1"/>
      <c r="BM5" s="1"/>
      <c r="BN5" s="1"/>
      <c r="BO5" s="1"/>
      <c r="BP5" s="1"/>
      <c r="BQ5" s="1"/>
      <c r="BR5" s="1"/>
      <c r="BS5" s="1"/>
      <c r="BU5" s="2" t="s">
        <v>251</v>
      </c>
      <c r="BV5" s="2"/>
      <c r="BW5" s="1"/>
      <c r="BX5" s="1"/>
      <c r="BY5" s="1"/>
      <c r="BZ5" s="3"/>
      <c r="CA5" s="3"/>
      <c r="CB5" s="3"/>
      <c r="CC5" s="3"/>
      <c r="CD5" s="3"/>
      <c r="CE5" s="3"/>
      <c r="CF5" s="3"/>
      <c r="CG5" s="3"/>
      <c r="CH5" s="3"/>
      <c r="CI5" s="3"/>
      <c r="CJ5" s="1"/>
      <c r="CK5" s="1"/>
      <c r="CL5" s="1"/>
      <c r="CM5" s="1"/>
      <c r="CN5" s="1"/>
      <c r="CO5" s="1"/>
      <c r="CP5" s="1"/>
      <c r="CQ5" s="1"/>
      <c r="CS5" s="2" t="s">
        <v>251</v>
      </c>
      <c r="CT5" s="2"/>
      <c r="CU5" s="1"/>
      <c r="CV5" s="1"/>
      <c r="CW5" s="1"/>
      <c r="CX5" s="3"/>
      <c r="CY5" s="3"/>
      <c r="CZ5" s="3"/>
      <c r="DA5" s="3"/>
      <c r="DB5" s="3"/>
      <c r="DC5" s="3"/>
      <c r="DD5" s="3"/>
      <c r="DE5" s="3"/>
      <c r="DF5" s="3"/>
      <c r="DG5" s="3"/>
      <c r="DH5" s="1"/>
      <c r="DI5" s="1"/>
      <c r="DJ5" s="1"/>
      <c r="DK5" s="1"/>
      <c r="DL5" s="1"/>
      <c r="DM5" s="1"/>
      <c r="DN5" s="1"/>
      <c r="DO5" s="1"/>
      <c r="DQ5" s="2" t="s">
        <v>251</v>
      </c>
      <c r="DR5" s="2"/>
      <c r="DS5" s="1"/>
      <c r="DT5" s="1"/>
      <c r="DU5" s="1"/>
      <c r="DV5" s="3"/>
      <c r="DW5" s="3"/>
      <c r="DX5" s="3"/>
      <c r="DY5" s="3"/>
      <c r="DZ5" s="3"/>
      <c r="EA5" s="3"/>
      <c r="EB5" s="3"/>
      <c r="EC5" s="3"/>
      <c r="ED5" s="3"/>
      <c r="EE5" s="3"/>
      <c r="EF5" s="1"/>
      <c r="EG5" s="1"/>
      <c r="EH5" s="1"/>
      <c r="EI5" s="1"/>
      <c r="EJ5" s="1"/>
      <c r="EK5" s="1"/>
      <c r="EL5" s="1"/>
      <c r="EM5" s="1"/>
      <c r="EO5" s="2" t="s">
        <v>251</v>
      </c>
      <c r="EP5" s="2"/>
      <c r="EQ5" s="1"/>
      <c r="ER5" s="1"/>
      <c r="ES5" s="1"/>
      <c r="ET5" s="3"/>
      <c r="EU5" s="3"/>
      <c r="EV5" s="3"/>
      <c r="EW5" s="3"/>
      <c r="EX5" s="3"/>
      <c r="EY5" s="3"/>
      <c r="EZ5" s="3"/>
      <c r="FA5" s="3"/>
      <c r="FB5" s="3"/>
      <c r="FC5" s="3"/>
      <c r="FD5" s="1"/>
      <c r="FE5" s="1"/>
      <c r="FF5" s="1"/>
      <c r="FG5" s="1"/>
      <c r="FH5" s="1"/>
      <c r="FI5" s="1"/>
      <c r="FJ5" s="1"/>
      <c r="FK5" s="1"/>
    </row>
    <row r="6" ht="18" spans="1:16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Y6" s="2"/>
      <c r="Z6" s="2"/>
      <c r="AA6" s="1"/>
      <c r="AB6" s="1"/>
      <c r="AC6" s="1"/>
      <c r="AD6" s="3"/>
      <c r="AE6" s="3"/>
      <c r="AF6" s="3"/>
      <c r="AG6" s="3"/>
      <c r="AH6" s="3"/>
      <c r="AI6" s="3"/>
      <c r="AJ6" s="3"/>
      <c r="AK6" s="3"/>
      <c r="AL6" s="3"/>
      <c r="AM6" s="3"/>
      <c r="AN6" s="1"/>
      <c r="AO6" s="1"/>
      <c r="AP6" s="1"/>
      <c r="AQ6" s="1"/>
      <c r="AR6" s="1"/>
      <c r="AS6" s="1"/>
      <c r="AT6" s="1"/>
      <c r="AU6" s="1"/>
      <c r="AW6" s="2"/>
      <c r="AX6" s="2"/>
      <c r="AY6" s="1"/>
      <c r="AZ6" s="1"/>
      <c r="BA6" s="1"/>
      <c r="BB6" s="3"/>
      <c r="BC6" s="3"/>
      <c r="BD6" s="3"/>
      <c r="BE6" s="3"/>
      <c r="BF6" s="3"/>
      <c r="BG6" s="3"/>
      <c r="BH6" s="3"/>
      <c r="BI6" s="3"/>
      <c r="BJ6" s="3"/>
      <c r="BK6" s="3"/>
      <c r="BL6" s="1"/>
      <c r="BM6" s="1"/>
      <c r="BN6" s="1"/>
      <c r="BO6" s="1"/>
      <c r="BP6" s="1"/>
      <c r="BQ6" s="1"/>
      <c r="BR6" s="1"/>
      <c r="BS6" s="1"/>
      <c r="BU6" s="2"/>
      <c r="BV6" s="2"/>
      <c r="BW6" s="1"/>
      <c r="BX6" s="1"/>
      <c r="BY6" s="1"/>
      <c r="BZ6" s="3"/>
      <c r="CA6" s="3"/>
      <c r="CB6" s="3"/>
      <c r="CC6" s="3"/>
      <c r="CD6" s="3"/>
      <c r="CE6" s="3"/>
      <c r="CF6" s="3"/>
      <c r="CG6" s="3"/>
      <c r="CH6" s="3"/>
      <c r="CI6" s="3"/>
      <c r="CJ6" s="1"/>
      <c r="CK6" s="1"/>
      <c r="CL6" s="1"/>
      <c r="CM6" s="1"/>
      <c r="CN6" s="1"/>
      <c r="CO6" s="1"/>
      <c r="CP6" s="1"/>
      <c r="CQ6" s="1"/>
      <c r="CS6" s="2"/>
      <c r="CT6" s="2"/>
      <c r="CU6" s="1"/>
      <c r="CV6" s="1"/>
      <c r="CW6" s="1"/>
      <c r="CX6" s="3"/>
      <c r="CY6" s="3"/>
      <c r="CZ6" s="3"/>
      <c r="DA6" s="3"/>
      <c r="DB6" s="3"/>
      <c r="DC6" s="3"/>
      <c r="DD6" s="3"/>
      <c r="DE6" s="3"/>
      <c r="DF6" s="3"/>
      <c r="DG6" s="3"/>
      <c r="DH6" s="1"/>
      <c r="DI6" s="1"/>
      <c r="DJ6" s="1"/>
      <c r="DK6" s="1"/>
      <c r="DL6" s="1"/>
      <c r="DM6" s="1"/>
      <c r="DN6" s="1"/>
      <c r="DO6" s="1"/>
      <c r="DQ6" s="2"/>
      <c r="DR6" s="2"/>
      <c r="DS6" s="1"/>
      <c r="DT6" s="1"/>
      <c r="DU6" s="1"/>
      <c r="DV6" s="3"/>
      <c r="DW6" s="3"/>
      <c r="DX6" s="3"/>
      <c r="DY6" s="3"/>
      <c r="DZ6" s="3"/>
      <c r="EA6" s="3"/>
      <c r="EB6" s="3"/>
      <c r="EC6" s="3"/>
      <c r="ED6" s="3"/>
      <c r="EE6" s="3"/>
      <c r="EF6" s="1"/>
      <c r="EG6" s="1"/>
      <c r="EH6" s="1"/>
      <c r="EI6" s="1"/>
      <c r="EJ6" s="1"/>
      <c r="EK6" s="1"/>
      <c r="EL6" s="1"/>
      <c r="EM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</row>
    <row r="7" ht="17.5" spans="1:167">
      <c r="A7" s="4" t="s">
        <v>252</v>
      </c>
      <c r="B7" s="4"/>
      <c r="C7" s="3"/>
      <c r="D7" s="3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Y7" s="4" t="s">
        <v>253</v>
      </c>
      <c r="Z7" s="4"/>
      <c r="AA7" s="3"/>
      <c r="AB7" s="3"/>
      <c r="AC7" s="3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W7" s="4" t="s">
        <v>254</v>
      </c>
      <c r="AX7" s="4"/>
      <c r="AY7" s="3"/>
      <c r="AZ7" s="3"/>
      <c r="BA7" s="3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U7" s="4" t="s">
        <v>255</v>
      </c>
      <c r="BV7" s="4"/>
      <c r="BW7" s="3"/>
      <c r="BX7" s="3"/>
      <c r="BY7" s="3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S7" s="4" t="s">
        <v>256</v>
      </c>
      <c r="CT7" s="4"/>
      <c r="CU7" s="3"/>
      <c r="CV7" s="3"/>
      <c r="CW7" s="3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Q7" s="4" t="s">
        <v>257</v>
      </c>
      <c r="DR7" s="4"/>
      <c r="DS7" s="3"/>
      <c r="DT7" s="3"/>
      <c r="DU7" s="3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O7" s="4" t="s">
        <v>258</v>
      </c>
      <c r="EP7" s="4"/>
      <c r="EQ7" s="3"/>
      <c r="ER7" s="3"/>
      <c r="ES7" s="3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</row>
    <row r="8" ht="15.5" spans="1:167">
      <c r="A8" s="4" t="s">
        <v>470</v>
      </c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Y8" s="4" t="s">
        <v>470</v>
      </c>
      <c r="Z8" s="4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W8" s="4" t="s">
        <v>470</v>
      </c>
      <c r="AX8" s="4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U8" s="4" t="s">
        <v>470</v>
      </c>
      <c r="BV8" s="4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S8" s="4" t="s">
        <v>470</v>
      </c>
      <c r="CT8" s="4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Q8" s="4" t="s">
        <v>470</v>
      </c>
      <c r="DR8" s="4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O8" s="4" t="s">
        <v>470</v>
      </c>
      <c r="EP8" s="4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</row>
    <row r="9" ht="15.5" spans="1:16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Y9" s="1"/>
      <c r="Z9" s="1"/>
      <c r="AA9" s="17"/>
      <c r="AB9" s="17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W9" s="1"/>
      <c r="AX9" s="1"/>
      <c r="AY9" s="17"/>
      <c r="AZ9" s="17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U9" s="1"/>
      <c r="BV9" s="1"/>
      <c r="BW9" s="17"/>
      <c r="BX9" s="17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S9" s="1"/>
      <c r="CT9" s="1"/>
      <c r="CU9" s="17"/>
      <c r="CV9" s="17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Q9" s="1"/>
      <c r="DR9" s="1"/>
      <c r="DS9" s="17"/>
      <c r="DT9" s="17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</row>
    <row r="10" ht="14.5" spans="1:16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</row>
    <row r="11" ht="15.25" spans="1:167">
      <c r="A11" s="1"/>
      <c r="B11" s="1"/>
      <c r="C11" s="6">
        <v>2000</v>
      </c>
      <c r="D11" s="6">
        <v>2001</v>
      </c>
      <c r="E11" s="6">
        <v>2002</v>
      </c>
      <c r="F11" s="6">
        <v>2003</v>
      </c>
      <c r="G11" s="6">
        <v>2004</v>
      </c>
      <c r="H11" s="6">
        <v>2005</v>
      </c>
      <c r="I11" s="6">
        <v>2006</v>
      </c>
      <c r="J11" s="6">
        <v>2007</v>
      </c>
      <c r="K11" s="6">
        <v>2008</v>
      </c>
      <c r="L11" s="6">
        <v>2009</v>
      </c>
      <c r="M11" s="6">
        <v>2010</v>
      </c>
      <c r="N11" s="6">
        <v>2011</v>
      </c>
      <c r="O11" s="6">
        <v>2012</v>
      </c>
      <c r="P11" s="6">
        <v>2013</v>
      </c>
      <c r="Q11" s="6">
        <v>2014</v>
      </c>
      <c r="R11" s="6">
        <v>2015</v>
      </c>
      <c r="S11" s="6">
        <v>2016</v>
      </c>
      <c r="T11" s="6">
        <v>2017</v>
      </c>
      <c r="U11" s="6">
        <v>2018</v>
      </c>
      <c r="V11" s="6">
        <v>2019</v>
      </c>
      <c r="W11" s="6">
        <v>2020</v>
      </c>
      <c r="Y11" s="1"/>
      <c r="Z11" s="1"/>
      <c r="AA11" s="6">
        <v>2000</v>
      </c>
      <c r="AB11" s="6">
        <v>2001</v>
      </c>
      <c r="AC11" s="6">
        <v>2002</v>
      </c>
      <c r="AD11" s="6">
        <v>2003</v>
      </c>
      <c r="AE11" s="6">
        <v>2004</v>
      </c>
      <c r="AF11" s="6">
        <v>2005</v>
      </c>
      <c r="AG11" s="6">
        <v>2006</v>
      </c>
      <c r="AH11" s="6">
        <v>2007</v>
      </c>
      <c r="AI11" s="6">
        <v>2008</v>
      </c>
      <c r="AJ11" s="6">
        <v>2009</v>
      </c>
      <c r="AK11" s="6">
        <v>2010</v>
      </c>
      <c r="AL11" s="6">
        <v>2011</v>
      </c>
      <c r="AM11" s="6">
        <v>2012</v>
      </c>
      <c r="AN11" s="6">
        <v>2013</v>
      </c>
      <c r="AO11" s="6">
        <v>2014</v>
      </c>
      <c r="AP11" s="6">
        <v>2015</v>
      </c>
      <c r="AQ11" s="6">
        <v>2016</v>
      </c>
      <c r="AR11" s="6">
        <v>2017</v>
      </c>
      <c r="AS11" s="6">
        <v>2018</v>
      </c>
      <c r="AT11" s="6">
        <v>2019</v>
      </c>
      <c r="AU11" s="6">
        <v>2020</v>
      </c>
      <c r="AW11" s="1"/>
      <c r="AX11" s="1"/>
      <c r="AY11" s="6">
        <v>2000</v>
      </c>
      <c r="AZ11" s="6">
        <v>2001</v>
      </c>
      <c r="BA11" s="6">
        <v>2002</v>
      </c>
      <c r="BB11" s="6">
        <v>2003</v>
      </c>
      <c r="BC11" s="6">
        <v>2004</v>
      </c>
      <c r="BD11" s="6">
        <v>2005</v>
      </c>
      <c r="BE11" s="6">
        <v>2006</v>
      </c>
      <c r="BF11" s="6">
        <v>2007</v>
      </c>
      <c r="BG11" s="6">
        <v>2008</v>
      </c>
      <c r="BH11" s="6">
        <v>2009</v>
      </c>
      <c r="BI11" s="6">
        <v>2010</v>
      </c>
      <c r="BJ11" s="6">
        <v>2011</v>
      </c>
      <c r="BK11" s="6">
        <v>2012</v>
      </c>
      <c r="BL11" s="6">
        <v>2013</v>
      </c>
      <c r="BM11" s="6">
        <v>2014</v>
      </c>
      <c r="BN11" s="6">
        <v>2015</v>
      </c>
      <c r="BO11" s="6">
        <v>2016</v>
      </c>
      <c r="BP11" s="6">
        <v>2017</v>
      </c>
      <c r="BQ11" s="6">
        <v>2018</v>
      </c>
      <c r="BR11" s="6">
        <v>2019</v>
      </c>
      <c r="BS11" s="6">
        <v>2020</v>
      </c>
      <c r="BU11" s="1"/>
      <c r="BV11" s="1"/>
      <c r="BW11" s="6">
        <v>2000</v>
      </c>
      <c r="BX11" s="6">
        <v>2001</v>
      </c>
      <c r="BY11" s="6">
        <v>2002</v>
      </c>
      <c r="BZ11" s="6">
        <v>2003</v>
      </c>
      <c r="CA11" s="6">
        <v>2004</v>
      </c>
      <c r="CB11" s="6">
        <v>2005</v>
      </c>
      <c r="CC11" s="6">
        <v>2006</v>
      </c>
      <c r="CD11" s="6">
        <v>2007</v>
      </c>
      <c r="CE11" s="6">
        <v>2008</v>
      </c>
      <c r="CF11" s="6">
        <v>2009</v>
      </c>
      <c r="CG11" s="6">
        <v>2010</v>
      </c>
      <c r="CH11" s="6">
        <v>2011</v>
      </c>
      <c r="CI11" s="6">
        <v>2012</v>
      </c>
      <c r="CJ11" s="6">
        <v>2013</v>
      </c>
      <c r="CK11" s="6">
        <v>2014</v>
      </c>
      <c r="CL11" s="6">
        <v>2015</v>
      </c>
      <c r="CM11" s="6">
        <v>2016</v>
      </c>
      <c r="CN11" s="6">
        <v>2017</v>
      </c>
      <c r="CO11" s="6">
        <v>2018</v>
      </c>
      <c r="CP11" s="6">
        <v>2019</v>
      </c>
      <c r="CQ11" s="6">
        <v>2020</v>
      </c>
      <c r="CS11" s="1"/>
      <c r="CT11" s="1"/>
      <c r="CU11" s="6">
        <v>2000</v>
      </c>
      <c r="CV11" s="6">
        <v>2001</v>
      </c>
      <c r="CW11" s="6">
        <v>2002</v>
      </c>
      <c r="CX11" s="6">
        <v>2003</v>
      </c>
      <c r="CY11" s="6">
        <v>2004</v>
      </c>
      <c r="CZ11" s="6">
        <v>2005</v>
      </c>
      <c r="DA11" s="6">
        <v>2006</v>
      </c>
      <c r="DB11" s="6">
        <v>2007</v>
      </c>
      <c r="DC11" s="6">
        <v>2008</v>
      </c>
      <c r="DD11" s="6">
        <v>2009</v>
      </c>
      <c r="DE11" s="6">
        <v>2010</v>
      </c>
      <c r="DF11" s="6">
        <v>2011</v>
      </c>
      <c r="DG11" s="6">
        <v>2012</v>
      </c>
      <c r="DH11" s="6">
        <v>2013</v>
      </c>
      <c r="DI11" s="6">
        <v>2014</v>
      </c>
      <c r="DJ11" s="6">
        <v>2015</v>
      </c>
      <c r="DK11" s="6">
        <v>2016</v>
      </c>
      <c r="DL11" s="6">
        <v>2017</v>
      </c>
      <c r="DM11" s="6">
        <v>2018</v>
      </c>
      <c r="DN11" s="6">
        <v>2019</v>
      </c>
      <c r="DO11" s="6">
        <v>2020</v>
      </c>
      <c r="DQ11" s="1"/>
      <c r="DR11" s="1"/>
      <c r="DS11" s="6">
        <v>2000</v>
      </c>
      <c r="DT11" s="6">
        <v>2001</v>
      </c>
      <c r="DU11" s="6">
        <v>2002</v>
      </c>
      <c r="DV11" s="6">
        <v>2003</v>
      </c>
      <c r="DW11" s="6">
        <v>2004</v>
      </c>
      <c r="DX11" s="6">
        <v>2005</v>
      </c>
      <c r="DY11" s="6">
        <v>2006</v>
      </c>
      <c r="DZ11" s="6">
        <v>2007</v>
      </c>
      <c r="EA11" s="6">
        <v>2008</v>
      </c>
      <c r="EB11" s="6">
        <v>2009</v>
      </c>
      <c r="EC11" s="6">
        <v>2010</v>
      </c>
      <c r="ED11" s="6">
        <v>2011</v>
      </c>
      <c r="EE11" s="6">
        <v>2012</v>
      </c>
      <c r="EF11" s="6">
        <v>2013</v>
      </c>
      <c r="EG11" s="6">
        <v>2014</v>
      </c>
      <c r="EH11" s="6">
        <v>2015</v>
      </c>
      <c r="EI11" s="6">
        <v>2016</v>
      </c>
      <c r="EJ11" s="6">
        <v>2017</v>
      </c>
      <c r="EK11" s="6">
        <v>2018</v>
      </c>
      <c r="EL11" s="6">
        <v>2019</v>
      </c>
      <c r="EM11" s="6">
        <v>2020</v>
      </c>
      <c r="EO11" s="1"/>
      <c r="EP11" s="1"/>
      <c r="EQ11" s="6">
        <v>2000</v>
      </c>
      <c r="ER11" s="6">
        <v>2001</v>
      </c>
      <c r="ES11" s="6">
        <v>2002</v>
      </c>
      <c r="ET11" s="6">
        <v>2003</v>
      </c>
      <c r="EU11" s="6">
        <v>2004</v>
      </c>
      <c r="EV11" s="6">
        <v>2005</v>
      </c>
      <c r="EW11" s="6">
        <v>2006</v>
      </c>
      <c r="EX11" s="6">
        <v>2007</v>
      </c>
      <c r="EY11" s="6">
        <v>2008</v>
      </c>
      <c r="EZ11" s="6">
        <v>2009</v>
      </c>
      <c r="FA11" s="6">
        <v>2010</v>
      </c>
      <c r="FB11" s="6">
        <v>2011</v>
      </c>
      <c r="FC11" s="6">
        <v>2012</v>
      </c>
      <c r="FD11" s="6">
        <v>2013</v>
      </c>
      <c r="FE11" s="6">
        <v>2014</v>
      </c>
      <c r="FF11" s="6">
        <v>2015</v>
      </c>
      <c r="FG11" s="6">
        <v>2016</v>
      </c>
      <c r="FH11" s="6">
        <v>2017</v>
      </c>
      <c r="FI11" s="6">
        <v>2018</v>
      </c>
      <c r="FJ11" s="6">
        <v>2019</v>
      </c>
      <c r="FK11" s="6">
        <v>2020</v>
      </c>
    </row>
    <row r="12" ht="14.5" spans="1:16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Y12" s="1"/>
      <c r="Z12" s="1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1"/>
      <c r="AS12" s="1"/>
      <c r="AT12" s="1"/>
      <c r="AU12" s="1"/>
      <c r="AW12" s="1"/>
      <c r="AX12" s="1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1"/>
      <c r="BQ12" s="1"/>
      <c r="BR12" s="1"/>
      <c r="BS12" s="1"/>
      <c r="BU12" s="1"/>
      <c r="BV12" s="1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1"/>
      <c r="CO12" s="1"/>
      <c r="CP12" s="1"/>
      <c r="CQ12" s="1"/>
      <c r="CS12" s="1"/>
      <c r="CT12" s="1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1"/>
      <c r="DM12" s="1"/>
      <c r="DN12" s="1"/>
      <c r="DO12" s="1"/>
      <c r="DQ12" s="1"/>
      <c r="DR12" s="1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1"/>
      <c r="EK12" s="1"/>
      <c r="EL12" s="1"/>
      <c r="EM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</row>
    <row r="13" ht="91" spans="1:167">
      <c r="A13" s="7"/>
      <c r="B13" s="13" t="s">
        <v>471</v>
      </c>
      <c r="C13" s="7">
        <v>174.6</v>
      </c>
      <c r="D13" s="7">
        <v>176</v>
      </c>
      <c r="E13" s="7">
        <v>177.4</v>
      </c>
      <c r="F13" s="7">
        <v>179.3</v>
      </c>
      <c r="G13" s="7">
        <v>182.3</v>
      </c>
      <c r="H13" s="7">
        <v>184.2</v>
      </c>
      <c r="I13" s="7">
        <v>186.1</v>
      </c>
      <c r="J13" s="7">
        <v>188.7</v>
      </c>
      <c r="K13" s="7">
        <v>191</v>
      </c>
      <c r="L13" s="7">
        <v>193.1</v>
      </c>
      <c r="M13" s="7">
        <v>195.3</v>
      </c>
      <c r="N13" s="7">
        <v>198</v>
      </c>
      <c r="O13" s="7">
        <v>201.2</v>
      </c>
      <c r="P13" s="7">
        <v>205.5</v>
      </c>
      <c r="Q13" s="7">
        <v>208.1</v>
      </c>
      <c r="R13" s="7">
        <v>210.1</v>
      </c>
      <c r="S13" s="7">
        <v>213</v>
      </c>
      <c r="T13" s="7">
        <v>215.1</v>
      </c>
      <c r="U13" s="7">
        <v>217.9</v>
      </c>
      <c r="V13" s="7">
        <v>220.5</v>
      </c>
      <c r="W13" s="7">
        <v>223.9</v>
      </c>
      <c r="Y13" s="7"/>
      <c r="Z13" s="13" t="s">
        <v>472</v>
      </c>
      <c r="AA13" s="7">
        <v>1428.3</v>
      </c>
      <c r="AB13" s="7">
        <v>1435.8</v>
      </c>
      <c r="AC13" s="7">
        <v>1445.4</v>
      </c>
      <c r="AD13" s="7">
        <v>1461.4</v>
      </c>
      <c r="AE13" s="7">
        <v>1481.4</v>
      </c>
      <c r="AF13" s="7">
        <v>1503.9</v>
      </c>
      <c r="AG13" s="7">
        <v>1526.4</v>
      </c>
      <c r="AH13" s="7">
        <v>1548.9</v>
      </c>
      <c r="AI13" s="7">
        <v>1572</v>
      </c>
      <c r="AJ13" s="7">
        <v>1592.9</v>
      </c>
      <c r="AK13" s="7">
        <v>1613.6</v>
      </c>
      <c r="AL13" s="7">
        <v>1635.9</v>
      </c>
      <c r="AM13" s="7">
        <v>1658.9</v>
      </c>
      <c r="AN13" s="7">
        <v>1680.5</v>
      </c>
      <c r="AO13" s="7">
        <v>1703.7</v>
      </c>
      <c r="AP13" s="7">
        <v>1722.9</v>
      </c>
      <c r="AQ13" s="7">
        <v>1746.1</v>
      </c>
      <c r="AR13" s="7">
        <v>1770.7</v>
      </c>
      <c r="AS13" s="7">
        <v>1797.9</v>
      </c>
      <c r="AT13" s="7">
        <v>1827.2</v>
      </c>
      <c r="AU13" s="7">
        <v>1858.6</v>
      </c>
      <c r="AW13" s="7"/>
      <c r="AX13" s="13" t="s">
        <v>472</v>
      </c>
      <c r="AY13" s="7">
        <v>1290.3</v>
      </c>
      <c r="AZ13" s="7">
        <v>1297.7</v>
      </c>
      <c r="BA13" s="7">
        <v>1313.5</v>
      </c>
      <c r="BB13" s="7">
        <v>1326.4</v>
      </c>
      <c r="BC13" s="7">
        <v>1342.8</v>
      </c>
      <c r="BD13" s="7">
        <v>1363.7</v>
      </c>
      <c r="BE13" s="7">
        <v>1381.9</v>
      </c>
      <c r="BF13" s="7">
        <v>1394.7</v>
      </c>
      <c r="BG13" s="7">
        <v>1413.8</v>
      </c>
      <c r="BH13" s="7">
        <v>1431.5</v>
      </c>
      <c r="BI13" s="7">
        <v>1453.4</v>
      </c>
      <c r="BJ13" s="7">
        <v>1476.9</v>
      </c>
      <c r="BK13" s="7">
        <v>1496.4</v>
      </c>
      <c r="BL13" s="7">
        <v>1518.3</v>
      </c>
      <c r="BM13" s="7">
        <v>1539</v>
      </c>
      <c r="BN13" s="7">
        <v>1580.3</v>
      </c>
      <c r="BO13" s="7">
        <v>1607.9</v>
      </c>
      <c r="BP13" s="7">
        <v>1633.5</v>
      </c>
      <c r="BQ13" s="7">
        <v>1663.1</v>
      </c>
      <c r="BR13" s="7">
        <v>1685.4</v>
      </c>
      <c r="BS13" s="7">
        <v>1716.9</v>
      </c>
      <c r="BU13" s="7"/>
      <c r="BV13" s="13" t="s">
        <v>472</v>
      </c>
      <c r="BW13" s="7">
        <v>108.2</v>
      </c>
      <c r="BX13" s="7">
        <v>108.7</v>
      </c>
      <c r="BY13" s="7">
        <v>108.9</v>
      </c>
      <c r="BZ13" s="7">
        <v>109.4</v>
      </c>
      <c r="CA13" s="7">
        <v>110.6</v>
      </c>
      <c r="CB13" s="7">
        <v>111.3</v>
      </c>
      <c r="CC13" s="7">
        <v>112.2</v>
      </c>
      <c r="CD13" s="7">
        <v>113.4</v>
      </c>
      <c r="CE13" s="7">
        <v>115.1</v>
      </c>
      <c r="CF13" s="7">
        <v>117.2</v>
      </c>
      <c r="CG13" s="7">
        <v>117.8</v>
      </c>
      <c r="CH13" s="7">
        <v>119.2</v>
      </c>
      <c r="CI13" s="7">
        <v>120.6</v>
      </c>
      <c r="CJ13" s="7">
        <v>122.4</v>
      </c>
      <c r="CK13" s="7">
        <v>123.9</v>
      </c>
      <c r="CL13" s="7">
        <v>125.8</v>
      </c>
      <c r="CM13" s="7">
        <v>128.4</v>
      </c>
      <c r="CN13" s="7">
        <v>130.4</v>
      </c>
      <c r="CO13" s="7">
        <v>132.7</v>
      </c>
      <c r="CP13" s="7">
        <v>135</v>
      </c>
      <c r="CQ13" s="7">
        <v>137.6</v>
      </c>
      <c r="CS13" s="7"/>
      <c r="CT13" s="13" t="s">
        <v>472</v>
      </c>
      <c r="CU13" s="7">
        <v>73.8</v>
      </c>
      <c r="CV13" s="7">
        <v>74.2</v>
      </c>
      <c r="CW13" s="7">
        <v>74.5</v>
      </c>
      <c r="CX13" s="7">
        <v>75</v>
      </c>
      <c r="CY13" s="7">
        <v>75.5</v>
      </c>
      <c r="CZ13" s="7">
        <v>76</v>
      </c>
      <c r="DA13" s="7">
        <v>76.4</v>
      </c>
      <c r="DB13" s="7">
        <v>76.8</v>
      </c>
      <c r="DC13" s="7">
        <v>77.6</v>
      </c>
      <c r="DD13" s="7">
        <v>78.7</v>
      </c>
      <c r="DE13" s="7">
        <v>79.4</v>
      </c>
      <c r="DF13" s="7">
        <v>80.8</v>
      </c>
      <c r="DG13" s="7">
        <v>83</v>
      </c>
      <c r="DH13" s="7">
        <v>85.3</v>
      </c>
      <c r="DI13" s="7">
        <v>88</v>
      </c>
      <c r="DJ13" s="7">
        <v>90.4</v>
      </c>
      <c r="DK13" s="7">
        <v>93</v>
      </c>
      <c r="DL13" s="7">
        <v>94.2</v>
      </c>
      <c r="DM13" s="7">
        <v>95.8</v>
      </c>
      <c r="DN13" s="7">
        <v>97.1</v>
      </c>
      <c r="DO13" s="7">
        <v>97.8</v>
      </c>
      <c r="DQ13" s="7"/>
      <c r="DR13" s="13" t="s">
        <v>472</v>
      </c>
      <c r="DS13" s="7">
        <v>243.2</v>
      </c>
      <c r="DT13" s="7">
        <v>249.6</v>
      </c>
      <c r="DU13" s="7">
        <v>255.4</v>
      </c>
      <c r="DV13" s="7">
        <v>263.1</v>
      </c>
      <c r="DW13" s="7">
        <v>270.9</v>
      </c>
      <c r="DX13" s="7">
        <v>277.7</v>
      </c>
      <c r="DY13" s="7">
        <v>285.1</v>
      </c>
      <c r="DZ13" s="7">
        <v>291.4</v>
      </c>
      <c r="EA13" s="7">
        <v>301.3</v>
      </c>
      <c r="EB13" s="7">
        <v>310.2</v>
      </c>
      <c r="EC13" s="7">
        <v>316.3</v>
      </c>
      <c r="ED13" s="7">
        <v>320.1</v>
      </c>
      <c r="EE13" s="7">
        <v>325.1</v>
      </c>
      <c r="EF13" s="7">
        <v>332.5</v>
      </c>
      <c r="EG13" s="7">
        <v>341.4</v>
      </c>
      <c r="EH13" s="7">
        <v>353.3</v>
      </c>
      <c r="EI13" s="7">
        <v>367.2</v>
      </c>
      <c r="EJ13" s="7">
        <v>375.2</v>
      </c>
      <c r="EK13" s="7">
        <v>380.2</v>
      </c>
      <c r="EL13" s="7">
        <v>389</v>
      </c>
      <c r="EM13" s="7">
        <v>397.9</v>
      </c>
      <c r="EO13" s="7"/>
      <c r="EP13" s="13" t="s">
        <v>471</v>
      </c>
      <c r="EQ13" s="7">
        <v>519.3</v>
      </c>
      <c r="ER13" s="7">
        <v>523.2</v>
      </c>
      <c r="ES13" s="7">
        <v>531</v>
      </c>
      <c r="ET13" s="7">
        <v>538</v>
      </c>
      <c r="EU13" s="7">
        <v>550.8</v>
      </c>
      <c r="EV13" s="7">
        <v>565.5</v>
      </c>
      <c r="EW13" s="7">
        <v>578.7</v>
      </c>
      <c r="EX13" s="7">
        <v>594.6</v>
      </c>
      <c r="EY13" s="7">
        <v>612.5</v>
      </c>
      <c r="EZ13" s="7">
        <v>628</v>
      </c>
      <c r="FA13" s="7">
        <v>640</v>
      </c>
      <c r="FB13" s="7">
        <v>649.2</v>
      </c>
      <c r="FC13" s="7">
        <v>661.4</v>
      </c>
      <c r="FD13" s="7">
        <v>674.3</v>
      </c>
      <c r="FE13" s="7">
        <v>687</v>
      </c>
      <c r="FF13" s="7">
        <v>699.8</v>
      </c>
      <c r="FG13" s="7">
        <v>713.3</v>
      </c>
      <c r="FH13" s="7">
        <v>729.7</v>
      </c>
      <c r="FI13" s="7">
        <v>750.9</v>
      </c>
      <c r="FJ13" s="7">
        <v>773.5</v>
      </c>
      <c r="FK13" s="7">
        <v>799</v>
      </c>
    </row>
    <row r="14" ht="14.5" spans="1:167">
      <c r="A14" s="1"/>
      <c r="B14" s="9" t="s">
        <v>468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Y14" s="1"/>
      <c r="Z14" s="9" t="s">
        <v>468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W14" s="1"/>
      <c r="AX14" s="9" t="s">
        <v>468</v>
      </c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U14" s="1"/>
      <c r="BV14" s="9" t="s">
        <v>468</v>
      </c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S14" s="1"/>
      <c r="CT14" s="9" t="s">
        <v>468</v>
      </c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Q14" s="1"/>
      <c r="DR14" s="9" t="s">
        <v>468</v>
      </c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O14" s="1"/>
      <c r="EP14" s="9" t="s">
        <v>468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</row>
    <row r="15" ht="14.5" spans="1:167">
      <c r="A15" s="1"/>
      <c r="B15" s="10" t="s">
        <v>383</v>
      </c>
      <c r="C15" s="1">
        <v>37.9</v>
      </c>
      <c r="D15" s="1">
        <v>37.3</v>
      </c>
      <c r="E15" s="1">
        <v>36.7</v>
      </c>
      <c r="F15" s="1">
        <v>36.2</v>
      </c>
      <c r="G15" s="1">
        <v>35.6</v>
      </c>
      <c r="H15" s="1">
        <v>35.1</v>
      </c>
      <c r="I15" s="1">
        <v>34.6</v>
      </c>
      <c r="J15" s="1">
        <v>34</v>
      </c>
      <c r="K15" s="1">
        <v>33.5</v>
      </c>
      <c r="L15" s="1">
        <v>33</v>
      </c>
      <c r="M15" s="1">
        <v>32.5</v>
      </c>
      <c r="N15" s="1">
        <v>32</v>
      </c>
      <c r="O15" s="1">
        <v>31.5</v>
      </c>
      <c r="P15" s="1">
        <v>31</v>
      </c>
      <c r="Q15" s="1">
        <v>30.6</v>
      </c>
      <c r="R15" s="1">
        <v>30.1</v>
      </c>
      <c r="S15" s="1">
        <v>29.6</v>
      </c>
      <c r="T15" s="1">
        <v>29.2</v>
      </c>
      <c r="U15" s="1">
        <v>28.7</v>
      </c>
      <c r="V15" s="1">
        <v>28.3</v>
      </c>
      <c r="W15" s="1">
        <v>27.8</v>
      </c>
      <c r="Y15" s="1"/>
      <c r="Z15" s="16" t="s">
        <v>383</v>
      </c>
      <c r="AA15" s="1">
        <v>324.5</v>
      </c>
      <c r="AB15" s="1">
        <v>322.2</v>
      </c>
      <c r="AC15" s="1">
        <v>320</v>
      </c>
      <c r="AD15" s="1">
        <v>317.7</v>
      </c>
      <c r="AE15" s="1">
        <v>315.5</v>
      </c>
      <c r="AF15" s="1">
        <v>313.2</v>
      </c>
      <c r="AG15" s="1">
        <v>311</v>
      </c>
      <c r="AH15" s="1">
        <v>308.8</v>
      </c>
      <c r="AI15" s="1">
        <v>306.6</v>
      </c>
      <c r="AJ15" s="1">
        <v>304.4</v>
      </c>
      <c r="AK15" s="1">
        <v>302.3</v>
      </c>
      <c r="AL15" s="1">
        <v>300.1</v>
      </c>
      <c r="AM15" s="1">
        <v>298</v>
      </c>
      <c r="AN15" s="1">
        <v>295.9</v>
      </c>
      <c r="AO15" s="1">
        <v>293.8</v>
      </c>
      <c r="AP15" s="1">
        <v>291.7</v>
      </c>
      <c r="AQ15" s="1">
        <v>289.6</v>
      </c>
      <c r="AR15" s="1">
        <v>287.5</v>
      </c>
      <c r="AS15" s="1">
        <v>285.4</v>
      </c>
      <c r="AT15" s="1">
        <v>283.4</v>
      </c>
      <c r="AU15" s="1">
        <v>281.3</v>
      </c>
      <c r="AW15" s="1"/>
      <c r="AX15" s="16" t="s">
        <v>383</v>
      </c>
      <c r="AY15" s="1">
        <v>268.1</v>
      </c>
      <c r="AZ15" s="1">
        <v>265.8</v>
      </c>
      <c r="BA15" s="1">
        <v>263.5</v>
      </c>
      <c r="BB15" s="1">
        <v>261.3</v>
      </c>
      <c r="BC15" s="1">
        <v>259.1</v>
      </c>
      <c r="BD15" s="1">
        <v>256.9</v>
      </c>
      <c r="BE15" s="1">
        <v>254.7</v>
      </c>
      <c r="BF15" s="1">
        <v>252.5</v>
      </c>
      <c r="BG15" s="1">
        <v>250.3</v>
      </c>
      <c r="BH15" s="1">
        <v>248.2</v>
      </c>
      <c r="BI15" s="1">
        <v>246</v>
      </c>
      <c r="BJ15" s="1">
        <v>243.9</v>
      </c>
      <c r="BK15" s="1">
        <v>241.8</v>
      </c>
      <c r="BL15" s="1">
        <v>239.7</v>
      </c>
      <c r="BM15" s="1">
        <v>237.6</v>
      </c>
      <c r="BN15" s="1">
        <v>235.5</v>
      </c>
      <c r="BO15" s="1">
        <v>233.4</v>
      </c>
      <c r="BP15" s="1">
        <v>231.4</v>
      </c>
      <c r="BQ15" s="1">
        <v>229.4</v>
      </c>
      <c r="BR15" s="1">
        <v>227.4</v>
      </c>
      <c r="BS15" s="1">
        <v>225.4</v>
      </c>
      <c r="BU15" s="1"/>
      <c r="BV15" s="16" t="s">
        <v>383</v>
      </c>
      <c r="BW15" s="1">
        <v>16.3</v>
      </c>
      <c r="BX15" s="1">
        <v>15.9</v>
      </c>
      <c r="BY15" s="1">
        <v>15.4</v>
      </c>
      <c r="BZ15" s="1">
        <v>15</v>
      </c>
      <c r="CA15" s="1">
        <v>14.6</v>
      </c>
      <c r="CB15" s="1">
        <v>14.2</v>
      </c>
      <c r="CC15" s="1">
        <v>13.8</v>
      </c>
      <c r="CD15" s="1">
        <v>13.4</v>
      </c>
      <c r="CE15" s="1">
        <v>13</v>
      </c>
      <c r="CF15" s="1">
        <v>12.7</v>
      </c>
      <c r="CG15" s="1">
        <v>12.4</v>
      </c>
      <c r="CH15" s="1">
        <v>12</v>
      </c>
      <c r="CI15" s="1">
        <v>11.7</v>
      </c>
      <c r="CJ15" s="1">
        <v>11.3</v>
      </c>
      <c r="CK15" s="1">
        <v>11</v>
      </c>
      <c r="CL15" s="1">
        <v>10.7</v>
      </c>
      <c r="CM15" s="1">
        <v>10.4</v>
      </c>
      <c r="CN15" s="1">
        <v>10.1</v>
      </c>
      <c r="CO15" s="1">
        <v>9.8</v>
      </c>
      <c r="CP15" s="1">
        <v>9.5</v>
      </c>
      <c r="CQ15" s="1">
        <v>9.2</v>
      </c>
      <c r="CS15" s="1"/>
      <c r="CT15" s="16" t="s">
        <v>383</v>
      </c>
      <c r="CU15" s="1">
        <v>10.2</v>
      </c>
      <c r="CV15" s="1">
        <v>10</v>
      </c>
      <c r="CW15" s="1">
        <v>9.8</v>
      </c>
      <c r="CX15" s="1">
        <v>9.6</v>
      </c>
      <c r="CY15" s="1">
        <v>9.4</v>
      </c>
      <c r="CZ15" s="1">
        <v>9.2</v>
      </c>
      <c r="DA15" s="1">
        <v>9</v>
      </c>
      <c r="DB15" s="1">
        <v>8.8</v>
      </c>
      <c r="DC15" s="1">
        <v>8.6</v>
      </c>
      <c r="DD15" s="1">
        <v>8.4</v>
      </c>
      <c r="DE15" s="1">
        <v>8.2</v>
      </c>
      <c r="DF15" s="1">
        <v>8.1</v>
      </c>
      <c r="DG15" s="1">
        <v>7.9</v>
      </c>
      <c r="DH15" s="1">
        <v>7.7</v>
      </c>
      <c r="DI15" s="1">
        <v>7.5</v>
      </c>
      <c r="DJ15" s="1">
        <v>7.4</v>
      </c>
      <c r="DK15" s="1">
        <v>7.2</v>
      </c>
      <c r="DL15" s="1">
        <v>7.1</v>
      </c>
      <c r="DM15" s="1">
        <v>6.9</v>
      </c>
      <c r="DN15" s="1">
        <v>6.8</v>
      </c>
      <c r="DO15" s="1">
        <v>6.6</v>
      </c>
      <c r="DQ15" s="1"/>
      <c r="DR15" s="16" t="s">
        <v>383</v>
      </c>
      <c r="DS15" s="1">
        <v>18.2</v>
      </c>
      <c r="DT15" s="1">
        <v>17.9</v>
      </c>
      <c r="DU15" s="1">
        <v>17.6</v>
      </c>
      <c r="DV15" s="1">
        <v>17.3</v>
      </c>
      <c r="DW15" s="1">
        <v>17</v>
      </c>
      <c r="DX15" s="1">
        <v>16.7</v>
      </c>
      <c r="DY15" s="1">
        <v>16.4</v>
      </c>
      <c r="DZ15" s="1">
        <v>16.1</v>
      </c>
      <c r="EA15" s="1">
        <v>15.9</v>
      </c>
      <c r="EB15" s="1">
        <v>15.6</v>
      </c>
      <c r="EC15" s="1">
        <v>15.3</v>
      </c>
      <c r="ED15" s="1">
        <v>15.1</v>
      </c>
      <c r="EE15" s="1">
        <v>14.8</v>
      </c>
      <c r="EF15" s="1">
        <v>14.5</v>
      </c>
      <c r="EG15" s="1">
        <v>14.3</v>
      </c>
      <c r="EH15" s="1">
        <v>14</v>
      </c>
      <c r="EI15" s="1">
        <v>13.8</v>
      </c>
      <c r="EJ15" s="1">
        <v>13.6</v>
      </c>
      <c r="EK15" s="1">
        <v>13.3</v>
      </c>
      <c r="EL15" s="1">
        <v>13.1</v>
      </c>
      <c r="EM15" s="1">
        <v>12.9</v>
      </c>
      <c r="EO15" s="1"/>
      <c r="EP15" s="10" t="s">
        <v>383</v>
      </c>
      <c r="EQ15" s="1">
        <v>27.8</v>
      </c>
      <c r="ER15" s="1">
        <v>27.2</v>
      </c>
      <c r="ES15" s="1">
        <v>26.6</v>
      </c>
      <c r="ET15" s="1">
        <v>26</v>
      </c>
      <c r="EU15" s="1">
        <v>25.6</v>
      </c>
      <c r="EV15" s="1">
        <v>25.1</v>
      </c>
      <c r="EW15" s="1">
        <v>24.6</v>
      </c>
      <c r="EX15" s="1">
        <v>24.1</v>
      </c>
      <c r="EY15" s="1">
        <v>23.6</v>
      </c>
      <c r="EZ15" s="1">
        <v>23.1</v>
      </c>
      <c r="FA15" s="1">
        <v>22.6</v>
      </c>
      <c r="FB15" s="1">
        <v>22.1</v>
      </c>
      <c r="FC15" s="1">
        <v>21.6</v>
      </c>
      <c r="FD15" s="1">
        <v>21.2</v>
      </c>
      <c r="FE15" s="1">
        <v>20.7</v>
      </c>
      <c r="FF15" s="1">
        <v>20.3</v>
      </c>
      <c r="FG15" s="1">
        <v>19.8</v>
      </c>
      <c r="FH15" s="1">
        <v>19.4</v>
      </c>
      <c r="FI15" s="1">
        <v>19</v>
      </c>
      <c r="FJ15" s="1">
        <v>18.5</v>
      </c>
      <c r="FK15" s="1">
        <v>18.1</v>
      </c>
    </row>
    <row r="16" ht="14.5" spans="1:167">
      <c r="A16" s="1"/>
      <c r="B16" s="10" t="s">
        <v>384</v>
      </c>
      <c r="C16" s="1">
        <v>17.1</v>
      </c>
      <c r="D16" s="1">
        <v>16.8</v>
      </c>
      <c r="E16" s="1">
        <v>16.6</v>
      </c>
      <c r="F16" s="1">
        <v>16.3</v>
      </c>
      <c r="G16" s="1">
        <v>16.1</v>
      </c>
      <c r="H16" s="1">
        <v>15.9</v>
      </c>
      <c r="I16" s="1">
        <v>15.7</v>
      </c>
      <c r="J16" s="1">
        <v>15.4</v>
      </c>
      <c r="K16" s="1">
        <v>15.2</v>
      </c>
      <c r="L16" s="1">
        <v>15</v>
      </c>
      <c r="M16" s="1">
        <v>14.8</v>
      </c>
      <c r="N16" s="1">
        <v>14.6</v>
      </c>
      <c r="O16" s="1">
        <v>14.4</v>
      </c>
      <c r="P16" s="1">
        <v>14.2</v>
      </c>
      <c r="Q16" s="1">
        <v>14</v>
      </c>
      <c r="R16" s="1">
        <v>13.8</v>
      </c>
      <c r="S16" s="1">
        <v>13.6</v>
      </c>
      <c r="T16" s="1">
        <v>13.4</v>
      </c>
      <c r="U16" s="1">
        <v>13.2</v>
      </c>
      <c r="V16" s="1">
        <v>13</v>
      </c>
      <c r="W16" s="1">
        <v>12.9</v>
      </c>
      <c r="Y16" s="1"/>
      <c r="Z16" s="16" t="s">
        <v>384</v>
      </c>
      <c r="AA16" s="1">
        <v>208.9</v>
      </c>
      <c r="AB16" s="1">
        <v>207.3</v>
      </c>
      <c r="AC16" s="1">
        <v>205.8</v>
      </c>
      <c r="AD16" s="1">
        <v>204.2</v>
      </c>
      <c r="AE16" s="1">
        <v>202.7</v>
      </c>
      <c r="AF16" s="1">
        <v>201.2</v>
      </c>
      <c r="AG16" s="1">
        <v>199.6</v>
      </c>
      <c r="AH16" s="1">
        <v>198.1</v>
      </c>
      <c r="AI16" s="1">
        <v>196.6</v>
      </c>
      <c r="AJ16" s="1">
        <v>195.1</v>
      </c>
      <c r="AK16" s="1">
        <v>193.6</v>
      </c>
      <c r="AL16" s="1">
        <v>192.2</v>
      </c>
      <c r="AM16" s="1">
        <v>190.7</v>
      </c>
      <c r="AN16" s="1">
        <v>189.3</v>
      </c>
      <c r="AO16" s="1">
        <v>187.8</v>
      </c>
      <c r="AP16" s="1">
        <v>186.4</v>
      </c>
      <c r="AQ16" s="1">
        <v>185</v>
      </c>
      <c r="AR16" s="1">
        <v>183.5</v>
      </c>
      <c r="AS16" s="1">
        <v>182.1</v>
      </c>
      <c r="AT16" s="1">
        <v>180.7</v>
      </c>
      <c r="AU16" s="1">
        <v>179.3</v>
      </c>
      <c r="AW16" s="1"/>
      <c r="AX16" s="16" t="s">
        <v>384</v>
      </c>
      <c r="AY16" s="1">
        <v>174.9</v>
      </c>
      <c r="AZ16" s="1">
        <v>173.6</v>
      </c>
      <c r="BA16" s="1">
        <v>172.4</v>
      </c>
      <c r="BB16" s="1">
        <v>171.2</v>
      </c>
      <c r="BC16" s="1">
        <v>170</v>
      </c>
      <c r="BD16" s="1">
        <v>168.8</v>
      </c>
      <c r="BE16" s="1">
        <v>167.6</v>
      </c>
      <c r="BF16" s="1">
        <v>166.4</v>
      </c>
      <c r="BG16" s="1">
        <v>165.2</v>
      </c>
      <c r="BH16" s="1">
        <v>164</v>
      </c>
      <c r="BI16" s="1">
        <v>162.9</v>
      </c>
      <c r="BJ16" s="1">
        <v>161.7</v>
      </c>
      <c r="BK16" s="1">
        <v>160.5</v>
      </c>
      <c r="BL16" s="1">
        <v>159.4</v>
      </c>
      <c r="BM16" s="1">
        <v>158.2</v>
      </c>
      <c r="BN16" s="1">
        <v>157.1</v>
      </c>
      <c r="BO16" s="1">
        <v>155.9</v>
      </c>
      <c r="BP16" s="1">
        <v>154.8</v>
      </c>
      <c r="BQ16" s="1">
        <v>153.7</v>
      </c>
      <c r="BR16" s="1">
        <v>152.6</v>
      </c>
      <c r="BS16" s="1">
        <v>151.5</v>
      </c>
      <c r="BU16" s="1"/>
      <c r="BV16" s="16" t="s">
        <v>384</v>
      </c>
      <c r="BW16" s="1">
        <v>16.4</v>
      </c>
      <c r="BX16" s="1">
        <v>16.3</v>
      </c>
      <c r="BY16" s="1">
        <v>16.1</v>
      </c>
      <c r="BZ16" s="1">
        <v>16</v>
      </c>
      <c r="CA16" s="1">
        <v>15.9</v>
      </c>
      <c r="CB16" s="1">
        <v>15.7</v>
      </c>
      <c r="CC16" s="1">
        <v>15.6</v>
      </c>
      <c r="CD16" s="1">
        <v>15.5</v>
      </c>
      <c r="CE16" s="1">
        <v>15.3</v>
      </c>
      <c r="CF16" s="1">
        <v>15.2</v>
      </c>
      <c r="CG16" s="1">
        <v>15.1</v>
      </c>
      <c r="CH16" s="1">
        <v>14.9</v>
      </c>
      <c r="CI16" s="1">
        <v>14.8</v>
      </c>
      <c r="CJ16" s="1">
        <v>14.7</v>
      </c>
      <c r="CK16" s="1">
        <v>14.5</v>
      </c>
      <c r="CL16" s="1">
        <v>14.4</v>
      </c>
      <c r="CM16" s="1">
        <v>14.3</v>
      </c>
      <c r="CN16" s="1">
        <v>14.1</v>
      </c>
      <c r="CO16" s="1">
        <v>14</v>
      </c>
      <c r="CP16" s="1">
        <v>13.9</v>
      </c>
      <c r="CQ16" s="1">
        <v>13.8</v>
      </c>
      <c r="CS16" s="1"/>
      <c r="CT16" s="16" t="s">
        <v>384</v>
      </c>
      <c r="CU16" s="1">
        <v>8</v>
      </c>
      <c r="CV16" s="1">
        <v>7.9</v>
      </c>
      <c r="CW16" s="1">
        <v>7.8</v>
      </c>
      <c r="CX16" s="1">
        <v>7.7</v>
      </c>
      <c r="CY16" s="1">
        <v>7.6</v>
      </c>
      <c r="CZ16" s="1">
        <v>7.5</v>
      </c>
      <c r="DA16" s="1">
        <v>7.4</v>
      </c>
      <c r="DB16" s="1">
        <v>7.3</v>
      </c>
      <c r="DC16" s="1">
        <v>7.3</v>
      </c>
      <c r="DD16" s="1">
        <v>7.2</v>
      </c>
      <c r="DE16" s="1">
        <v>7.1</v>
      </c>
      <c r="DF16" s="1">
        <v>7</v>
      </c>
      <c r="DG16" s="1">
        <v>6.9</v>
      </c>
      <c r="DH16" s="1">
        <v>6.8</v>
      </c>
      <c r="DI16" s="1">
        <v>6.7</v>
      </c>
      <c r="DJ16" s="1">
        <v>6.7</v>
      </c>
      <c r="DK16" s="1">
        <v>6.6</v>
      </c>
      <c r="DL16" s="1">
        <v>6.5</v>
      </c>
      <c r="DM16" s="1">
        <v>6.4</v>
      </c>
      <c r="DN16" s="1">
        <v>6.3</v>
      </c>
      <c r="DO16" s="1">
        <v>6.3</v>
      </c>
      <c r="DQ16" s="1"/>
      <c r="DR16" s="16" t="s">
        <v>384</v>
      </c>
      <c r="DS16" s="1">
        <v>27.2</v>
      </c>
      <c r="DT16" s="1">
        <v>27</v>
      </c>
      <c r="DU16" s="1">
        <v>26.9</v>
      </c>
      <c r="DV16" s="1">
        <v>26.7</v>
      </c>
      <c r="DW16" s="1">
        <v>26.5</v>
      </c>
      <c r="DX16" s="1">
        <v>26.3</v>
      </c>
      <c r="DY16" s="1">
        <v>26.1</v>
      </c>
      <c r="DZ16" s="1">
        <v>26</v>
      </c>
      <c r="EA16" s="1">
        <v>25.8</v>
      </c>
      <c r="EB16" s="1">
        <v>25.6</v>
      </c>
      <c r="EC16" s="1">
        <v>25.4</v>
      </c>
      <c r="ED16" s="1">
        <v>25.3</v>
      </c>
      <c r="EE16" s="1">
        <v>25.1</v>
      </c>
      <c r="EF16" s="1">
        <v>24.9</v>
      </c>
      <c r="EG16" s="1">
        <v>24.7</v>
      </c>
      <c r="EH16" s="1">
        <v>24.6</v>
      </c>
      <c r="EI16" s="1">
        <v>24.4</v>
      </c>
      <c r="EJ16" s="1">
        <v>24.2</v>
      </c>
      <c r="EK16" s="1">
        <v>24.1</v>
      </c>
      <c r="EL16" s="1">
        <v>23.9</v>
      </c>
      <c r="EM16" s="1">
        <v>23.7</v>
      </c>
      <c r="EO16" s="1"/>
      <c r="EP16" s="10" t="s">
        <v>384</v>
      </c>
      <c r="EQ16" s="1">
        <v>31.7</v>
      </c>
      <c r="ER16" s="1">
        <v>31.3</v>
      </c>
      <c r="ES16" s="1">
        <v>30.8</v>
      </c>
      <c r="ET16" s="1">
        <v>30.4</v>
      </c>
      <c r="EU16" s="1">
        <v>30</v>
      </c>
      <c r="EV16" s="1">
        <v>29.6</v>
      </c>
      <c r="EW16" s="1">
        <v>29.2</v>
      </c>
      <c r="EX16" s="1">
        <v>28.8</v>
      </c>
      <c r="EY16" s="1">
        <v>28.4</v>
      </c>
      <c r="EZ16" s="1">
        <v>28</v>
      </c>
      <c r="FA16" s="1">
        <v>27.6</v>
      </c>
      <c r="FB16" s="1">
        <v>27.2</v>
      </c>
      <c r="FC16" s="1">
        <v>26.8</v>
      </c>
      <c r="FD16" s="1">
        <v>26.4</v>
      </c>
      <c r="FE16" s="1">
        <v>26</v>
      </c>
      <c r="FF16" s="1">
        <v>25.6</v>
      </c>
      <c r="FG16" s="1">
        <v>25.2</v>
      </c>
      <c r="FH16" s="1">
        <v>24.8</v>
      </c>
      <c r="FI16" s="1">
        <v>24.5</v>
      </c>
      <c r="FJ16" s="1">
        <v>24.1</v>
      </c>
      <c r="FK16" s="1">
        <v>23.7</v>
      </c>
    </row>
    <row r="17" ht="14.5" spans="1:167">
      <c r="A17" s="1"/>
      <c r="B17" s="10" t="s">
        <v>385</v>
      </c>
      <c r="C17" s="1">
        <v>33.5</v>
      </c>
      <c r="D17" s="1">
        <v>32.9</v>
      </c>
      <c r="E17" s="1">
        <v>32.4</v>
      </c>
      <c r="F17" s="1">
        <v>31.9</v>
      </c>
      <c r="G17" s="1">
        <v>31.4</v>
      </c>
      <c r="H17" s="1">
        <v>30.9</v>
      </c>
      <c r="I17" s="1">
        <v>30.4</v>
      </c>
      <c r="J17" s="1">
        <v>30</v>
      </c>
      <c r="K17" s="1">
        <v>29.5</v>
      </c>
      <c r="L17" s="1">
        <v>29</v>
      </c>
      <c r="M17" s="1">
        <v>28.6</v>
      </c>
      <c r="N17" s="1">
        <v>28.1</v>
      </c>
      <c r="O17" s="1">
        <v>27.7</v>
      </c>
      <c r="P17" s="1">
        <v>27.2</v>
      </c>
      <c r="Q17" s="1">
        <v>26.8</v>
      </c>
      <c r="R17" s="1">
        <v>26.4</v>
      </c>
      <c r="S17" s="1">
        <v>26</v>
      </c>
      <c r="T17" s="1">
        <v>25.6</v>
      </c>
      <c r="U17" s="1">
        <v>25.2</v>
      </c>
      <c r="V17" s="1">
        <v>24.8</v>
      </c>
      <c r="W17" s="1">
        <v>24.4</v>
      </c>
      <c r="Y17" s="1"/>
      <c r="Z17" s="16" t="s">
        <v>385</v>
      </c>
      <c r="AA17" s="1">
        <v>392.4</v>
      </c>
      <c r="AB17" s="1">
        <v>390</v>
      </c>
      <c r="AC17" s="1">
        <v>387.7</v>
      </c>
      <c r="AD17" s="1">
        <v>385.3</v>
      </c>
      <c r="AE17" s="1">
        <v>383</v>
      </c>
      <c r="AF17" s="1">
        <v>380.7</v>
      </c>
      <c r="AG17" s="1">
        <v>378.4</v>
      </c>
      <c r="AH17" s="1">
        <v>376.1</v>
      </c>
      <c r="AI17" s="1">
        <v>373.8</v>
      </c>
      <c r="AJ17" s="1">
        <v>371.5</v>
      </c>
      <c r="AK17" s="1">
        <v>369.2</v>
      </c>
      <c r="AL17" s="1">
        <v>367</v>
      </c>
      <c r="AM17" s="1">
        <v>364.7</v>
      </c>
      <c r="AN17" s="1">
        <v>362.5</v>
      </c>
      <c r="AO17" s="1">
        <v>360.3</v>
      </c>
      <c r="AP17" s="1">
        <v>358.1</v>
      </c>
      <c r="AQ17" s="1">
        <v>355.9</v>
      </c>
      <c r="AR17" s="1">
        <v>353.7</v>
      </c>
      <c r="AS17" s="1">
        <v>351.5</v>
      </c>
      <c r="AT17" s="1">
        <v>349.4</v>
      </c>
      <c r="AU17" s="1">
        <v>347.2</v>
      </c>
      <c r="AW17" s="1"/>
      <c r="AX17" s="16" t="s">
        <v>385</v>
      </c>
      <c r="AY17" s="1">
        <v>369.4</v>
      </c>
      <c r="AZ17" s="1">
        <v>368.1</v>
      </c>
      <c r="BA17" s="1">
        <v>366.8</v>
      </c>
      <c r="BB17" s="1">
        <v>365.6</v>
      </c>
      <c r="BC17" s="1">
        <v>364.4</v>
      </c>
      <c r="BD17" s="1">
        <v>363.2</v>
      </c>
      <c r="BE17" s="1">
        <v>361.9</v>
      </c>
      <c r="BF17" s="1">
        <v>360.7</v>
      </c>
      <c r="BG17" s="1">
        <v>359.5</v>
      </c>
      <c r="BH17" s="1">
        <v>358.2</v>
      </c>
      <c r="BI17" s="1">
        <v>357</v>
      </c>
      <c r="BJ17" s="1">
        <v>355.8</v>
      </c>
      <c r="BK17" s="1">
        <v>354.5</v>
      </c>
      <c r="BL17" s="1">
        <v>353.3</v>
      </c>
      <c r="BM17" s="1">
        <v>352.1</v>
      </c>
      <c r="BN17" s="1">
        <v>350.9</v>
      </c>
      <c r="BO17" s="1">
        <v>349.7</v>
      </c>
      <c r="BP17" s="1">
        <v>348.4</v>
      </c>
      <c r="BQ17" s="1">
        <v>347.2</v>
      </c>
      <c r="BR17" s="1">
        <v>346</v>
      </c>
      <c r="BS17" s="1">
        <v>344.8</v>
      </c>
      <c r="BU17" s="1"/>
      <c r="BV17" s="16" t="s">
        <v>385</v>
      </c>
      <c r="BW17" s="1">
        <v>26.4</v>
      </c>
      <c r="BX17" s="1">
        <v>26.1</v>
      </c>
      <c r="BY17" s="1">
        <v>25.9</v>
      </c>
      <c r="BZ17" s="1">
        <v>25.7</v>
      </c>
      <c r="CA17" s="1">
        <v>25.4</v>
      </c>
      <c r="CB17" s="1">
        <v>25.2</v>
      </c>
      <c r="CC17" s="1">
        <v>24.9</v>
      </c>
      <c r="CD17" s="1">
        <v>24.7</v>
      </c>
      <c r="CE17" s="1">
        <v>24.5</v>
      </c>
      <c r="CF17" s="1">
        <v>24.3</v>
      </c>
      <c r="CG17" s="1">
        <v>24.1</v>
      </c>
      <c r="CH17" s="1">
        <v>23.8</v>
      </c>
      <c r="CI17" s="1">
        <v>23.6</v>
      </c>
      <c r="CJ17" s="1">
        <v>23.4</v>
      </c>
      <c r="CK17" s="1">
        <v>23.1</v>
      </c>
      <c r="CL17" s="1">
        <v>22.9</v>
      </c>
      <c r="CM17" s="1">
        <v>22.7</v>
      </c>
      <c r="CN17" s="1">
        <v>22.5</v>
      </c>
      <c r="CO17" s="1">
        <v>22.3</v>
      </c>
      <c r="CP17" s="1">
        <v>22</v>
      </c>
      <c r="CQ17" s="1">
        <v>21.8</v>
      </c>
      <c r="CS17" s="1"/>
      <c r="CT17" s="16" t="s">
        <v>385</v>
      </c>
      <c r="CU17" s="1">
        <v>14.6</v>
      </c>
      <c r="CV17" s="1">
        <v>14.4</v>
      </c>
      <c r="CW17" s="1">
        <v>14.1</v>
      </c>
      <c r="CX17" s="1">
        <v>13.9</v>
      </c>
      <c r="CY17" s="1">
        <v>13.7</v>
      </c>
      <c r="CZ17" s="1">
        <v>13.5</v>
      </c>
      <c r="DA17" s="1">
        <v>13.2</v>
      </c>
      <c r="DB17" s="1">
        <v>13</v>
      </c>
      <c r="DC17" s="1">
        <v>12.8</v>
      </c>
      <c r="DD17" s="1">
        <v>12.6</v>
      </c>
      <c r="DE17" s="1">
        <v>12.4</v>
      </c>
      <c r="DF17" s="1">
        <v>12.2</v>
      </c>
      <c r="DG17" s="1">
        <v>12</v>
      </c>
      <c r="DH17" s="1">
        <v>11.8</v>
      </c>
      <c r="DI17" s="1">
        <v>11.6</v>
      </c>
      <c r="DJ17" s="1">
        <v>11.4</v>
      </c>
      <c r="DK17" s="1">
        <v>11.2</v>
      </c>
      <c r="DL17" s="1">
        <v>11.1</v>
      </c>
      <c r="DM17" s="1">
        <v>10.9</v>
      </c>
      <c r="DN17" s="1">
        <v>10.7</v>
      </c>
      <c r="DO17" s="1">
        <v>10.5</v>
      </c>
      <c r="DQ17" s="1"/>
      <c r="DR17" s="16" t="s">
        <v>385</v>
      </c>
      <c r="DS17" s="1">
        <v>77.6</v>
      </c>
      <c r="DT17" s="1">
        <v>77.3</v>
      </c>
      <c r="DU17" s="1">
        <v>77</v>
      </c>
      <c r="DV17" s="1">
        <v>76.7</v>
      </c>
      <c r="DW17" s="1">
        <v>76.4</v>
      </c>
      <c r="DX17" s="1">
        <v>76.2</v>
      </c>
      <c r="DY17" s="1">
        <v>75.9</v>
      </c>
      <c r="DZ17" s="1">
        <v>75.6</v>
      </c>
      <c r="EA17" s="1">
        <v>75.3</v>
      </c>
      <c r="EB17" s="1">
        <v>75.1</v>
      </c>
      <c r="EC17" s="1">
        <v>74.8</v>
      </c>
      <c r="ED17" s="1">
        <v>74.5</v>
      </c>
      <c r="EE17" s="1">
        <v>74.3</v>
      </c>
      <c r="EF17" s="1">
        <v>74</v>
      </c>
      <c r="EG17" s="1">
        <v>73.7</v>
      </c>
      <c r="EH17" s="1">
        <v>73.4</v>
      </c>
      <c r="EI17" s="1">
        <v>73.2</v>
      </c>
      <c r="EJ17" s="1">
        <v>72.9</v>
      </c>
      <c r="EK17" s="1">
        <v>72.6</v>
      </c>
      <c r="EL17" s="1">
        <v>72.4</v>
      </c>
      <c r="EM17" s="1">
        <v>72.1</v>
      </c>
      <c r="EO17" s="1"/>
      <c r="EP17" s="10" t="s">
        <v>385</v>
      </c>
      <c r="EQ17" s="1">
        <v>98.8</v>
      </c>
      <c r="ER17" s="1">
        <v>97.8</v>
      </c>
      <c r="ES17" s="1">
        <v>96.8</v>
      </c>
      <c r="ET17" s="1">
        <v>95.8</v>
      </c>
      <c r="EU17" s="1">
        <v>94.9</v>
      </c>
      <c r="EV17" s="1">
        <v>94.1</v>
      </c>
      <c r="EW17" s="1">
        <v>93.1</v>
      </c>
      <c r="EX17" s="1">
        <v>92.2</v>
      </c>
      <c r="EY17" s="1">
        <v>91.2</v>
      </c>
      <c r="EZ17" s="1">
        <v>90.3</v>
      </c>
      <c r="FA17" s="1">
        <v>89.3</v>
      </c>
      <c r="FB17" s="1">
        <v>88.4</v>
      </c>
      <c r="FC17" s="1">
        <v>87.4</v>
      </c>
      <c r="FD17" s="1">
        <v>86.5</v>
      </c>
      <c r="FE17" s="1">
        <v>85.6</v>
      </c>
      <c r="FF17" s="1">
        <v>84.7</v>
      </c>
      <c r="FG17" s="1">
        <v>83.7</v>
      </c>
      <c r="FH17" s="1">
        <v>82.8</v>
      </c>
      <c r="FI17" s="1">
        <v>81.9</v>
      </c>
      <c r="FJ17" s="1">
        <v>81</v>
      </c>
      <c r="FK17" s="1">
        <v>80.1</v>
      </c>
    </row>
    <row r="18" ht="14.5" spans="1:167">
      <c r="A18" s="1"/>
      <c r="B18" s="10" t="s">
        <v>386</v>
      </c>
      <c r="C18" s="1">
        <v>17.5</v>
      </c>
      <c r="D18" s="1">
        <v>17.3</v>
      </c>
      <c r="E18" s="1">
        <v>17.1</v>
      </c>
      <c r="F18" s="1">
        <v>16.8</v>
      </c>
      <c r="G18" s="1">
        <v>16.6</v>
      </c>
      <c r="H18" s="1">
        <v>16.4</v>
      </c>
      <c r="I18" s="1">
        <v>16.2</v>
      </c>
      <c r="J18" s="1">
        <v>16</v>
      </c>
      <c r="K18" s="1">
        <v>15.8</v>
      </c>
      <c r="L18" s="1">
        <v>15.7</v>
      </c>
      <c r="M18" s="1">
        <v>15.5</v>
      </c>
      <c r="N18" s="1">
        <v>15.3</v>
      </c>
      <c r="O18" s="1">
        <v>15.1</v>
      </c>
      <c r="P18" s="1">
        <v>14.9</v>
      </c>
      <c r="Q18" s="1">
        <v>14.7</v>
      </c>
      <c r="R18" s="1">
        <v>14.5</v>
      </c>
      <c r="S18" s="1">
        <v>14.3</v>
      </c>
      <c r="T18" s="1">
        <v>14.2</v>
      </c>
      <c r="U18" s="1">
        <v>14</v>
      </c>
      <c r="V18" s="1">
        <v>13.8</v>
      </c>
      <c r="W18" s="1">
        <v>13.6</v>
      </c>
      <c r="Y18" s="1"/>
      <c r="Z18" s="16" t="s">
        <v>386</v>
      </c>
      <c r="AA18" s="1">
        <v>113.5</v>
      </c>
      <c r="AB18" s="1">
        <v>113</v>
      </c>
      <c r="AC18" s="1">
        <v>112.4</v>
      </c>
      <c r="AD18" s="1">
        <v>111.9</v>
      </c>
      <c r="AE18" s="1">
        <v>111.3</v>
      </c>
      <c r="AF18" s="1">
        <v>110.8</v>
      </c>
      <c r="AG18" s="1">
        <v>110.3</v>
      </c>
      <c r="AH18" s="1">
        <v>109.7</v>
      </c>
      <c r="AI18" s="1">
        <v>109.2</v>
      </c>
      <c r="AJ18" s="1">
        <v>108.7</v>
      </c>
      <c r="AK18" s="1">
        <v>108.1</v>
      </c>
      <c r="AL18" s="1">
        <v>107.6</v>
      </c>
      <c r="AM18" s="1">
        <v>107.1</v>
      </c>
      <c r="AN18" s="1">
        <v>106.5</v>
      </c>
      <c r="AO18" s="1">
        <v>106</v>
      </c>
      <c r="AP18" s="1">
        <v>105.5</v>
      </c>
      <c r="AQ18" s="1">
        <v>105</v>
      </c>
      <c r="AR18" s="1">
        <v>104.5</v>
      </c>
      <c r="AS18" s="1">
        <v>104</v>
      </c>
      <c r="AT18" s="1">
        <v>103.4</v>
      </c>
      <c r="AU18" s="1">
        <v>102.9</v>
      </c>
      <c r="AW18" s="1"/>
      <c r="AX18" s="16" t="s">
        <v>386</v>
      </c>
      <c r="AY18" s="1">
        <v>117</v>
      </c>
      <c r="AZ18" s="1">
        <v>116.6</v>
      </c>
      <c r="BA18" s="1">
        <v>116.3</v>
      </c>
      <c r="BB18" s="1">
        <v>116</v>
      </c>
      <c r="BC18" s="1">
        <v>115.7</v>
      </c>
      <c r="BD18" s="1">
        <v>115.4</v>
      </c>
      <c r="BE18" s="1">
        <v>115.1</v>
      </c>
      <c r="BF18" s="1">
        <v>114.8</v>
      </c>
      <c r="BG18" s="1">
        <v>114.4</v>
      </c>
      <c r="BH18" s="1">
        <v>114.1</v>
      </c>
      <c r="BI18" s="1">
        <v>113.8</v>
      </c>
      <c r="BJ18" s="1">
        <v>113.5</v>
      </c>
      <c r="BK18" s="1">
        <v>113.2</v>
      </c>
      <c r="BL18" s="1">
        <v>112.9</v>
      </c>
      <c r="BM18" s="1">
        <v>112.6</v>
      </c>
      <c r="BN18" s="1">
        <v>112.2</v>
      </c>
      <c r="BO18" s="1">
        <v>111.9</v>
      </c>
      <c r="BP18" s="1">
        <v>111.6</v>
      </c>
      <c r="BQ18" s="1">
        <v>111.3</v>
      </c>
      <c r="BR18" s="1">
        <v>111</v>
      </c>
      <c r="BS18" s="1">
        <v>110.7</v>
      </c>
      <c r="BU18" s="1"/>
      <c r="BV18" s="16" t="s">
        <v>386</v>
      </c>
      <c r="BW18" s="1">
        <v>14.6</v>
      </c>
      <c r="BX18" s="1">
        <v>14.5</v>
      </c>
      <c r="BY18" s="1">
        <v>14.4</v>
      </c>
      <c r="BZ18" s="1">
        <v>14.3</v>
      </c>
      <c r="CA18" s="1">
        <v>14.2</v>
      </c>
      <c r="CB18" s="1">
        <v>14</v>
      </c>
      <c r="CC18" s="1">
        <v>13.9</v>
      </c>
      <c r="CD18" s="1">
        <v>13.8</v>
      </c>
      <c r="CE18" s="1">
        <v>13.7</v>
      </c>
      <c r="CF18" s="1">
        <v>13.6</v>
      </c>
      <c r="CG18" s="1">
        <v>13.5</v>
      </c>
      <c r="CH18" s="1">
        <v>13.4</v>
      </c>
      <c r="CI18" s="1">
        <v>13.3</v>
      </c>
      <c r="CJ18" s="1">
        <v>13.2</v>
      </c>
      <c r="CK18" s="1">
        <v>13.1</v>
      </c>
      <c r="CL18" s="1">
        <v>13</v>
      </c>
      <c r="CM18" s="1">
        <v>12.9</v>
      </c>
      <c r="CN18" s="1">
        <v>12.8</v>
      </c>
      <c r="CO18" s="1">
        <v>12.7</v>
      </c>
      <c r="CP18" s="1">
        <v>12.6</v>
      </c>
      <c r="CQ18" s="1">
        <v>12.5</v>
      </c>
      <c r="CS18" s="1"/>
      <c r="CT18" s="16" t="s">
        <v>386</v>
      </c>
      <c r="CU18" s="1">
        <v>16.4</v>
      </c>
      <c r="CV18" s="1">
        <v>16.2</v>
      </c>
      <c r="CW18" s="1">
        <v>16</v>
      </c>
      <c r="CX18" s="1">
        <v>15.8</v>
      </c>
      <c r="CY18" s="1">
        <v>15.6</v>
      </c>
      <c r="CZ18" s="1">
        <v>15.4</v>
      </c>
      <c r="DA18" s="1">
        <v>15.2</v>
      </c>
      <c r="DB18" s="1">
        <v>15</v>
      </c>
      <c r="DC18" s="1">
        <v>14.8</v>
      </c>
      <c r="DD18" s="1">
        <v>14.6</v>
      </c>
      <c r="DE18" s="1">
        <v>14.5</v>
      </c>
      <c r="DF18" s="1">
        <v>14.3</v>
      </c>
      <c r="DG18" s="1">
        <v>14.1</v>
      </c>
      <c r="DH18" s="1">
        <v>13.9</v>
      </c>
      <c r="DI18" s="1">
        <v>13.7</v>
      </c>
      <c r="DJ18" s="1">
        <v>13.5</v>
      </c>
      <c r="DK18" s="1">
        <v>13.4</v>
      </c>
      <c r="DL18" s="1">
        <v>13.2</v>
      </c>
      <c r="DM18" s="1">
        <v>13</v>
      </c>
      <c r="DN18" s="1">
        <v>12.8</v>
      </c>
      <c r="DO18" s="1">
        <v>12.7</v>
      </c>
      <c r="DQ18" s="1"/>
      <c r="DR18" s="16" t="s">
        <v>386</v>
      </c>
      <c r="DS18" s="1">
        <v>70.6</v>
      </c>
      <c r="DT18" s="1">
        <v>70.4</v>
      </c>
      <c r="DU18" s="1">
        <v>70.2</v>
      </c>
      <c r="DV18" s="1">
        <v>70</v>
      </c>
      <c r="DW18" s="1">
        <v>69.8</v>
      </c>
      <c r="DX18" s="1">
        <v>69.6</v>
      </c>
      <c r="DY18" s="1">
        <v>69.4</v>
      </c>
      <c r="DZ18" s="1">
        <v>69.2</v>
      </c>
      <c r="EA18" s="1">
        <v>69</v>
      </c>
      <c r="EB18" s="1">
        <v>68.8</v>
      </c>
      <c r="EC18" s="1">
        <v>68.6</v>
      </c>
      <c r="ED18" s="1">
        <v>68.4</v>
      </c>
      <c r="EE18" s="1">
        <v>68.2</v>
      </c>
      <c r="EF18" s="1">
        <v>68</v>
      </c>
      <c r="EG18" s="1">
        <v>67.8</v>
      </c>
      <c r="EH18" s="1">
        <v>67.6</v>
      </c>
      <c r="EI18" s="1">
        <v>67.4</v>
      </c>
      <c r="EJ18" s="1">
        <v>67.2</v>
      </c>
      <c r="EK18" s="1">
        <v>67</v>
      </c>
      <c r="EL18" s="1">
        <v>66.8</v>
      </c>
      <c r="EM18" s="1">
        <v>66.6</v>
      </c>
      <c r="EO18" s="1"/>
      <c r="EP18" s="10" t="s">
        <v>386</v>
      </c>
      <c r="EQ18" s="1">
        <v>85.9</v>
      </c>
      <c r="ER18" s="1">
        <v>85.2</v>
      </c>
      <c r="ES18" s="1">
        <v>84.5</v>
      </c>
      <c r="ET18" s="1">
        <v>83.8</v>
      </c>
      <c r="EU18" s="1">
        <v>83.2</v>
      </c>
      <c r="EV18" s="1">
        <v>82.6</v>
      </c>
      <c r="EW18" s="1">
        <v>81.9</v>
      </c>
      <c r="EX18" s="1">
        <v>81.3</v>
      </c>
      <c r="EY18" s="1">
        <v>80.6</v>
      </c>
      <c r="EZ18" s="1">
        <v>79.9</v>
      </c>
      <c r="FA18" s="1">
        <v>79.2</v>
      </c>
      <c r="FB18" s="1">
        <v>78.6</v>
      </c>
      <c r="FC18" s="1">
        <v>77.9</v>
      </c>
      <c r="FD18" s="1">
        <v>77.2</v>
      </c>
      <c r="FE18" s="1">
        <v>76.6</v>
      </c>
      <c r="FF18" s="1">
        <v>75.9</v>
      </c>
      <c r="FG18" s="1">
        <v>75.3</v>
      </c>
      <c r="FH18" s="1">
        <v>74.6</v>
      </c>
      <c r="FI18" s="1">
        <v>74</v>
      </c>
      <c r="FJ18" s="1">
        <v>73.3</v>
      </c>
      <c r="FK18" s="1">
        <v>72.7</v>
      </c>
    </row>
    <row r="19" ht="14.5" spans="1:167">
      <c r="A19" s="1"/>
      <c r="B19" s="10" t="s">
        <v>387</v>
      </c>
      <c r="C19" s="1">
        <v>56.6</v>
      </c>
      <c r="D19" s="1">
        <v>56.1</v>
      </c>
      <c r="E19" s="1">
        <v>55.7</v>
      </c>
      <c r="F19" s="1">
        <v>55.2</v>
      </c>
      <c r="G19" s="1">
        <v>54.8</v>
      </c>
      <c r="H19" s="1">
        <v>54.4</v>
      </c>
      <c r="I19" s="1">
        <v>54</v>
      </c>
      <c r="J19" s="1">
        <v>53.5</v>
      </c>
      <c r="K19" s="1">
        <v>53.1</v>
      </c>
      <c r="L19" s="1">
        <v>52.7</v>
      </c>
      <c r="M19" s="1">
        <v>52.3</v>
      </c>
      <c r="N19" s="1">
        <v>51.9</v>
      </c>
      <c r="O19" s="1">
        <v>51.5</v>
      </c>
      <c r="P19" s="1">
        <v>51</v>
      </c>
      <c r="Q19" s="1">
        <v>50.6</v>
      </c>
      <c r="R19" s="1">
        <v>50.2</v>
      </c>
      <c r="S19" s="1">
        <v>49.8</v>
      </c>
      <c r="T19" s="1">
        <v>49.4</v>
      </c>
      <c r="U19" s="1">
        <v>49</v>
      </c>
      <c r="V19" s="1">
        <v>48.6</v>
      </c>
      <c r="W19" s="1">
        <v>48.2</v>
      </c>
      <c r="Y19" s="1"/>
      <c r="Z19" s="16" t="s">
        <v>387</v>
      </c>
      <c r="AA19" s="1">
        <v>312.7</v>
      </c>
      <c r="AB19" s="1">
        <v>311.7</v>
      </c>
      <c r="AC19" s="1">
        <v>310.8</v>
      </c>
      <c r="AD19" s="1">
        <v>309.8</v>
      </c>
      <c r="AE19" s="1">
        <v>308.9</v>
      </c>
      <c r="AF19" s="1">
        <v>308</v>
      </c>
      <c r="AG19" s="1">
        <v>307</v>
      </c>
      <c r="AH19" s="1">
        <v>306.1</v>
      </c>
      <c r="AI19" s="1">
        <v>305.2</v>
      </c>
      <c r="AJ19" s="1">
        <v>304.2</v>
      </c>
      <c r="AK19" s="1">
        <v>303.3</v>
      </c>
      <c r="AL19" s="1">
        <v>302.4</v>
      </c>
      <c r="AM19" s="1">
        <v>301.4</v>
      </c>
      <c r="AN19" s="1">
        <v>300.5</v>
      </c>
      <c r="AO19" s="1">
        <v>299.6</v>
      </c>
      <c r="AP19" s="1">
        <v>298.7</v>
      </c>
      <c r="AQ19" s="1">
        <v>297.8</v>
      </c>
      <c r="AR19" s="1">
        <v>296.9</v>
      </c>
      <c r="AS19" s="1">
        <v>295.9</v>
      </c>
      <c r="AT19" s="1">
        <v>295</v>
      </c>
      <c r="AU19" s="1">
        <v>294.1</v>
      </c>
      <c r="AW19" s="1"/>
      <c r="AX19" s="16" t="s">
        <v>387</v>
      </c>
      <c r="AY19" s="1">
        <v>295.9</v>
      </c>
      <c r="AZ19" s="1">
        <v>295.4</v>
      </c>
      <c r="BA19" s="1">
        <v>294.9</v>
      </c>
      <c r="BB19" s="1">
        <v>294.4</v>
      </c>
      <c r="BC19" s="1">
        <v>293.9</v>
      </c>
      <c r="BD19" s="1">
        <v>293.4</v>
      </c>
      <c r="BE19" s="1">
        <v>292.9</v>
      </c>
      <c r="BF19" s="1">
        <v>292.4</v>
      </c>
      <c r="BG19" s="1">
        <v>291.9</v>
      </c>
      <c r="BH19" s="1">
        <v>291.4</v>
      </c>
      <c r="BI19" s="1">
        <v>290.9</v>
      </c>
      <c r="BJ19" s="1">
        <v>290.4</v>
      </c>
      <c r="BK19" s="1">
        <v>289.9</v>
      </c>
      <c r="BL19" s="1">
        <v>289.4</v>
      </c>
      <c r="BM19" s="1">
        <v>288.9</v>
      </c>
      <c r="BN19" s="1">
        <v>288.4</v>
      </c>
      <c r="BO19" s="1">
        <v>287.9</v>
      </c>
      <c r="BP19" s="1">
        <v>287.4</v>
      </c>
      <c r="BQ19" s="1">
        <v>286.9</v>
      </c>
      <c r="BR19" s="1">
        <v>286.4</v>
      </c>
      <c r="BS19" s="1">
        <v>285.9</v>
      </c>
      <c r="BU19" s="1"/>
      <c r="BV19" s="16" t="s">
        <v>387</v>
      </c>
      <c r="BW19" s="1">
        <v>26.6</v>
      </c>
      <c r="BX19" s="1">
        <v>26.5</v>
      </c>
      <c r="BY19" s="1">
        <v>26.3</v>
      </c>
      <c r="BZ19" s="1">
        <v>26.2</v>
      </c>
      <c r="CA19" s="1">
        <v>26.1</v>
      </c>
      <c r="CB19" s="1">
        <v>26</v>
      </c>
      <c r="CC19" s="1">
        <v>25.8</v>
      </c>
      <c r="CD19" s="1">
        <v>25.7</v>
      </c>
      <c r="CE19" s="1">
        <v>25.6</v>
      </c>
      <c r="CF19" s="1">
        <v>25.5</v>
      </c>
      <c r="CG19" s="1">
        <v>25.4</v>
      </c>
      <c r="CH19" s="1">
        <v>25.3</v>
      </c>
      <c r="CI19" s="1">
        <v>25.1</v>
      </c>
      <c r="CJ19" s="1">
        <v>25</v>
      </c>
      <c r="CK19" s="1">
        <v>24.9</v>
      </c>
      <c r="CL19" s="1">
        <v>24.8</v>
      </c>
      <c r="CM19" s="1">
        <v>24.7</v>
      </c>
      <c r="CN19" s="1">
        <v>24.5</v>
      </c>
      <c r="CO19" s="1">
        <v>24.4</v>
      </c>
      <c r="CP19" s="1">
        <v>24.3</v>
      </c>
      <c r="CQ19" s="1">
        <v>24.2</v>
      </c>
      <c r="CS19" s="1"/>
      <c r="CT19" s="16" t="s">
        <v>387</v>
      </c>
      <c r="CU19" s="1">
        <v>18.2</v>
      </c>
      <c r="CV19" s="1">
        <v>18.1</v>
      </c>
      <c r="CW19" s="1">
        <v>17.9</v>
      </c>
      <c r="CX19" s="1">
        <v>17.8</v>
      </c>
      <c r="CY19" s="1">
        <v>17.7</v>
      </c>
      <c r="CZ19" s="1">
        <v>17.5</v>
      </c>
      <c r="DA19" s="1">
        <v>17.4</v>
      </c>
      <c r="DB19" s="1">
        <v>17.2</v>
      </c>
      <c r="DC19" s="1">
        <v>17.1</v>
      </c>
      <c r="DD19" s="1">
        <v>17</v>
      </c>
      <c r="DE19" s="1">
        <v>16.8</v>
      </c>
      <c r="DF19" s="1">
        <v>16.7</v>
      </c>
      <c r="DG19" s="1">
        <v>16.5</v>
      </c>
      <c r="DH19" s="1">
        <v>16.4</v>
      </c>
      <c r="DI19" s="1">
        <v>16.3</v>
      </c>
      <c r="DJ19" s="1">
        <v>16.1</v>
      </c>
      <c r="DK19" s="1">
        <v>16</v>
      </c>
      <c r="DL19" s="1">
        <v>15.9</v>
      </c>
      <c r="DM19" s="1">
        <v>15.7</v>
      </c>
      <c r="DN19" s="1">
        <v>15.6</v>
      </c>
      <c r="DO19" s="1">
        <v>15.5</v>
      </c>
      <c r="DQ19" s="1"/>
      <c r="DR19" s="16" t="s">
        <v>387</v>
      </c>
      <c r="DS19" s="1">
        <v>34.1</v>
      </c>
      <c r="DT19" s="1">
        <v>34</v>
      </c>
      <c r="DU19" s="1">
        <v>34</v>
      </c>
      <c r="DV19" s="1">
        <v>33.9</v>
      </c>
      <c r="DW19" s="1">
        <v>33.9</v>
      </c>
      <c r="DX19" s="1">
        <v>33.8</v>
      </c>
      <c r="DY19" s="1">
        <v>33.7</v>
      </c>
      <c r="DZ19" s="1">
        <v>33.7</v>
      </c>
      <c r="EA19" s="1">
        <v>33.6</v>
      </c>
      <c r="EB19" s="1">
        <v>33.5</v>
      </c>
      <c r="EC19" s="1">
        <v>33.5</v>
      </c>
      <c r="ED19" s="1">
        <v>33.4</v>
      </c>
      <c r="EE19" s="1">
        <v>33.4</v>
      </c>
      <c r="EF19" s="1">
        <v>33.3</v>
      </c>
      <c r="EG19" s="1">
        <v>33.2</v>
      </c>
      <c r="EH19" s="1">
        <v>33.2</v>
      </c>
      <c r="EI19" s="1">
        <v>33.1</v>
      </c>
      <c r="EJ19" s="1">
        <v>33.1</v>
      </c>
      <c r="EK19" s="1">
        <v>33</v>
      </c>
      <c r="EL19" s="1">
        <v>32.9</v>
      </c>
      <c r="EM19" s="1">
        <v>32.9</v>
      </c>
      <c r="EO19" s="1"/>
      <c r="EP19" s="10" t="s">
        <v>387</v>
      </c>
      <c r="EQ19" s="1">
        <v>191.1</v>
      </c>
      <c r="ER19" s="1">
        <v>190.1</v>
      </c>
      <c r="ES19" s="1">
        <v>189.1</v>
      </c>
      <c r="ET19" s="1">
        <v>188.1</v>
      </c>
      <c r="EU19" s="1">
        <v>187.3</v>
      </c>
      <c r="EV19" s="1">
        <v>186.5</v>
      </c>
      <c r="EW19" s="1">
        <v>185.5</v>
      </c>
      <c r="EX19" s="1">
        <v>184.6</v>
      </c>
      <c r="EY19" s="1">
        <v>183.6</v>
      </c>
      <c r="EZ19" s="1">
        <v>182.6</v>
      </c>
      <c r="FA19" s="1">
        <v>181.7</v>
      </c>
      <c r="FB19" s="1">
        <v>180.7</v>
      </c>
      <c r="FC19" s="1">
        <v>179.8</v>
      </c>
      <c r="FD19" s="1">
        <v>178.8</v>
      </c>
      <c r="FE19" s="1">
        <v>177.8</v>
      </c>
      <c r="FF19" s="1">
        <v>176.9</v>
      </c>
      <c r="FG19" s="1">
        <v>175.9</v>
      </c>
      <c r="FH19" s="1">
        <v>175</v>
      </c>
      <c r="FI19" s="1">
        <v>174</v>
      </c>
      <c r="FJ19" s="1">
        <v>173.1</v>
      </c>
      <c r="FK19" s="1">
        <v>172.1</v>
      </c>
    </row>
    <row r="20" ht="14.5" spans="1:167">
      <c r="A20" s="1"/>
      <c r="B20" s="16" t="s">
        <v>388</v>
      </c>
      <c r="C20" s="1">
        <v>12.1</v>
      </c>
      <c r="D20" s="1">
        <v>12</v>
      </c>
      <c r="E20" s="1">
        <v>12</v>
      </c>
      <c r="F20" s="1">
        <v>12</v>
      </c>
      <c r="G20" s="1">
        <v>11.9</v>
      </c>
      <c r="H20" s="1">
        <v>11.9</v>
      </c>
      <c r="I20" s="1">
        <v>11.8</v>
      </c>
      <c r="J20" s="1">
        <v>11.8</v>
      </c>
      <c r="K20" s="1">
        <v>11.8</v>
      </c>
      <c r="L20" s="1">
        <v>11.7</v>
      </c>
      <c r="M20" s="1">
        <v>11.7</v>
      </c>
      <c r="N20" s="1">
        <v>11.7</v>
      </c>
      <c r="O20" s="1">
        <v>11.6</v>
      </c>
      <c r="P20" s="1">
        <v>11.6</v>
      </c>
      <c r="Q20" s="1">
        <v>11.5</v>
      </c>
      <c r="R20" s="1">
        <v>11.5</v>
      </c>
      <c r="S20" s="1">
        <v>11.5</v>
      </c>
      <c r="T20" s="1">
        <v>11.4</v>
      </c>
      <c r="U20" s="1">
        <v>11.4</v>
      </c>
      <c r="V20" s="1">
        <v>11.4</v>
      </c>
      <c r="W20" s="1">
        <v>11.3</v>
      </c>
      <c r="Y20" s="1"/>
      <c r="Z20" s="16" t="s">
        <v>388</v>
      </c>
      <c r="AA20" s="1">
        <v>76.3</v>
      </c>
      <c r="AB20" s="1">
        <v>76.2</v>
      </c>
      <c r="AC20" s="1">
        <v>76.1</v>
      </c>
      <c r="AD20" s="1">
        <v>76</v>
      </c>
      <c r="AE20" s="1">
        <v>75.9</v>
      </c>
      <c r="AF20" s="1">
        <v>75.8</v>
      </c>
      <c r="AG20" s="1">
        <v>75.7</v>
      </c>
      <c r="AH20" s="1">
        <v>75.6</v>
      </c>
      <c r="AI20" s="1">
        <v>75.5</v>
      </c>
      <c r="AJ20" s="1">
        <v>75.4</v>
      </c>
      <c r="AK20" s="1">
        <v>75.3</v>
      </c>
      <c r="AL20" s="1">
        <v>75.2</v>
      </c>
      <c r="AM20" s="1">
        <v>75.1</v>
      </c>
      <c r="AN20" s="1">
        <v>75.1</v>
      </c>
      <c r="AO20" s="1">
        <v>75</v>
      </c>
      <c r="AP20" s="1">
        <v>74.9</v>
      </c>
      <c r="AQ20" s="1">
        <v>74.8</v>
      </c>
      <c r="AR20" s="1">
        <v>74.7</v>
      </c>
      <c r="AS20" s="1">
        <v>74.6</v>
      </c>
      <c r="AT20" s="1">
        <v>74.5</v>
      </c>
      <c r="AU20" s="1">
        <v>74.4</v>
      </c>
      <c r="AW20" s="1"/>
      <c r="AX20" s="16" t="s">
        <v>388</v>
      </c>
      <c r="AY20" s="1">
        <v>65.1</v>
      </c>
      <c r="AZ20" s="1">
        <v>65.1</v>
      </c>
      <c r="BA20" s="1">
        <v>65</v>
      </c>
      <c r="BB20" s="1">
        <v>65</v>
      </c>
      <c r="BC20" s="1">
        <v>65</v>
      </c>
      <c r="BD20" s="1">
        <v>64.9</v>
      </c>
      <c r="BE20" s="1">
        <v>64.9</v>
      </c>
      <c r="BF20" s="1">
        <v>64.8</v>
      </c>
      <c r="BG20" s="1">
        <v>64.8</v>
      </c>
      <c r="BH20" s="1">
        <v>64.7</v>
      </c>
      <c r="BI20" s="1">
        <v>64.7</v>
      </c>
      <c r="BJ20" s="1">
        <v>64.6</v>
      </c>
      <c r="BK20" s="1">
        <v>64.6</v>
      </c>
      <c r="BL20" s="1">
        <v>64.6</v>
      </c>
      <c r="BM20" s="1">
        <v>64.5</v>
      </c>
      <c r="BN20" s="1">
        <v>64.5</v>
      </c>
      <c r="BO20" s="1">
        <v>64.4</v>
      </c>
      <c r="BP20" s="1">
        <v>64.4</v>
      </c>
      <c r="BQ20" s="1">
        <v>64.3</v>
      </c>
      <c r="BR20" s="1">
        <v>64.3</v>
      </c>
      <c r="BS20" s="1">
        <v>64.2</v>
      </c>
      <c r="BU20" s="1"/>
      <c r="BV20" s="16" t="s">
        <v>388</v>
      </c>
      <c r="BW20" s="1">
        <v>7.9</v>
      </c>
      <c r="BX20" s="1">
        <v>7.9</v>
      </c>
      <c r="BY20" s="1">
        <v>7.9</v>
      </c>
      <c r="BZ20" s="1">
        <v>7.9</v>
      </c>
      <c r="CA20" s="1">
        <v>7.9</v>
      </c>
      <c r="CB20" s="1">
        <v>7.8</v>
      </c>
      <c r="CC20" s="1">
        <v>7.8</v>
      </c>
      <c r="CD20" s="1">
        <v>7.8</v>
      </c>
      <c r="CE20" s="1">
        <v>7.8</v>
      </c>
      <c r="CF20" s="1">
        <v>7.8</v>
      </c>
      <c r="CG20" s="1">
        <v>7.8</v>
      </c>
      <c r="CH20" s="1">
        <v>7.8</v>
      </c>
      <c r="CI20" s="1">
        <v>7.7</v>
      </c>
      <c r="CJ20" s="1">
        <v>7.7</v>
      </c>
      <c r="CK20" s="1">
        <v>7.7</v>
      </c>
      <c r="CL20" s="1">
        <v>7.7</v>
      </c>
      <c r="CM20" s="1">
        <v>7.7</v>
      </c>
      <c r="CN20" s="1">
        <v>7.7</v>
      </c>
      <c r="CO20" s="1">
        <v>7.6</v>
      </c>
      <c r="CP20" s="1">
        <v>7.6</v>
      </c>
      <c r="CQ20" s="1">
        <v>7.6</v>
      </c>
      <c r="CS20" s="1"/>
      <c r="CT20" s="16" t="s">
        <v>388</v>
      </c>
      <c r="CU20" s="1">
        <v>6.4</v>
      </c>
      <c r="CV20" s="1">
        <v>6.3</v>
      </c>
      <c r="CW20" s="1">
        <v>6.3</v>
      </c>
      <c r="CX20" s="1">
        <v>6.3</v>
      </c>
      <c r="CY20" s="1">
        <v>6.3</v>
      </c>
      <c r="CZ20" s="1">
        <v>6.3</v>
      </c>
      <c r="DA20" s="1">
        <v>6.2</v>
      </c>
      <c r="DB20" s="1">
        <v>6.2</v>
      </c>
      <c r="DC20" s="1">
        <v>6.2</v>
      </c>
      <c r="DD20" s="1">
        <v>6.2</v>
      </c>
      <c r="DE20" s="1">
        <v>6.2</v>
      </c>
      <c r="DF20" s="1">
        <v>6.1</v>
      </c>
      <c r="DG20" s="1">
        <v>6.1</v>
      </c>
      <c r="DH20" s="1">
        <v>6.1</v>
      </c>
      <c r="DI20" s="1">
        <v>6.1</v>
      </c>
      <c r="DJ20" s="1">
        <v>6.1</v>
      </c>
      <c r="DK20" s="1">
        <v>6</v>
      </c>
      <c r="DL20" s="1">
        <v>6</v>
      </c>
      <c r="DM20" s="1">
        <v>6</v>
      </c>
      <c r="DN20" s="1">
        <v>6</v>
      </c>
      <c r="DO20" s="1">
        <v>6</v>
      </c>
      <c r="DQ20" s="1"/>
      <c r="DR20" s="16" t="s">
        <v>388</v>
      </c>
      <c r="DS20" s="1">
        <v>15.5</v>
      </c>
      <c r="DT20" s="1">
        <v>15.5</v>
      </c>
      <c r="DU20" s="1">
        <v>15.5</v>
      </c>
      <c r="DV20" s="1">
        <v>15.4</v>
      </c>
      <c r="DW20" s="1">
        <v>15.4</v>
      </c>
      <c r="DX20" s="1">
        <v>15.4</v>
      </c>
      <c r="DY20" s="1">
        <v>15.4</v>
      </c>
      <c r="DZ20" s="1">
        <v>15.4</v>
      </c>
      <c r="EA20" s="1">
        <v>15.4</v>
      </c>
      <c r="EB20" s="1">
        <v>15.4</v>
      </c>
      <c r="EC20" s="1">
        <v>15.4</v>
      </c>
      <c r="ED20" s="1">
        <v>15.4</v>
      </c>
      <c r="EE20" s="1">
        <v>15.3</v>
      </c>
      <c r="EF20" s="1">
        <v>15.3</v>
      </c>
      <c r="EG20" s="1">
        <v>15.3</v>
      </c>
      <c r="EH20" s="1">
        <v>15.3</v>
      </c>
      <c r="EI20" s="1">
        <v>15.3</v>
      </c>
      <c r="EJ20" s="1">
        <v>15.3</v>
      </c>
      <c r="EK20" s="1">
        <v>15.3</v>
      </c>
      <c r="EL20" s="1">
        <v>15.3</v>
      </c>
      <c r="EM20" s="1">
        <v>15.3</v>
      </c>
      <c r="EO20" s="1"/>
      <c r="EP20" s="16" t="s">
        <v>388</v>
      </c>
      <c r="EQ20" s="1">
        <v>84.1</v>
      </c>
      <c r="ER20" s="1">
        <v>83.9</v>
      </c>
      <c r="ES20" s="1">
        <v>83.7</v>
      </c>
      <c r="ET20" s="1">
        <v>83.5</v>
      </c>
      <c r="EU20" s="1">
        <v>83.4</v>
      </c>
      <c r="EV20" s="1">
        <v>83.3</v>
      </c>
      <c r="EW20" s="1">
        <v>83.1</v>
      </c>
      <c r="EX20" s="1">
        <v>82.9</v>
      </c>
      <c r="EY20" s="1">
        <v>82.7</v>
      </c>
      <c r="EZ20" s="1">
        <v>82.6</v>
      </c>
      <c r="FA20" s="1">
        <v>82.4</v>
      </c>
      <c r="FB20" s="1">
        <v>82.2</v>
      </c>
      <c r="FC20" s="1">
        <v>82</v>
      </c>
      <c r="FD20" s="1">
        <v>81.9</v>
      </c>
      <c r="FE20" s="1">
        <v>81.7</v>
      </c>
      <c r="FF20" s="1">
        <v>81.5</v>
      </c>
      <c r="FG20" s="1">
        <v>81.3</v>
      </c>
      <c r="FH20" s="1">
        <v>81.2</v>
      </c>
      <c r="FI20" s="1">
        <v>81</v>
      </c>
      <c r="FJ20" s="1">
        <v>80.8</v>
      </c>
      <c r="FK20" s="1">
        <v>80.6</v>
      </c>
    </row>
    <row r="21" ht="14.5" spans="1:167">
      <c r="A21" s="1"/>
      <c r="B21" s="16" t="s">
        <v>389</v>
      </c>
      <c r="C21" s="1">
        <v>0</v>
      </c>
      <c r="D21" s="1">
        <v>3.5</v>
      </c>
      <c r="E21" s="1">
        <v>7</v>
      </c>
      <c r="F21" s="1">
        <v>10.9</v>
      </c>
      <c r="G21" s="1">
        <v>15.8</v>
      </c>
      <c r="H21" s="1">
        <v>19.6</v>
      </c>
      <c r="I21" s="1">
        <v>19.6</v>
      </c>
      <c r="J21" s="1">
        <v>19.6</v>
      </c>
      <c r="K21" s="1">
        <v>19.5</v>
      </c>
      <c r="L21" s="1">
        <v>19.5</v>
      </c>
      <c r="M21" s="1">
        <v>19.5</v>
      </c>
      <c r="N21" s="1">
        <v>19.5</v>
      </c>
      <c r="O21" s="1">
        <v>19.5</v>
      </c>
      <c r="P21" s="1">
        <v>19.5</v>
      </c>
      <c r="Q21" s="1">
        <v>19.4</v>
      </c>
      <c r="R21" s="1">
        <v>19.4</v>
      </c>
      <c r="S21" s="1">
        <v>19.4</v>
      </c>
      <c r="T21" s="1">
        <v>19.4</v>
      </c>
      <c r="U21" s="1">
        <v>19.4</v>
      </c>
      <c r="V21" s="1">
        <v>19.4</v>
      </c>
      <c r="W21" s="1">
        <v>19.3</v>
      </c>
      <c r="Y21" s="1"/>
      <c r="Z21" s="16" t="s">
        <v>389</v>
      </c>
      <c r="AA21" s="1">
        <v>0</v>
      </c>
      <c r="AB21" s="1">
        <v>15.4</v>
      </c>
      <c r="AC21" s="1">
        <v>32.8</v>
      </c>
      <c r="AD21" s="1">
        <v>56.5</v>
      </c>
      <c r="AE21" s="1">
        <v>84.2</v>
      </c>
      <c r="AF21" s="1">
        <v>114.3</v>
      </c>
      <c r="AG21" s="1">
        <v>114.3</v>
      </c>
      <c r="AH21" s="1">
        <v>114.3</v>
      </c>
      <c r="AI21" s="1">
        <v>114.2</v>
      </c>
      <c r="AJ21" s="1">
        <v>114.2</v>
      </c>
      <c r="AK21" s="1">
        <v>114.2</v>
      </c>
      <c r="AL21" s="1">
        <v>114.1</v>
      </c>
      <c r="AM21" s="1">
        <v>114.1</v>
      </c>
      <c r="AN21" s="1">
        <v>114.1</v>
      </c>
      <c r="AO21" s="1">
        <v>114</v>
      </c>
      <c r="AP21" s="1">
        <v>114</v>
      </c>
      <c r="AQ21" s="1">
        <v>113.9</v>
      </c>
      <c r="AR21" s="1">
        <v>113.9</v>
      </c>
      <c r="AS21" s="1">
        <v>113.9</v>
      </c>
      <c r="AT21" s="1">
        <v>113.8</v>
      </c>
      <c r="AU21" s="1">
        <v>113.8</v>
      </c>
      <c r="AW21" s="1"/>
      <c r="AX21" s="16" t="s">
        <v>389</v>
      </c>
      <c r="AY21" s="1">
        <v>0</v>
      </c>
      <c r="AZ21" s="1">
        <v>13.1</v>
      </c>
      <c r="BA21" s="1">
        <v>34.5</v>
      </c>
      <c r="BB21" s="1">
        <v>53.1</v>
      </c>
      <c r="BC21" s="1">
        <v>74.9</v>
      </c>
      <c r="BD21" s="1">
        <v>101</v>
      </c>
      <c r="BE21" s="1">
        <v>101</v>
      </c>
      <c r="BF21" s="1">
        <v>101</v>
      </c>
      <c r="BG21" s="1">
        <v>100.9</v>
      </c>
      <c r="BH21" s="1">
        <v>100.9</v>
      </c>
      <c r="BI21" s="1">
        <v>100.9</v>
      </c>
      <c r="BJ21" s="1">
        <v>100.9</v>
      </c>
      <c r="BK21" s="1">
        <v>100.9</v>
      </c>
      <c r="BL21" s="1">
        <v>100.8</v>
      </c>
      <c r="BM21" s="1">
        <v>100.8</v>
      </c>
      <c r="BN21" s="1">
        <v>100.8</v>
      </c>
      <c r="BO21" s="1">
        <v>100.8</v>
      </c>
      <c r="BP21" s="1">
        <v>100.8</v>
      </c>
      <c r="BQ21" s="1">
        <v>100.8</v>
      </c>
      <c r="BR21" s="1">
        <v>100.7</v>
      </c>
      <c r="BS21" s="1">
        <v>100.7</v>
      </c>
      <c r="BU21" s="1"/>
      <c r="BV21" s="16" t="s">
        <v>389</v>
      </c>
      <c r="BW21" s="1">
        <v>0</v>
      </c>
      <c r="BX21" s="1">
        <v>1.5</v>
      </c>
      <c r="BY21" s="1">
        <v>2.9</v>
      </c>
      <c r="BZ21" s="1">
        <v>4.5</v>
      </c>
      <c r="CA21" s="1">
        <v>6.6</v>
      </c>
      <c r="CB21" s="1">
        <v>8.3</v>
      </c>
      <c r="CC21" s="1">
        <v>8.3</v>
      </c>
      <c r="CD21" s="1">
        <v>8.3</v>
      </c>
      <c r="CE21" s="1">
        <v>8.3</v>
      </c>
      <c r="CF21" s="1">
        <v>8.3</v>
      </c>
      <c r="CG21" s="1">
        <v>8.3</v>
      </c>
      <c r="CH21" s="1">
        <v>8.3</v>
      </c>
      <c r="CI21" s="1">
        <v>8.3</v>
      </c>
      <c r="CJ21" s="1">
        <v>8.3</v>
      </c>
      <c r="CK21" s="1">
        <v>8.3</v>
      </c>
      <c r="CL21" s="1">
        <v>8.3</v>
      </c>
      <c r="CM21" s="1">
        <v>8.3</v>
      </c>
      <c r="CN21" s="1">
        <v>8.3</v>
      </c>
      <c r="CO21" s="1">
        <v>8.3</v>
      </c>
      <c r="CP21" s="1">
        <v>8.3</v>
      </c>
      <c r="CQ21" s="1">
        <v>8.3</v>
      </c>
      <c r="CS21" s="1"/>
      <c r="CT21" s="16" t="s">
        <v>389</v>
      </c>
      <c r="CU21" s="1">
        <v>0</v>
      </c>
      <c r="CV21" s="1">
        <v>1.3</v>
      </c>
      <c r="CW21" s="1">
        <v>2.5</v>
      </c>
      <c r="CX21" s="1">
        <v>3.9</v>
      </c>
      <c r="CY21" s="1">
        <v>5.3</v>
      </c>
      <c r="CZ21" s="1">
        <v>6.7</v>
      </c>
      <c r="DA21" s="1">
        <v>6.7</v>
      </c>
      <c r="DB21" s="1">
        <v>6.6</v>
      </c>
      <c r="DC21" s="1">
        <v>6.6</v>
      </c>
      <c r="DD21" s="1">
        <v>6.6</v>
      </c>
      <c r="DE21" s="1">
        <v>6.6</v>
      </c>
      <c r="DF21" s="1">
        <v>6.6</v>
      </c>
      <c r="DG21" s="1">
        <v>6.6</v>
      </c>
      <c r="DH21" s="1">
        <v>6.6</v>
      </c>
      <c r="DI21" s="1">
        <v>6.6</v>
      </c>
      <c r="DJ21" s="1">
        <v>6.6</v>
      </c>
      <c r="DK21" s="1">
        <v>6.6</v>
      </c>
      <c r="DL21" s="1">
        <v>6.6</v>
      </c>
      <c r="DM21" s="1">
        <v>6.6</v>
      </c>
      <c r="DN21" s="1">
        <v>6.6</v>
      </c>
      <c r="DO21" s="1">
        <v>6.6</v>
      </c>
      <c r="DQ21" s="1"/>
      <c r="DR21" s="16" t="s">
        <v>389</v>
      </c>
      <c r="DS21" s="1">
        <v>0</v>
      </c>
      <c r="DT21" s="1">
        <v>7.5</v>
      </c>
      <c r="DU21" s="1">
        <v>14.3</v>
      </c>
      <c r="DV21" s="1">
        <v>23</v>
      </c>
      <c r="DW21" s="1">
        <v>31.8</v>
      </c>
      <c r="DX21" s="1">
        <v>39.7</v>
      </c>
      <c r="DY21" s="1">
        <v>39.7</v>
      </c>
      <c r="DZ21" s="1">
        <v>39.7</v>
      </c>
      <c r="EA21" s="1">
        <v>39.6</v>
      </c>
      <c r="EB21" s="1">
        <v>39.6</v>
      </c>
      <c r="EC21" s="1">
        <v>39.6</v>
      </c>
      <c r="ED21" s="1">
        <v>39.6</v>
      </c>
      <c r="EE21" s="1">
        <v>39.6</v>
      </c>
      <c r="EF21" s="1">
        <v>39.6</v>
      </c>
      <c r="EG21" s="1">
        <v>39.6</v>
      </c>
      <c r="EH21" s="1">
        <v>39.6</v>
      </c>
      <c r="EI21" s="1">
        <v>39.6</v>
      </c>
      <c r="EJ21" s="1">
        <v>39.6</v>
      </c>
      <c r="EK21" s="1">
        <v>39.6</v>
      </c>
      <c r="EL21" s="1">
        <v>39.6</v>
      </c>
      <c r="EM21" s="1">
        <v>39.6</v>
      </c>
      <c r="EO21" s="1"/>
      <c r="EP21" s="16" t="s">
        <v>389</v>
      </c>
      <c r="EQ21" s="1">
        <v>0</v>
      </c>
      <c r="ER21" s="1">
        <v>7.8</v>
      </c>
      <c r="ES21" s="1">
        <v>19.5</v>
      </c>
      <c r="ET21" s="1">
        <v>30.4</v>
      </c>
      <c r="EU21" s="1">
        <v>46.4</v>
      </c>
      <c r="EV21" s="1">
        <v>64.3</v>
      </c>
      <c r="EW21" s="1">
        <v>64.3</v>
      </c>
      <c r="EX21" s="1">
        <v>64.3</v>
      </c>
      <c r="EY21" s="1">
        <v>64.2</v>
      </c>
      <c r="EZ21" s="1">
        <v>64.2</v>
      </c>
      <c r="FA21" s="1">
        <v>64.2</v>
      </c>
      <c r="FB21" s="1">
        <v>64.1</v>
      </c>
      <c r="FC21" s="1">
        <v>64.1</v>
      </c>
      <c r="FD21" s="1">
        <v>64.1</v>
      </c>
      <c r="FE21" s="1">
        <v>64</v>
      </c>
      <c r="FF21" s="1">
        <v>64</v>
      </c>
      <c r="FG21" s="1">
        <v>64</v>
      </c>
      <c r="FH21" s="1">
        <v>63.9</v>
      </c>
      <c r="FI21" s="1">
        <v>63.9</v>
      </c>
      <c r="FJ21" s="1">
        <v>63.9</v>
      </c>
      <c r="FK21" s="1">
        <v>63.8</v>
      </c>
    </row>
    <row r="22" ht="14.5" spans="1:167">
      <c r="A22" s="1"/>
      <c r="B22" s="16" t="s">
        <v>390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3.9</v>
      </c>
      <c r="J22" s="1">
        <v>8.3</v>
      </c>
      <c r="K22" s="1">
        <v>12.5</v>
      </c>
      <c r="L22" s="1">
        <v>16.5</v>
      </c>
      <c r="M22" s="1">
        <v>20.5</v>
      </c>
      <c r="N22" s="1">
        <v>20.5</v>
      </c>
      <c r="O22" s="1">
        <v>20.5</v>
      </c>
      <c r="P22" s="1">
        <v>20.5</v>
      </c>
      <c r="Q22" s="1">
        <v>20.5</v>
      </c>
      <c r="R22" s="1">
        <v>20.5</v>
      </c>
      <c r="S22" s="1">
        <v>20.5</v>
      </c>
      <c r="T22" s="1">
        <v>20.5</v>
      </c>
      <c r="U22" s="1">
        <v>20.5</v>
      </c>
      <c r="V22" s="1">
        <v>20.5</v>
      </c>
      <c r="W22" s="1">
        <v>20.5</v>
      </c>
      <c r="Y22" s="1"/>
      <c r="Z22" s="16" t="s">
        <v>390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30.1</v>
      </c>
      <c r="AH22" s="1">
        <v>60.3</v>
      </c>
      <c r="AI22" s="1">
        <v>90.9</v>
      </c>
      <c r="AJ22" s="1">
        <v>119.4</v>
      </c>
      <c r="AK22" s="1">
        <v>147.6</v>
      </c>
      <c r="AL22" s="1">
        <v>147.6</v>
      </c>
      <c r="AM22" s="1">
        <v>147.6</v>
      </c>
      <c r="AN22" s="1">
        <v>147.6</v>
      </c>
      <c r="AO22" s="1">
        <v>147.5</v>
      </c>
      <c r="AP22" s="1">
        <v>147.5</v>
      </c>
      <c r="AQ22" s="1">
        <v>147.5</v>
      </c>
      <c r="AR22" s="1">
        <v>147.5</v>
      </c>
      <c r="AS22" s="1">
        <v>147.5</v>
      </c>
      <c r="AT22" s="1">
        <v>147.5</v>
      </c>
      <c r="AU22" s="1">
        <v>147.5</v>
      </c>
      <c r="AW22" s="1"/>
      <c r="AX22" s="16" t="s">
        <v>390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23.8</v>
      </c>
      <c r="BF22" s="1">
        <v>42.2</v>
      </c>
      <c r="BG22" s="1">
        <v>66.7</v>
      </c>
      <c r="BH22" s="1">
        <v>89.9</v>
      </c>
      <c r="BI22" s="1">
        <v>117.2</v>
      </c>
      <c r="BJ22" s="1">
        <v>117.2</v>
      </c>
      <c r="BK22" s="1">
        <v>117.2</v>
      </c>
      <c r="BL22" s="1">
        <v>117.2</v>
      </c>
      <c r="BM22" s="1">
        <v>117.2</v>
      </c>
      <c r="BN22" s="1">
        <v>117.2</v>
      </c>
      <c r="BO22" s="1">
        <v>117.2</v>
      </c>
      <c r="BP22" s="1">
        <v>117.2</v>
      </c>
      <c r="BQ22" s="1">
        <v>117.2</v>
      </c>
      <c r="BR22" s="1">
        <v>117.2</v>
      </c>
      <c r="BS22" s="1">
        <v>117.2</v>
      </c>
      <c r="BU22" s="1"/>
      <c r="BV22" s="16" t="s">
        <v>390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1.9</v>
      </c>
      <c r="CD22" s="1">
        <v>4.1</v>
      </c>
      <c r="CE22" s="1">
        <v>6.8</v>
      </c>
      <c r="CF22" s="1">
        <v>9.8</v>
      </c>
      <c r="CG22" s="1">
        <v>11.3</v>
      </c>
      <c r="CH22" s="1">
        <v>11.3</v>
      </c>
      <c r="CI22" s="1">
        <v>11.3</v>
      </c>
      <c r="CJ22" s="1">
        <v>11.3</v>
      </c>
      <c r="CK22" s="1">
        <v>11.3</v>
      </c>
      <c r="CL22" s="1">
        <v>11.3</v>
      </c>
      <c r="CM22" s="1">
        <v>11.3</v>
      </c>
      <c r="CN22" s="1">
        <v>11.3</v>
      </c>
      <c r="CO22" s="1">
        <v>11.3</v>
      </c>
      <c r="CP22" s="1">
        <v>11.3</v>
      </c>
      <c r="CQ22" s="1">
        <v>11.3</v>
      </c>
      <c r="CS22" s="1"/>
      <c r="CT22" s="16" t="s">
        <v>390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1.2</v>
      </c>
      <c r="DB22" s="1">
        <v>2.5</v>
      </c>
      <c r="DC22" s="1">
        <v>4.2</v>
      </c>
      <c r="DD22" s="1">
        <v>6.1</v>
      </c>
      <c r="DE22" s="1">
        <v>7.6</v>
      </c>
      <c r="DF22" s="1">
        <v>7.6</v>
      </c>
      <c r="DG22" s="1">
        <v>7.6</v>
      </c>
      <c r="DH22" s="1">
        <v>7.6</v>
      </c>
      <c r="DI22" s="1">
        <v>7.6</v>
      </c>
      <c r="DJ22" s="1">
        <v>7.6</v>
      </c>
      <c r="DK22" s="1">
        <v>7.6</v>
      </c>
      <c r="DL22" s="1">
        <v>7.6</v>
      </c>
      <c r="DM22" s="1">
        <v>7.6</v>
      </c>
      <c r="DN22" s="1">
        <v>7.6</v>
      </c>
      <c r="DO22" s="1">
        <v>7.6</v>
      </c>
      <c r="DQ22" s="1"/>
      <c r="DR22" s="16" t="s">
        <v>390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8.5</v>
      </c>
      <c r="DZ22" s="1">
        <v>15.8</v>
      </c>
      <c r="EA22" s="1">
        <v>26.7</v>
      </c>
      <c r="EB22" s="1">
        <v>36.5</v>
      </c>
      <c r="EC22" s="1">
        <v>43.6</v>
      </c>
      <c r="ED22" s="1">
        <v>43.6</v>
      </c>
      <c r="EE22" s="1">
        <v>43.6</v>
      </c>
      <c r="EF22" s="1">
        <v>43.6</v>
      </c>
      <c r="EG22" s="1">
        <v>43.6</v>
      </c>
      <c r="EH22" s="1">
        <v>43.6</v>
      </c>
      <c r="EI22" s="1">
        <v>43.6</v>
      </c>
      <c r="EJ22" s="1">
        <v>43.6</v>
      </c>
      <c r="EK22" s="1">
        <v>43.6</v>
      </c>
      <c r="EL22" s="1">
        <v>43.6</v>
      </c>
      <c r="EM22" s="1">
        <v>43.6</v>
      </c>
      <c r="EO22" s="1"/>
      <c r="EP22" s="16" t="s">
        <v>390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17</v>
      </c>
      <c r="EX22" s="1">
        <v>36.4</v>
      </c>
      <c r="EY22" s="1">
        <v>58.1</v>
      </c>
      <c r="EZ22" s="1">
        <v>77.4</v>
      </c>
      <c r="FA22" s="1">
        <v>93.1</v>
      </c>
      <c r="FB22" s="1">
        <v>93.1</v>
      </c>
      <c r="FC22" s="1">
        <v>93</v>
      </c>
      <c r="FD22" s="1">
        <v>93</v>
      </c>
      <c r="FE22" s="1">
        <v>93</v>
      </c>
      <c r="FF22" s="1">
        <v>93</v>
      </c>
      <c r="FG22" s="1">
        <v>93</v>
      </c>
      <c r="FH22" s="1">
        <v>93</v>
      </c>
      <c r="FI22" s="1">
        <v>93</v>
      </c>
      <c r="FJ22" s="1">
        <v>93</v>
      </c>
      <c r="FK22" s="1">
        <v>93</v>
      </c>
    </row>
    <row r="23" ht="14.5" spans="1:167">
      <c r="A23" s="1"/>
      <c r="B23" s="16" t="s">
        <v>391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4.5</v>
      </c>
      <c r="O23" s="1">
        <v>9.5</v>
      </c>
      <c r="P23" s="1">
        <v>15.6</v>
      </c>
      <c r="Q23" s="1">
        <v>20</v>
      </c>
      <c r="R23" s="1">
        <v>23.7</v>
      </c>
      <c r="S23" s="1">
        <v>23.7</v>
      </c>
      <c r="T23" s="1">
        <v>23.7</v>
      </c>
      <c r="U23" s="1">
        <v>23.7</v>
      </c>
      <c r="V23" s="1">
        <v>23.7</v>
      </c>
      <c r="W23" s="1">
        <v>23.7</v>
      </c>
      <c r="Y23" s="1"/>
      <c r="Z23" s="16" t="s">
        <v>391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29.8</v>
      </c>
      <c r="AM23" s="1">
        <v>60.2</v>
      </c>
      <c r="AN23" s="1">
        <v>89.1</v>
      </c>
      <c r="AO23" s="1">
        <v>119.7</v>
      </c>
      <c r="AP23" s="1">
        <v>146.2</v>
      </c>
      <c r="AQ23" s="1">
        <v>146.2</v>
      </c>
      <c r="AR23" s="1">
        <v>146.2</v>
      </c>
      <c r="AS23" s="1">
        <v>146.2</v>
      </c>
      <c r="AT23" s="1">
        <v>146.2</v>
      </c>
      <c r="AU23" s="1">
        <v>146.2</v>
      </c>
      <c r="AW23" s="1"/>
      <c r="AX23" s="16" t="s">
        <v>391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28.9</v>
      </c>
      <c r="BK23" s="1">
        <v>53.9</v>
      </c>
      <c r="BL23" s="1">
        <v>81.1</v>
      </c>
      <c r="BM23" s="1">
        <v>107.1</v>
      </c>
      <c r="BN23" s="1">
        <v>153.7</v>
      </c>
      <c r="BO23" s="1">
        <v>153.7</v>
      </c>
      <c r="BP23" s="1">
        <v>153.7</v>
      </c>
      <c r="BQ23" s="1">
        <v>153.7</v>
      </c>
      <c r="BR23" s="1">
        <v>153.7</v>
      </c>
      <c r="BS23" s="1">
        <v>153.7</v>
      </c>
      <c r="BU23" s="1"/>
      <c r="BV23" s="16" t="s">
        <v>391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2.4</v>
      </c>
      <c r="CI23" s="1">
        <v>4.7</v>
      </c>
      <c r="CJ23" s="1">
        <v>7.4</v>
      </c>
      <c r="CK23" s="1">
        <v>9.8</v>
      </c>
      <c r="CL23" s="1">
        <v>12.7</v>
      </c>
      <c r="CM23" s="1">
        <v>12.7</v>
      </c>
      <c r="CN23" s="1">
        <v>12.7</v>
      </c>
      <c r="CO23" s="1">
        <v>12.7</v>
      </c>
      <c r="CP23" s="1">
        <v>12.7</v>
      </c>
      <c r="CQ23" s="1">
        <v>12.7</v>
      </c>
      <c r="CS23" s="1"/>
      <c r="CT23" s="16" t="s">
        <v>391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2.2</v>
      </c>
      <c r="DG23" s="1">
        <v>5.2</v>
      </c>
      <c r="DH23" s="1">
        <v>8.3</v>
      </c>
      <c r="DI23" s="1">
        <v>11.8</v>
      </c>
      <c r="DJ23" s="1">
        <v>14.9</v>
      </c>
      <c r="DK23" s="1">
        <v>14.9</v>
      </c>
      <c r="DL23" s="1">
        <v>14.9</v>
      </c>
      <c r="DM23" s="1">
        <v>14.9</v>
      </c>
      <c r="DN23" s="1">
        <v>14.9</v>
      </c>
      <c r="DO23" s="1">
        <v>14.9</v>
      </c>
      <c r="DQ23" s="1"/>
      <c r="DR23" s="16" t="s">
        <v>391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4.8</v>
      </c>
      <c r="EE23" s="1">
        <v>10.8</v>
      </c>
      <c r="EF23" s="1">
        <v>19.2</v>
      </c>
      <c r="EG23" s="1">
        <v>29.1</v>
      </c>
      <c r="EH23" s="1">
        <v>41.9</v>
      </c>
      <c r="EI23" s="1">
        <v>41.9</v>
      </c>
      <c r="EJ23" s="1">
        <v>41.9</v>
      </c>
      <c r="EK23" s="1">
        <v>41.9</v>
      </c>
      <c r="EL23" s="1">
        <v>41.9</v>
      </c>
      <c r="EM23" s="1">
        <v>41.9</v>
      </c>
      <c r="EO23" s="1"/>
      <c r="EP23" s="16" t="s">
        <v>391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12.9</v>
      </c>
      <c r="FC23" s="1">
        <v>28.7</v>
      </c>
      <c r="FD23" s="1">
        <v>45.2</v>
      </c>
      <c r="FE23" s="1">
        <v>61.6</v>
      </c>
      <c r="FF23" s="1">
        <v>77.9</v>
      </c>
      <c r="FG23" s="1">
        <v>77.9</v>
      </c>
      <c r="FH23" s="1">
        <v>77.9</v>
      </c>
      <c r="FI23" s="1">
        <v>77.9</v>
      </c>
      <c r="FJ23" s="1">
        <v>77.9</v>
      </c>
      <c r="FK23" s="1">
        <v>77.9</v>
      </c>
    </row>
    <row r="24" ht="14.5" spans="1:167">
      <c r="A24" s="1"/>
      <c r="B24" s="16" t="s">
        <v>392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4.7</v>
      </c>
      <c r="T24" s="1">
        <v>8.4</v>
      </c>
      <c r="U24" s="1">
        <v>12.9</v>
      </c>
      <c r="V24" s="1">
        <v>17.2</v>
      </c>
      <c r="W24" s="1">
        <v>22.3</v>
      </c>
      <c r="Y24" s="1"/>
      <c r="Z24" s="16" t="s">
        <v>392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30.4</v>
      </c>
      <c r="AR24" s="1">
        <v>62.3</v>
      </c>
      <c r="AS24" s="1">
        <v>96.7</v>
      </c>
      <c r="AT24" s="1">
        <v>133.2</v>
      </c>
      <c r="AU24" s="1">
        <v>171.7</v>
      </c>
      <c r="AW24" s="1"/>
      <c r="AX24" s="16" t="s">
        <v>392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32.8</v>
      </c>
      <c r="BP24" s="1">
        <v>63.7</v>
      </c>
      <c r="BQ24" s="1">
        <v>98.5</v>
      </c>
      <c r="BR24" s="1">
        <v>126.1</v>
      </c>
      <c r="BS24" s="1">
        <v>162.8</v>
      </c>
      <c r="BU24" s="1"/>
      <c r="BV24" s="16" t="s">
        <v>392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3.5</v>
      </c>
      <c r="CN24" s="1">
        <v>6.4</v>
      </c>
      <c r="CO24" s="1">
        <v>9.5</v>
      </c>
      <c r="CP24" s="1">
        <v>12.7</v>
      </c>
      <c r="CQ24" s="1">
        <v>16.2</v>
      </c>
      <c r="CS24" s="1"/>
      <c r="CT24" s="16" t="s">
        <v>392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3.4</v>
      </c>
      <c r="DL24" s="1">
        <v>5.4</v>
      </c>
      <c r="DM24" s="1">
        <v>7.6</v>
      </c>
      <c r="DN24" s="1">
        <v>9.7</v>
      </c>
      <c r="DO24" s="1">
        <v>11.2</v>
      </c>
      <c r="DQ24" s="1"/>
      <c r="DR24" s="16" t="s">
        <v>392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14.9</v>
      </c>
      <c r="EJ24" s="1">
        <v>23.8</v>
      </c>
      <c r="EK24" s="1">
        <v>29.8</v>
      </c>
      <c r="EL24" s="1">
        <v>39.5</v>
      </c>
      <c r="EM24" s="1">
        <v>49.3</v>
      </c>
      <c r="EO24" s="1"/>
      <c r="EP24" s="16" t="s">
        <v>392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17.1</v>
      </c>
      <c r="FH24" s="1">
        <v>37</v>
      </c>
      <c r="FI24" s="1">
        <v>61.8</v>
      </c>
      <c r="FJ24" s="1">
        <v>87.9</v>
      </c>
      <c r="FK24" s="1">
        <v>116.8</v>
      </c>
    </row>
    <row r="25" ht="14.5" spans="1:16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</row>
    <row r="26" ht="14.5" spans="1:167">
      <c r="A26" s="1"/>
      <c r="B26" s="9" t="s">
        <v>274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Y26" s="1"/>
      <c r="Z26" s="9" t="s">
        <v>274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1"/>
      <c r="AX26" s="9" t="s">
        <v>274</v>
      </c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U26" s="1"/>
      <c r="BV26" s="9" t="s">
        <v>274</v>
      </c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S26" s="1"/>
      <c r="CT26" s="9" t="s">
        <v>274</v>
      </c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Q26" s="1"/>
      <c r="DR26" s="9" t="s">
        <v>274</v>
      </c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O26" s="1"/>
      <c r="EP26" s="9" t="s">
        <v>274</v>
      </c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</row>
    <row r="27" ht="14.5" spans="1:167">
      <c r="A27" s="1"/>
      <c r="B27" s="10" t="s">
        <v>383</v>
      </c>
      <c r="C27" s="1">
        <v>21.7</v>
      </c>
      <c r="D27" s="1">
        <v>21.2</v>
      </c>
      <c r="E27" s="1">
        <v>20.7</v>
      </c>
      <c r="F27" s="1">
        <v>20.2</v>
      </c>
      <c r="G27" s="1">
        <v>19.5</v>
      </c>
      <c r="H27" s="1">
        <v>19</v>
      </c>
      <c r="I27" s="1">
        <v>18.6</v>
      </c>
      <c r="J27" s="1">
        <v>18</v>
      </c>
      <c r="K27" s="1">
        <v>17.5</v>
      </c>
      <c r="L27" s="1">
        <v>17.1</v>
      </c>
      <c r="M27" s="1">
        <v>16.6</v>
      </c>
      <c r="N27" s="1">
        <v>16.2</v>
      </c>
      <c r="O27" s="1">
        <v>15.7</v>
      </c>
      <c r="P27" s="1">
        <v>15.1</v>
      </c>
      <c r="Q27" s="1">
        <v>14.7</v>
      </c>
      <c r="R27" s="1">
        <v>14.3</v>
      </c>
      <c r="S27" s="1">
        <v>13.9</v>
      </c>
      <c r="T27" s="1">
        <v>13.6</v>
      </c>
      <c r="U27" s="1">
        <v>13.2</v>
      </c>
      <c r="V27" s="1">
        <v>12.8</v>
      </c>
      <c r="W27" s="1">
        <v>12.4</v>
      </c>
      <c r="Y27" s="1"/>
      <c r="Z27" s="16" t="s">
        <v>383</v>
      </c>
      <c r="AA27" s="1">
        <v>22.7</v>
      </c>
      <c r="AB27" s="1">
        <v>22.4</v>
      </c>
      <c r="AC27" s="1">
        <v>22.1</v>
      </c>
      <c r="AD27" s="1">
        <v>21.7</v>
      </c>
      <c r="AE27" s="1">
        <v>21.3</v>
      </c>
      <c r="AF27" s="1">
        <v>20.8</v>
      </c>
      <c r="AG27" s="1">
        <v>20.4</v>
      </c>
      <c r="AH27" s="1">
        <v>19.9</v>
      </c>
      <c r="AI27" s="1">
        <v>19.5</v>
      </c>
      <c r="AJ27" s="1">
        <v>19.1</v>
      </c>
      <c r="AK27" s="1">
        <v>18.7</v>
      </c>
      <c r="AL27" s="1">
        <v>18.3</v>
      </c>
      <c r="AM27" s="1">
        <v>18</v>
      </c>
      <c r="AN27" s="1">
        <v>17.6</v>
      </c>
      <c r="AO27" s="1">
        <v>17.2</v>
      </c>
      <c r="AP27" s="1">
        <v>16.9</v>
      </c>
      <c r="AQ27" s="1">
        <v>16.6</v>
      </c>
      <c r="AR27" s="1">
        <v>16.2</v>
      </c>
      <c r="AS27" s="1">
        <v>15.9</v>
      </c>
      <c r="AT27" s="1">
        <v>15.5</v>
      </c>
      <c r="AU27" s="1">
        <v>15.1</v>
      </c>
      <c r="AW27" s="1"/>
      <c r="AX27" s="16" t="s">
        <v>383</v>
      </c>
      <c r="AY27" s="1">
        <v>20.8</v>
      </c>
      <c r="AZ27" s="1">
        <v>20.5</v>
      </c>
      <c r="BA27" s="1">
        <v>20.1</v>
      </c>
      <c r="BB27" s="1">
        <v>19.7</v>
      </c>
      <c r="BC27" s="1">
        <v>19.3</v>
      </c>
      <c r="BD27" s="1">
        <v>18.8</v>
      </c>
      <c r="BE27" s="1">
        <v>18.4</v>
      </c>
      <c r="BF27" s="1">
        <v>18.1</v>
      </c>
      <c r="BG27" s="1">
        <v>17.7</v>
      </c>
      <c r="BH27" s="1">
        <v>17.3</v>
      </c>
      <c r="BI27" s="1">
        <v>16.9</v>
      </c>
      <c r="BJ27" s="1">
        <v>16.5</v>
      </c>
      <c r="BK27" s="1">
        <v>16.2</v>
      </c>
      <c r="BL27" s="1">
        <v>15.8</v>
      </c>
      <c r="BM27" s="1">
        <v>15.4</v>
      </c>
      <c r="BN27" s="1">
        <v>14.9</v>
      </c>
      <c r="BO27" s="1">
        <v>14.5</v>
      </c>
      <c r="BP27" s="1">
        <v>14.2</v>
      </c>
      <c r="BQ27" s="1">
        <v>13.8</v>
      </c>
      <c r="BR27" s="1">
        <v>13.5</v>
      </c>
      <c r="BS27" s="1">
        <v>13.1</v>
      </c>
      <c r="BU27" s="1"/>
      <c r="BV27" s="16" t="s">
        <v>383</v>
      </c>
      <c r="BW27" s="1">
        <v>15.1</v>
      </c>
      <c r="BX27" s="1">
        <v>14.6</v>
      </c>
      <c r="BY27" s="1">
        <v>14.2</v>
      </c>
      <c r="BZ27" s="1">
        <v>13.7</v>
      </c>
      <c r="CA27" s="1">
        <v>13.2</v>
      </c>
      <c r="CB27" s="1">
        <v>12.7</v>
      </c>
      <c r="CC27" s="1">
        <v>12.3</v>
      </c>
      <c r="CD27" s="1">
        <v>11.8</v>
      </c>
      <c r="CE27" s="1">
        <v>11.3</v>
      </c>
      <c r="CF27" s="1">
        <v>10.9</v>
      </c>
      <c r="CG27" s="1">
        <v>10.5</v>
      </c>
      <c r="CH27" s="1">
        <v>10.1</v>
      </c>
      <c r="CI27" s="1">
        <v>9.7</v>
      </c>
      <c r="CJ27" s="1">
        <v>9.3</v>
      </c>
      <c r="CK27" s="1">
        <v>8.9</v>
      </c>
      <c r="CL27" s="1">
        <v>8.5</v>
      </c>
      <c r="CM27" s="1">
        <v>8.1</v>
      </c>
      <c r="CN27" s="1">
        <v>7.7</v>
      </c>
      <c r="CO27" s="1">
        <v>7.4</v>
      </c>
      <c r="CP27" s="1">
        <v>7</v>
      </c>
      <c r="CQ27" s="1">
        <v>6.7</v>
      </c>
      <c r="CS27" s="1"/>
      <c r="CT27" s="16" t="s">
        <v>383</v>
      </c>
      <c r="CU27" s="1">
        <v>13.8</v>
      </c>
      <c r="CV27" s="1">
        <v>13.5</v>
      </c>
      <c r="CW27" s="1">
        <v>13.1</v>
      </c>
      <c r="CX27" s="1">
        <v>12.8</v>
      </c>
      <c r="CY27" s="1">
        <v>12.4</v>
      </c>
      <c r="CZ27" s="1">
        <v>12.1</v>
      </c>
      <c r="DA27" s="1">
        <v>11.8</v>
      </c>
      <c r="DB27" s="1">
        <v>11.5</v>
      </c>
      <c r="DC27" s="1">
        <v>11.1</v>
      </c>
      <c r="DD27" s="1">
        <v>10.7</v>
      </c>
      <c r="DE27" s="1">
        <v>10.4</v>
      </c>
      <c r="DF27" s="1">
        <v>10</v>
      </c>
      <c r="DG27" s="1">
        <v>9.5</v>
      </c>
      <c r="DH27" s="1">
        <v>9</v>
      </c>
      <c r="DI27" s="1">
        <v>8.6</v>
      </c>
      <c r="DJ27" s="1">
        <v>8.2</v>
      </c>
      <c r="DK27" s="1">
        <v>7.8</v>
      </c>
      <c r="DL27" s="1">
        <v>7.5</v>
      </c>
      <c r="DM27" s="1">
        <v>7.2</v>
      </c>
      <c r="DN27" s="1">
        <v>7</v>
      </c>
      <c r="DO27" s="1">
        <v>6.7</v>
      </c>
      <c r="DQ27" s="1"/>
      <c r="DR27" s="16" t="s">
        <v>383</v>
      </c>
      <c r="DS27" s="1">
        <v>7.5</v>
      </c>
      <c r="DT27" s="1">
        <v>7.2</v>
      </c>
      <c r="DU27" s="1">
        <v>6.9</v>
      </c>
      <c r="DV27" s="1">
        <v>6.6</v>
      </c>
      <c r="DW27" s="1">
        <v>6.3</v>
      </c>
      <c r="DX27" s="1">
        <v>6</v>
      </c>
      <c r="DY27" s="1">
        <v>5.8</v>
      </c>
      <c r="DZ27" s="1">
        <v>5.5</v>
      </c>
      <c r="EA27" s="1">
        <v>5.3</v>
      </c>
      <c r="EB27" s="1">
        <v>5</v>
      </c>
      <c r="EC27" s="1">
        <v>4.8</v>
      </c>
      <c r="ED27" s="1">
        <v>4.7</v>
      </c>
      <c r="EE27" s="1">
        <v>4.6</v>
      </c>
      <c r="EF27" s="1">
        <v>4.4</v>
      </c>
      <c r="EG27" s="1">
        <v>4.2</v>
      </c>
      <c r="EH27" s="1">
        <v>4</v>
      </c>
      <c r="EI27" s="1">
        <v>3.8</v>
      </c>
      <c r="EJ27" s="1">
        <v>3.6</v>
      </c>
      <c r="EK27" s="1">
        <v>3.5</v>
      </c>
      <c r="EL27" s="1">
        <v>3.4</v>
      </c>
      <c r="EM27" s="1">
        <v>3.2</v>
      </c>
      <c r="EO27" s="1"/>
      <c r="EP27" s="10" t="s">
        <v>383</v>
      </c>
      <c r="EQ27" s="1">
        <v>5.3</v>
      </c>
      <c r="ER27" s="1">
        <v>5.2</v>
      </c>
      <c r="ES27" s="1">
        <v>5</v>
      </c>
      <c r="ET27" s="1">
        <v>4.8</v>
      </c>
      <c r="EU27" s="1">
        <v>4.6</v>
      </c>
      <c r="EV27" s="1">
        <v>4.4</v>
      </c>
      <c r="EW27" s="1">
        <v>4.2</v>
      </c>
      <c r="EX27" s="1">
        <v>4.1</v>
      </c>
      <c r="EY27" s="1">
        <v>3.9</v>
      </c>
      <c r="EZ27" s="1">
        <v>3.7</v>
      </c>
      <c r="FA27" s="1">
        <v>3.5</v>
      </c>
      <c r="FB27" s="1">
        <v>3.4</v>
      </c>
      <c r="FC27" s="1">
        <v>3.3</v>
      </c>
      <c r="FD27" s="1">
        <v>3.1</v>
      </c>
      <c r="FE27" s="1">
        <v>3</v>
      </c>
      <c r="FF27" s="1">
        <v>2.9</v>
      </c>
      <c r="FG27" s="1">
        <v>2.8</v>
      </c>
      <c r="FH27" s="1">
        <v>2.7</v>
      </c>
      <c r="FI27" s="1">
        <v>2.5</v>
      </c>
      <c r="FJ27" s="1">
        <v>2.4</v>
      </c>
      <c r="FK27" s="1">
        <v>2.3</v>
      </c>
    </row>
    <row r="28" ht="14.5" spans="1:167">
      <c r="A28" s="1"/>
      <c r="B28" s="10" t="s">
        <v>384</v>
      </c>
      <c r="C28" s="1">
        <v>9.8</v>
      </c>
      <c r="D28" s="1">
        <v>9.5</v>
      </c>
      <c r="E28" s="1">
        <v>9.3</v>
      </c>
      <c r="F28" s="1">
        <v>9.1</v>
      </c>
      <c r="G28" s="1">
        <v>8.8</v>
      </c>
      <c r="H28" s="1">
        <v>8.6</v>
      </c>
      <c r="I28" s="1">
        <v>8.4</v>
      </c>
      <c r="J28" s="1">
        <v>8.2</v>
      </c>
      <c r="K28" s="1">
        <v>8</v>
      </c>
      <c r="L28" s="1">
        <v>7.8</v>
      </c>
      <c r="M28" s="1">
        <v>7.6</v>
      </c>
      <c r="N28" s="1">
        <v>7.4</v>
      </c>
      <c r="O28" s="1">
        <v>7.2</v>
      </c>
      <c r="P28" s="1">
        <v>6.9</v>
      </c>
      <c r="Q28" s="1">
        <v>6.7</v>
      </c>
      <c r="R28" s="1">
        <v>6.6</v>
      </c>
      <c r="S28" s="1">
        <v>6.4</v>
      </c>
      <c r="T28" s="1">
        <v>6.2</v>
      </c>
      <c r="U28" s="1">
        <v>6.1</v>
      </c>
      <c r="V28" s="1">
        <v>5.9</v>
      </c>
      <c r="W28" s="1">
        <v>5.7</v>
      </c>
      <c r="Y28" s="1"/>
      <c r="Z28" s="16" t="s">
        <v>384</v>
      </c>
      <c r="AA28" s="1">
        <v>14.6</v>
      </c>
      <c r="AB28" s="1">
        <v>14.4</v>
      </c>
      <c r="AC28" s="1">
        <v>14.2</v>
      </c>
      <c r="AD28" s="1">
        <v>14</v>
      </c>
      <c r="AE28" s="1">
        <v>13.7</v>
      </c>
      <c r="AF28" s="1">
        <v>13.4</v>
      </c>
      <c r="AG28" s="1">
        <v>13.1</v>
      </c>
      <c r="AH28" s="1">
        <v>12.8</v>
      </c>
      <c r="AI28" s="1">
        <v>12.5</v>
      </c>
      <c r="AJ28" s="1">
        <v>12.2</v>
      </c>
      <c r="AK28" s="1">
        <v>12</v>
      </c>
      <c r="AL28" s="1">
        <v>11.7</v>
      </c>
      <c r="AM28" s="1">
        <v>11.5</v>
      </c>
      <c r="AN28" s="1">
        <v>11.3</v>
      </c>
      <c r="AO28" s="1">
        <v>11</v>
      </c>
      <c r="AP28" s="1">
        <v>10.8</v>
      </c>
      <c r="AQ28" s="1">
        <v>10.6</v>
      </c>
      <c r="AR28" s="1">
        <v>10.4</v>
      </c>
      <c r="AS28" s="1">
        <v>10.1</v>
      </c>
      <c r="AT28" s="1">
        <v>9.9</v>
      </c>
      <c r="AU28" s="1">
        <v>9.6</v>
      </c>
      <c r="AW28" s="1"/>
      <c r="AX28" s="16" t="s">
        <v>384</v>
      </c>
      <c r="AY28" s="1">
        <v>13.6</v>
      </c>
      <c r="AZ28" s="1">
        <v>13.4</v>
      </c>
      <c r="BA28" s="1">
        <v>13.1</v>
      </c>
      <c r="BB28" s="1">
        <v>12.9</v>
      </c>
      <c r="BC28" s="1">
        <v>12.7</v>
      </c>
      <c r="BD28" s="1">
        <v>12.4</v>
      </c>
      <c r="BE28" s="1">
        <v>12.1</v>
      </c>
      <c r="BF28" s="1">
        <v>11.9</v>
      </c>
      <c r="BG28" s="1">
        <v>11.7</v>
      </c>
      <c r="BH28" s="1">
        <v>11.5</v>
      </c>
      <c r="BI28" s="1">
        <v>11.2</v>
      </c>
      <c r="BJ28" s="1">
        <v>10.9</v>
      </c>
      <c r="BK28" s="1">
        <v>10.7</v>
      </c>
      <c r="BL28" s="1">
        <v>10.5</v>
      </c>
      <c r="BM28" s="1">
        <v>10.3</v>
      </c>
      <c r="BN28" s="1">
        <v>9.9</v>
      </c>
      <c r="BO28" s="1">
        <v>9.7</v>
      </c>
      <c r="BP28" s="1">
        <v>9.5</v>
      </c>
      <c r="BQ28" s="1">
        <v>9.2</v>
      </c>
      <c r="BR28" s="1">
        <v>9.1</v>
      </c>
      <c r="BS28" s="1">
        <v>8.8</v>
      </c>
      <c r="BU28" s="1"/>
      <c r="BV28" s="16" t="s">
        <v>384</v>
      </c>
      <c r="BW28" s="1">
        <v>15.2</v>
      </c>
      <c r="BX28" s="1">
        <v>15</v>
      </c>
      <c r="BY28" s="1">
        <v>14.8</v>
      </c>
      <c r="BZ28" s="1">
        <v>14.6</v>
      </c>
      <c r="CA28" s="1">
        <v>14.4</v>
      </c>
      <c r="CB28" s="1">
        <v>14.1</v>
      </c>
      <c r="CC28" s="1">
        <v>13.9</v>
      </c>
      <c r="CD28" s="1">
        <v>13.6</v>
      </c>
      <c r="CE28" s="1">
        <v>13.3</v>
      </c>
      <c r="CF28" s="1">
        <v>13</v>
      </c>
      <c r="CG28" s="1">
        <v>12.8</v>
      </c>
      <c r="CH28" s="1">
        <v>12.5</v>
      </c>
      <c r="CI28" s="1">
        <v>12.3</v>
      </c>
      <c r="CJ28" s="1">
        <v>12</v>
      </c>
      <c r="CK28" s="1">
        <v>11.7</v>
      </c>
      <c r="CL28" s="1">
        <v>11.4</v>
      </c>
      <c r="CM28" s="1">
        <v>11.1</v>
      </c>
      <c r="CN28" s="1">
        <v>10.8</v>
      </c>
      <c r="CO28" s="1">
        <v>10.6</v>
      </c>
      <c r="CP28" s="1">
        <v>10.3</v>
      </c>
      <c r="CQ28" s="1">
        <v>10</v>
      </c>
      <c r="CS28" s="1"/>
      <c r="CT28" s="16" t="s">
        <v>384</v>
      </c>
      <c r="CU28" s="1">
        <v>10.8</v>
      </c>
      <c r="CV28" s="1">
        <v>10.7</v>
      </c>
      <c r="CW28" s="1">
        <v>10.5</v>
      </c>
      <c r="CX28" s="1">
        <v>10.3</v>
      </c>
      <c r="CY28" s="1">
        <v>10.1</v>
      </c>
      <c r="CZ28" s="1">
        <v>9.9</v>
      </c>
      <c r="DA28" s="1">
        <v>9.7</v>
      </c>
      <c r="DB28" s="1">
        <v>9.6</v>
      </c>
      <c r="DC28" s="1">
        <v>9.4</v>
      </c>
      <c r="DD28" s="1">
        <v>9.1</v>
      </c>
      <c r="DE28" s="1">
        <v>8.9</v>
      </c>
      <c r="DF28" s="1">
        <v>8.7</v>
      </c>
      <c r="DG28" s="1">
        <v>8.3</v>
      </c>
      <c r="DH28" s="1">
        <v>8</v>
      </c>
      <c r="DI28" s="1">
        <v>7.7</v>
      </c>
      <c r="DJ28" s="1">
        <v>7.4</v>
      </c>
      <c r="DK28" s="1">
        <v>7.1</v>
      </c>
      <c r="DL28" s="1">
        <v>6.9</v>
      </c>
      <c r="DM28" s="1">
        <v>6.7</v>
      </c>
      <c r="DN28" s="1">
        <v>6.5</v>
      </c>
      <c r="DO28" s="1">
        <v>6.4</v>
      </c>
      <c r="DQ28" s="1"/>
      <c r="DR28" s="16" t="s">
        <v>384</v>
      </c>
      <c r="DS28" s="1">
        <v>11.2</v>
      </c>
      <c r="DT28" s="1">
        <v>10.8</v>
      </c>
      <c r="DU28" s="1">
        <v>10.5</v>
      </c>
      <c r="DV28" s="1">
        <v>10.1</v>
      </c>
      <c r="DW28" s="1">
        <v>9.8</v>
      </c>
      <c r="DX28" s="1">
        <v>9.5</v>
      </c>
      <c r="DY28" s="1">
        <v>9.2</v>
      </c>
      <c r="DZ28" s="1">
        <v>8.9</v>
      </c>
      <c r="EA28" s="1">
        <v>8.6</v>
      </c>
      <c r="EB28" s="1">
        <v>8.3</v>
      </c>
      <c r="EC28" s="1">
        <v>8</v>
      </c>
      <c r="ED28" s="1">
        <v>7.9</v>
      </c>
      <c r="EE28" s="1">
        <v>7.7</v>
      </c>
      <c r="EF28" s="1">
        <v>7.5</v>
      </c>
      <c r="EG28" s="1">
        <v>7.2</v>
      </c>
      <c r="EH28" s="1">
        <v>7</v>
      </c>
      <c r="EI28" s="1">
        <v>6.6</v>
      </c>
      <c r="EJ28" s="1">
        <v>6.5</v>
      </c>
      <c r="EK28" s="1">
        <v>6.3</v>
      </c>
      <c r="EL28" s="1">
        <v>6.1</v>
      </c>
      <c r="EM28" s="1">
        <v>6</v>
      </c>
      <c r="EO28" s="1"/>
      <c r="EP28" s="10" t="s">
        <v>384</v>
      </c>
      <c r="EQ28" s="1">
        <v>6.1</v>
      </c>
      <c r="ER28" s="1">
        <v>6</v>
      </c>
      <c r="ES28" s="1">
        <v>5.8</v>
      </c>
      <c r="ET28" s="1">
        <v>5.6</v>
      </c>
      <c r="EU28" s="1">
        <v>5.4</v>
      </c>
      <c r="EV28" s="1">
        <v>5.2</v>
      </c>
      <c r="EW28" s="1">
        <v>5</v>
      </c>
      <c r="EX28" s="1">
        <v>4.8</v>
      </c>
      <c r="EY28" s="1">
        <v>4.6</v>
      </c>
      <c r="EZ28" s="1">
        <v>4.5</v>
      </c>
      <c r="FA28" s="1">
        <v>4.3</v>
      </c>
      <c r="FB28" s="1">
        <v>4.2</v>
      </c>
      <c r="FC28" s="1">
        <v>4</v>
      </c>
      <c r="FD28" s="1">
        <v>3.9</v>
      </c>
      <c r="FE28" s="1">
        <v>3.8</v>
      </c>
      <c r="FF28" s="1">
        <v>3.7</v>
      </c>
      <c r="FG28" s="1">
        <v>3.5</v>
      </c>
      <c r="FH28" s="1">
        <v>3.4</v>
      </c>
      <c r="FI28" s="1">
        <v>3.3</v>
      </c>
      <c r="FJ28" s="1">
        <v>3.1</v>
      </c>
      <c r="FK28" s="1">
        <v>3</v>
      </c>
    </row>
    <row r="29" ht="14.5" spans="1:167">
      <c r="A29" s="1"/>
      <c r="B29" s="10" t="s">
        <v>385</v>
      </c>
      <c r="C29" s="1">
        <v>19.2</v>
      </c>
      <c r="D29" s="1">
        <v>18.7</v>
      </c>
      <c r="E29" s="1">
        <v>18.3</v>
      </c>
      <c r="F29" s="1">
        <v>17.8</v>
      </c>
      <c r="G29" s="1">
        <v>17.2</v>
      </c>
      <c r="H29" s="1">
        <v>16.8</v>
      </c>
      <c r="I29" s="1">
        <v>16.3</v>
      </c>
      <c r="J29" s="1">
        <v>15.9</v>
      </c>
      <c r="K29" s="1">
        <v>15.4</v>
      </c>
      <c r="L29" s="1">
        <v>15</v>
      </c>
      <c r="M29" s="1">
        <v>14.6</v>
      </c>
      <c r="N29" s="1">
        <v>14.2</v>
      </c>
      <c r="O29" s="1">
        <v>13.8</v>
      </c>
      <c r="P29" s="1">
        <v>13.3</v>
      </c>
      <c r="Q29" s="1">
        <v>12.9</v>
      </c>
      <c r="R29" s="1">
        <v>12.6</v>
      </c>
      <c r="S29" s="1">
        <v>12.2</v>
      </c>
      <c r="T29" s="1">
        <v>11.9</v>
      </c>
      <c r="U29" s="1">
        <v>11.5</v>
      </c>
      <c r="V29" s="1">
        <v>11.2</v>
      </c>
      <c r="W29" s="1">
        <v>10.9</v>
      </c>
      <c r="Y29" s="1"/>
      <c r="Z29" s="16" t="s">
        <v>385</v>
      </c>
      <c r="AA29" s="1">
        <v>27.5</v>
      </c>
      <c r="AB29" s="1">
        <v>27.2</v>
      </c>
      <c r="AC29" s="1">
        <v>26.8</v>
      </c>
      <c r="AD29" s="1">
        <v>26.4</v>
      </c>
      <c r="AE29" s="1">
        <v>25.9</v>
      </c>
      <c r="AF29" s="1">
        <v>25.3</v>
      </c>
      <c r="AG29" s="1">
        <v>24.8</v>
      </c>
      <c r="AH29" s="1">
        <v>24.3</v>
      </c>
      <c r="AI29" s="1">
        <v>23.8</v>
      </c>
      <c r="AJ29" s="1">
        <v>23.3</v>
      </c>
      <c r="AK29" s="1">
        <v>22.9</v>
      </c>
      <c r="AL29" s="1">
        <v>22.4</v>
      </c>
      <c r="AM29" s="1">
        <v>22</v>
      </c>
      <c r="AN29" s="1">
        <v>21.6</v>
      </c>
      <c r="AO29" s="1">
        <v>21.1</v>
      </c>
      <c r="AP29" s="1">
        <v>20.8</v>
      </c>
      <c r="AQ29" s="1">
        <v>20.4</v>
      </c>
      <c r="AR29" s="1">
        <v>20</v>
      </c>
      <c r="AS29" s="1">
        <v>19.6</v>
      </c>
      <c r="AT29" s="1">
        <v>19.1</v>
      </c>
      <c r="AU29" s="1">
        <v>18.7</v>
      </c>
      <c r="AW29" s="1"/>
      <c r="AX29" s="16" t="s">
        <v>385</v>
      </c>
      <c r="AY29" s="1">
        <v>28.6</v>
      </c>
      <c r="AZ29" s="1">
        <v>28.4</v>
      </c>
      <c r="BA29" s="1">
        <v>27.9</v>
      </c>
      <c r="BB29" s="1">
        <v>27.6</v>
      </c>
      <c r="BC29" s="1">
        <v>27.1</v>
      </c>
      <c r="BD29" s="1">
        <v>26.6</v>
      </c>
      <c r="BE29" s="1">
        <v>26.2</v>
      </c>
      <c r="BF29" s="1">
        <v>25.9</v>
      </c>
      <c r="BG29" s="1">
        <v>25.4</v>
      </c>
      <c r="BH29" s="1">
        <v>25</v>
      </c>
      <c r="BI29" s="1">
        <v>24.6</v>
      </c>
      <c r="BJ29" s="1">
        <v>24.1</v>
      </c>
      <c r="BK29" s="1">
        <v>23.7</v>
      </c>
      <c r="BL29" s="1">
        <v>23.3</v>
      </c>
      <c r="BM29" s="1">
        <v>22.9</v>
      </c>
      <c r="BN29" s="1">
        <v>22.2</v>
      </c>
      <c r="BO29" s="1">
        <v>21.7</v>
      </c>
      <c r="BP29" s="1">
        <v>21.3</v>
      </c>
      <c r="BQ29" s="1">
        <v>20.9</v>
      </c>
      <c r="BR29" s="1">
        <v>20.5</v>
      </c>
      <c r="BS29" s="1">
        <v>20.1</v>
      </c>
      <c r="BU29" s="1"/>
      <c r="BV29" s="16" t="s">
        <v>385</v>
      </c>
      <c r="BW29" s="1">
        <v>24.4</v>
      </c>
      <c r="BX29" s="1">
        <v>24.1</v>
      </c>
      <c r="BY29" s="1">
        <v>23.8</v>
      </c>
      <c r="BZ29" s="1">
        <v>23.4</v>
      </c>
      <c r="CA29" s="1">
        <v>23</v>
      </c>
      <c r="CB29" s="1">
        <v>22.6</v>
      </c>
      <c r="CC29" s="1">
        <v>22.2</v>
      </c>
      <c r="CD29" s="1">
        <v>21.8</v>
      </c>
      <c r="CE29" s="1">
        <v>21.3</v>
      </c>
      <c r="CF29" s="1">
        <v>20.7</v>
      </c>
      <c r="CG29" s="1">
        <v>20.4</v>
      </c>
      <c r="CH29" s="1">
        <v>20</v>
      </c>
      <c r="CI29" s="1">
        <v>19.6</v>
      </c>
      <c r="CJ29" s="1">
        <v>19.1</v>
      </c>
      <c r="CK29" s="1">
        <v>18.7</v>
      </c>
      <c r="CL29" s="1">
        <v>18.2</v>
      </c>
      <c r="CM29" s="1">
        <v>17.7</v>
      </c>
      <c r="CN29" s="1">
        <v>17.2</v>
      </c>
      <c r="CO29" s="1">
        <v>16.8</v>
      </c>
      <c r="CP29" s="1">
        <v>16.3</v>
      </c>
      <c r="CQ29" s="1">
        <v>15.9</v>
      </c>
      <c r="CS29" s="1"/>
      <c r="CT29" s="16" t="s">
        <v>385</v>
      </c>
      <c r="CU29" s="1">
        <v>19.8</v>
      </c>
      <c r="CV29" s="1">
        <v>19.3</v>
      </c>
      <c r="CW29" s="1">
        <v>19</v>
      </c>
      <c r="CX29" s="1">
        <v>18.5</v>
      </c>
      <c r="CY29" s="1">
        <v>18.1</v>
      </c>
      <c r="CZ29" s="1">
        <v>17.7</v>
      </c>
      <c r="DA29" s="1">
        <v>17.3</v>
      </c>
      <c r="DB29" s="1">
        <v>17</v>
      </c>
      <c r="DC29" s="1">
        <v>16.5</v>
      </c>
      <c r="DD29" s="1">
        <v>16</v>
      </c>
      <c r="DE29" s="1">
        <v>15.6</v>
      </c>
      <c r="DF29" s="1">
        <v>15.1</v>
      </c>
      <c r="DG29" s="1">
        <v>14.5</v>
      </c>
      <c r="DH29" s="1">
        <v>13.9</v>
      </c>
      <c r="DI29" s="1">
        <v>13.2</v>
      </c>
      <c r="DJ29" s="1">
        <v>12.6</v>
      </c>
      <c r="DK29" s="1">
        <v>12.1</v>
      </c>
      <c r="DL29" s="1">
        <v>11.7</v>
      </c>
      <c r="DM29" s="1">
        <v>11.4</v>
      </c>
      <c r="DN29" s="1">
        <v>11</v>
      </c>
      <c r="DO29" s="1">
        <v>10.7</v>
      </c>
      <c r="DQ29" s="1"/>
      <c r="DR29" s="16" t="s">
        <v>385</v>
      </c>
      <c r="DS29" s="1">
        <v>31.9</v>
      </c>
      <c r="DT29" s="1">
        <v>31</v>
      </c>
      <c r="DU29" s="1">
        <v>30.2</v>
      </c>
      <c r="DV29" s="1">
        <v>29.2</v>
      </c>
      <c r="DW29" s="1">
        <v>28.2</v>
      </c>
      <c r="DX29" s="1">
        <v>27.4</v>
      </c>
      <c r="DY29" s="1">
        <v>26.6</v>
      </c>
      <c r="DZ29" s="1">
        <v>25.9</v>
      </c>
      <c r="EA29" s="1">
        <v>25</v>
      </c>
      <c r="EB29" s="1">
        <v>24.2</v>
      </c>
      <c r="EC29" s="1">
        <v>23.6</v>
      </c>
      <c r="ED29" s="1">
        <v>23.3</v>
      </c>
      <c r="EE29" s="1">
        <v>22.8</v>
      </c>
      <c r="EF29" s="1">
        <v>22.2</v>
      </c>
      <c r="EG29" s="1">
        <v>21.6</v>
      </c>
      <c r="EH29" s="1">
        <v>20.8</v>
      </c>
      <c r="EI29" s="1">
        <v>19.9</v>
      </c>
      <c r="EJ29" s="1">
        <v>19.4</v>
      </c>
      <c r="EK29" s="1">
        <v>19.1</v>
      </c>
      <c r="EL29" s="1">
        <v>18.6</v>
      </c>
      <c r="EM29" s="1">
        <v>18.1</v>
      </c>
      <c r="EO29" s="1"/>
      <c r="EP29" s="10" t="s">
        <v>385</v>
      </c>
      <c r="EQ29" s="1">
        <v>19</v>
      </c>
      <c r="ER29" s="1">
        <v>18.7</v>
      </c>
      <c r="ES29" s="1">
        <v>18.2</v>
      </c>
      <c r="ET29" s="1">
        <v>17.8</v>
      </c>
      <c r="EU29" s="1">
        <v>17.2</v>
      </c>
      <c r="EV29" s="1">
        <v>16.6</v>
      </c>
      <c r="EW29" s="1">
        <v>16.1</v>
      </c>
      <c r="EX29" s="1">
        <v>15.5</v>
      </c>
      <c r="EY29" s="1">
        <v>14.9</v>
      </c>
      <c r="EZ29" s="1">
        <v>14.4</v>
      </c>
      <c r="FA29" s="1">
        <v>14</v>
      </c>
      <c r="FB29" s="1">
        <v>13.6</v>
      </c>
      <c r="FC29" s="1">
        <v>13.2</v>
      </c>
      <c r="FD29" s="1">
        <v>12.8</v>
      </c>
      <c r="FE29" s="1">
        <v>12.5</v>
      </c>
      <c r="FF29" s="1">
        <v>12.1</v>
      </c>
      <c r="FG29" s="1">
        <v>11.7</v>
      </c>
      <c r="FH29" s="1">
        <v>11.4</v>
      </c>
      <c r="FI29" s="1">
        <v>10.9</v>
      </c>
      <c r="FJ29" s="1">
        <v>10.5</v>
      </c>
      <c r="FK29" s="1">
        <v>10</v>
      </c>
    </row>
    <row r="30" ht="14.5" spans="1:167">
      <c r="A30" s="1"/>
      <c r="B30" s="10" t="s">
        <v>386</v>
      </c>
      <c r="C30" s="1">
        <v>10</v>
      </c>
      <c r="D30" s="1">
        <v>9.8</v>
      </c>
      <c r="E30" s="1">
        <v>9.6</v>
      </c>
      <c r="F30" s="1">
        <v>9.4</v>
      </c>
      <c r="G30" s="1">
        <v>9.1</v>
      </c>
      <c r="H30" s="1">
        <v>8.9</v>
      </c>
      <c r="I30" s="1">
        <v>8.7</v>
      </c>
      <c r="J30" s="1">
        <v>8.5</v>
      </c>
      <c r="K30" s="1">
        <v>8.3</v>
      </c>
      <c r="L30" s="1">
        <v>8.1</v>
      </c>
      <c r="M30" s="1">
        <v>7.9</v>
      </c>
      <c r="N30" s="1">
        <v>7.7</v>
      </c>
      <c r="O30" s="1">
        <v>7.5</v>
      </c>
      <c r="P30" s="1">
        <v>7.2</v>
      </c>
      <c r="Q30" s="1">
        <v>7.1</v>
      </c>
      <c r="R30" s="1">
        <v>6.9</v>
      </c>
      <c r="S30" s="1">
        <v>6.7</v>
      </c>
      <c r="T30" s="1">
        <v>6.6</v>
      </c>
      <c r="U30" s="1">
        <v>6.4</v>
      </c>
      <c r="V30" s="1">
        <v>6.3</v>
      </c>
      <c r="W30" s="1">
        <v>6.1</v>
      </c>
      <c r="Y30" s="1"/>
      <c r="Z30" s="16" t="s">
        <v>386</v>
      </c>
      <c r="AA30" s="1">
        <v>7.9</v>
      </c>
      <c r="AB30" s="1">
        <v>7.9</v>
      </c>
      <c r="AC30" s="1">
        <v>7.8</v>
      </c>
      <c r="AD30" s="1">
        <v>7.7</v>
      </c>
      <c r="AE30" s="1">
        <v>7.5</v>
      </c>
      <c r="AF30" s="1">
        <v>7.4</v>
      </c>
      <c r="AG30" s="1">
        <v>7.2</v>
      </c>
      <c r="AH30" s="1">
        <v>7.1</v>
      </c>
      <c r="AI30" s="1">
        <v>6.9</v>
      </c>
      <c r="AJ30" s="1">
        <v>6.8</v>
      </c>
      <c r="AK30" s="1">
        <v>6.7</v>
      </c>
      <c r="AL30" s="1">
        <v>6.6</v>
      </c>
      <c r="AM30" s="1">
        <v>6.5</v>
      </c>
      <c r="AN30" s="1">
        <v>6.3</v>
      </c>
      <c r="AO30" s="1">
        <v>6.2</v>
      </c>
      <c r="AP30" s="1">
        <v>6.1</v>
      </c>
      <c r="AQ30" s="1">
        <v>6</v>
      </c>
      <c r="AR30" s="1">
        <v>5.9</v>
      </c>
      <c r="AS30" s="1">
        <v>5.8</v>
      </c>
      <c r="AT30" s="1">
        <v>5.7</v>
      </c>
      <c r="AU30" s="1">
        <v>5.5</v>
      </c>
      <c r="AW30" s="1"/>
      <c r="AX30" s="16" t="s">
        <v>386</v>
      </c>
      <c r="AY30" s="1">
        <v>9.1</v>
      </c>
      <c r="AZ30" s="1">
        <v>9</v>
      </c>
      <c r="BA30" s="1">
        <v>8.9</v>
      </c>
      <c r="BB30" s="1">
        <v>8.7</v>
      </c>
      <c r="BC30" s="1">
        <v>8.6</v>
      </c>
      <c r="BD30" s="1">
        <v>8.5</v>
      </c>
      <c r="BE30" s="1">
        <v>8.3</v>
      </c>
      <c r="BF30" s="1">
        <v>8.2</v>
      </c>
      <c r="BG30" s="1">
        <v>8.1</v>
      </c>
      <c r="BH30" s="1">
        <v>8</v>
      </c>
      <c r="BI30" s="1">
        <v>7.8</v>
      </c>
      <c r="BJ30" s="1">
        <v>7.7</v>
      </c>
      <c r="BK30" s="1">
        <v>7.6</v>
      </c>
      <c r="BL30" s="1">
        <v>7.4</v>
      </c>
      <c r="BM30" s="1">
        <v>7.3</v>
      </c>
      <c r="BN30" s="1">
        <v>7.1</v>
      </c>
      <c r="BO30" s="1">
        <v>7</v>
      </c>
      <c r="BP30" s="1">
        <v>6.8</v>
      </c>
      <c r="BQ30" s="1">
        <v>6.7</v>
      </c>
      <c r="BR30" s="1">
        <v>6.6</v>
      </c>
      <c r="BS30" s="1">
        <v>6.4</v>
      </c>
      <c r="BU30" s="1"/>
      <c r="BV30" s="16" t="s">
        <v>386</v>
      </c>
      <c r="BW30" s="1">
        <v>13.5</v>
      </c>
      <c r="BX30" s="1">
        <v>13.3</v>
      </c>
      <c r="BY30" s="1">
        <v>13.2</v>
      </c>
      <c r="BZ30" s="1">
        <v>13</v>
      </c>
      <c r="CA30" s="1">
        <v>12.8</v>
      </c>
      <c r="CB30" s="1">
        <v>12.6</v>
      </c>
      <c r="CC30" s="1">
        <v>12.4</v>
      </c>
      <c r="CD30" s="1">
        <v>12.2</v>
      </c>
      <c r="CE30" s="1">
        <v>11.9</v>
      </c>
      <c r="CF30" s="1">
        <v>11.6</v>
      </c>
      <c r="CG30" s="1">
        <v>11.5</v>
      </c>
      <c r="CH30" s="1">
        <v>11.3</v>
      </c>
      <c r="CI30" s="1">
        <v>11.1</v>
      </c>
      <c r="CJ30" s="1">
        <v>10.8</v>
      </c>
      <c r="CK30" s="1">
        <v>10.6</v>
      </c>
      <c r="CL30" s="1">
        <v>10.4</v>
      </c>
      <c r="CM30" s="1">
        <v>10.1</v>
      </c>
      <c r="CN30" s="1">
        <v>9.8</v>
      </c>
      <c r="CO30" s="1">
        <v>9.6</v>
      </c>
      <c r="CP30" s="1">
        <v>9.4</v>
      </c>
      <c r="CQ30" s="1">
        <v>9.1</v>
      </c>
      <c r="CS30" s="1"/>
      <c r="CT30" s="16" t="s">
        <v>386</v>
      </c>
      <c r="CU30" s="1">
        <v>22.3</v>
      </c>
      <c r="CV30" s="1">
        <v>21.9</v>
      </c>
      <c r="CW30" s="1">
        <v>21.5</v>
      </c>
      <c r="CX30" s="1">
        <v>21.1</v>
      </c>
      <c r="CY30" s="1">
        <v>20.7</v>
      </c>
      <c r="CZ30" s="1">
        <v>20.3</v>
      </c>
      <c r="DA30" s="1">
        <v>19.9</v>
      </c>
      <c r="DB30" s="1">
        <v>19.6</v>
      </c>
      <c r="DC30" s="1">
        <v>19.1</v>
      </c>
      <c r="DD30" s="1">
        <v>18.6</v>
      </c>
      <c r="DE30" s="1">
        <v>18.2</v>
      </c>
      <c r="DF30" s="1">
        <v>17.7</v>
      </c>
      <c r="DG30" s="1">
        <v>17</v>
      </c>
      <c r="DH30" s="1">
        <v>16.3</v>
      </c>
      <c r="DI30" s="1">
        <v>15.6</v>
      </c>
      <c r="DJ30" s="1">
        <v>15</v>
      </c>
      <c r="DK30" s="1">
        <v>14.4</v>
      </c>
      <c r="DL30" s="1">
        <v>14</v>
      </c>
      <c r="DM30" s="1">
        <v>13.6</v>
      </c>
      <c r="DN30" s="1">
        <v>13.2</v>
      </c>
      <c r="DO30" s="1">
        <v>12.9</v>
      </c>
      <c r="DQ30" s="1"/>
      <c r="DR30" s="16" t="s">
        <v>386</v>
      </c>
      <c r="DS30" s="1">
        <v>29</v>
      </c>
      <c r="DT30" s="1">
        <v>28.2</v>
      </c>
      <c r="DU30" s="1">
        <v>27.5</v>
      </c>
      <c r="DV30" s="1">
        <v>26.6</v>
      </c>
      <c r="DW30" s="1">
        <v>25.8</v>
      </c>
      <c r="DX30" s="1">
        <v>25.1</v>
      </c>
      <c r="DY30" s="1">
        <v>24.3</v>
      </c>
      <c r="DZ30" s="1">
        <v>23.8</v>
      </c>
      <c r="EA30" s="1">
        <v>22.9</v>
      </c>
      <c r="EB30" s="1">
        <v>22.2</v>
      </c>
      <c r="EC30" s="1">
        <v>21.7</v>
      </c>
      <c r="ED30" s="1">
        <v>21.4</v>
      </c>
      <c r="EE30" s="1">
        <v>21</v>
      </c>
      <c r="EF30" s="1">
        <v>20.5</v>
      </c>
      <c r="EG30" s="1">
        <v>19.9</v>
      </c>
      <c r="EH30" s="1">
        <v>19.1</v>
      </c>
      <c r="EI30" s="1">
        <v>18.4</v>
      </c>
      <c r="EJ30" s="1">
        <v>17.9</v>
      </c>
      <c r="EK30" s="1">
        <v>17.6</v>
      </c>
      <c r="EL30" s="1">
        <v>17.2</v>
      </c>
      <c r="EM30" s="1">
        <v>16.8</v>
      </c>
      <c r="EO30" s="1"/>
      <c r="EP30" s="10" t="s">
        <v>386</v>
      </c>
      <c r="EQ30" s="1">
        <v>16.5</v>
      </c>
      <c r="ER30" s="1">
        <v>16.3</v>
      </c>
      <c r="ES30" s="1">
        <v>15.9</v>
      </c>
      <c r="ET30" s="1">
        <v>15.6</v>
      </c>
      <c r="EU30" s="1">
        <v>15.1</v>
      </c>
      <c r="EV30" s="1">
        <v>14.6</v>
      </c>
      <c r="EW30" s="1">
        <v>14.2</v>
      </c>
      <c r="EX30" s="1">
        <v>13.7</v>
      </c>
      <c r="EY30" s="1">
        <v>13.2</v>
      </c>
      <c r="EZ30" s="1">
        <v>12.7</v>
      </c>
      <c r="FA30" s="1">
        <v>12.4</v>
      </c>
      <c r="FB30" s="1">
        <v>12.1</v>
      </c>
      <c r="FC30" s="1">
        <v>11.8</v>
      </c>
      <c r="FD30" s="1">
        <v>11.5</v>
      </c>
      <c r="FE30" s="1">
        <v>11.1</v>
      </c>
      <c r="FF30" s="1">
        <v>10.9</v>
      </c>
      <c r="FG30" s="1">
        <v>10.6</v>
      </c>
      <c r="FH30" s="1">
        <v>10.2</v>
      </c>
      <c r="FI30" s="1">
        <v>9.9</v>
      </c>
      <c r="FJ30" s="1">
        <v>9.5</v>
      </c>
      <c r="FK30" s="1">
        <v>9.1</v>
      </c>
    </row>
    <row r="31" ht="14.5" spans="1:167">
      <c r="A31" s="1"/>
      <c r="B31" s="10" t="s">
        <v>387</v>
      </c>
      <c r="C31" s="1">
        <v>32.4</v>
      </c>
      <c r="D31" s="1">
        <v>31.9</v>
      </c>
      <c r="E31" s="1">
        <v>31.4</v>
      </c>
      <c r="F31" s="1">
        <v>30.8</v>
      </c>
      <c r="G31" s="1">
        <v>30.1</v>
      </c>
      <c r="H31" s="1">
        <v>29.5</v>
      </c>
      <c r="I31" s="1">
        <v>29</v>
      </c>
      <c r="J31" s="1">
        <v>28.4</v>
      </c>
      <c r="K31" s="1">
        <v>27.8</v>
      </c>
      <c r="L31" s="1">
        <v>27.3</v>
      </c>
      <c r="M31" s="1">
        <v>26.8</v>
      </c>
      <c r="N31" s="1">
        <v>26.2</v>
      </c>
      <c r="O31" s="1">
        <v>25.6</v>
      </c>
      <c r="P31" s="1">
        <v>24.8</v>
      </c>
      <c r="Q31" s="1">
        <v>24.3</v>
      </c>
      <c r="R31" s="1">
        <v>23.9</v>
      </c>
      <c r="S31" s="1">
        <v>23.4</v>
      </c>
      <c r="T31" s="1">
        <v>23</v>
      </c>
      <c r="U31" s="1">
        <v>22.5</v>
      </c>
      <c r="V31" s="1">
        <v>22.1</v>
      </c>
      <c r="W31" s="1">
        <v>21.5</v>
      </c>
      <c r="Y31" s="1"/>
      <c r="Z31" s="16" t="s">
        <v>387</v>
      </c>
      <c r="AA31" s="1">
        <v>21.9</v>
      </c>
      <c r="AB31" s="1">
        <v>21.7</v>
      </c>
      <c r="AC31" s="1">
        <v>21.5</v>
      </c>
      <c r="AD31" s="1">
        <v>21.2</v>
      </c>
      <c r="AE31" s="1">
        <v>20.9</v>
      </c>
      <c r="AF31" s="1">
        <v>20.5</v>
      </c>
      <c r="AG31" s="1">
        <v>20.1</v>
      </c>
      <c r="AH31" s="1">
        <v>19.8</v>
      </c>
      <c r="AI31" s="1">
        <v>19.4</v>
      </c>
      <c r="AJ31" s="1">
        <v>19.1</v>
      </c>
      <c r="AK31" s="1">
        <v>18.8</v>
      </c>
      <c r="AL31" s="1">
        <v>18.5</v>
      </c>
      <c r="AM31" s="1">
        <v>18.2</v>
      </c>
      <c r="AN31" s="1">
        <v>17.9</v>
      </c>
      <c r="AO31" s="1">
        <v>17.6</v>
      </c>
      <c r="AP31" s="1">
        <v>17.3</v>
      </c>
      <c r="AQ31" s="1">
        <v>17.1</v>
      </c>
      <c r="AR31" s="1">
        <v>16.8</v>
      </c>
      <c r="AS31" s="1">
        <v>16.5</v>
      </c>
      <c r="AT31" s="1">
        <v>16.1</v>
      </c>
      <c r="AU31" s="1">
        <v>15.8</v>
      </c>
      <c r="AW31" s="1"/>
      <c r="AX31" s="16" t="s">
        <v>387</v>
      </c>
      <c r="AY31" s="1">
        <v>22.9</v>
      </c>
      <c r="AZ31" s="1">
        <v>22.8</v>
      </c>
      <c r="BA31" s="1">
        <v>22.4</v>
      </c>
      <c r="BB31" s="1">
        <v>22.2</v>
      </c>
      <c r="BC31" s="1">
        <v>21.9</v>
      </c>
      <c r="BD31" s="1">
        <v>21.5</v>
      </c>
      <c r="BE31" s="1">
        <v>21.2</v>
      </c>
      <c r="BF31" s="1">
        <v>21</v>
      </c>
      <c r="BG31" s="1">
        <v>20.6</v>
      </c>
      <c r="BH31" s="1">
        <v>20.4</v>
      </c>
      <c r="BI31" s="1">
        <v>20</v>
      </c>
      <c r="BJ31" s="1">
        <v>19.7</v>
      </c>
      <c r="BK31" s="1">
        <v>19.4</v>
      </c>
      <c r="BL31" s="1">
        <v>19.1</v>
      </c>
      <c r="BM31" s="1">
        <v>18.8</v>
      </c>
      <c r="BN31" s="1">
        <v>18.2</v>
      </c>
      <c r="BO31" s="1">
        <v>17.9</v>
      </c>
      <c r="BP31" s="1">
        <v>17.6</v>
      </c>
      <c r="BQ31" s="1">
        <v>17.3</v>
      </c>
      <c r="BR31" s="1">
        <v>17</v>
      </c>
      <c r="BS31" s="1">
        <v>16.7</v>
      </c>
      <c r="BU31" s="1"/>
      <c r="BV31" s="16" t="s">
        <v>387</v>
      </c>
      <c r="BW31" s="1">
        <v>24.6</v>
      </c>
      <c r="BX31" s="1">
        <v>24.3</v>
      </c>
      <c r="BY31" s="1">
        <v>24.2</v>
      </c>
      <c r="BZ31" s="1">
        <v>23.9</v>
      </c>
      <c r="CA31" s="1">
        <v>23.6</v>
      </c>
      <c r="CB31" s="1">
        <v>23.3</v>
      </c>
      <c r="CC31" s="1">
        <v>23</v>
      </c>
      <c r="CD31" s="1">
        <v>22.7</v>
      </c>
      <c r="CE31" s="1">
        <v>22.2</v>
      </c>
      <c r="CF31" s="1">
        <v>21.8</v>
      </c>
      <c r="CG31" s="1">
        <v>21.5</v>
      </c>
      <c r="CH31" s="1">
        <v>21.2</v>
      </c>
      <c r="CI31" s="1">
        <v>20.8</v>
      </c>
      <c r="CJ31" s="1">
        <v>20.4</v>
      </c>
      <c r="CK31" s="1">
        <v>20.1</v>
      </c>
      <c r="CL31" s="1">
        <v>19.7</v>
      </c>
      <c r="CM31" s="1">
        <v>19.2</v>
      </c>
      <c r="CN31" s="1">
        <v>18.8</v>
      </c>
      <c r="CO31" s="1">
        <v>18.4</v>
      </c>
      <c r="CP31" s="1">
        <v>18</v>
      </c>
      <c r="CQ31" s="1">
        <v>17.6</v>
      </c>
      <c r="CS31" s="1"/>
      <c r="CT31" s="16" t="s">
        <v>387</v>
      </c>
      <c r="CU31" s="1">
        <v>24.7</v>
      </c>
      <c r="CV31" s="1">
        <v>24.4</v>
      </c>
      <c r="CW31" s="1">
        <v>24.1</v>
      </c>
      <c r="CX31" s="1">
        <v>23.7</v>
      </c>
      <c r="CY31" s="1">
        <v>23.4</v>
      </c>
      <c r="CZ31" s="1">
        <v>23</v>
      </c>
      <c r="DA31" s="1">
        <v>22.7</v>
      </c>
      <c r="DB31" s="1">
        <v>22.4</v>
      </c>
      <c r="DC31" s="1">
        <v>22</v>
      </c>
      <c r="DD31" s="1">
        <v>21.5</v>
      </c>
      <c r="DE31" s="1">
        <v>21.2</v>
      </c>
      <c r="DF31" s="1">
        <v>20.6</v>
      </c>
      <c r="DG31" s="1">
        <v>19.9</v>
      </c>
      <c r="DH31" s="1">
        <v>19.2</v>
      </c>
      <c r="DI31" s="1">
        <v>18.5</v>
      </c>
      <c r="DJ31" s="1">
        <v>17.9</v>
      </c>
      <c r="DK31" s="1">
        <v>17.2</v>
      </c>
      <c r="DL31" s="1">
        <v>16.8</v>
      </c>
      <c r="DM31" s="1">
        <v>16.4</v>
      </c>
      <c r="DN31" s="1">
        <v>16.1</v>
      </c>
      <c r="DO31" s="1">
        <v>15.8</v>
      </c>
      <c r="DQ31" s="1"/>
      <c r="DR31" s="16" t="s">
        <v>387</v>
      </c>
      <c r="DS31" s="1">
        <v>14</v>
      </c>
      <c r="DT31" s="1">
        <v>13.6</v>
      </c>
      <c r="DU31" s="1">
        <v>13.3</v>
      </c>
      <c r="DV31" s="1">
        <v>12.9</v>
      </c>
      <c r="DW31" s="1">
        <v>12.5</v>
      </c>
      <c r="DX31" s="1">
        <v>12.2</v>
      </c>
      <c r="DY31" s="1">
        <v>11.8</v>
      </c>
      <c r="DZ31" s="1">
        <v>11.6</v>
      </c>
      <c r="EA31" s="1">
        <v>11.2</v>
      </c>
      <c r="EB31" s="1">
        <v>10.8</v>
      </c>
      <c r="EC31" s="1">
        <v>10.6</v>
      </c>
      <c r="ED31" s="1">
        <v>10.4</v>
      </c>
      <c r="EE31" s="1">
        <v>10.3</v>
      </c>
      <c r="EF31" s="1">
        <v>10</v>
      </c>
      <c r="EG31" s="1">
        <v>9.7</v>
      </c>
      <c r="EH31" s="1">
        <v>9.4</v>
      </c>
      <c r="EI31" s="1">
        <v>9</v>
      </c>
      <c r="EJ31" s="1">
        <v>8.8</v>
      </c>
      <c r="EK31" s="1">
        <v>8.7</v>
      </c>
      <c r="EL31" s="1">
        <v>8.5</v>
      </c>
      <c r="EM31" s="1">
        <v>8.3</v>
      </c>
      <c r="EO31" s="1"/>
      <c r="EP31" s="10" t="s">
        <v>387</v>
      </c>
      <c r="EQ31" s="1">
        <v>36.8</v>
      </c>
      <c r="ER31" s="1">
        <v>36.3</v>
      </c>
      <c r="ES31" s="1">
        <v>35.6</v>
      </c>
      <c r="ET31" s="1">
        <v>35</v>
      </c>
      <c r="EU31" s="1">
        <v>34</v>
      </c>
      <c r="EV31" s="1">
        <v>33</v>
      </c>
      <c r="EW31" s="1">
        <v>32.1</v>
      </c>
      <c r="EX31" s="1">
        <v>31</v>
      </c>
      <c r="EY31" s="1">
        <v>30</v>
      </c>
      <c r="EZ31" s="1">
        <v>29.1</v>
      </c>
      <c r="FA31" s="1">
        <v>28.4</v>
      </c>
      <c r="FB31" s="1">
        <v>27.8</v>
      </c>
      <c r="FC31" s="1">
        <v>27.2</v>
      </c>
      <c r="FD31" s="1">
        <v>26.5</v>
      </c>
      <c r="FE31" s="1">
        <v>25.9</v>
      </c>
      <c r="FF31" s="1">
        <v>25.3</v>
      </c>
      <c r="FG31" s="1">
        <v>24.7</v>
      </c>
      <c r="FH31" s="1">
        <v>24</v>
      </c>
      <c r="FI31" s="1">
        <v>23.2</v>
      </c>
      <c r="FJ31" s="1">
        <v>22.4</v>
      </c>
      <c r="FK31" s="1">
        <v>21.5</v>
      </c>
    </row>
    <row r="32" ht="14.5" spans="1:167">
      <c r="A32" s="1"/>
      <c r="B32" s="16" t="s">
        <v>388</v>
      </c>
      <c r="C32" s="1">
        <v>6.9</v>
      </c>
      <c r="D32" s="1">
        <v>6.8</v>
      </c>
      <c r="E32" s="1">
        <v>6.8</v>
      </c>
      <c r="F32" s="1">
        <v>6.7</v>
      </c>
      <c r="G32" s="1">
        <v>6.5</v>
      </c>
      <c r="H32" s="1">
        <v>6.5</v>
      </c>
      <c r="I32" s="1">
        <v>6.4</v>
      </c>
      <c r="J32" s="1">
        <v>6.3</v>
      </c>
      <c r="K32" s="1">
        <v>6.2</v>
      </c>
      <c r="L32" s="1">
        <v>6.1</v>
      </c>
      <c r="M32" s="1">
        <v>6</v>
      </c>
      <c r="N32" s="1">
        <v>5.9</v>
      </c>
      <c r="O32" s="1">
        <v>5.8</v>
      </c>
      <c r="P32" s="1">
        <v>5.6</v>
      </c>
      <c r="Q32" s="1">
        <v>5.5</v>
      </c>
      <c r="R32" s="1">
        <v>5.5</v>
      </c>
      <c r="S32" s="1">
        <v>5.4</v>
      </c>
      <c r="T32" s="1">
        <v>5.3</v>
      </c>
      <c r="U32" s="1">
        <v>5.2</v>
      </c>
      <c r="V32" s="1">
        <v>5.1</v>
      </c>
      <c r="W32" s="1">
        <v>5.1</v>
      </c>
      <c r="Y32" s="1"/>
      <c r="Z32" s="16" t="s">
        <v>388</v>
      </c>
      <c r="AA32" s="1">
        <v>5.3</v>
      </c>
      <c r="AB32" s="1">
        <v>5.3</v>
      </c>
      <c r="AC32" s="1">
        <v>5.3</v>
      </c>
      <c r="AD32" s="1">
        <v>5.2</v>
      </c>
      <c r="AE32" s="1">
        <v>5.1</v>
      </c>
      <c r="AF32" s="1">
        <v>5</v>
      </c>
      <c r="AG32" s="1">
        <v>5</v>
      </c>
      <c r="AH32" s="1">
        <v>4.9</v>
      </c>
      <c r="AI32" s="1">
        <v>4.8</v>
      </c>
      <c r="AJ32" s="1">
        <v>4.7</v>
      </c>
      <c r="AK32" s="1">
        <v>4.7</v>
      </c>
      <c r="AL32" s="1">
        <v>4.6</v>
      </c>
      <c r="AM32" s="1">
        <v>4.5</v>
      </c>
      <c r="AN32" s="1">
        <v>4.5</v>
      </c>
      <c r="AO32" s="1">
        <v>4.4</v>
      </c>
      <c r="AP32" s="1">
        <v>4.3</v>
      </c>
      <c r="AQ32" s="1">
        <v>4.3</v>
      </c>
      <c r="AR32" s="1">
        <v>4.2</v>
      </c>
      <c r="AS32" s="1">
        <v>4.1</v>
      </c>
      <c r="AT32" s="1">
        <v>4.1</v>
      </c>
      <c r="AU32" s="1">
        <v>4</v>
      </c>
      <c r="AW32" s="1"/>
      <c r="AX32" s="16" t="s">
        <v>388</v>
      </c>
      <c r="AY32" s="1">
        <v>5</v>
      </c>
      <c r="AZ32" s="1">
        <v>5</v>
      </c>
      <c r="BA32" s="1">
        <v>5</v>
      </c>
      <c r="BB32" s="1">
        <v>4.9</v>
      </c>
      <c r="BC32" s="1">
        <v>4.8</v>
      </c>
      <c r="BD32" s="1">
        <v>4.8</v>
      </c>
      <c r="BE32" s="1">
        <v>4.7</v>
      </c>
      <c r="BF32" s="1">
        <v>4.6</v>
      </c>
      <c r="BG32" s="1">
        <v>4.6</v>
      </c>
      <c r="BH32" s="1">
        <v>4.5</v>
      </c>
      <c r="BI32" s="1">
        <v>4.5</v>
      </c>
      <c r="BJ32" s="1">
        <v>4.4</v>
      </c>
      <c r="BK32" s="1">
        <v>4.3</v>
      </c>
      <c r="BL32" s="1">
        <v>4.3</v>
      </c>
      <c r="BM32" s="1">
        <v>4.2</v>
      </c>
      <c r="BN32" s="1">
        <v>4.1</v>
      </c>
      <c r="BO32" s="1">
        <v>4</v>
      </c>
      <c r="BP32" s="1">
        <v>3.9</v>
      </c>
      <c r="BQ32" s="1">
        <v>3.9</v>
      </c>
      <c r="BR32" s="1">
        <v>3.8</v>
      </c>
      <c r="BS32" s="1">
        <v>3.7</v>
      </c>
      <c r="BU32" s="1"/>
      <c r="BV32" s="16" t="s">
        <v>388</v>
      </c>
      <c r="BW32" s="1">
        <v>7.3</v>
      </c>
      <c r="BX32" s="1">
        <v>7.3</v>
      </c>
      <c r="BY32" s="1">
        <v>7.2</v>
      </c>
      <c r="BZ32" s="1">
        <v>7.2</v>
      </c>
      <c r="CA32" s="1">
        <v>7.1</v>
      </c>
      <c r="CB32" s="1">
        <v>7</v>
      </c>
      <c r="CC32" s="1">
        <v>7</v>
      </c>
      <c r="CD32" s="1">
        <v>6.9</v>
      </c>
      <c r="CE32" s="1">
        <v>6.8</v>
      </c>
      <c r="CF32" s="1">
        <v>6.6</v>
      </c>
      <c r="CG32" s="1">
        <v>6.6</v>
      </c>
      <c r="CH32" s="1">
        <v>6.5</v>
      </c>
      <c r="CI32" s="1">
        <v>6.4</v>
      </c>
      <c r="CJ32" s="1">
        <v>6.3</v>
      </c>
      <c r="CK32" s="1">
        <v>6.2</v>
      </c>
      <c r="CL32" s="1">
        <v>6.1</v>
      </c>
      <c r="CM32" s="1">
        <v>6</v>
      </c>
      <c r="CN32" s="1">
        <v>5.9</v>
      </c>
      <c r="CO32" s="1">
        <v>5.8</v>
      </c>
      <c r="CP32" s="1">
        <v>5.7</v>
      </c>
      <c r="CQ32" s="1">
        <v>5.5</v>
      </c>
      <c r="CS32" s="1"/>
      <c r="CT32" s="16" t="s">
        <v>388</v>
      </c>
      <c r="CU32" s="1">
        <v>8.6</v>
      </c>
      <c r="CV32" s="1">
        <v>8.6</v>
      </c>
      <c r="CW32" s="1">
        <v>8.5</v>
      </c>
      <c r="CX32" s="1">
        <v>8.4</v>
      </c>
      <c r="CY32" s="1">
        <v>8.3</v>
      </c>
      <c r="CZ32" s="1">
        <v>8.2</v>
      </c>
      <c r="DA32" s="1">
        <v>8.2</v>
      </c>
      <c r="DB32" s="1">
        <v>8.1</v>
      </c>
      <c r="DC32" s="1">
        <v>8</v>
      </c>
      <c r="DD32" s="1">
        <v>7.9</v>
      </c>
      <c r="DE32" s="1">
        <v>7.8</v>
      </c>
      <c r="DF32" s="1">
        <v>7.6</v>
      </c>
      <c r="DG32" s="1">
        <v>7.4</v>
      </c>
      <c r="DH32" s="1">
        <v>7.2</v>
      </c>
      <c r="DI32" s="1">
        <v>6.9</v>
      </c>
      <c r="DJ32" s="1">
        <v>6.7</v>
      </c>
      <c r="DK32" s="1">
        <v>6.5</v>
      </c>
      <c r="DL32" s="1">
        <v>6.4</v>
      </c>
      <c r="DM32" s="1">
        <v>6.3</v>
      </c>
      <c r="DN32" s="1">
        <v>6.2</v>
      </c>
      <c r="DO32" s="1">
        <v>6.1</v>
      </c>
      <c r="DQ32" s="1"/>
      <c r="DR32" s="16" t="s">
        <v>388</v>
      </c>
      <c r="DS32" s="1">
        <v>6.4</v>
      </c>
      <c r="DT32" s="1">
        <v>6.2</v>
      </c>
      <c r="DU32" s="1">
        <v>6.1</v>
      </c>
      <c r="DV32" s="1">
        <v>5.9</v>
      </c>
      <c r="DW32" s="1">
        <v>5.7</v>
      </c>
      <c r="DX32" s="1">
        <v>5.6</v>
      </c>
      <c r="DY32" s="1">
        <v>5.4</v>
      </c>
      <c r="DZ32" s="1">
        <v>5.3</v>
      </c>
      <c r="EA32" s="1">
        <v>5.1</v>
      </c>
      <c r="EB32" s="1">
        <v>5</v>
      </c>
      <c r="EC32" s="1">
        <v>4.9</v>
      </c>
      <c r="ED32" s="1">
        <v>4.8</v>
      </c>
      <c r="EE32" s="1">
        <v>4.7</v>
      </c>
      <c r="EF32" s="1">
        <v>4.6</v>
      </c>
      <c r="EG32" s="1">
        <v>4.5</v>
      </c>
      <c r="EH32" s="1">
        <v>4.3</v>
      </c>
      <c r="EI32" s="1">
        <v>4.2</v>
      </c>
      <c r="EJ32" s="1">
        <v>4.1</v>
      </c>
      <c r="EK32" s="1">
        <v>4</v>
      </c>
      <c r="EL32" s="1">
        <v>3.9</v>
      </c>
      <c r="EM32" s="1">
        <v>3.8</v>
      </c>
      <c r="EO32" s="1"/>
      <c r="EP32" s="16" t="s">
        <v>388</v>
      </c>
      <c r="EQ32" s="1">
        <v>16.2</v>
      </c>
      <c r="ER32" s="1">
        <v>16</v>
      </c>
      <c r="ES32" s="1">
        <v>15.8</v>
      </c>
      <c r="ET32" s="1">
        <v>15.5</v>
      </c>
      <c r="EU32" s="1">
        <v>15.1</v>
      </c>
      <c r="EV32" s="1">
        <v>14.7</v>
      </c>
      <c r="EW32" s="1">
        <v>14.4</v>
      </c>
      <c r="EX32" s="1">
        <v>13.9</v>
      </c>
      <c r="EY32" s="1">
        <v>13.5</v>
      </c>
      <c r="EZ32" s="1">
        <v>13.1</v>
      </c>
      <c r="FA32" s="1">
        <v>12.9</v>
      </c>
      <c r="FB32" s="1">
        <v>12.7</v>
      </c>
      <c r="FC32" s="1">
        <v>12.4</v>
      </c>
      <c r="FD32" s="1">
        <v>12.1</v>
      </c>
      <c r="FE32" s="1">
        <v>11.9</v>
      </c>
      <c r="FF32" s="1">
        <v>11.6</v>
      </c>
      <c r="FG32" s="1">
        <v>11.4</v>
      </c>
      <c r="FH32" s="1">
        <v>11.1</v>
      </c>
      <c r="FI32" s="1">
        <v>10.8</v>
      </c>
      <c r="FJ32" s="1">
        <v>10.4</v>
      </c>
      <c r="FK32" s="1">
        <v>10.1</v>
      </c>
    </row>
    <row r="33" ht="14.5" spans="1:167">
      <c r="A33" s="1"/>
      <c r="B33" s="16" t="s">
        <v>389</v>
      </c>
      <c r="C33" s="1">
        <v>0</v>
      </c>
      <c r="D33" s="1">
        <v>2</v>
      </c>
      <c r="E33" s="1">
        <v>4</v>
      </c>
      <c r="F33" s="1">
        <v>6.1</v>
      </c>
      <c r="G33" s="1">
        <v>8.7</v>
      </c>
      <c r="H33" s="1">
        <v>10.6</v>
      </c>
      <c r="I33" s="1">
        <v>10.5</v>
      </c>
      <c r="J33" s="1">
        <v>10.4</v>
      </c>
      <c r="K33" s="1">
        <v>10.2</v>
      </c>
      <c r="L33" s="1">
        <v>10.1</v>
      </c>
      <c r="M33" s="1">
        <v>10</v>
      </c>
      <c r="N33" s="1">
        <v>9.8</v>
      </c>
      <c r="O33" s="1">
        <v>9.7</v>
      </c>
      <c r="P33" s="1">
        <v>9.5</v>
      </c>
      <c r="Q33" s="1">
        <v>9.3</v>
      </c>
      <c r="R33" s="1">
        <v>9.2</v>
      </c>
      <c r="S33" s="1">
        <v>9.1</v>
      </c>
      <c r="T33" s="1">
        <v>9</v>
      </c>
      <c r="U33" s="1">
        <v>8.9</v>
      </c>
      <c r="V33" s="1">
        <v>8.8</v>
      </c>
      <c r="W33" s="1">
        <v>8.6</v>
      </c>
      <c r="Y33" s="1"/>
      <c r="Z33" s="16" t="s">
        <v>389</v>
      </c>
      <c r="AA33" s="1">
        <v>0</v>
      </c>
      <c r="AB33" s="1">
        <v>1.1</v>
      </c>
      <c r="AC33" s="1">
        <v>2.3</v>
      </c>
      <c r="AD33" s="1">
        <v>3.9</v>
      </c>
      <c r="AE33" s="1">
        <v>5.7</v>
      </c>
      <c r="AF33" s="1">
        <v>7.6</v>
      </c>
      <c r="AG33" s="1">
        <v>7.5</v>
      </c>
      <c r="AH33" s="1">
        <v>7.4</v>
      </c>
      <c r="AI33" s="1">
        <v>7.3</v>
      </c>
      <c r="AJ33" s="1">
        <v>7.2</v>
      </c>
      <c r="AK33" s="1">
        <v>7.1</v>
      </c>
      <c r="AL33" s="1">
        <v>7</v>
      </c>
      <c r="AM33" s="1">
        <v>6.9</v>
      </c>
      <c r="AN33" s="1">
        <v>6.8</v>
      </c>
      <c r="AO33" s="1">
        <v>6.7</v>
      </c>
      <c r="AP33" s="1">
        <v>6.6</v>
      </c>
      <c r="AQ33" s="1">
        <v>6.5</v>
      </c>
      <c r="AR33" s="1">
        <v>6.4</v>
      </c>
      <c r="AS33" s="1">
        <v>6.3</v>
      </c>
      <c r="AT33" s="1">
        <v>6.2</v>
      </c>
      <c r="AU33" s="1">
        <v>6.1</v>
      </c>
      <c r="AW33" s="1"/>
      <c r="AX33" s="16" t="s">
        <v>389</v>
      </c>
      <c r="AY33" s="1">
        <v>0</v>
      </c>
      <c r="AZ33" s="1">
        <v>1</v>
      </c>
      <c r="BA33" s="1">
        <v>2.6</v>
      </c>
      <c r="BB33" s="1">
        <v>4</v>
      </c>
      <c r="BC33" s="1">
        <v>5.6</v>
      </c>
      <c r="BD33" s="1">
        <v>7.4</v>
      </c>
      <c r="BE33" s="1">
        <v>7.3</v>
      </c>
      <c r="BF33" s="1">
        <v>7.2</v>
      </c>
      <c r="BG33" s="1">
        <v>7.1</v>
      </c>
      <c r="BH33" s="1">
        <v>7</v>
      </c>
      <c r="BI33" s="1">
        <v>6.9</v>
      </c>
      <c r="BJ33" s="1">
        <v>6.8</v>
      </c>
      <c r="BK33" s="1">
        <v>6.7</v>
      </c>
      <c r="BL33" s="1">
        <v>6.6</v>
      </c>
      <c r="BM33" s="1">
        <v>6.6</v>
      </c>
      <c r="BN33" s="1">
        <v>6.4</v>
      </c>
      <c r="BO33" s="1">
        <v>6.3</v>
      </c>
      <c r="BP33" s="1">
        <v>6.2</v>
      </c>
      <c r="BQ33" s="1">
        <v>6.1</v>
      </c>
      <c r="BR33" s="1">
        <v>6</v>
      </c>
      <c r="BS33" s="1">
        <v>5.9</v>
      </c>
      <c r="BU33" s="1"/>
      <c r="BV33" s="16" t="s">
        <v>389</v>
      </c>
      <c r="BW33" s="1">
        <v>0</v>
      </c>
      <c r="BX33" s="1">
        <v>1.4</v>
      </c>
      <c r="BY33" s="1">
        <v>2.7</v>
      </c>
      <c r="BZ33" s="1">
        <v>4.1</v>
      </c>
      <c r="CA33" s="1">
        <v>6</v>
      </c>
      <c r="CB33" s="1">
        <v>7.5</v>
      </c>
      <c r="CC33" s="1">
        <v>7.4</v>
      </c>
      <c r="CD33" s="1">
        <v>7.3</v>
      </c>
      <c r="CE33" s="1">
        <v>7.2</v>
      </c>
      <c r="CF33" s="1">
        <v>7.1</v>
      </c>
      <c r="CG33" s="1">
        <v>7.1</v>
      </c>
      <c r="CH33" s="1">
        <v>7</v>
      </c>
      <c r="CI33" s="1">
        <v>6.9</v>
      </c>
      <c r="CJ33" s="1">
        <v>6.8</v>
      </c>
      <c r="CK33" s="1">
        <v>6.7</v>
      </c>
      <c r="CL33" s="1">
        <v>6.6</v>
      </c>
      <c r="CM33" s="1">
        <v>6.5</v>
      </c>
      <c r="CN33" s="1">
        <v>6.4</v>
      </c>
      <c r="CO33" s="1">
        <v>6.2</v>
      </c>
      <c r="CP33" s="1">
        <v>6.1</v>
      </c>
      <c r="CQ33" s="1">
        <v>6</v>
      </c>
      <c r="CS33" s="1"/>
      <c r="CT33" s="16" t="s">
        <v>389</v>
      </c>
      <c r="CU33" s="1">
        <v>0</v>
      </c>
      <c r="CV33" s="1">
        <v>1.7</v>
      </c>
      <c r="CW33" s="1">
        <v>3.4</v>
      </c>
      <c r="CX33" s="1">
        <v>5.2</v>
      </c>
      <c r="CY33" s="1">
        <v>7</v>
      </c>
      <c r="CZ33" s="1">
        <v>8.8</v>
      </c>
      <c r="DA33" s="1">
        <v>8.7</v>
      </c>
      <c r="DB33" s="1">
        <v>8.7</v>
      </c>
      <c r="DC33" s="1">
        <v>8.6</v>
      </c>
      <c r="DD33" s="1">
        <v>8.4</v>
      </c>
      <c r="DE33" s="1">
        <v>8.3</v>
      </c>
      <c r="DF33" s="1">
        <v>8.2</v>
      </c>
      <c r="DG33" s="1">
        <v>8</v>
      </c>
      <c r="DH33" s="1">
        <v>7.8</v>
      </c>
      <c r="DI33" s="1">
        <v>7.5</v>
      </c>
      <c r="DJ33" s="1">
        <v>7.3</v>
      </c>
      <c r="DK33" s="1">
        <v>7.1</v>
      </c>
      <c r="DL33" s="1">
        <v>7</v>
      </c>
      <c r="DM33" s="1">
        <v>6.9</v>
      </c>
      <c r="DN33" s="1">
        <v>6.8</v>
      </c>
      <c r="DO33" s="1">
        <v>6.7</v>
      </c>
      <c r="DQ33" s="1"/>
      <c r="DR33" s="16" t="s">
        <v>389</v>
      </c>
      <c r="DS33" s="1">
        <v>0</v>
      </c>
      <c r="DT33" s="1">
        <v>3</v>
      </c>
      <c r="DU33" s="1">
        <v>5.6</v>
      </c>
      <c r="DV33" s="1">
        <v>8.7</v>
      </c>
      <c r="DW33" s="1">
        <v>11.8</v>
      </c>
      <c r="DX33" s="1">
        <v>14.3</v>
      </c>
      <c r="DY33" s="1">
        <v>13.9</v>
      </c>
      <c r="DZ33" s="1">
        <v>13.6</v>
      </c>
      <c r="EA33" s="1">
        <v>13.2</v>
      </c>
      <c r="EB33" s="1">
        <v>12.8</v>
      </c>
      <c r="EC33" s="1">
        <v>12.5</v>
      </c>
      <c r="ED33" s="1">
        <v>12.4</v>
      </c>
      <c r="EE33" s="1">
        <v>12.2</v>
      </c>
      <c r="EF33" s="1">
        <v>11.9</v>
      </c>
      <c r="EG33" s="1">
        <v>11.6</v>
      </c>
      <c r="EH33" s="1">
        <v>11.2</v>
      </c>
      <c r="EI33" s="1">
        <v>10.8</v>
      </c>
      <c r="EJ33" s="1">
        <v>10.6</v>
      </c>
      <c r="EK33" s="1">
        <v>10.4</v>
      </c>
      <c r="EL33" s="1">
        <v>10.2</v>
      </c>
      <c r="EM33" s="1">
        <v>9.9</v>
      </c>
      <c r="EO33" s="1"/>
      <c r="EP33" s="16" t="s">
        <v>389</v>
      </c>
      <c r="EQ33" s="1">
        <v>0</v>
      </c>
      <c r="ER33" s="1">
        <v>1.5</v>
      </c>
      <c r="ES33" s="1">
        <v>3.7</v>
      </c>
      <c r="ET33" s="1">
        <v>5.7</v>
      </c>
      <c r="EU33" s="1">
        <v>8.4</v>
      </c>
      <c r="EV33" s="1">
        <v>11.4</v>
      </c>
      <c r="EW33" s="1">
        <v>11.1</v>
      </c>
      <c r="EX33" s="1">
        <v>10.8</v>
      </c>
      <c r="EY33" s="1">
        <v>10.5</v>
      </c>
      <c r="EZ33" s="1">
        <v>10.2</v>
      </c>
      <c r="FA33" s="1">
        <v>10</v>
      </c>
      <c r="FB33" s="1">
        <v>9.9</v>
      </c>
      <c r="FC33" s="1">
        <v>9.7</v>
      </c>
      <c r="FD33" s="1">
        <v>9.5</v>
      </c>
      <c r="FE33" s="1">
        <v>9.3</v>
      </c>
      <c r="FF33" s="1">
        <v>9.1</v>
      </c>
      <c r="FG33" s="1">
        <v>9</v>
      </c>
      <c r="FH33" s="1">
        <v>8.8</v>
      </c>
      <c r="FI33" s="1">
        <v>8.5</v>
      </c>
      <c r="FJ33" s="1">
        <v>8.3</v>
      </c>
      <c r="FK33" s="1">
        <v>8</v>
      </c>
    </row>
    <row r="34" ht="14.5" spans="1:167">
      <c r="A34" s="1"/>
      <c r="B34" s="16" t="s">
        <v>390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2.1</v>
      </c>
      <c r="J34" s="1">
        <v>4.4</v>
      </c>
      <c r="K34" s="1">
        <v>6.5</v>
      </c>
      <c r="L34" s="1">
        <v>8.5</v>
      </c>
      <c r="M34" s="1">
        <v>10.5</v>
      </c>
      <c r="N34" s="1">
        <v>10.3</v>
      </c>
      <c r="O34" s="1">
        <v>10.2</v>
      </c>
      <c r="P34" s="1">
        <v>10</v>
      </c>
      <c r="Q34" s="1">
        <v>9.8</v>
      </c>
      <c r="R34" s="1">
        <v>9.7</v>
      </c>
      <c r="S34" s="1">
        <v>9.6</v>
      </c>
      <c r="T34" s="1">
        <v>9.5</v>
      </c>
      <c r="U34" s="1">
        <v>9.4</v>
      </c>
      <c r="V34" s="1">
        <v>9.3</v>
      </c>
      <c r="W34" s="1">
        <v>9.1</v>
      </c>
      <c r="Y34" s="1"/>
      <c r="Z34" s="16" t="s">
        <v>390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2</v>
      </c>
      <c r="AH34" s="1">
        <v>3.9</v>
      </c>
      <c r="AI34" s="1">
        <v>5.8</v>
      </c>
      <c r="AJ34" s="1">
        <v>7.5</v>
      </c>
      <c r="AK34" s="1">
        <v>9.1</v>
      </c>
      <c r="AL34" s="1">
        <v>9</v>
      </c>
      <c r="AM34" s="1">
        <v>8.9</v>
      </c>
      <c r="AN34" s="1">
        <v>8.8</v>
      </c>
      <c r="AO34" s="1">
        <v>8.7</v>
      </c>
      <c r="AP34" s="1">
        <v>8.6</v>
      </c>
      <c r="AQ34" s="1">
        <v>8.4</v>
      </c>
      <c r="AR34" s="1">
        <v>8.3</v>
      </c>
      <c r="AS34" s="1">
        <v>8.2</v>
      </c>
      <c r="AT34" s="1">
        <v>8.1</v>
      </c>
      <c r="AU34" s="1">
        <v>7.9</v>
      </c>
      <c r="AW34" s="1"/>
      <c r="AX34" s="16" t="s">
        <v>390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1.7</v>
      </c>
      <c r="BF34" s="1">
        <v>3</v>
      </c>
      <c r="BG34" s="1">
        <v>4.7</v>
      </c>
      <c r="BH34" s="1">
        <v>6.3</v>
      </c>
      <c r="BI34" s="1">
        <v>8.1</v>
      </c>
      <c r="BJ34" s="1">
        <v>7.9</v>
      </c>
      <c r="BK34" s="1">
        <v>7.8</v>
      </c>
      <c r="BL34" s="1">
        <v>7.7</v>
      </c>
      <c r="BM34" s="1">
        <v>7.6</v>
      </c>
      <c r="BN34" s="1">
        <v>7.4</v>
      </c>
      <c r="BO34" s="1">
        <v>7.3</v>
      </c>
      <c r="BP34" s="1">
        <v>7.2</v>
      </c>
      <c r="BQ34" s="1">
        <v>7</v>
      </c>
      <c r="BR34" s="1">
        <v>7</v>
      </c>
      <c r="BS34" s="1">
        <v>6.8</v>
      </c>
      <c r="BU34" s="1"/>
      <c r="BV34" s="16" t="s">
        <v>390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1.7</v>
      </c>
      <c r="CD34" s="1">
        <v>3.6</v>
      </c>
      <c r="CE34" s="1">
        <v>5.9</v>
      </c>
      <c r="CF34" s="1">
        <v>8.3</v>
      </c>
      <c r="CG34" s="1">
        <v>9.6</v>
      </c>
      <c r="CH34" s="1">
        <v>9.5</v>
      </c>
      <c r="CI34" s="1">
        <v>9.4</v>
      </c>
      <c r="CJ34" s="1">
        <v>9.3</v>
      </c>
      <c r="CK34" s="1">
        <v>9.1</v>
      </c>
      <c r="CL34" s="1">
        <v>9</v>
      </c>
      <c r="CM34" s="1">
        <v>8.8</v>
      </c>
      <c r="CN34" s="1">
        <v>8.7</v>
      </c>
      <c r="CO34" s="1">
        <v>8.5</v>
      </c>
      <c r="CP34" s="1">
        <v>8.4</v>
      </c>
      <c r="CQ34" s="1">
        <v>8.2</v>
      </c>
      <c r="CS34" s="1"/>
      <c r="CT34" s="16" t="s">
        <v>390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1.6</v>
      </c>
      <c r="DB34" s="1">
        <v>3.2</v>
      </c>
      <c r="DC34" s="1">
        <v>5.4</v>
      </c>
      <c r="DD34" s="1">
        <v>7.8</v>
      </c>
      <c r="DE34" s="1">
        <v>9.6</v>
      </c>
      <c r="DF34" s="1">
        <v>9.5</v>
      </c>
      <c r="DG34" s="1">
        <v>9.2</v>
      </c>
      <c r="DH34" s="1">
        <v>9</v>
      </c>
      <c r="DI34" s="1">
        <v>8.7</v>
      </c>
      <c r="DJ34" s="1">
        <v>8.5</v>
      </c>
      <c r="DK34" s="1">
        <v>8.2</v>
      </c>
      <c r="DL34" s="1">
        <v>8.1</v>
      </c>
      <c r="DM34" s="1">
        <v>8</v>
      </c>
      <c r="DN34" s="1">
        <v>7.9</v>
      </c>
      <c r="DO34" s="1">
        <v>7.8</v>
      </c>
      <c r="DQ34" s="1"/>
      <c r="DR34" s="16" t="s">
        <v>390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3</v>
      </c>
      <c r="DZ34" s="1">
        <v>5.4</v>
      </c>
      <c r="EA34" s="1">
        <v>8.8</v>
      </c>
      <c r="EB34" s="1">
        <v>11.8</v>
      </c>
      <c r="EC34" s="1">
        <v>13.8</v>
      </c>
      <c r="ED34" s="1">
        <v>13.6</v>
      </c>
      <c r="EE34" s="1">
        <v>13.4</v>
      </c>
      <c r="EF34" s="1">
        <v>13.1</v>
      </c>
      <c r="EG34" s="1">
        <v>12.8</v>
      </c>
      <c r="EH34" s="1">
        <v>12.4</v>
      </c>
      <c r="EI34" s="1">
        <v>11.9</v>
      </c>
      <c r="EJ34" s="1">
        <v>11.6</v>
      </c>
      <c r="EK34" s="1">
        <v>11.5</v>
      </c>
      <c r="EL34" s="1">
        <v>11.2</v>
      </c>
      <c r="EM34" s="1">
        <v>11</v>
      </c>
      <c r="EO34" s="1"/>
      <c r="EP34" s="16" t="s">
        <v>390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2.9</v>
      </c>
      <c r="EX34" s="1">
        <v>6.1</v>
      </c>
      <c r="EY34" s="1">
        <v>9.5</v>
      </c>
      <c r="EZ34" s="1">
        <v>12.3</v>
      </c>
      <c r="FA34" s="1">
        <v>14.5</v>
      </c>
      <c r="FB34" s="1">
        <v>14.3</v>
      </c>
      <c r="FC34" s="1">
        <v>14.1</v>
      </c>
      <c r="FD34" s="1">
        <v>13.8</v>
      </c>
      <c r="FE34" s="1">
        <v>13.5</v>
      </c>
      <c r="FF34" s="1">
        <v>13.3</v>
      </c>
      <c r="FG34" s="1">
        <v>13</v>
      </c>
      <c r="FH34" s="1">
        <v>12.7</v>
      </c>
      <c r="FI34" s="1">
        <v>12.4</v>
      </c>
      <c r="FJ34" s="1">
        <v>12</v>
      </c>
      <c r="FK34" s="1">
        <v>11.6</v>
      </c>
    </row>
    <row r="35" ht="14.5" spans="1:167">
      <c r="A35" s="1"/>
      <c r="B35" s="16" t="s">
        <v>391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2.3</v>
      </c>
      <c r="O35" s="1">
        <v>4.7</v>
      </c>
      <c r="P35" s="1">
        <v>7.6</v>
      </c>
      <c r="Q35" s="1">
        <v>9.6</v>
      </c>
      <c r="R35" s="1">
        <v>11.3</v>
      </c>
      <c r="S35" s="1">
        <v>11.1</v>
      </c>
      <c r="T35" s="1">
        <v>11</v>
      </c>
      <c r="U35" s="1">
        <v>10.9</v>
      </c>
      <c r="V35" s="1">
        <v>10.7</v>
      </c>
      <c r="W35" s="1">
        <v>10.6</v>
      </c>
      <c r="Y35" s="1"/>
      <c r="Z35" s="16" t="s">
        <v>391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1.8</v>
      </c>
      <c r="AM35" s="1">
        <v>3.6</v>
      </c>
      <c r="AN35" s="1">
        <v>5.3</v>
      </c>
      <c r="AO35" s="1">
        <v>7</v>
      </c>
      <c r="AP35" s="1">
        <v>8.5</v>
      </c>
      <c r="AQ35" s="1">
        <v>8.4</v>
      </c>
      <c r="AR35" s="1">
        <v>8.3</v>
      </c>
      <c r="AS35" s="1">
        <v>8.1</v>
      </c>
      <c r="AT35" s="1">
        <v>8</v>
      </c>
      <c r="AU35" s="1">
        <v>7.9</v>
      </c>
      <c r="AW35" s="1"/>
      <c r="AX35" s="16" t="s">
        <v>391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2</v>
      </c>
      <c r="BK35" s="1">
        <v>3.6</v>
      </c>
      <c r="BL35" s="1">
        <v>5.3</v>
      </c>
      <c r="BM35" s="1">
        <v>7</v>
      </c>
      <c r="BN35" s="1">
        <v>9.7</v>
      </c>
      <c r="BO35" s="1">
        <v>9.6</v>
      </c>
      <c r="BP35" s="1">
        <v>9.4</v>
      </c>
      <c r="BQ35" s="1">
        <v>9.2</v>
      </c>
      <c r="BR35" s="1">
        <v>9.1</v>
      </c>
      <c r="BS35" s="1">
        <v>9</v>
      </c>
      <c r="BU35" s="1"/>
      <c r="BV35" s="16" t="s">
        <v>391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2</v>
      </c>
      <c r="CI35" s="1">
        <v>3.9</v>
      </c>
      <c r="CJ35" s="1">
        <v>6.1</v>
      </c>
      <c r="CK35" s="1">
        <v>7.9</v>
      </c>
      <c r="CL35" s="1">
        <v>10.1</v>
      </c>
      <c r="CM35" s="1">
        <v>9.9</v>
      </c>
      <c r="CN35" s="1">
        <v>9.7</v>
      </c>
      <c r="CO35" s="1">
        <v>9.6</v>
      </c>
      <c r="CP35" s="1">
        <v>9.4</v>
      </c>
      <c r="CQ35" s="1">
        <v>9.2</v>
      </c>
      <c r="CS35" s="1"/>
      <c r="CT35" s="16" t="s">
        <v>391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2.7</v>
      </c>
      <c r="DG35" s="1">
        <v>6.2</v>
      </c>
      <c r="DH35" s="1">
        <v>9.7</v>
      </c>
      <c r="DI35" s="1">
        <v>13.4</v>
      </c>
      <c r="DJ35" s="1">
        <v>16.5</v>
      </c>
      <c r="DK35" s="1">
        <v>16.1</v>
      </c>
      <c r="DL35" s="1">
        <v>15.9</v>
      </c>
      <c r="DM35" s="1">
        <v>15.6</v>
      </c>
      <c r="DN35" s="1">
        <v>15.4</v>
      </c>
      <c r="DO35" s="1">
        <v>15.3</v>
      </c>
      <c r="DQ35" s="1"/>
      <c r="DR35" s="16" t="s">
        <v>391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1.5</v>
      </c>
      <c r="EE35" s="1">
        <v>3.3</v>
      </c>
      <c r="EF35" s="1">
        <v>5.8</v>
      </c>
      <c r="EG35" s="1">
        <v>8.5</v>
      </c>
      <c r="EH35" s="1">
        <v>11.8</v>
      </c>
      <c r="EI35" s="1">
        <v>11.4</v>
      </c>
      <c r="EJ35" s="1">
        <v>11.2</v>
      </c>
      <c r="EK35" s="1">
        <v>11</v>
      </c>
      <c r="EL35" s="1">
        <v>10.8</v>
      </c>
      <c r="EM35" s="1">
        <v>10.5</v>
      </c>
      <c r="EO35" s="1"/>
      <c r="EP35" s="16" t="s">
        <v>391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2</v>
      </c>
      <c r="FC35" s="1">
        <v>4.3</v>
      </c>
      <c r="FD35" s="1">
        <v>6.7</v>
      </c>
      <c r="FE35" s="1">
        <v>9</v>
      </c>
      <c r="FF35" s="1">
        <v>11.1</v>
      </c>
      <c r="FG35" s="1">
        <v>10.9</v>
      </c>
      <c r="FH35" s="1">
        <v>10.7</v>
      </c>
      <c r="FI35" s="1">
        <v>10.4</v>
      </c>
      <c r="FJ35" s="1">
        <v>10.1</v>
      </c>
      <c r="FK35" s="1">
        <v>9.8</v>
      </c>
    </row>
    <row r="36" ht="14.5" spans="1:167">
      <c r="A36" s="1"/>
      <c r="B36" s="16" t="s">
        <v>392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2.2</v>
      </c>
      <c r="T36" s="1">
        <v>3.9</v>
      </c>
      <c r="U36" s="1">
        <v>5.9</v>
      </c>
      <c r="V36" s="1">
        <v>7.8</v>
      </c>
      <c r="W36" s="1">
        <v>9.9</v>
      </c>
      <c r="Y36" s="1"/>
      <c r="Z36" s="16" t="s">
        <v>392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1.7</v>
      </c>
      <c r="AR36" s="1">
        <v>3.5</v>
      </c>
      <c r="AS36" s="1">
        <v>5.4</v>
      </c>
      <c r="AT36" s="1">
        <v>7.3</v>
      </c>
      <c r="AU36" s="1">
        <v>9.2</v>
      </c>
      <c r="AW36" s="1"/>
      <c r="AX36" s="16" t="s">
        <v>392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2</v>
      </c>
      <c r="BP36" s="1">
        <v>3.9</v>
      </c>
      <c r="BQ36" s="1">
        <v>5.9</v>
      </c>
      <c r="BR36" s="1">
        <v>7.5</v>
      </c>
      <c r="BS36" s="1">
        <v>9.5</v>
      </c>
      <c r="BU36" s="1"/>
      <c r="BV36" s="16" t="s">
        <v>392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2.7</v>
      </c>
      <c r="CN36" s="1">
        <v>4.9</v>
      </c>
      <c r="CO36" s="1">
        <v>7.2</v>
      </c>
      <c r="CP36" s="1">
        <v>9.4</v>
      </c>
      <c r="CQ36" s="1">
        <v>11.8</v>
      </c>
      <c r="CS36" s="1"/>
      <c r="CT36" s="16" t="s">
        <v>392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3.6</v>
      </c>
      <c r="DL36" s="1">
        <v>5.7</v>
      </c>
      <c r="DM36" s="1">
        <v>8</v>
      </c>
      <c r="DN36" s="1">
        <v>10</v>
      </c>
      <c r="DO36" s="1">
        <v>11.5</v>
      </c>
      <c r="DQ36" s="1"/>
      <c r="DR36" s="16" t="s">
        <v>392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4.1</v>
      </c>
      <c r="EJ36" s="1">
        <v>6.3</v>
      </c>
      <c r="EK36" s="1">
        <v>7.8</v>
      </c>
      <c r="EL36" s="1">
        <v>10.2</v>
      </c>
      <c r="EM36" s="1">
        <v>12.4</v>
      </c>
      <c r="EO36" s="1"/>
      <c r="EP36" s="16" t="s">
        <v>392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2.4</v>
      </c>
      <c r="FH36" s="1">
        <v>5.1</v>
      </c>
      <c r="FI36" s="1">
        <v>8.2</v>
      </c>
      <c r="FJ36" s="1">
        <v>11.4</v>
      </c>
      <c r="FK36" s="1">
        <v>14.6</v>
      </c>
    </row>
    <row r="37" ht="14.5" spans="1:16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</row>
    <row r="38" ht="14.5" spans="1:16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</row>
    <row r="39" ht="91" spans="1:167">
      <c r="A39" s="1"/>
      <c r="B39" s="13" t="s">
        <v>473</v>
      </c>
      <c r="C39" s="7">
        <v>35.7</v>
      </c>
      <c r="D39" s="7">
        <v>36</v>
      </c>
      <c r="E39" s="7">
        <v>36.4</v>
      </c>
      <c r="F39" s="7">
        <v>36.9</v>
      </c>
      <c r="G39" s="7">
        <v>37.3</v>
      </c>
      <c r="H39" s="7">
        <v>37.7</v>
      </c>
      <c r="I39" s="7">
        <v>38.1</v>
      </c>
      <c r="J39" s="7">
        <v>38.4</v>
      </c>
      <c r="K39" s="7">
        <v>38.8</v>
      </c>
      <c r="L39" s="7">
        <v>39.1</v>
      </c>
      <c r="M39" s="7">
        <v>39.4</v>
      </c>
      <c r="N39" s="7">
        <v>39.7</v>
      </c>
      <c r="O39" s="7">
        <v>39.9</v>
      </c>
      <c r="P39" s="7">
        <v>40.1</v>
      </c>
      <c r="Q39" s="7">
        <v>40.3</v>
      </c>
      <c r="R39" s="7">
        <v>40.5</v>
      </c>
      <c r="S39" s="7">
        <v>40.6</v>
      </c>
      <c r="T39" s="7">
        <v>40.8</v>
      </c>
      <c r="U39" s="7">
        <v>41</v>
      </c>
      <c r="V39" s="7">
        <v>41.2</v>
      </c>
      <c r="W39" s="7">
        <v>41.4</v>
      </c>
      <c r="Y39" s="7"/>
      <c r="Z39" s="13" t="s">
        <v>474</v>
      </c>
      <c r="AA39" s="7">
        <v>40.4</v>
      </c>
      <c r="AB39" s="7">
        <v>40.3</v>
      </c>
      <c r="AC39" s="7">
        <v>40.5</v>
      </c>
      <c r="AD39" s="7">
        <v>40.8</v>
      </c>
      <c r="AE39" s="7">
        <v>41.3</v>
      </c>
      <c r="AF39" s="7">
        <v>41.6</v>
      </c>
      <c r="AG39" s="7">
        <v>42</v>
      </c>
      <c r="AH39" s="7">
        <v>42.4</v>
      </c>
      <c r="AI39" s="7">
        <v>42.8</v>
      </c>
      <c r="AJ39" s="7">
        <v>43.2</v>
      </c>
      <c r="AK39" s="7">
        <v>43.6</v>
      </c>
      <c r="AL39" s="7">
        <v>43.9</v>
      </c>
      <c r="AM39" s="7">
        <v>44.2</v>
      </c>
      <c r="AN39" s="7">
        <v>44.4</v>
      </c>
      <c r="AO39" s="7">
        <v>44.6</v>
      </c>
      <c r="AP39" s="7">
        <v>44.8</v>
      </c>
      <c r="AQ39" s="7">
        <v>44.9</v>
      </c>
      <c r="AR39" s="7">
        <v>45.1</v>
      </c>
      <c r="AS39" s="7">
        <v>45.2</v>
      </c>
      <c r="AT39" s="7">
        <v>45.3</v>
      </c>
      <c r="AU39" s="7">
        <v>45.4</v>
      </c>
      <c r="AW39" s="7"/>
      <c r="AX39" s="13" t="s">
        <v>474</v>
      </c>
      <c r="AY39" s="7">
        <v>24.9</v>
      </c>
      <c r="AZ39" s="7">
        <v>24.8</v>
      </c>
      <c r="BA39" s="7">
        <v>24.9</v>
      </c>
      <c r="BB39" s="7">
        <v>25</v>
      </c>
      <c r="BC39" s="7">
        <v>25.2</v>
      </c>
      <c r="BD39" s="7">
        <v>25.4</v>
      </c>
      <c r="BE39" s="7">
        <v>25.5</v>
      </c>
      <c r="BF39" s="7">
        <v>25.6</v>
      </c>
      <c r="BG39" s="7">
        <v>25.7</v>
      </c>
      <c r="BH39" s="7">
        <v>25.8</v>
      </c>
      <c r="BI39" s="7">
        <v>25.8</v>
      </c>
      <c r="BJ39" s="7">
        <v>25.9</v>
      </c>
      <c r="BK39" s="7">
        <v>26</v>
      </c>
      <c r="BL39" s="7">
        <v>26.1</v>
      </c>
      <c r="BM39" s="7">
        <v>26.2</v>
      </c>
      <c r="BN39" s="7">
        <v>26.3</v>
      </c>
      <c r="BO39" s="7">
        <v>26.4</v>
      </c>
      <c r="BP39" s="7">
        <v>26.5</v>
      </c>
      <c r="BQ39" s="7">
        <v>26.6</v>
      </c>
      <c r="BR39" s="7">
        <v>26.7</v>
      </c>
      <c r="BS39" s="7">
        <v>26.8</v>
      </c>
      <c r="BU39" s="7"/>
      <c r="BV39" s="13" t="s">
        <v>474</v>
      </c>
      <c r="BW39" s="7">
        <v>10.1</v>
      </c>
      <c r="BX39" s="7">
        <v>10.2</v>
      </c>
      <c r="BY39" s="7">
        <v>10.3</v>
      </c>
      <c r="BZ39" s="7">
        <v>10.4</v>
      </c>
      <c r="CA39" s="7">
        <v>10.5</v>
      </c>
      <c r="CB39" s="7">
        <v>10.6</v>
      </c>
      <c r="CC39" s="7">
        <v>10.7</v>
      </c>
      <c r="CD39" s="7">
        <v>10.8</v>
      </c>
      <c r="CE39" s="7">
        <v>10.9</v>
      </c>
      <c r="CF39" s="7">
        <v>11</v>
      </c>
      <c r="CG39" s="7">
        <v>11.1</v>
      </c>
      <c r="CH39" s="7">
        <v>11.2</v>
      </c>
      <c r="CI39" s="7">
        <v>11.3</v>
      </c>
      <c r="CJ39" s="7">
        <v>11.4</v>
      </c>
      <c r="CK39" s="7">
        <v>11.4</v>
      </c>
      <c r="CL39" s="7">
        <v>11.5</v>
      </c>
      <c r="CM39" s="7">
        <v>11.6</v>
      </c>
      <c r="CN39" s="7">
        <v>11.6</v>
      </c>
      <c r="CO39" s="7">
        <v>11.7</v>
      </c>
      <c r="CP39" s="7">
        <v>11.8</v>
      </c>
      <c r="CQ39" s="7">
        <v>11.8</v>
      </c>
      <c r="CS39" s="7"/>
      <c r="CT39" s="13" t="s">
        <v>474</v>
      </c>
      <c r="CU39" s="7">
        <v>11.6</v>
      </c>
      <c r="CV39" s="7">
        <v>11.6</v>
      </c>
      <c r="CW39" s="7">
        <v>11.7</v>
      </c>
      <c r="CX39" s="7">
        <v>11.7</v>
      </c>
      <c r="CY39" s="7">
        <v>11.8</v>
      </c>
      <c r="CZ39" s="7">
        <v>11.9</v>
      </c>
      <c r="DA39" s="7">
        <v>11.9</v>
      </c>
      <c r="DB39" s="7">
        <v>12.1</v>
      </c>
      <c r="DC39" s="7">
        <v>12.2</v>
      </c>
      <c r="DD39" s="7">
        <v>12.3</v>
      </c>
      <c r="DE39" s="7">
        <v>12.4</v>
      </c>
      <c r="DF39" s="7">
        <v>12.6</v>
      </c>
      <c r="DG39" s="7">
        <v>12.7</v>
      </c>
      <c r="DH39" s="7">
        <v>12.8</v>
      </c>
      <c r="DI39" s="7">
        <v>12.9</v>
      </c>
      <c r="DJ39" s="7">
        <v>13</v>
      </c>
      <c r="DK39" s="7">
        <v>13.1</v>
      </c>
      <c r="DL39" s="7">
        <v>13.2</v>
      </c>
      <c r="DM39" s="7">
        <v>13.3</v>
      </c>
      <c r="DN39" s="7">
        <v>13.3</v>
      </c>
      <c r="DO39" s="7">
        <v>13.3</v>
      </c>
      <c r="DQ39" s="7"/>
      <c r="DR39" s="13" t="s">
        <v>474</v>
      </c>
      <c r="DS39" s="7">
        <v>48</v>
      </c>
      <c r="DT39" s="7">
        <v>48.8</v>
      </c>
      <c r="DU39" s="7">
        <v>50</v>
      </c>
      <c r="DV39" s="7">
        <v>51.4</v>
      </c>
      <c r="DW39" s="7">
        <v>52.6</v>
      </c>
      <c r="DX39" s="7">
        <v>54.1</v>
      </c>
      <c r="DY39" s="7">
        <v>55.6</v>
      </c>
      <c r="DZ39" s="7">
        <v>57.2</v>
      </c>
      <c r="EA39" s="7">
        <v>58.5</v>
      </c>
      <c r="EB39" s="7">
        <v>59.3</v>
      </c>
      <c r="EC39" s="7">
        <v>60.3</v>
      </c>
      <c r="ED39" s="7">
        <v>61.1</v>
      </c>
      <c r="EE39" s="7">
        <v>62</v>
      </c>
      <c r="EF39" s="7">
        <v>62.9</v>
      </c>
      <c r="EG39" s="7">
        <v>63.9</v>
      </c>
      <c r="EH39" s="7">
        <v>64.9</v>
      </c>
      <c r="EI39" s="7">
        <v>65.6</v>
      </c>
      <c r="EJ39" s="7">
        <v>66.2</v>
      </c>
      <c r="EK39" s="7">
        <v>66.9</v>
      </c>
      <c r="EL39" s="7">
        <v>67.5</v>
      </c>
      <c r="EM39" s="7">
        <v>68</v>
      </c>
      <c r="EO39" s="1"/>
      <c r="EP39" s="13" t="s">
        <v>473</v>
      </c>
      <c r="EQ39" s="7">
        <v>64</v>
      </c>
      <c r="ER39" s="7">
        <v>64.4</v>
      </c>
      <c r="ES39" s="7">
        <v>64.9</v>
      </c>
      <c r="ET39" s="7">
        <v>65.5</v>
      </c>
      <c r="EU39" s="7">
        <v>66.2</v>
      </c>
      <c r="EV39" s="7">
        <v>66.9</v>
      </c>
      <c r="EW39" s="7">
        <v>67.7</v>
      </c>
      <c r="EX39" s="7">
        <v>68.9</v>
      </c>
      <c r="EY39" s="7">
        <v>69.5</v>
      </c>
      <c r="EZ39" s="7">
        <v>71.3</v>
      </c>
      <c r="FA39" s="7">
        <v>71.9</v>
      </c>
      <c r="FB39" s="7">
        <v>72.3</v>
      </c>
      <c r="FC39" s="7">
        <v>72.7</v>
      </c>
      <c r="FD39" s="7">
        <v>73.2</v>
      </c>
      <c r="FE39" s="7">
        <v>73.6</v>
      </c>
      <c r="FF39" s="7">
        <v>74</v>
      </c>
      <c r="FG39" s="7">
        <v>74.4</v>
      </c>
      <c r="FH39" s="7">
        <v>75.7</v>
      </c>
      <c r="FI39" s="7">
        <v>76.9</v>
      </c>
      <c r="FJ39" s="7">
        <v>78.1</v>
      </c>
      <c r="FK39" s="7">
        <v>78.9</v>
      </c>
    </row>
    <row r="40" ht="14.5" spans="1:167">
      <c r="A40" s="7"/>
      <c r="B40" s="9" t="s">
        <v>468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Y40" s="1"/>
      <c r="Z40" s="9" t="s">
        <v>468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1"/>
      <c r="AX40" s="9" t="s">
        <v>468</v>
      </c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U40" s="1"/>
      <c r="BV40" s="9" t="s">
        <v>468</v>
      </c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S40" s="1"/>
      <c r="CT40" s="9" t="s">
        <v>468</v>
      </c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Q40" s="1"/>
      <c r="DR40" s="9" t="s">
        <v>468</v>
      </c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O40" s="7"/>
      <c r="EP40" s="9" t="s">
        <v>468</v>
      </c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</row>
    <row r="41" ht="14.5" spans="1:167">
      <c r="A41" s="1"/>
      <c r="B41" s="10" t="s">
        <v>383</v>
      </c>
      <c r="C41" s="1">
        <v>7.6</v>
      </c>
      <c r="D41" s="1">
        <v>7.5</v>
      </c>
      <c r="E41" s="1">
        <v>7.4</v>
      </c>
      <c r="F41" s="1">
        <v>7.3</v>
      </c>
      <c r="G41" s="1">
        <v>7.2</v>
      </c>
      <c r="H41" s="1">
        <v>7.1</v>
      </c>
      <c r="I41" s="1">
        <v>7</v>
      </c>
      <c r="J41" s="1">
        <v>6.9</v>
      </c>
      <c r="K41" s="1">
        <v>6.8</v>
      </c>
      <c r="L41" s="1">
        <v>6.7</v>
      </c>
      <c r="M41" s="1">
        <v>6.6</v>
      </c>
      <c r="N41" s="1">
        <v>6.5</v>
      </c>
      <c r="O41" s="1">
        <v>6.4</v>
      </c>
      <c r="P41" s="1">
        <v>6.3</v>
      </c>
      <c r="Q41" s="1">
        <v>6.2</v>
      </c>
      <c r="R41" s="1">
        <v>6.1</v>
      </c>
      <c r="S41" s="1">
        <v>6</v>
      </c>
      <c r="T41" s="1">
        <v>5.9</v>
      </c>
      <c r="U41" s="1">
        <v>5.8</v>
      </c>
      <c r="V41" s="1">
        <v>5.7</v>
      </c>
      <c r="W41" s="1">
        <v>5.7</v>
      </c>
      <c r="Y41" s="1"/>
      <c r="Z41" s="16" t="s">
        <v>383</v>
      </c>
      <c r="AA41" s="1">
        <v>8.4</v>
      </c>
      <c r="AB41" s="1">
        <v>8.3</v>
      </c>
      <c r="AC41" s="1">
        <v>8.2</v>
      </c>
      <c r="AD41" s="1">
        <v>8.1</v>
      </c>
      <c r="AE41" s="1">
        <v>8</v>
      </c>
      <c r="AF41" s="1">
        <v>8</v>
      </c>
      <c r="AG41" s="1">
        <v>7.9</v>
      </c>
      <c r="AH41" s="1">
        <v>7.9</v>
      </c>
      <c r="AI41" s="1">
        <v>7.8</v>
      </c>
      <c r="AJ41" s="1">
        <v>7.7</v>
      </c>
      <c r="AK41" s="1">
        <v>7.7</v>
      </c>
      <c r="AL41" s="1">
        <v>7.6</v>
      </c>
      <c r="AM41" s="1">
        <v>7.6</v>
      </c>
      <c r="AN41" s="1">
        <v>7.5</v>
      </c>
      <c r="AO41" s="1">
        <v>7.5</v>
      </c>
      <c r="AP41" s="1">
        <v>7.4</v>
      </c>
      <c r="AQ41" s="1">
        <v>7.4</v>
      </c>
      <c r="AR41" s="1">
        <v>7.3</v>
      </c>
      <c r="AS41" s="1">
        <v>7.3</v>
      </c>
      <c r="AT41" s="1">
        <v>7.2</v>
      </c>
      <c r="AU41" s="1">
        <v>7.1</v>
      </c>
      <c r="AW41" s="1"/>
      <c r="AX41" s="16" t="s">
        <v>383</v>
      </c>
      <c r="AY41" s="1">
        <v>3.5</v>
      </c>
      <c r="AZ41" s="1">
        <v>3.4</v>
      </c>
      <c r="BA41" s="1">
        <v>3.3</v>
      </c>
      <c r="BB41" s="1">
        <v>3.2</v>
      </c>
      <c r="BC41" s="1">
        <v>3.1</v>
      </c>
      <c r="BD41" s="1">
        <v>3.1</v>
      </c>
      <c r="BE41" s="1">
        <v>3</v>
      </c>
      <c r="BF41" s="1">
        <v>3</v>
      </c>
      <c r="BG41" s="1">
        <v>3</v>
      </c>
      <c r="BH41" s="1">
        <v>2.9</v>
      </c>
      <c r="BI41" s="1">
        <v>2.9</v>
      </c>
      <c r="BJ41" s="1">
        <v>2.9</v>
      </c>
      <c r="BK41" s="1">
        <v>2.9</v>
      </c>
      <c r="BL41" s="1">
        <v>2.8</v>
      </c>
      <c r="BM41" s="1">
        <v>2.8</v>
      </c>
      <c r="BN41" s="1">
        <v>2.8</v>
      </c>
      <c r="BO41" s="1">
        <v>2.8</v>
      </c>
      <c r="BP41" s="1">
        <v>2.7</v>
      </c>
      <c r="BQ41" s="1">
        <v>2.7</v>
      </c>
      <c r="BR41" s="1">
        <v>2.7</v>
      </c>
      <c r="BS41" s="1">
        <v>2.7</v>
      </c>
      <c r="BU41" s="1"/>
      <c r="BV41" s="16" t="s">
        <v>383</v>
      </c>
      <c r="BW41" s="1">
        <v>1.7</v>
      </c>
      <c r="BX41" s="1">
        <v>1.6</v>
      </c>
      <c r="BY41" s="1">
        <v>1.6</v>
      </c>
      <c r="BZ41" s="1">
        <v>1.5</v>
      </c>
      <c r="CA41" s="1">
        <v>1.5</v>
      </c>
      <c r="CB41" s="1">
        <v>1.5</v>
      </c>
      <c r="CC41" s="1">
        <v>1.4</v>
      </c>
      <c r="CD41" s="1">
        <v>1.4</v>
      </c>
      <c r="CE41" s="1">
        <v>1.3</v>
      </c>
      <c r="CF41" s="1">
        <v>1.3</v>
      </c>
      <c r="CG41" s="1">
        <v>1.3</v>
      </c>
      <c r="CH41" s="1">
        <v>1.2</v>
      </c>
      <c r="CI41" s="1">
        <v>1.2</v>
      </c>
      <c r="CJ41" s="1">
        <v>1.2</v>
      </c>
      <c r="CK41" s="1">
        <v>1.1</v>
      </c>
      <c r="CL41" s="1">
        <v>1.1</v>
      </c>
      <c r="CM41" s="1">
        <v>1.1</v>
      </c>
      <c r="CN41" s="1">
        <v>1</v>
      </c>
      <c r="CO41" s="1">
        <v>1</v>
      </c>
      <c r="CP41" s="1">
        <v>1</v>
      </c>
      <c r="CQ41" s="1">
        <v>0.9</v>
      </c>
      <c r="CS41" s="1"/>
      <c r="CT41" s="16" t="s">
        <v>383</v>
      </c>
      <c r="CU41" s="1">
        <v>2.4</v>
      </c>
      <c r="CV41" s="1">
        <v>2.3</v>
      </c>
      <c r="CW41" s="1">
        <v>2.3</v>
      </c>
      <c r="CX41" s="1">
        <v>2.2</v>
      </c>
      <c r="CY41" s="1">
        <v>2.2</v>
      </c>
      <c r="CZ41" s="1">
        <v>2.1</v>
      </c>
      <c r="DA41" s="1">
        <v>2.1</v>
      </c>
      <c r="DB41" s="1">
        <v>2.1</v>
      </c>
      <c r="DC41" s="1">
        <v>2</v>
      </c>
      <c r="DD41" s="1">
        <v>2</v>
      </c>
      <c r="DE41" s="1">
        <v>1.9</v>
      </c>
      <c r="DF41" s="1">
        <v>1.9</v>
      </c>
      <c r="DG41" s="1">
        <v>1.8</v>
      </c>
      <c r="DH41" s="1">
        <v>1.8</v>
      </c>
      <c r="DI41" s="1">
        <v>1.8</v>
      </c>
      <c r="DJ41" s="1">
        <v>1.7</v>
      </c>
      <c r="DK41" s="1">
        <v>1.7</v>
      </c>
      <c r="DL41" s="1">
        <v>1.6</v>
      </c>
      <c r="DM41" s="1">
        <v>1.6</v>
      </c>
      <c r="DN41" s="1">
        <v>1.6</v>
      </c>
      <c r="DO41" s="1">
        <v>1.5</v>
      </c>
      <c r="DQ41" s="1"/>
      <c r="DR41" s="16" t="s">
        <v>383</v>
      </c>
      <c r="DS41" s="1">
        <v>3.3</v>
      </c>
      <c r="DT41" s="1">
        <v>3.3</v>
      </c>
      <c r="DU41" s="1">
        <v>3.2</v>
      </c>
      <c r="DV41" s="1">
        <v>3.2</v>
      </c>
      <c r="DW41" s="1">
        <v>3.1</v>
      </c>
      <c r="DX41" s="1">
        <v>3</v>
      </c>
      <c r="DY41" s="1">
        <v>3</v>
      </c>
      <c r="DZ41" s="1">
        <v>2.9</v>
      </c>
      <c r="EA41" s="1">
        <v>2.9</v>
      </c>
      <c r="EB41" s="1">
        <v>2.8</v>
      </c>
      <c r="EC41" s="1">
        <v>2.8</v>
      </c>
      <c r="ED41" s="1">
        <v>2.7</v>
      </c>
      <c r="EE41" s="1">
        <v>2.7</v>
      </c>
      <c r="EF41" s="1">
        <v>2.6</v>
      </c>
      <c r="EG41" s="1">
        <v>2.6</v>
      </c>
      <c r="EH41" s="1">
        <v>2.6</v>
      </c>
      <c r="EI41" s="1">
        <v>2.5</v>
      </c>
      <c r="EJ41" s="1">
        <v>2.5</v>
      </c>
      <c r="EK41" s="1">
        <v>2.4</v>
      </c>
      <c r="EL41" s="1">
        <v>2.4</v>
      </c>
      <c r="EM41" s="1">
        <v>2.3</v>
      </c>
      <c r="EO41" s="1"/>
      <c r="EP41" s="10" t="s">
        <v>383</v>
      </c>
      <c r="EQ41" s="1">
        <v>5.2</v>
      </c>
      <c r="ER41" s="1">
        <v>5</v>
      </c>
      <c r="ES41" s="1">
        <v>4.9</v>
      </c>
      <c r="ET41" s="1">
        <v>4.8</v>
      </c>
      <c r="EU41" s="1">
        <v>4.7</v>
      </c>
      <c r="EV41" s="1">
        <v>4.6</v>
      </c>
      <c r="EW41" s="1">
        <v>4.5</v>
      </c>
      <c r="EX41" s="1">
        <v>4.4</v>
      </c>
      <c r="EY41" s="1">
        <v>4.3</v>
      </c>
      <c r="EZ41" s="1">
        <v>4.3</v>
      </c>
      <c r="FA41" s="1">
        <v>4.2</v>
      </c>
      <c r="FB41" s="1">
        <v>4.1</v>
      </c>
      <c r="FC41" s="1">
        <v>4</v>
      </c>
      <c r="FD41" s="1">
        <v>3.9</v>
      </c>
      <c r="FE41" s="1">
        <v>3.8</v>
      </c>
      <c r="FF41" s="1">
        <v>3.7</v>
      </c>
      <c r="FG41" s="1">
        <v>3.6</v>
      </c>
      <c r="FH41" s="1">
        <v>3.6</v>
      </c>
      <c r="FI41" s="1">
        <v>3.5</v>
      </c>
      <c r="FJ41" s="1">
        <v>3.4</v>
      </c>
      <c r="FK41" s="1">
        <v>3.4</v>
      </c>
    </row>
    <row r="42" ht="14.5" spans="1:167">
      <c r="A42" s="1"/>
      <c r="B42" s="10" t="s">
        <v>384</v>
      </c>
      <c r="C42" s="1">
        <v>3.2</v>
      </c>
      <c r="D42" s="1">
        <v>3.2</v>
      </c>
      <c r="E42" s="1">
        <v>3.2</v>
      </c>
      <c r="F42" s="1">
        <v>3.1</v>
      </c>
      <c r="G42" s="1">
        <v>3.1</v>
      </c>
      <c r="H42" s="1">
        <v>3</v>
      </c>
      <c r="I42" s="1">
        <v>3</v>
      </c>
      <c r="J42" s="1">
        <v>3</v>
      </c>
      <c r="K42" s="1">
        <v>2.9</v>
      </c>
      <c r="L42" s="1">
        <v>2.9</v>
      </c>
      <c r="M42" s="1">
        <v>2.8</v>
      </c>
      <c r="N42" s="1">
        <v>2.8</v>
      </c>
      <c r="O42" s="1">
        <v>2.8</v>
      </c>
      <c r="P42" s="1">
        <v>2.7</v>
      </c>
      <c r="Q42" s="1">
        <v>2.7</v>
      </c>
      <c r="R42" s="1">
        <v>2.7</v>
      </c>
      <c r="S42" s="1">
        <v>2.6</v>
      </c>
      <c r="T42" s="1">
        <v>2.6</v>
      </c>
      <c r="U42" s="1">
        <v>2.6</v>
      </c>
      <c r="V42" s="1">
        <v>2.5</v>
      </c>
      <c r="W42" s="1">
        <v>2.5</v>
      </c>
      <c r="Y42" s="1"/>
      <c r="Z42" s="16" t="s">
        <v>384</v>
      </c>
      <c r="AA42" s="1">
        <v>5.4</v>
      </c>
      <c r="AB42" s="1">
        <v>5.3</v>
      </c>
      <c r="AC42" s="1">
        <v>5.2</v>
      </c>
      <c r="AD42" s="1">
        <v>5.1</v>
      </c>
      <c r="AE42" s="1">
        <v>5.1</v>
      </c>
      <c r="AF42" s="1">
        <v>5</v>
      </c>
      <c r="AG42" s="1">
        <v>5</v>
      </c>
      <c r="AH42" s="1">
        <v>5</v>
      </c>
      <c r="AI42" s="1">
        <v>4.9</v>
      </c>
      <c r="AJ42" s="1">
        <v>4.9</v>
      </c>
      <c r="AK42" s="1">
        <v>4.9</v>
      </c>
      <c r="AL42" s="1">
        <v>4.8</v>
      </c>
      <c r="AM42" s="1">
        <v>4.8</v>
      </c>
      <c r="AN42" s="1">
        <v>4.7</v>
      </c>
      <c r="AO42" s="1">
        <v>4.7</v>
      </c>
      <c r="AP42" s="1">
        <v>4.7</v>
      </c>
      <c r="AQ42" s="1">
        <v>4.6</v>
      </c>
      <c r="AR42" s="1">
        <v>4.6</v>
      </c>
      <c r="AS42" s="1">
        <v>4.6</v>
      </c>
      <c r="AT42" s="1">
        <v>4.5</v>
      </c>
      <c r="AU42" s="1">
        <v>4.5</v>
      </c>
      <c r="AW42" s="1"/>
      <c r="AX42" s="16" t="s">
        <v>384</v>
      </c>
      <c r="AY42" s="1">
        <v>2.7</v>
      </c>
      <c r="AZ42" s="1">
        <v>2.6</v>
      </c>
      <c r="BA42" s="1">
        <v>2.5</v>
      </c>
      <c r="BB42" s="1">
        <v>2.5</v>
      </c>
      <c r="BC42" s="1">
        <v>2.4</v>
      </c>
      <c r="BD42" s="1">
        <v>2.4</v>
      </c>
      <c r="BE42" s="1">
        <v>2.4</v>
      </c>
      <c r="BF42" s="1">
        <v>2.3</v>
      </c>
      <c r="BG42" s="1">
        <v>2.3</v>
      </c>
      <c r="BH42" s="1">
        <v>2.3</v>
      </c>
      <c r="BI42" s="1">
        <v>2.3</v>
      </c>
      <c r="BJ42" s="1">
        <v>2.3</v>
      </c>
      <c r="BK42" s="1">
        <v>2.2</v>
      </c>
      <c r="BL42" s="1">
        <v>2.2</v>
      </c>
      <c r="BM42" s="1">
        <v>2.2</v>
      </c>
      <c r="BN42" s="1">
        <v>2.2</v>
      </c>
      <c r="BO42" s="1">
        <v>2.2</v>
      </c>
      <c r="BP42" s="1">
        <v>2.2</v>
      </c>
      <c r="BQ42" s="1">
        <v>2.1</v>
      </c>
      <c r="BR42" s="1">
        <v>2.1</v>
      </c>
      <c r="BS42" s="1">
        <v>2.1</v>
      </c>
      <c r="BU42" s="1"/>
      <c r="BV42" s="16" t="s">
        <v>384</v>
      </c>
      <c r="BW42" s="1">
        <v>1.7</v>
      </c>
      <c r="BX42" s="1">
        <v>1.7</v>
      </c>
      <c r="BY42" s="1">
        <v>1.7</v>
      </c>
      <c r="BZ42" s="1">
        <v>1.7</v>
      </c>
      <c r="CA42" s="1">
        <v>1.7</v>
      </c>
      <c r="CB42" s="1">
        <v>1.6</v>
      </c>
      <c r="CC42" s="1">
        <v>1.6</v>
      </c>
      <c r="CD42" s="1">
        <v>1.6</v>
      </c>
      <c r="CE42" s="1">
        <v>1.6</v>
      </c>
      <c r="CF42" s="1">
        <v>1.6</v>
      </c>
      <c r="CG42" s="1">
        <v>1.6</v>
      </c>
      <c r="CH42" s="1">
        <v>1.6</v>
      </c>
      <c r="CI42" s="1">
        <v>1.5</v>
      </c>
      <c r="CJ42" s="1">
        <v>1.5</v>
      </c>
      <c r="CK42" s="1">
        <v>1.5</v>
      </c>
      <c r="CL42" s="1">
        <v>1.5</v>
      </c>
      <c r="CM42" s="1">
        <v>1.5</v>
      </c>
      <c r="CN42" s="1">
        <v>1.5</v>
      </c>
      <c r="CO42" s="1">
        <v>1.5</v>
      </c>
      <c r="CP42" s="1">
        <v>1.4</v>
      </c>
      <c r="CQ42" s="1">
        <v>1.4</v>
      </c>
      <c r="CS42" s="1"/>
      <c r="CT42" s="16" t="s">
        <v>384</v>
      </c>
      <c r="CU42" s="1">
        <v>1.9</v>
      </c>
      <c r="CV42" s="1">
        <v>1.9</v>
      </c>
      <c r="CW42" s="1">
        <v>1.8</v>
      </c>
      <c r="CX42" s="1">
        <v>1.8</v>
      </c>
      <c r="CY42" s="1">
        <v>1.8</v>
      </c>
      <c r="CZ42" s="1">
        <v>1.8</v>
      </c>
      <c r="DA42" s="1">
        <v>1.8</v>
      </c>
      <c r="DB42" s="1">
        <v>1.7</v>
      </c>
      <c r="DC42" s="1">
        <v>1.7</v>
      </c>
      <c r="DD42" s="1">
        <v>1.7</v>
      </c>
      <c r="DE42" s="1">
        <v>1.7</v>
      </c>
      <c r="DF42" s="1">
        <v>1.6</v>
      </c>
      <c r="DG42" s="1">
        <v>1.6</v>
      </c>
      <c r="DH42" s="1">
        <v>1.6</v>
      </c>
      <c r="DI42" s="1">
        <v>1.6</v>
      </c>
      <c r="DJ42" s="1">
        <v>1.6</v>
      </c>
      <c r="DK42" s="1">
        <v>1.6</v>
      </c>
      <c r="DL42" s="1">
        <v>1.5</v>
      </c>
      <c r="DM42" s="1">
        <v>1.5</v>
      </c>
      <c r="DN42" s="1">
        <v>1.5</v>
      </c>
      <c r="DO42" s="1">
        <v>1.5</v>
      </c>
      <c r="DQ42" s="1"/>
      <c r="DR42" s="16" t="s">
        <v>384</v>
      </c>
      <c r="DS42" s="1">
        <v>4.7</v>
      </c>
      <c r="DT42" s="1">
        <v>4.7</v>
      </c>
      <c r="DU42" s="1">
        <v>4.6</v>
      </c>
      <c r="DV42" s="1">
        <v>4.6</v>
      </c>
      <c r="DW42" s="1">
        <v>4.6</v>
      </c>
      <c r="DX42" s="1">
        <v>4.5</v>
      </c>
      <c r="DY42" s="1">
        <v>4.5</v>
      </c>
      <c r="DZ42" s="1">
        <v>4.5</v>
      </c>
      <c r="EA42" s="1">
        <v>4.5</v>
      </c>
      <c r="EB42" s="1">
        <v>4.4</v>
      </c>
      <c r="EC42" s="1">
        <v>4.4</v>
      </c>
      <c r="ED42" s="1">
        <v>4.4</v>
      </c>
      <c r="EE42" s="1">
        <v>4.3</v>
      </c>
      <c r="EF42" s="1">
        <v>4.3</v>
      </c>
      <c r="EG42" s="1">
        <v>4.3</v>
      </c>
      <c r="EH42" s="1">
        <v>4.2</v>
      </c>
      <c r="EI42" s="1">
        <v>4.2</v>
      </c>
      <c r="EJ42" s="1">
        <v>4.2</v>
      </c>
      <c r="EK42" s="1">
        <v>4.2</v>
      </c>
      <c r="EL42" s="1">
        <v>4.1</v>
      </c>
      <c r="EM42" s="1">
        <v>4.1</v>
      </c>
      <c r="EO42" s="1"/>
      <c r="EP42" s="10" t="s">
        <v>384</v>
      </c>
      <c r="EQ42" s="1">
        <v>5.4</v>
      </c>
      <c r="ER42" s="1">
        <v>5.3</v>
      </c>
      <c r="ES42" s="1">
        <v>5.2</v>
      </c>
      <c r="ET42" s="1">
        <v>5.1</v>
      </c>
      <c r="EU42" s="1">
        <v>5.1</v>
      </c>
      <c r="EV42" s="1">
        <v>5</v>
      </c>
      <c r="EW42" s="1">
        <v>4.9</v>
      </c>
      <c r="EX42" s="1">
        <v>4.8</v>
      </c>
      <c r="EY42" s="1">
        <v>4.8</v>
      </c>
      <c r="EZ42" s="1">
        <v>4.7</v>
      </c>
      <c r="FA42" s="1">
        <v>4.7</v>
      </c>
      <c r="FB42" s="1">
        <v>4.6</v>
      </c>
      <c r="FC42" s="1">
        <v>4.5</v>
      </c>
      <c r="FD42" s="1">
        <v>4.4</v>
      </c>
      <c r="FE42" s="1">
        <v>4.4</v>
      </c>
      <c r="FF42" s="1">
        <v>4.3</v>
      </c>
      <c r="FG42" s="1">
        <v>4.2</v>
      </c>
      <c r="FH42" s="1">
        <v>4.2</v>
      </c>
      <c r="FI42" s="1">
        <v>4.1</v>
      </c>
      <c r="FJ42" s="1">
        <v>4.1</v>
      </c>
      <c r="FK42" s="1">
        <v>4</v>
      </c>
    </row>
    <row r="43" ht="14.5" spans="1:167">
      <c r="A43" s="1"/>
      <c r="B43" s="10" t="s">
        <v>385</v>
      </c>
      <c r="C43" s="1">
        <v>6.1</v>
      </c>
      <c r="D43" s="1">
        <v>6</v>
      </c>
      <c r="E43" s="1">
        <v>5.9</v>
      </c>
      <c r="F43" s="1">
        <v>5.8</v>
      </c>
      <c r="G43" s="1">
        <v>5.7</v>
      </c>
      <c r="H43" s="1">
        <v>5.6</v>
      </c>
      <c r="I43" s="1">
        <v>5.5</v>
      </c>
      <c r="J43" s="1">
        <v>5.5</v>
      </c>
      <c r="K43" s="1">
        <v>5.4</v>
      </c>
      <c r="L43" s="1">
        <v>5.3</v>
      </c>
      <c r="M43" s="1">
        <v>5.2</v>
      </c>
      <c r="N43" s="1">
        <v>5.1</v>
      </c>
      <c r="O43" s="1">
        <v>5</v>
      </c>
      <c r="P43" s="1">
        <v>4.9</v>
      </c>
      <c r="Q43" s="1">
        <v>4.8</v>
      </c>
      <c r="R43" s="1">
        <v>4.7</v>
      </c>
      <c r="S43" s="1">
        <v>4.7</v>
      </c>
      <c r="T43" s="1">
        <v>4.6</v>
      </c>
      <c r="U43" s="1">
        <v>4.5</v>
      </c>
      <c r="V43" s="1">
        <v>4.4</v>
      </c>
      <c r="W43" s="1">
        <v>4.4</v>
      </c>
      <c r="Y43" s="1"/>
      <c r="Z43" s="16" t="s">
        <v>385</v>
      </c>
      <c r="AA43" s="1">
        <v>10.5</v>
      </c>
      <c r="AB43" s="1">
        <v>10.3</v>
      </c>
      <c r="AC43" s="1">
        <v>10.2</v>
      </c>
      <c r="AD43" s="1">
        <v>10.1</v>
      </c>
      <c r="AE43" s="1">
        <v>10</v>
      </c>
      <c r="AF43" s="1">
        <v>10</v>
      </c>
      <c r="AG43" s="1">
        <v>9.9</v>
      </c>
      <c r="AH43" s="1">
        <v>9.9</v>
      </c>
      <c r="AI43" s="1">
        <v>9.8</v>
      </c>
      <c r="AJ43" s="1">
        <v>9.7</v>
      </c>
      <c r="AK43" s="1">
        <v>9.7</v>
      </c>
      <c r="AL43" s="1">
        <v>9.6</v>
      </c>
      <c r="AM43" s="1">
        <v>9.6</v>
      </c>
      <c r="AN43" s="1">
        <v>9.5</v>
      </c>
      <c r="AO43" s="1">
        <v>9.4</v>
      </c>
      <c r="AP43" s="1">
        <v>9.4</v>
      </c>
      <c r="AQ43" s="1">
        <v>9.3</v>
      </c>
      <c r="AR43" s="1">
        <v>9.3</v>
      </c>
      <c r="AS43" s="1">
        <v>9.2</v>
      </c>
      <c r="AT43" s="1">
        <v>9.2</v>
      </c>
      <c r="AU43" s="1">
        <v>9.1</v>
      </c>
      <c r="AW43" s="1"/>
      <c r="AX43" s="16" t="s">
        <v>385</v>
      </c>
      <c r="AY43" s="1">
        <v>8.1</v>
      </c>
      <c r="AZ43" s="1">
        <v>8</v>
      </c>
      <c r="BA43" s="1">
        <v>7.9</v>
      </c>
      <c r="BB43" s="1">
        <v>7.8</v>
      </c>
      <c r="BC43" s="1">
        <v>7.8</v>
      </c>
      <c r="BD43" s="1">
        <v>7.7</v>
      </c>
      <c r="BE43" s="1">
        <v>7.7</v>
      </c>
      <c r="BF43" s="1">
        <v>7.6</v>
      </c>
      <c r="BG43" s="1">
        <v>7.6</v>
      </c>
      <c r="BH43" s="1">
        <v>7.6</v>
      </c>
      <c r="BI43" s="1">
        <v>7.5</v>
      </c>
      <c r="BJ43" s="1">
        <v>7.5</v>
      </c>
      <c r="BK43" s="1">
        <v>7.5</v>
      </c>
      <c r="BL43" s="1">
        <v>7.4</v>
      </c>
      <c r="BM43" s="1">
        <v>7.4</v>
      </c>
      <c r="BN43" s="1">
        <v>7.4</v>
      </c>
      <c r="BO43" s="1">
        <v>7.4</v>
      </c>
      <c r="BP43" s="1">
        <v>7.3</v>
      </c>
      <c r="BQ43" s="1">
        <v>7.3</v>
      </c>
      <c r="BR43" s="1">
        <v>7.3</v>
      </c>
      <c r="BS43" s="1">
        <v>7.3</v>
      </c>
      <c r="BU43" s="1"/>
      <c r="BV43" s="16" t="s">
        <v>385</v>
      </c>
      <c r="BW43" s="1">
        <v>2.8</v>
      </c>
      <c r="BX43" s="1">
        <v>2.7</v>
      </c>
      <c r="BY43" s="1">
        <v>2.7</v>
      </c>
      <c r="BZ43" s="1">
        <v>2.7</v>
      </c>
      <c r="CA43" s="1">
        <v>2.7</v>
      </c>
      <c r="CB43" s="1">
        <v>2.6</v>
      </c>
      <c r="CC43" s="1">
        <v>2.6</v>
      </c>
      <c r="CD43" s="1">
        <v>2.6</v>
      </c>
      <c r="CE43" s="1">
        <v>2.6</v>
      </c>
      <c r="CF43" s="1">
        <v>2.5</v>
      </c>
      <c r="CG43" s="1">
        <v>2.5</v>
      </c>
      <c r="CH43" s="1">
        <v>2.5</v>
      </c>
      <c r="CI43" s="1">
        <v>2.5</v>
      </c>
      <c r="CJ43" s="1">
        <v>2.4</v>
      </c>
      <c r="CK43" s="1">
        <v>2.4</v>
      </c>
      <c r="CL43" s="1">
        <v>2.4</v>
      </c>
      <c r="CM43" s="1">
        <v>2.4</v>
      </c>
      <c r="CN43" s="1">
        <v>2.3</v>
      </c>
      <c r="CO43" s="1">
        <v>2.3</v>
      </c>
      <c r="CP43" s="1">
        <v>2.3</v>
      </c>
      <c r="CQ43" s="1">
        <v>2.3</v>
      </c>
      <c r="CS43" s="1"/>
      <c r="CT43" s="16" t="s">
        <v>385</v>
      </c>
      <c r="CU43" s="1">
        <v>3.4</v>
      </c>
      <c r="CV43" s="1">
        <v>3.4</v>
      </c>
      <c r="CW43" s="1">
        <v>3.3</v>
      </c>
      <c r="CX43" s="1">
        <v>3.3</v>
      </c>
      <c r="CY43" s="1">
        <v>3.2</v>
      </c>
      <c r="CZ43" s="1">
        <v>3.2</v>
      </c>
      <c r="DA43" s="1">
        <v>3.1</v>
      </c>
      <c r="DB43" s="1">
        <v>3.1</v>
      </c>
      <c r="DC43" s="1">
        <v>3</v>
      </c>
      <c r="DD43" s="1">
        <v>3</v>
      </c>
      <c r="DE43" s="1">
        <v>2.9</v>
      </c>
      <c r="DF43" s="1">
        <v>2.9</v>
      </c>
      <c r="DG43" s="1">
        <v>2.8</v>
      </c>
      <c r="DH43" s="1">
        <v>2.8</v>
      </c>
      <c r="DI43" s="1">
        <v>2.7</v>
      </c>
      <c r="DJ43" s="1">
        <v>2.7</v>
      </c>
      <c r="DK43" s="1">
        <v>2.6</v>
      </c>
      <c r="DL43" s="1">
        <v>2.6</v>
      </c>
      <c r="DM43" s="1">
        <v>2.6</v>
      </c>
      <c r="DN43" s="1">
        <v>2.5</v>
      </c>
      <c r="DO43" s="1">
        <v>2.5</v>
      </c>
      <c r="DQ43" s="1"/>
      <c r="DR43" s="16" t="s">
        <v>385</v>
      </c>
      <c r="DS43" s="1">
        <v>13.2</v>
      </c>
      <c r="DT43" s="1">
        <v>13.1</v>
      </c>
      <c r="DU43" s="1">
        <v>13.1</v>
      </c>
      <c r="DV43" s="1">
        <v>13</v>
      </c>
      <c r="DW43" s="1">
        <v>13</v>
      </c>
      <c r="DX43" s="1">
        <v>12.9</v>
      </c>
      <c r="DY43" s="1">
        <v>12.9</v>
      </c>
      <c r="DZ43" s="1">
        <v>12.8</v>
      </c>
      <c r="EA43" s="1">
        <v>12.8</v>
      </c>
      <c r="EB43" s="1">
        <v>12.7</v>
      </c>
      <c r="EC43" s="1">
        <v>12.7</v>
      </c>
      <c r="ED43" s="1">
        <v>12.7</v>
      </c>
      <c r="EE43" s="1">
        <v>12.6</v>
      </c>
      <c r="EF43" s="1">
        <v>12.6</v>
      </c>
      <c r="EG43" s="1">
        <v>12.5</v>
      </c>
      <c r="EH43" s="1">
        <v>12.5</v>
      </c>
      <c r="EI43" s="1">
        <v>12.4</v>
      </c>
      <c r="EJ43" s="1">
        <v>12.4</v>
      </c>
      <c r="EK43" s="1">
        <v>12.3</v>
      </c>
      <c r="EL43" s="1">
        <v>12.3</v>
      </c>
      <c r="EM43" s="1">
        <v>12.2</v>
      </c>
      <c r="EO43" s="1"/>
      <c r="EP43" s="10" t="s">
        <v>385</v>
      </c>
      <c r="EQ43" s="1">
        <v>15.9</v>
      </c>
      <c r="ER43" s="1">
        <v>15.7</v>
      </c>
      <c r="ES43" s="1">
        <v>15.5</v>
      </c>
      <c r="ET43" s="1">
        <v>15.4</v>
      </c>
      <c r="EU43" s="1">
        <v>15.2</v>
      </c>
      <c r="EV43" s="1">
        <v>15</v>
      </c>
      <c r="EW43" s="1">
        <v>14.9</v>
      </c>
      <c r="EX43" s="1">
        <v>14.7</v>
      </c>
      <c r="EY43" s="1">
        <v>14.6</v>
      </c>
      <c r="EZ43" s="1">
        <v>14.5</v>
      </c>
      <c r="FA43" s="1">
        <v>14.3</v>
      </c>
      <c r="FB43" s="1">
        <v>14.1</v>
      </c>
      <c r="FC43" s="1">
        <v>14</v>
      </c>
      <c r="FD43" s="1">
        <v>13.8</v>
      </c>
      <c r="FE43" s="1">
        <v>13.7</v>
      </c>
      <c r="FF43" s="1">
        <v>13.5</v>
      </c>
      <c r="FG43" s="1">
        <v>13.4</v>
      </c>
      <c r="FH43" s="1">
        <v>13.3</v>
      </c>
      <c r="FI43" s="1">
        <v>13.1</v>
      </c>
      <c r="FJ43" s="1">
        <v>13</v>
      </c>
      <c r="FK43" s="1">
        <v>12.9</v>
      </c>
    </row>
    <row r="44" ht="14.5" spans="1:167">
      <c r="A44" s="1"/>
      <c r="B44" s="10" t="s">
        <v>386</v>
      </c>
      <c r="C44" s="1">
        <v>6.2</v>
      </c>
      <c r="D44" s="1">
        <v>6.1</v>
      </c>
      <c r="E44" s="1">
        <v>6.1</v>
      </c>
      <c r="F44" s="1">
        <v>6</v>
      </c>
      <c r="G44" s="1">
        <v>5.9</v>
      </c>
      <c r="H44" s="1">
        <v>5.8</v>
      </c>
      <c r="I44" s="1">
        <v>5.7</v>
      </c>
      <c r="J44" s="1">
        <v>5.7</v>
      </c>
      <c r="K44" s="1">
        <v>5.6</v>
      </c>
      <c r="L44" s="1">
        <v>5.5</v>
      </c>
      <c r="M44" s="1">
        <v>5.4</v>
      </c>
      <c r="N44" s="1">
        <v>5.4</v>
      </c>
      <c r="O44" s="1">
        <v>5.3</v>
      </c>
      <c r="P44" s="1">
        <v>5.2</v>
      </c>
      <c r="Q44" s="1">
        <v>5.1</v>
      </c>
      <c r="R44" s="1">
        <v>5.1</v>
      </c>
      <c r="S44" s="1">
        <v>5</v>
      </c>
      <c r="T44" s="1">
        <v>4.9</v>
      </c>
      <c r="U44" s="1">
        <v>4.9</v>
      </c>
      <c r="V44" s="1">
        <v>4.8</v>
      </c>
      <c r="W44" s="1">
        <v>4.7</v>
      </c>
      <c r="Y44" s="1"/>
      <c r="Z44" s="16" t="s">
        <v>386</v>
      </c>
      <c r="AA44" s="1">
        <v>5.9</v>
      </c>
      <c r="AB44" s="1">
        <v>5.8</v>
      </c>
      <c r="AC44" s="1">
        <v>5.7</v>
      </c>
      <c r="AD44" s="1">
        <v>5.7</v>
      </c>
      <c r="AE44" s="1">
        <v>5.7</v>
      </c>
      <c r="AF44" s="1">
        <v>5.6</v>
      </c>
      <c r="AG44" s="1">
        <v>5.6</v>
      </c>
      <c r="AH44" s="1">
        <v>5.6</v>
      </c>
      <c r="AI44" s="1">
        <v>5.6</v>
      </c>
      <c r="AJ44" s="1">
        <v>5.5</v>
      </c>
      <c r="AK44" s="1">
        <v>5.5</v>
      </c>
      <c r="AL44" s="1">
        <v>5.5</v>
      </c>
      <c r="AM44" s="1">
        <v>5.4</v>
      </c>
      <c r="AN44" s="1">
        <v>5.4</v>
      </c>
      <c r="AO44" s="1">
        <v>5.4</v>
      </c>
      <c r="AP44" s="1">
        <v>5.4</v>
      </c>
      <c r="AQ44" s="1">
        <v>5.3</v>
      </c>
      <c r="AR44" s="1">
        <v>5.3</v>
      </c>
      <c r="AS44" s="1">
        <v>5.3</v>
      </c>
      <c r="AT44" s="1">
        <v>5.3</v>
      </c>
      <c r="AU44" s="1">
        <v>5.2</v>
      </c>
      <c r="AW44" s="1"/>
      <c r="AX44" s="16" t="s">
        <v>386</v>
      </c>
      <c r="AY44" s="1">
        <v>3.2</v>
      </c>
      <c r="AZ44" s="1">
        <v>3.2</v>
      </c>
      <c r="BA44" s="1">
        <v>3.1</v>
      </c>
      <c r="BB44" s="1">
        <v>3.1</v>
      </c>
      <c r="BC44" s="1">
        <v>3.1</v>
      </c>
      <c r="BD44" s="1">
        <v>3.1</v>
      </c>
      <c r="BE44" s="1">
        <v>3.1</v>
      </c>
      <c r="BF44" s="1">
        <v>3.1</v>
      </c>
      <c r="BG44" s="1">
        <v>3.1</v>
      </c>
      <c r="BH44" s="1">
        <v>3</v>
      </c>
      <c r="BI44" s="1">
        <v>3</v>
      </c>
      <c r="BJ44" s="1">
        <v>3</v>
      </c>
      <c r="BK44" s="1">
        <v>3</v>
      </c>
      <c r="BL44" s="1">
        <v>3</v>
      </c>
      <c r="BM44" s="1">
        <v>3</v>
      </c>
      <c r="BN44" s="1">
        <v>3</v>
      </c>
      <c r="BO44" s="1">
        <v>3</v>
      </c>
      <c r="BP44" s="1">
        <v>3</v>
      </c>
      <c r="BQ44" s="1">
        <v>3</v>
      </c>
      <c r="BR44" s="1">
        <v>3</v>
      </c>
      <c r="BS44" s="1">
        <v>2.9</v>
      </c>
      <c r="BU44" s="1"/>
      <c r="BV44" s="16" t="s">
        <v>386</v>
      </c>
      <c r="BW44" s="1">
        <v>1.5</v>
      </c>
      <c r="BX44" s="1">
        <v>1.5</v>
      </c>
      <c r="BY44" s="1">
        <v>1.5</v>
      </c>
      <c r="BZ44" s="1">
        <v>1.5</v>
      </c>
      <c r="CA44" s="1">
        <v>1.5</v>
      </c>
      <c r="CB44" s="1">
        <v>1.5</v>
      </c>
      <c r="CC44" s="1">
        <v>1.5</v>
      </c>
      <c r="CD44" s="1">
        <v>1.4</v>
      </c>
      <c r="CE44" s="1">
        <v>1.4</v>
      </c>
      <c r="CF44" s="1">
        <v>1.4</v>
      </c>
      <c r="CG44" s="1">
        <v>1.4</v>
      </c>
      <c r="CH44" s="1">
        <v>1.4</v>
      </c>
      <c r="CI44" s="1">
        <v>1.4</v>
      </c>
      <c r="CJ44" s="1">
        <v>1.4</v>
      </c>
      <c r="CK44" s="1">
        <v>1.4</v>
      </c>
      <c r="CL44" s="1">
        <v>1.4</v>
      </c>
      <c r="CM44" s="1">
        <v>1.3</v>
      </c>
      <c r="CN44" s="1">
        <v>1.3</v>
      </c>
      <c r="CO44" s="1">
        <v>1.3</v>
      </c>
      <c r="CP44" s="1">
        <v>1.3</v>
      </c>
      <c r="CQ44" s="1">
        <v>1.3</v>
      </c>
      <c r="CS44" s="1"/>
      <c r="CT44" s="16" t="s">
        <v>386</v>
      </c>
      <c r="CU44" s="1">
        <v>1.7</v>
      </c>
      <c r="CV44" s="1">
        <v>1.6</v>
      </c>
      <c r="CW44" s="1">
        <v>1.6</v>
      </c>
      <c r="CX44" s="1">
        <v>1.6</v>
      </c>
      <c r="CY44" s="1">
        <v>1.6</v>
      </c>
      <c r="CZ44" s="1">
        <v>1.6</v>
      </c>
      <c r="DA44" s="1">
        <v>1.5</v>
      </c>
      <c r="DB44" s="1">
        <v>1.5</v>
      </c>
      <c r="DC44" s="1">
        <v>1.5</v>
      </c>
      <c r="DD44" s="1">
        <v>1.5</v>
      </c>
      <c r="DE44" s="1">
        <v>1.5</v>
      </c>
      <c r="DF44" s="1">
        <v>1.4</v>
      </c>
      <c r="DG44" s="1">
        <v>1.4</v>
      </c>
      <c r="DH44" s="1">
        <v>1.4</v>
      </c>
      <c r="DI44" s="1">
        <v>1.4</v>
      </c>
      <c r="DJ44" s="1">
        <v>1.4</v>
      </c>
      <c r="DK44" s="1">
        <v>1.4</v>
      </c>
      <c r="DL44" s="1">
        <v>1.3</v>
      </c>
      <c r="DM44" s="1">
        <v>1.3</v>
      </c>
      <c r="DN44" s="1">
        <v>1.3</v>
      </c>
      <c r="DO44" s="1">
        <v>1.3</v>
      </c>
      <c r="DQ44" s="1"/>
      <c r="DR44" s="16" t="s">
        <v>386</v>
      </c>
      <c r="DS44" s="1">
        <v>12.6</v>
      </c>
      <c r="DT44" s="1">
        <v>12.6</v>
      </c>
      <c r="DU44" s="1">
        <v>12.5</v>
      </c>
      <c r="DV44" s="1">
        <v>12.5</v>
      </c>
      <c r="DW44" s="1">
        <v>12.4</v>
      </c>
      <c r="DX44" s="1">
        <v>12.4</v>
      </c>
      <c r="DY44" s="1">
        <v>12.4</v>
      </c>
      <c r="DZ44" s="1">
        <v>12.3</v>
      </c>
      <c r="EA44" s="1">
        <v>12.3</v>
      </c>
      <c r="EB44" s="1">
        <v>12.3</v>
      </c>
      <c r="EC44" s="1">
        <v>12.2</v>
      </c>
      <c r="ED44" s="1">
        <v>12.2</v>
      </c>
      <c r="EE44" s="1">
        <v>12.2</v>
      </c>
      <c r="EF44" s="1">
        <v>12.1</v>
      </c>
      <c r="EG44" s="1">
        <v>12.1</v>
      </c>
      <c r="EH44" s="1">
        <v>12</v>
      </c>
      <c r="EI44" s="1">
        <v>12</v>
      </c>
      <c r="EJ44" s="1">
        <v>12</v>
      </c>
      <c r="EK44" s="1">
        <v>11.9</v>
      </c>
      <c r="EL44" s="1">
        <v>11.9</v>
      </c>
      <c r="EM44" s="1">
        <v>11.9</v>
      </c>
      <c r="EO44" s="1"/>
      <c r="EP44" s="10" t="s">
        <v>386</v>
      </c>
      <c r="EQ44" s="1">
        <v>11.6</v>
      </c>
      <c r="ER44" s="1">
        <v>11.5</v>
      </c>
      <c r="ES44" s="1">
        <v>11.4</v>
      </c>
      <c r="ET44" s="1">
        <v>11.3</v>
      </c>
      <c r="EU44" s="1">
        <v>11.2</v>
      </c>
      <c r="EV44" s="1">
        <v>11.1</v>
      </c>
      <c r="EW44" s="1">
        <v>11</v>
      </c>
      <c r="EX44" s="1">
        <v>10.9</v>
      </c>
      <c r="EY44" s="1">
        <v>10.8</v>
      </c>
      <c r="EZ44" s="1">
        <v>10.7</v>
      </c>
      <c r="FA44" s="1">
        <v>10.6</v>
      </c>
      <c r="FB44" s="1">
        <v>10.5</v>
      </c>
      <c r="FC44" s="1">
        <v>10.4</v>
      </c>
      <c r="FD44" s="1">
        <v>10.3</v>
      </c>
      <c r="FE44" s="1">
        <v>10.2</v>
      </c>
      <c r="FF44" s="1">
        <v>10.1</v>
      </c>
      <c r="FG44" s="1">
        <v>10</v>
      </c>
      <c r="FH44" s="1">
        <v>9.9</v>
      </c>
      <c r="FI44" s="1">
        <v>9.9</v>
      </c>
      <c r="FJ44" s="1">
        <v>9.8</v>
      </c>
      <c r="FK44" s="1">
        <v>9.7</v>
      </c>
    </row>
    <row r="45" ht="14.5" spans="1:167">
      <c r="A45" s="1"/>
      <c r="B45" s="10" t="s">
        <v>387</v>
      </c>
      <c r="C45" s="1">
        <v>9.2</v>
      </c>
      <c r="D45" s="1">
        <v>9.1</v>
      </c>
      <c r="E45" s="1">
        <v>9</v>
      </c>
      <c r="F45" s="1">
        <v>9</v>
      </c>
      <c r="G45" s="1">
        <v>8.9</v>
      </c>
      <c r="H45" s="1">
        <v>8.8</v>
      </c>
      <c r="I45" s="1">
        <v>8.7</v>
      </c>
      <c r="J45" s="1">
        <v>8.7</v>
      </c>
      <c r="K45" s="1">
        <v>8.6</v>
      </c>
      <c r="L45" s="1">
        <v>8.5</v>
      </c>
      <c r="M45" s="1">
        <v>8.4</v>
      </c>
      <c r="N45" s="1">
        <v>8.4</v>
      </c>
      <c r="O45" s="1">
        <v>8.3</v>
      </c>
      <c r="P45" s="1">
        <v>8.2</v>
      </c>
      <c r="Q45" s="1">
        <v>8.1</v>
      </c>
      <c r="R45" s="1">
        <v>8.1</v>
      </c>
      <c r="S45" s="1">
        <v>8</v>
      </c>
      <c r="T45" s="1">
        <v>7.9</v>
      </c>
      <c r="U45" s="1">
        <v>7.9</v>
      </c>
      <c r="V45" s="1">
        <v>7.8</v>
      </c>
      <c r="W45" s="1">
        <v>7.7</v>
      </c>
      <c r="Y45" s="1"/>
      <c r="Z45" s="16" t="s">
        <v>387</v>
      </c>
      <c r="AA45" s="1">
        <v>8.2</v>
      </c>
      <c r="AB45" s="1">
        <v>8.2</v>
      </c>
      <c r="AC45" s="1">
        <v>8.1</v>
      </c>
      <c r="AD45" s="1">
        <v>8.1</v>
      </c>
      <c r="AE45" s="1">
        <v>8.1</v>
      </c>
      <c r="AF45" s="1">
        <v>8</v>
      </c>
      <c r="AG45" s="1">
        <v>8</v>
      </c>
      <c r="AH45" s="1">
        <v>8</v>
      </c>
      <c r="AI45" s="1">
        <v>8</v>
      </c>
      <c r="AJ45" s="1">
        <v>7.9</v>
      </c>
      <c r="AK45" s="1">
        <v>7.9</v>
      </c>
      <c r="AL45" s="1">
        <v>7.9</v>
      </c>
      <c r="AM45" s="1">
        <v>7.9</v>
      </c>
      <c r="AN45" s="1">
        <v>7.8</v>
      </c>
      <c r="AO45" s="1">
        <v>7.8</v>
      </c>
      <c r="AP45" s="1">
        <v>7.8</v>
      </c>
      <c r="AQ45" s="1">
        <v>7.8</v>
      </c>
      <c r="AR45" s="1">
        <v>7.7</v>
      </c>
      <c r="AS45" s="1">
        <v>7.7</v>
      </c>
      <c r="AT45" s="1">
        <v>7.7</v>
      </c>
      <c r="AU45" s="1">
        <v>7.7</v>
      </c>
      <c r="AW45" s="1"/>
      <c r="AX45" s="16" t="s">
        <v>387</v>
      </c>
      <c r="AY45" s="1">
        <v>5.8</v>
      </c>
      <c r="AZ45" s="1">
        <v>5.8</v>
      </c>
      <c r="BA45" s="1">
        <v>5.8</v>
      </c>
      <c r="BB45" s="1">
        <v>5.7</v>
      </c>
      <c r="BC45" s="1">
        <v>5.7</v>
      </c>
      <c r="BD45" s="1">
        <v>5.7</v>
      </c>
      <c r="BE45" s="1">
        <v>5.7</v>
      </c>
      <c r="BF45" s="1">
        <v>5.7</v>
      </c>
      <c r="BG45" s="1">
        <v>5.6</v>
      </c>
      <c r="BH45" s="1">
        <v>5.6</v>
      </c>
      <c r="BI45" s="1">
        <v>5.6</v>
      </c>
      <c r="BJ45" s="1">
        <v>5.6</v>
      </c>
      <c r="BK45" s="1">
        <v>5.6</v>
      </c>
      <c r="BL45" s="1">
        <v>5.6</v>
      </c>
      <c r="BM45" s="1">
        <v>5.6</v>
      </c>
      <c r="BN45" s="1">
        <v>5.6</v>
      </c>
      <c r="BO45" s="1">
        <v>5.6</v>
      </c>
      <c r="BP45" s="1">
        <v>5.5</v>
      </c>
      <c r="BQ45" s="1">
        <v>5.5</v>
      </c>
      <c r="BR45" s="1">
        <v>5.5</v>
      </c>
      <c r="BS45" s="1">
        <v>5.5</v>
      </c>
      <c r="BU45" s="1"/>
      <c r="BV45" s="16" t="s">
        <v>387</v>
      </c>
      <c r="BW45" s="1">
        <v>2</v>
      </c>
      <c r="BX45" s="1">
        <v>2</v>
      </c>
      <c r="BY45" s="1">
        <v>2</v>
      </c>
      <c r="BZ45" s="1">
        <v>2</v>
      </c>
      <c r="CA45" s="1">
        <v>1.9</v>
      </c>
      <c r="CB45" s="1">
        <v>1.9</v>
      </c>
      <c r="CC45" s="1">
        <v>1.9</v>
      </c>
      <c r="CD45" s="1">
        <v>1.9</v>
      </c>
      <c r="CE45" s="1">
        <v>1.9</v>
      </c>
      <c r="CF45" s="1">
        <v>1.9</v>
      </c>
      <c r="CG45" s="1">
        <v>1.9</v>
      </c>
      <c r="CH45" s="1">
        <v>1.9</v>
      </c>
      <c r="CI45" s="1">
        <v>1.9</v>
      </c>
      <c r="CJ45" s="1">
        <v>1.9</v>
      </c>
      <c r="CK45" s="1">
        <v>1.9</v>
      </c>
      <c r="CL45" s="1">
        <v>1.8</v>
      </c>
      <c r="CM45" s="1">
        <v>1.8</v>
      </c>
      <c r="CN45" s="1">
        <v>1.8</v>
      </c>
      <c r="CO45" s="1">
        <v>1.8</v>
      </c>
      <c r="CP45" s="1">
        <v>1.8</v>
      </c>
      <c r="CQ45" s="1">
        <v>1.8</v>
      </c>
      <c r="CS45" s="1"/>
      <c r="CT45" s="16" t="s">
        <v>387</v>
      </c>
      <c r="CU45" s="1">
        <v>1.7</v>
      </c>
      <c r="CV45" s="1">
        <v>1.7</v>
      </c>
      <c r="CW45" s="1">
        <v>1.7</v>
      </c>
      <c r="CX45" s="1">
        <v>1.7</v>
      </c>
      <c r="CY45" s="1">
        <v>1.7</v>
      </c>
      <c r="CZ45" s="1">
        <v>1.7</v>
      </c>
      <c r="DA45" s="1">
        <v>1.7</v>
      </c>
      <c r="DB45" s="1">
        <v>1.6</v>
      </c>
      <c r="DC45" s="1">
        <v>1.6</v>
      </c>
      <c r="DD45" s="1">
        <v>1.6</v>
      </c>
      <c r="DE45" s="1">
        <v>1.6</v>
      </c>
      <c r="DF45" s="1">
        <v>1.6</v>
      </c>
      <c r="DG45" s="1">
        <v>1.6</v>
      </c>
      <c r="DH45" s="1">
        <v>1.6</v>
      </c>
      <c r="DI45" s="1">
        <v>1.6</v>
      </c>
      <c r="DJ45" s="1">
        <v>1.5</v>
      </c>
      <c r="DK45" s="1">
        <v>1.5</v>
      </c>
      <c r="DL45" s="1">
        <v>1.5</v>
      </c>
      <c r="DM45" s="1">
        <v>1.5</v>
      </c>
      <c r="DN45" s="1">
        <v>1.5</v>
      </c>
      <c r="DO45" s="1">
        <v>1.5</v>
      </c>
      <c r="DQ45" s="1"/>
      <c r="DR45" s="16" t="s">
        <v>387</v>
      </c>
      <c r="DS45" s="1">
        <v>8.6</v>
      </c>
      <c r="DT45" s="1">
        <v>8.6</v>
      </c>
      <c r="DU45" s="1">
        <v>8.6</v>
      </c>
      <c r="DV45" s="1">
        <v>8.6</v>
      </c>
      <c r="DW45" s="1">
        <v>8.6</v>
      </c>
      <c r="DX45" s="1">
        <v>8.6</v>
      </c>
      <c r="DY45" s="1">
        <v>8.6</v>
      </c>
      <c r="DZ45" s="1">
        <v>8.5</v>
      </c>
      <c r="EA45" s="1">
        <v>8.5</v>
      </c>
      <c r="EB45" s="1">
        <v>8.5</v>
      </c>
      <c r="EC45" s="1">
        <v>8.5</v>
      </c>
      <c r="ED45" s="1">
        <v>8.5</v>
      </c>
      <c r="EE45" s="1">
        <v>8.5</v>
      </c>
      <c r="EF45" s="1">
        <v>8.4</v>
      </c>
      <c r="EG45" s="1">
        <v>8.4</v>
      </c>
      <c r="EH45" s="1">
        <v>8.4</v>
      </c>
      <c r="EI45" s="1">
        <v>8.4</v>
      </c>
      <c r="EJ45" s="1">
        <v>8.4</v>
      </c>
      <c r="EK45" s="1">
        <v>8.4</v>
      </c>
      <c r="EL45" s="1">
        <v>8.4</v>
      </c>
      <c r="EM45" s="1">
        <v>8.3</v>
      </c>
      <c r="EO45" s="1"/>
      <c r="EP45" s="10" t="s">
        <v>387</v>
      </c>
      <c r="EQ45" s="1">
        <v>18.9</v>
      </c>
      <c r="ER45" s="1">
        <v>18.8</v>
      </c>
      <c r="ES45" s="1">
        <v>18.7</v>
      </c>
      <c r="ET45" s="1">
        <v>18.6</v>
      </c>
      <c r="EU45" s="1">
        <v>18.5</v>
      </c>
      <c r="EV45" s="1">
        <v>18.4</v>
      </c>
      <c r="EW45" s="1">
        <v>18.3</v>
      </c>
      <c r="EX45" s="1">
        <v>18.2</v>
      </c>
      <c r="EY45" s="1">
        <v>18.1</v>
      </c>
      <c r="EZ45" s="1">
        <v>18</v>
      </c>
      <c r="FA45" s="1">
        <v>17.9</v>
      </c>
      <c r="FB45" s="1">
        <v>17.8</v>
      </c>
      <c r="FC45" s="1">
        <v>17.7</v>
      </c>
      <c r="FD45" s="1">
        <v>17.6</v>
      </c>
      <c r="FE45" s="1">
        <v>17.5</v>
      </c>
      <c r="FF45" s="1">
        <v>17.4</v>
      </c>
      <c r="FG45" s="1">
        <v>17.3</v>
      </c>
      <c r="FH45" s="1">
        <v>17.3</v>
      </c>
      <c r="FI45" s="1">
        <v>17.2</v>
      </c>
      <c r="FJ45" s="1">
        <v>17.1</v>
      </c>
      <c r="FK45" s="1">
        <v>17</v>
      </c>
    </row>
    <row r="46" ht="14.5" spans="1:167">
      <c r="A46" s="1"/>
      <c r="B46" s="16" t="s">
        <v>388</v>
      </c>
      <c r="C46" s="1">
        <v>3.3</v>
      </c>
      <c r="D46" s="1">
        <v>3.3</v>
      </c>
      <c r="E46" s="1">
        <v>3.3</v>
      </c>
      <c r="F46" s="1">
        <v>3.3</v>
      </c>
      <c r="G46" s="1">
        <v>3.3</v>
      </c>
      <c r="H46" s="1">
        <v>3.2</v>
      </c>
      <c r="I46" s="1">
        <v>3.2</v>
      </c>
      <c r="J46" s="1">
        <v>3.2</v>
      </c>
      <c r="K46" s="1">
        <v>3.2</v>
      </c>
      <c r="L46" s="1">
        <v>3.2</v>
      </c>
      <c r="M46" s="1">
        <v>3.2</v>
      </c>
      <c r="N46" s="1">
        <v>3.2</v>
      </c>
      <c r="O46" s="1">
        <v>3.2</v>
      </c>
      <c r="P46" s="1">
        <v>3.2</v>
      </c>
      <c r="Q46" s="1">
        <v>3.1</v>
      </c>
      <c r="R46" s="1">
        <v>3.1</v>
      </c>
      <c r="S46" s="1">
        <v>3.1</v>
      </c>
      <c r="T46" s="1">
        <v>3.1</v>
      </c>
      <c r="U46" s="1">
        <v>3.1</v>
      </c>
      <c r="V46" s="1">
        <v>3.1</v>
      </c>
      <c r="W46" s="1">
        <v>3.1</v>
      </c>
      <c r="Y46" s="1"/>
      <c r="Z46" s="16" t="s">
        <v>388</v>
      </c>
      <c r="AA46" s="1">
        <v>2.1</v>
      </c>
      <c r="AB46" s="1">
        <v>2</v>
      </c>
      <c r="AC46" s="1">
        <v>2</v>
      </c>
      <c r="AD46" s="1">
        <v>2</v>
      </c>
      <c r="AE46" s="1">
        <v>2</v>
      </c>
      <c r="AF46" s="1">
        <v>2</v>
      </c>
      <c r="AG46" s="1">
        <v>2</v>
      </c>
      <c r="AH46" s="1">
        <v>2</v>
      </c>
      <c r="AI46" s="1">
        <v>2</v>
      </c>
      <c r="AJ46" s="1">
        <v>2</v>
      </c>
      <c r="AK46" s="1">
        <v>2</v>
      </c>
      <c r="AL46" s="1">
        <v>2</v>
      </c>
      <c r="AM46" s="1">
        <v>2</v>
      </c>
      <c r="AN46" s="1">
        <v>2</v>
      </c>
      <c r="AO46" s="1">
        <v>2</v>
      </c>
      <c r="AP46" s="1">
        <v>2</v>
      </c>
      <c r="AQ46" s="1">
        <v>2</v>
      </c>
      <c r="AR46" s="1">
        <v>2</v>
      </c>
      <c r="AS46" s="1">
        <v>2</v>
      </c>
      <c r="AT46" s="1">
        <v>2</v>
      </c>
      <c r="AU46" s="1">
        <v>2</v>
      </c>
      <c r="AW46" s="1"/>
      <c r="AX46" s="16" t="s">
        <v>388</v>
      </c>
      <c r="AY46" s="1">
        <v>1.6</v>
      </c>
      <c r="AZ46" s="1">
        <v>1.6</v>
      </c>
      <c r="BA46" s="1">
        <v>1.6</v>
      </c>
      <c r="BB46" s="1">
        <v>1.6</v>
      </c>
      <c r="BC46" s="1">
        <v>1.6</v>
      </c>
      <c r="BD46" s="1">
        <v>1.6</v>
      </c>
      <c r="BE46" s="1">
        <v>1.6</v>
      </c>
      <c r="BF46" s="1">
        <v>1.6</v>
      </c>
      <c r="BG46" s="1">
        <v>1.6</v>
      </c>
      <c r="BH46" s="1">
        <v>1.6</v>
      </c>
      <c r="BI46" s="1">
        <v>1.6</v>
      </c>
      <c r="BJ46" s="1">
        <v>1.6</v>
      </c>
      <c r="BK46" s="1">
        <v>1.6</v>
      </c>
      <c r="BL46" s="1">
        <v>1.6</v>
      </c>
      <c r="BM46" s="1">
        <v>1.6</v>
      </c>
      <c r="BN46" s="1">
        <v>1.6</v>
      </c>
      <c r="BO46" s="1">
        <v>1.6</v>
      </c>
      <c r="BP46" s="1">
        <v>1.6</v>
      </c>
      <c r="BQ46" s="1">
        <v>1.6</v>
      </c>
      <c r="BR46" s="1">
        <v>1.5</v>
      </c>
      <c r="BS46" s="1">
        <v>1.5</v>
      </c>
      <c r="BU46" s="1"/>
      <c r="BV46" s="16" t="s">
        <v>388</v>
      </c>
      <c r="BW46" s="1">
        <v>0.5</v>
      </c>
      <c r="BX46" s="1">
        <v>0.5</v>
      </c>
      <c r="BY46" s="1">
        <v>0.5</v>
      </c>
      <c r="BZ46" s="1">
        <v>0.5</v>
      </c>
      <c r="CA46" s="1">
        <v>0.5</v>
      </c>
      <c r="CB46" s="1">
        <v>0.5</v>
      </c>
      <c r="CC46" s="1">
        <v>0.5</v>
      </c>
      <c r="CD46" s="1">
        <v>0.5</v>
      </c>
      <c r="CE46" s="1">
        <v>0.5</v>
      </c>
      <c r="CF46" s="1">
        <v>0.5</v>
      </c>
      <c r="CG46" s="1">
        <v>0.5</v>
      </c>
      <c r="CH46" s="1">
        <v>0.5</v>
      </c>
      <c r="CI46" s="1">
        <v>0.5</v>
      </c>
      <c r="CJ46" s="1">
        <v>0.5</v>
      </c>
      <c r="CK46" s="1">
        <v>0.5</v>
      </c>
      <c r="CL46" s="1">
        <v>0.5</v>
      </c>
      <c r="CM46" s="1">
        <v>0.5</v>
      </c>
      <c r="CN46" s="1">
        <v>0.5</v>
      </c>
      <c r="CO46" s="1">
        <v>0.5</v>
      </c>
      <c r="CP46" s="1">
        <v>0.5</v>
      </c>
      <c r="CQ46" s="1">
        <v>0.5</v>
      </c>
      <c r="CS46" s="1"/>
      <c r="CT46" s="16" t="s">
        <v>388</v>
      </c>
      <c r="CU46" s="1">
        <v>0.5</v>
      </c>
      <c r="CV46" s="1">
        <v>0.5</v>
      </c>
      <c r="CW46" s="1">
        <v>0.5</v>
      </c>
      <c r="CX46" s="1">
        <v>0.5</v>
      </c>
      <c r="CY46" s="1">
        <v>0.5</v>
      </c>
      <c r="CZ46" s="1">
        <v>0.5</v>
      </c>
      <c r="DA46" s="1">
        <v>0.5</v>
      </c>
      <c r="DB46" s="1">
        <v>0.5</v>
      </c>
      <c r="DC46" s="1">
        <v>0.5</v>
      </c>
      <c r="DD46" s="1">
        <v>0.5</v>
      </c>
      <c r="DE46" s="1">
        <v>0.5</v>
      </c>
      <c r="DF46" s="1">
        <v>0.5</v>
      </c>
      <c r="DG46" s="1">
        <v>0.5</v>
      </c>
      <c r="DH46" s="1">
        <v>0.5</v>
      </c>
      <c r="DI46" s="1">
        <v>0.5</v>
      </c>
      <c r="DJ46" s="1">
        <v>0.5</v>
      </c>
      <c r="DK46" s="1">
        <v>0.5</v>
      </c>
      <c r="DL46" s="1">
        <v>0.5</v>
      </c>
      <c r="DM46" s="1">
        <v>0.5</v>
      </c>
      <c r="DN46" s="1">
        <v>0.5</v>
      </c>
      <c r="DO46" s="1">
        <v>0.5</v>
      </c>
      <c r="DQ46" s="1"/>
      <c r="DR46" s="16" t="s">
        <v>388</v>
      </c>
      <c r="DS46" s="1">
        <v>5.5</v>
      </c>
      <c r="DT46" s="1">
        <v>5.5</v>
      </c>
      <c r="DU46" s="1">
        <v>5.5</v>
      </c>
      <c r="DV46" s="1">
        <v>5.5</v>
      </c>
      <c r="DW46" s="1">
        <v>5.5</v>
      </c>
      <c r="DX46" s="1">
        <v>5.5</v>
      </c>
      <c r="DY46" s="1">
        <v>5.5</v>
      </c>
      <c r="DZ46" s="1">
        <v>5.5</v>
      </c>
      <c r="EA46" s="1">
        <v>5.5</v>
      </c>
      <c r="EB46" s="1">
        <v>5.5</v>
      </c>
      <c r="EC46" s="1">
        <v>5.5</v>
      </c>
      <c r="ED46" s="1">
        <v>5.5</v>
      </c>
      <c r="EE46" s="1">
        <v>5.4</v>
      </c>
      <c r="EF46" s="1">
        <v>5.4</v>
      </c>
      <c r="EG46" s="1">
        <v>5.4</v>
      </c>
      <c r="EH46" s="1">
        <v>5.4</v>
      </c>
      <c r="EI46" s="1">
        <v>5.4</v>
      </c>
      <c r="EJ46" s="1">
        <v>5.4</v>
      </c>
      <c r="EK46" s="1">
        <v>5.4</v>
      </c>
      <c r="EL46" s="1">
        <v>5.4</v>
      </c>
      <c r="EM46" s="1">
        <v>5.4</v>
      </c>
      <c r="EO46" s="1"/>
      <c r="EP46" s="16" t="s">
        <v>388</v>
      </c>
      <c r="EQ46" s="1">
        <v>7.1</v>
      </c>
      <c r="ER46" s="1">
        <v>7.1</v>
      </c>
      <c r="ES46" s="1">
        <v>7</v>
      </c>
      <c r="ET46" s="1">
        <v>7</v>
      </c>
      <c r="EU46" s="1">
        <v>7</v>
      </c>
      <c r="EV46" s="1">
        <v>7</v>
      </c>
      <c r="EW46" s="1">
        <v>7</v>
      </c>
      <c r="EX46" s="1">
        <v>7</v>
      </c>
      <c r="EY46" s="1">
        <v>6.9</v>
      </c>
      <c r="EZ46" s="1">
        <v>6.9</v>
      </c>
      <c r="FA46" s="1">
        <v>6.9</v>
      </c>
      <c r="FB46" s="1">
        <v>6.9</v>
      </c>
      <c r="FC46" s="1">
        <v>6.9</v>
      </c>
      <c r="FD46" s="1">
        <v>6.9</v>
      </c>
      <c r="FE46" s="1">
        <v>6.9</v>
      </c>
      <c r="FF46" s="1">
        <v>6.8</v>
      </c>
      <c r="FG46" s="1">
        <v>6.8</v>
      </c>
      <c r="FH46" s="1">
        <v>6.8</v>
      </c>
      <c r="FI46" s="1">
        <v>6.8</v>
      </c>
      <c r="FJ46" s="1">
        <v>6.8</v>
      </c>
      <c r="FK46" s="1">
        <v>6.8</v>
      </c>
    </row>
    <row r="47" ht="14.5" spans="1:167">
      <c r="A47" s="1"/>
      <c r="B47" s="16" t="s">
        <v>389</v>
      </c>
      <c r="C47" s="1">
        <v>0</v>
      </c>
      <c r="D47" s="1">
        <v>0.8</v>
      </c>
      <c r="E47" s="1">
        <v>1.6</v>
      </c>
      <c r="F47" s="1">
        <v>2.5</v>
      </c>
      <c r="G47" s="1">
        <v>3.3</v>
      </c>
      <c r="H47" s="1">
        <v>4.1</v>
      </c>
      <c r="I47" s="1">
        <v>4.1</v>
      </c>
      <c r="J47" s="1">
        <v>4.1</v>
      </c>
      <c r="K47" s="1">
        <v>4.1</v>
      </c>
      <c r="L47" s="1">
        <v>4.1</v>
      </c>
      <c r="M47" s="1">
        <v>4.1</v>
      </c>
      <c r="N47" s="1">
        <v>4.1</v>
      </c>
      <c r="O47" s="1">
        <v>4.1</v>
      </c>
      <c r="P47" s="1">
        <v>4.1</v>
      </c>
      <c r="Q47" s="1">
        <v>4.1</v>
      </c>
      <c r="R47" s="1">
        <v>4.1</v>
      </c>
      <c r="S47" s="1">
        <v>4.1</v>
      </c>
      <c r="T47" s="1">
        <v>4.1</v>
      </c>
      <c r="U47" s="1">
        <v>4.1</v>
      </c>
      <c r="V47" s="1">
        <v>4.1</v>
      </c>
      <c r="W47" s="1">
        <v>4.1</v>
      </c>
      <c r="Y47" s="1"/>
      <c r="Z47" s="16" t="s">
        <v>389</v>
      </c>
      <c r="AA47" s="1">
        <v>0</v>
      </c>
      <c r="AB47" s="1">
        <v>0.4</v>
      </c>
      <c r="AC47" s="1">
        <v>1</v>
      </c>
      <c r="AD47" s="1">
        <v>1.6</v>
      </c>
      <c r="AE47" s="1">
        <v>2.3</v>
      </c>
      <c r="AF47" s="1">
        <v>2.9</v>
      </c>
      <c r="AG47" s="1">
        <v>2.9</v>
      </c>
      <c r="AH47" s="1">
        <v>2.9</v>
      </c>
      <c r="AI47" s="1">
        <v>2.9</v>
      </c>
      <c r="AJ47" s="1">
        <v>2.9</v>
      </c>
      <c r="AK47" s="1">
        <v>2.9</v>
      </c>
      <c r="AL47" s="1">
        <v>2.9</v>
      </c>
      <c r="AM47" s="1">
        <v>2.9</v>
      </c>
      <c r="AN47" s="1">
        <v>2.9</v>
      </c>
      <c r="AO47" s="1">
        <v>2.9</v>
      </c>
      <c r="AP47" s="1">
        <v>2.9</v>
      </c>
      <c r="AQ47" s="1">
        <v>2.9</v>
      </c>
      <c r="AR47" s="1">
        <v>2.9</v>
      </c>
      <c r="AS47" s="1">
        <v>2.9</v>
      </c>
      <c r="AT47" s="1">
        <v>2.9</v>
      </c>
      <c r="AU47" s="1">
        <v>2.9</v>
      </c>
      <c r="AW47" s="1"/>
      <c r="AX47" s="16" t="s">
        <v>389</v>
      </c>
      <c r="AY47" s="1">
        <v>0</v>
      </c>
      <c r="AZ47" s="1">
        <v>0.4</v>
      </c>
      <c r="BA47" s="1">
        <v>0.8</v>
      </c>
      <c r="BB47" s="1">
        <v>1.1</v>
      </c>
      <c r="BC47" s="1">
        <v>1.5</v>
      </c>
      <c r="BD47" s="1">
        <v>1.8</v>
      </c>
      <c r="BE47" s="1">
        <v>1.8</v>
      </c>
      <c r="BF47" s="1">
        <v>1.8</v>
      </c>
      <c r="BG47" s="1">
        <v>1.8</v>
      </c>
      <c r="BH47" s="1">
        <v>1.8</v>
      </c>
      <c r="BI47" s="1">
        <v>1.8</v>
      </c>
      <c r="BJ47" s="1">
        <v>1.8</v>
      </c>
      <c r="BK47" s="1">
        <v>1.8</v>
      </c>
      <c r="BL47" s="1">
        <v>1.8</v>
      </c>
      <c r="BM47" s="1">
        <v>1.8</v>
      </c>
      <c r="BN47" s="1">
        <v>1.8</v>
      </c>
      <c r="BO47" s="1">
        <v>1.8</v>
      </c>
      <c r="BP47" s="1">
        <v>1.8</v>
      </c>
      <c r="BQ47" s="1">
        <v>1.8</v>
      </c>
      <c r="BR47" s="1">
        <v>1.8</v>
      </c>
      <c r="BS47" s="1">
        <v>1.8</v>
      </c>
      <c r="BU47" s="1"/>
      <c r="BV47" s="16" t="s">
        <v>389</v>
      </c>
      <c r="BW47" s="1">
        <v>0</v>
      </c>
      <c r="BX47" s="1">
        <v>0.2</v>
      </c>
      <c r="BY47" s="1">
        <v>0.4</v>
      </c>
      <c r="BZ47" s="1">
        <v>0.6</v>
      </c>
      <c r="CA47" s="1">
        <v>0.8</v>
      </c>
      <c r="CB47" s="1">
        <v>1</v>
      </c>
      <c r="CC47" s="1">
        <v>1</v>
      </c>
      <c r="CD47" s="1">
        <v>1</v>
      </c>
      <c r="CE47" s="1">
        <v>1</v>
      </c>
      <c r="CF47" s="1">
        <v>1</v>
      </c>
      <c r="CG47" s="1">
        <v>1</v>
      </c>
      <c r="CH47" s="1">
        <v>1</v>
      </c>
      <c r="CI47" s="1">
        <v>1</v>
      </c>
      <c r="CJ47" s="1">
        <v>1</v>
      </c>
      <c r="CK47" s="1">
        <v>1</v>
      </c>
      <c r="CL47" s="1">
        <v>1</v>
      </c>
      <c r="CM47" s="1">
        <v>1</v>
      </c>
      <c r="CN47" s="1">
        <v>1</v>
      </c>
      <c r="CO47" s="1">
        <v>1</v>
      </c>
      <c r="CP47" s="1">
        <v>1</v>
      </c>
      <c r="CQ47" s="1">
        <v>1</v>
      </c>
      <c r="CS47" s="1"/>
      <c r="CT47" s="16" t="s">
        <v>389</v>
      </c>
      <c r="CU47" s="1">
        <v>0</v>
      </c>
      <c r="CV47" s="1">
        <v>0.2</v>
      </c>
      <c r="CW47" s="1">
        <v>0.4</v>
      </c>
      <c r="CX47" s="1">
        <v>0.6</v>
      </c>
      <c r="CY47" s="1">
        <v>0.9</v>
      </c>
      <c r="CZ47" s="1">
        <v>1.1</v>
      </c>
      <c r="DA47" s="1">
        <v>1.1</v>
      </c>
      <c r="DB47" s="1">
        <v>1.1</v>
      </c>
      <c r="DC47" s="1">
        <v>1.1</v>
      </c>
      <c r="DD47" s="1">
        <v>1.1</v>
      </c>
      <c r="DE47" s="1">
        <v>1.1</v>
      </c>
      <c r="DF47" s="1">
        <v>1.1</v>
      </c>
      <c r="DG47" s="1">
        <v>1.1</v>
      </c>
      <c r="DH47" s="1">
        <v>1.1</v>
      </c>
      <c r="DI47" s="1">
        <v>1.1</v>
      </c>
      <c r="DJ47" s="1">
        <v>1.1</v>
      </c>
      <c r="DK47" s="1">
        <v>1.1</v>
      </c>
      <c r="DL47" s="1">
        <v>1.1</v>
      </c>
      <c r="DM47" s="1">
        <v>1.1</v>
      </c>
      <c r="DN47" s="1">
        <v>1.1</v>
      </c>
      <c r="DO47" s="1">
        <v>1.1</v>
      </c>
      <c r="DQ47" s="1"/>
      <c r="DR47" s="16" t="s">
        <v>389</v>
      </c>
      <c r="DS47" s="1">
        <v>0</v>
      </c>
      <c r="DT47" s="1">
        <v>1.1</v>
      </c>
      <c r="DU47" s="1">
        <v>2.5</v>
      </c>
      <c r="DV47" s="1">
        <v>4</v>
      </c>
      <c r="DW47" s="1">
        <v>5.5</v>
      </c>
      <c r="DX47" s="1">
        <v>7.1</v>
      </c>
      <c r="DY47" s="1">
        <v>7.1</v>
      </c>
      <c r="DZ47" s="1">
        <v>7.1</v>
      </c>
      <c r="EA47" s="1">
        <v>7.1</v>
      </c>
      <c r="EB47" s="1">
        <v>7.1</v>
      </c>
      <c r="EC47" s="1">
        <v>7.1</v>
      </c>
      <c r="ED47" s="1">
        <v>7.1</v>
      </c>
      <c r="EE47" s="1">
        <v>7.1</v>
      </c>
      <c r="EF47" s="1">
        <v>7.1</v>
      </c>
      <c r="EG47" s="1">
        <v>7.1</v>
      </c>
      <c r="EH47" s="1">
        <v>7.1</v>
      </c>
      <c r="EI47" s="1">
        <v>7.1</v>
      </c>
      <c r="EJ47" s="1">
        <v>7.1</v>
      </c>
      <c r="EK47" s="1">
        <v>7.1</v>
      </c>
      <c r="EL47" s="1">
        <v>7.1</v>
      </c>
      <c r="EM47" s="1">
        <v>7.1</v>
      </c>
      <c r="EO47" s="1"/>
      <c r="EP47" s="16" t="s">
        <v>389</v>
      </c>
      <c r="EQ47" s="1">
        <v>0</v>
      </c>
      <c r="ER47" s="1">
        <v>1</v>
      </c>
      <c r="ES47" s="1">
        <v>2.1</v>
      </c>
      <c r="ET47" s="1">
        <v>3.2</v>
      </c>
      <c r="EU47" s="1">
        <v>4.5</v>
      </c>
      <c r="EV47" s="1">
        <v>5.8</v>
      </c>
      <c r="EW47" s="1">
        <v>5.8</v>
      </c>
      <c r="EX47" s="1">
        <v>5.8</v>
      </c>
      <c r="EY47" s="1">
        <v>5.8</v>
      </c>
      <c r="EZ47" s="1">
        <v>5.7</v>
      </c>
      <c r="FA47" s="1">
        <v>5.7</v>
      </c>
      <c r="FB47" s="1">
        <v>5.7</v>
      </c>
      <c r="FC47" s="1">
        <v>5.7</v>
      </c>
      <c r="FD47" s="1">
        <v>5.7</v>
      </c>
      <c r="FE47" s="1">
        <v>5.7</v>
      </c>
      <c r="FF47" s="1">
        <v>5.7</v>
      </c>
      <c r="FG47" s="1">
        <v>5.7</v>
      </c>
      <c r="FH47" s="1">
        <v>5.7</v>
      </c>
      <c r="FI47" s="1">
        <v>5.7</v>
      </c>
      <c r="FJ47" s="1">
        <v>5.7</v>
      </c>
      <c r="FK47" s="1">
        <v>5.7</v>
      </c>
    </row>
    <row r="48" ht="14.5" spans="1:167">
      <c r="A48" s="1"/>
      <c r="B48" s="16" t="s">
        <v>390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0.8</v>
      </c>
      <c r="J48" s="1">
        <v>1.5</v>
      </c>
      <c r="K48" s="1">
        <v>2.3</v>
      </c>
      <c r="L48" s="1">
        <v>3</v>
      </c>
      <c r="M48" s="1">
        <v>3.7</v>
      </c>
      <c r="N48" s="1">
        <v>3.7</v>
      </c>
      <c r="O48" s="1">
        <v>3.7</v>
      </c>
      <c r="P48" s="1">
        <v>3.7</v>
      </c>
      <c r="Q48" s="1">
        <v>3.7</v>
      </c>
      <c r="R48" s="1">
        <v>3.7</v>
      </c>
      <c r="S48" s="1">
        <v>3.7</v>
      </c>
      <c r="T48" s="1">
        <v>3.7</v>
      </c>
      <c r="U48" s="1">
        <v>3.7</v>
      </c>
      <c r="V48" s="1">
        <v>3.7</v>
      </c>
      <c r="W48" s="1">
        <v>3.7</v>
      </c>
      <c r="Y48" s="1"/>
      <c r="Z48" s="16" t="s">
        <v>390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0.6</v>
      </c>
      <c r="AH48" s="1">
        <v>1.3</v>
      </c>
      <c r="AI48" s="1">
        <v>1.9</v>
      </c>
      <c r="AJ48" s="1">
        <v>2.5</v>
      </c>
      <c r="AK48" s="1">
        <v>3.1</v>
      </c>
      <c r="AL48" s="1">
        <v>3.1</v>
      </c>
      <c r="AM48" s="1">
        <v>3.1</v>
      </c>
      <c r="AN48" s="1">
        <v>3.1</v>
      </c>
      <c r="AO48" s="1">
        <v>3.1</v>
      </c>
      <c r="AP48" s="1">
        <v>3.1</v>
      </c>
      <c r="AQ48" s="1">
        <v>3.1</v>
      </c>
      <c r="AR48" s="1">
        <v>3.1</v>
      </c>
      <c r="AS48" s="1">
        <v>3.1</v>
      </c>
      <c r="AT48" s="1">
        <v>3.1</v>
      </c>
      <c r="AU48" s="1">
        <v>3.1</v>
      </c>
      <c r="AW48" s="1"/>
      <c r="AX48" s="16" t="s">
        <v>390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0.3</v>
      </c>
      <c r="BF48" s="1">
        <v>0.5</v>
      </c>
      <c r="BG48" s="1">
        <v>0.8</v>
      </c>
      <c r="BH48" s="1">
        <v>0.9</v>
      </c>
      <c r="BI48" s="1">
        <v>1.1</v>
      </c>
      <c r="BJ48" s="1">
        <v>1.1</v>
      </c>
      <c r="BK48" s="1">
        <v>1.1</v>
      </c>
      <c r="BL48" s="1">
        <v>1.1</v>
      </c>
      <c r="BM48" s="1">
        <v>1.1</v>
      </c>
      <c r="BN48" s="1">
        <v>1.1</v>
      </c>
      <c r="BO48" s="1">
        <v>1.1</v>
      </c>
      <c r="BP48" s="1">
        <v>1.1</v>
      </c>
      <c r="BQ48" s="1">
        <v>1.1</v>
      </c>
      <c r="BR48" s="1">
        <v>1.1</v>
      </c>
      <c r="BS48" s="1">
        <v>1.1</v>
      </c>
      <c r="BU48" s="1"/>
      <c r="BV48" s="16" t="s">
        <v>390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0.2</v>
      </c>
      <c r="CD48" s="1">
        <v>0.4</v>
      </c>
      <c r="CE48" s="1">
        <v>0.6</v>
      </c>
      <c r="CF48" s="1">
        <v>0.8</v>
      </c>
      <c r="CG48" s="1">
        <v>1</v>
      </c>
      <c r="CH48" s="1">
        <v>1</v>
      </c>
      <c r="CI48" s="1">
        <v>1</v>
      </c>
      <c r="CJ48" s="1">
        <v>1</v>
      </c>
      <c r="CK48" s="1">
        <v>1</v>
      </c>
      <c r="CL48" s="1">
        <v>1</v>
      </c>
      <c r="CM48" s="1">
        <v>1</v>
      </c>
      <c r="CN48" s="1">
        <v>1</v>
      </c>
      <c r="CO48" s="1">
        <v>1</v>
      </c>
      <c r="CP48" s="1">
        <v>1</v>
      </c>
      <c r="CQ48" s="1">
        <v>1</v>
      </c>
      <c r="CS48" s="1"/>
      <c r="CT48" s="16" t="s">
        <v>390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0.2</v>
      </c>
      <c r="DB48" s="1">
        <v>0.5</v>
      </c>
      <c r="DC48" s="1">
        <v>0.8</v>
      </c>
      <c r="DD48" s="1">
        <v>1</v>
      </c>
      <c r="DE48" s="1">
        <v>1.3</v>
      </c>
      <c r="DF48" s="1">
        <v>1.3</v>
      </c>
      <c r="DG48" s="1">
        <v>1.3</v>
      </c>
      <c r="DH48" s="1">
        <v>1.3</v>
      </c>
      <c r="DI48" s="1">
        <v>1.3</v>
      </c>
      <c r="DJ48" s="1">
        <v>1.3</v>
      </c>
      <c r="DK48" s="1">
        <v>1.3</v>
      </c>
      <c r="DL48" s="1">
        <v>1.3</v>
      </c>
      <c r="DM48" s="1">
        <v>1.3</v>
      </c>
      <c r="DN48" s="1">
        <v>1.3</v>
      </c>
      <c r="DO48" s="1">
        <v>1.3</v>
      </c>
      <c r="DQ48" s="1"/>
      <c r="DR48" s="16" t="s">
        <v>390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1.7</v>
      </c>
      <c r="DZ48" s="1">
        <v>3.5</v>
      </c>
      <c r="EA48" s="1">
        <v>5</v>
      </c>
      <c r="EB48" s="1">
        <v>5.9</v>
      </c>
      <c r="EC48" s="1">
        <v>7.1</v>
      </c>
      <c r="ED48" s="1">
        <v>7.1</v>
      </c>
      <c r="EE48" s="1">
        <v>7.1</v>
      </c>
      <c r="EF48" s="1">
        <v>7.1</v>
      </c>
      <c r="EG48" s="1">
        <v>7.1</v>
      </c>
      <c r="EH48" s="1">
        <v>7.1</v>
      </c>
      <c r="EI48" s="1">
        <v>7.1</v>
      </c>
      <c r="EJ48" s="1">
        <v>7.1</v>
      </c>
      <c r="EK48" s="1">
        <v>7.1</v>
      </c>
      <c r="EL48" s="1">
        <v>7.1</v>
      </c>
      <c r="EM48" s="1">
        <v>7.1</v>
      </c>
      <c r="EO48" s="1"/>
      <c r="EP48" s="16" t="s">
        <v>390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1.4</v>
      </c>
      <c r="EX48" s="1">
        <v>3.1</v>
      </c>
      <c r="EY48" s="1">
        <v>4.2</v>
      </c>
      <c r="EZ48" s="1">
        <v>6.4</v>
      </c>
      <c r="FA48" s="1">
        <v>7.5</v>
      </c>
      <c r="FB48" s="1">
        <v>7.5</v>
      </c>
      <c r="FC48" s="1">
        <v>7.5</v>
      </c>
      <c r="FD48" s="1">
        <v>7.5</v>
      </c>
      <c r="FE48" s="1">
        <v>7.5</v>
      </c>
      <c r="FF48" s="1">
        <v>7.5</v>
      </c>
      <c r="FG48" s="1">
        <v>7.5</v>
      </c>
      <c r="FH48" s="1">
        <v>7.5</v>
      </c>
      <c r="FI48" s="1">
        <v>7.5</v>
      </c>
      <c r="FJ48" s="1">
        <v>7.5</v>
      </c>
      <c r="FK48" s="1">
        <v>7.5</v>
      </c>
    </row>
    <row r="49" ht="14.5" spans="1:167">
      <c r="A49" s="1"/>
      <c r="B49" s="16" t="s">
        <v>391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0.7</v>
      </c>
      <c r="O49" s="1">
        <v>1.3</v>
      </c>
      <c r="P49" s="1">
        <v>1.9</v>
      </c>
      <c r="Q49" s="1">
        <v>2.4</v>
      </c>
      <c r="R49" s="1">
        <v>2.9</v>
      </c>
      <c r="S49" s="1">
        <v>2.9</v>
      </c>
      <c r="T49" s="1">
        <v>2.9</v>
      </c>
      <c r="U49" s="1">
        <v>2.9</v>
      </c>
      <c r="V49" s="1">
        <v>2.9</v>
      </c>
      <c r="W49" s="1">
        <v>2.9</v>
      </c>
      <c r="Y49" s="1"/>
      <c r="Z49" s="16" t="s">
        <v>391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0.5</v>
      </c>
      <c r="AM49" s="1">
        <v>1</v>
      </c>
      <c r="AN49" s="1">
        <v>1.5</v>
      </c>
      <c r="AO49" s="1">
        <v>1.9</v>
      </c>
      <c r="AP49" s="1">
        <v>2.2</v>
      </c>
      <c r="AQ49" s="1">
        <v>2.2</v>
      </c>
      <c r="AR49" s="1">
        <v>2.2</v>
      </c>
      <c r="AS49" s="1">
        <v>2.2</v>
      </c>
      <c r="AT49" s="1">
        <v>2.2</v>
      </c>
      <c r="AU49" s="1">
        <v>2.2</v>
      </c>
      <c r="AW49" s="1"/>
      <c r="AX49" s="16" t="s">
        <v>391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0.1</v>
      </c>
      <c r="BK49" s="1">
        <v>0.3</v>
      </c>
      <c r="BL49" s="1">
        <v>0.5</v>
      </c>
      <c r="BM49" s="1">
        <v>0.7</v>
      </c>
      <c r="BN49" s="1">
        <v>0.9</v>
      </c>
      <c r="BO49" s="1">
        <v>0.9</v>
      </c>
      <c r="BP49" s="1">
        <v>0.9</v>
      </c>
      <c r="BQ49" s="1">
        <v>0.9</v>
      </c>
      <c r="BR49" s="1">
        <v>0.9</v>
      </c>
      <c r="BS49" s="1">
        <v>0.9</v>
      </c>
      <c r="BU49" s="1"/>
      <c r="BV49" s="16" t="s">
        <v>391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0.2</v>
      </c>
      <c r="CI49" s="1">
        <v>0.4</v>
      </c>
      <c r="CJ49" s="1">
        <v>0.6</v>
      </c>
      <c r="CK49" s="1">
        <v>0.7</v>
      </c>
      <c r="CL49" s="1">
        <v>0.9</v>
      </c>
      <c r="CM49" s="1">
        <v>0.9</v>
      </c>
      <c r="CN49" s="1">
        <v>0.9</v>
      </c>
      <c r="CO49" s="1">
        <v>0.9</v>
      </c>
      <c r="CP49" s="1">
        <v>0.9</v>
      </c>
      <c r="CQ49" s="1">
        <v>0.9</v>
      </c>
      <c r="CS49" s="1"/>
      <c r="CT49" s="16" t="s">
        <v>391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0.3</v>
      </c>
      <c r="DG49" s="1">
        <v>0.5</v>
      </c>
      <c r="DH49" s="1">
        <v>0.8</v>
      </c>
      <c r="DI49" s="1">
        <v>1.1</v>
      </c>
      <c r="DJ49" s="1">
        <v>1.3</v>
      </c>
      <c r="DK49" s="1">
        <v>1.3</v>
      </c>
      <c r="DL49" s="1">
        <v>1.3</v>
      </c>
      <c r="DM49" s="1">
        <v>1.3</v>
      </c>
      <c r="DN49" s="1">
        <v>1.3</v>
      </c>
      <c r="DO49" s="1">
        <v>1.3</v>
      </c>
      <c r="DQ49" s="1"/>
      <c r="DR49" s="16" t="s">
        <v>391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1</v>
      </c>
      <c r="EE49" s="1">
        <v>2</v>
      </c>
      <c r="EF49" s="1">
        <v>3.2</v>
      </c>
      <c r="EG49" s="1">
        <v>4.4</v>
      </c>
      <c r="EH49" s="1">
        <v>5.5</v>
      </c>
      <c r="EI49" s="1">
        <v>5.5</v>
      </c>
      <c r="EJ49" s="1">
        <v>5.5</v>
      </c>
      <c r="EK49" s="1">
        <v>5.5</v>
      </c>
      <c r="EL49" s="1">
        <v>5.5</v>
      </c>
      <c r="EM49" s="1">
        <v>5.5</v>
      </c>
      <c r="EO49" s="1"/>
      <c r="EP49" s="16" t="s">
        <v>391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1</v>
      </c>
      <c r="FC49" s="1">
        <v>1.9</v>
      </c>
      <c r="FD49" s="1">
        <v>2.9</v>
      </c>
      <c r="FE49" s="1">
        <v>3.9</v>
      </c>
      <c r="FF49" s="1">
        <v>4.8</v>
      </c>
      <c r="FG49" s="1">
        <v>4.8</v>
      </c>
      <c r="FH49" s="1">
        <v>4.8</v>
      </c>
      <c r="FI49" s="1">
        <v>4.8</v>
      </c>
      <c r="FJ49" s="1">
        <v>4.8</v>
      </c>
      <c r="FK49" s="1">
        <v>4.8</v>
      </c>
    </row>
    <row r="50" ht="14.5" spans="1:167">
      <c r="A50" s="1"/>
      <c r="B50" s="16" t="s">
        <v>392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0.5</v>
      </c>
      <c r="T50" s="1">
        <v>1</v>
      </c>
      <c r="U50" s="1">
        <v>1.6</v>
      </c>
      <c r="V50" s="1">
        <v>2.2</v>
      </c>
      <c r="W50" s="1">
        <v>2.7</v>
      </c>
      <c r="Y50" s="1"/>
      <c r="Z50" s="16" t="s">
        <v>392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0.4</v>
      </c>
      <c r="AR50" s="1">
        <v>0.7</v>
      </c>
      <c r="AS50" s="1">
        <v>1</v>
      </c>
      <c r="AT50" s="1">
        <v>1.4</v>
      </c>
      <c r="AU50" s="1">
        <v>1.7</v>
      </c>
      <c r="AW50" s="1"/>
      <c r="AX50" s="16" t="s">
        <v>392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0.2</v>
      </c>
      <c r="BP50" s="1">
        <v>0.4</v>
      </c>
      <c r="BQ50" s="1">
        <v>0.6</v>
      </c>
      <c r="BR50" s="1">
        <v>0.7</v>
      </c>
      <c r="BS50" s="1">
        <v>0.9</v>
      </c>
      <c r="BU50" s="1"/>
      <c r="BV50" s="16" t="s">
        <v>392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0.1</v>
      </c>
      <c r="CN50" s="1">
        <v>0.3</v>
      </c>
      <c r="CO50" s="1">
        <v>0.5</v>
      </c>
      <c r="CP50" s="1">
        <v>0.6</v>
      </c>
      <c r="CQ50" s="1">
        <v>0.8</v>
      </c>
      <c r="CS50" s="1"/>
      <c r="CT50" s="16" t="s">
        <v>392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0.2</v>
      </c>
      <c r="DL50" s="1">
        <v>0.4</v>
      </c>
      <c r="DM50" s="1">
        <v>0.6</v>
      </c>
      <c r="DN50" s="1">
        <v>0.8</v>
      </c>
      <c r="DO50" s="1">
        <v>0.9</v>
      </c>
      <c r="DQ50" s="1"/>
      <c r="DR50" s="16" t="s">
        <v>392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0.8</v>
      </c>
      <c r="EJ50" s="1">
        <v>1.7</v>
      </c>
      <c r="EK50" s="1">
        <v>2.5</v>
      </c>
      <c r="EL50" s="1">
        <v>3.3</v>
      </c>
      <c r="EM50" s="1">
        <v>4</v>
      </c>
      <c r="EO50" s="1"/>
      <c r="EP50" s="16" t="s">
        <v>392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1</v>
      </c>
      <c r="FH50" s="1">
        <v>2.6</v>
      </c>
      <c r="FI50" s="1">
        <v>4.2</v>
      </c>
      <c r="FJ50" s="1">
        <v>5.9</v>
      </c>
      <c r="FK50" s="1">
        <v>7.2</v>
      </c>
    </row>
    <row r="51" ht="14.5" spans="1:16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</row>
    <row r="52" ht="14.5" spans="1:167">
      <c r="A52" s="1"/>
      <c r="B52" s="9" t="s">
        <v>274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Y52" s="1"/>
      <c r="Z52" s="9" t="s">
        <v>274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1"/>
      <c r="AX52" s="9" t="s">
        <v>274</v>
      </c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U52" s="1"/>
      <c r="BV52" s="9" t="s">
        <v>274</v>
      </c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S52" s="1"/>
      <c r="CT52" s="9" t="s">
        <v>274</v>
      </c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Q52" s="1"/>
      <c r="DR52" s="9" t="s">
        <v>274</v>
      </c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O52" s="1"/>
      <c r="EP52" s="9" t="s">
        <v>274</v>
      </c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</row>
    <row r="53" ht="14.5" spans="1:167">
      <c r="A53" s="1"/>
      <c r="B53" s="10" t="s">
        <v>383</v>
      </c>
      <c r="C53" s="1">
        <v>21.3</v>
      </c>
      <c r="D53" s="1">
        <v>20.8</v>
      </c>
      <c r="E53" s="1">
        <v>20.3</v>
      </c>
      <c r="F53" s="1">
        <v>19.7</v>
      </c>
      <c r="G53" s="1">
        <v>19.2</v>
      </c>
      <c r="H53" s="1">
        <v>18.7</v>
      </c>
      <c r="I53" s="1">
        <v>18.3</v>
      </c>
      <c r="J53" s="1">
        <v>17.8</v>
      </c>
      <c r="K53" s="1">
        <v>17.4</v>
      </c>
      <c r="L53" s="1">
        <v>17</v>
      </c>
      <c r="M53" s="1">
        <v>16.7</v>
      </c>
      <c r="N53" s="1">
        <v>16.3</v>
      </c>
      <c r="O53" s="1">
        <v>16</v>
      </c>
      <c r="P53" s="1">
        <v>15.6</v>
      </c>
      <c r="Q53" s="1">
        <v>15.3</v>
      </c>
      <c r="R53" s="1">
        <v>15.1</v>
      </c>
      <c r="S53" s="1">
        <v>14.8</v>
      </c>
      <c r="T53" s="1">
        <v>14.5</v>
      </c>
      <c r="U53" s="1">
        <v>14.2</v>
      </c>
      <c r="V53" s="1">
        <v>13.9</v>
      </c>
      <c r="W53" s="1">
        <v>13.7</v>
      </c>
      <c r="Y53" s="1"/>
      <c r="Z53" s="16" t="s">
        <v>383</v>
      </c>
      <c r="AA53" s="1">
        <v>20.9</v>
      </c>
      <c r="AB53" s="1">
        <v>20.6</v>
      </c>
      <c r="AC53" s="1">
        <v>20.2</v>
      </c>
      <c r="AD53" s="1">
        <v>19.8</v>
      </c>
      <c r="AE53" s="1">
        <v>19.5</v>
      </c>
      <c r="AF53" s="1">
        <v>19.2</v>
      </c>
      <c r="AG53" s="1">
        <v>18.8</v>
      </c>
      <c r="AH53" s="1">
        <v>18.5</v>
      </c>
      <c r="AI53" s="1">
        <v>18.2</v>
      </c>
      <c r="AJ53" s="1">
        <v>17.9</v>
      </c>
      <c r="AK53" s="1">
        <v>17.6</v>
      </c>
      <c r="AL53" s="1">
        <v>17.4</v>
      </c>
      <c r="AM53" s="1">
        <v>17.2</v>
      </c>
      <c r="AN53" s="1">
        <v>16.9</v>
      </c>
      <c r="AO53" s="1">
        <v>16.7</v>
      </c>
      <c r="AP53" s="1">
        <v>16.6</v>
      </c>
      <c r="AQ53" s="1">
        <v>16.4</v>
      </c>
      <c r="AR53" s="1">
        <v>16.2</v>
      </c>
      <c r="AS53" s="1">
        <v>16</v>
      </c>
      <c r="AT53" s="1">
        <v>15.9</v>
      </c>
      <c r="AU53" s="1">
        <v>15.7</v>
      </c>
      <c r="AW53" s="1"/>
      <c r="AX53" s="16" t="s">
        <v>383</v>
      </c>
      <c r="AY53" s="1">
        <v>14.1</v>
      </c>
      <c r="AZ53" s="1">
        <v>13.6</v>
      </c>
      <c r="BA53" s="1">
        <v>13.1</v>
      </c>
      <c r="BB53" s="1">
        <v>12.8</v>
      </c>
      <c r="BC53" s="1">
        <v>12.4</v>
      </c>
      <c r="BD53" s="1">
        <v>12.2</v>
      </c>
      <c r="BE53" s="1">
        <v>11.9</v>
      </c>
      <c r="BF53" s="1">
        <v>11.7</v>
      </c>
      <c r="BG53" s="1">
        <v>11.5</v>
      </c>
      <c r="BH53" s="1">
        <v>11.4</v>
      </c>
      <c r="BI53" s="1">
        <v>11.2</v>
      </c>
      <c r="BJ53" s="1">
        <v>11.1</v>
      </c>
      <c r="BK53" s="1">
        <v>11</v>
      </c>
      <c r="BL53" s="1">
        <v>10.8</v>
      </c>
      <c r="BM53" s="1">
        <v>10.7</v>
      </c>
      <c r="BN53" s="1">
        <v>10.6</v>
      </c>
      <c r="BO53" s="1">
        <v>10.4</v>
      </c>
      <c r="BP53" s="1">
        <v>10.3</v>
      </c>
      <c r="BQ53" s="1">
        <v>10.1</v>
      </c>
      <c r="BR53" s="1">
        <v>10</v>
      </c>
      <c r="BS53" s="1">
        <v>9.9</v>
      </c>
      <c r="BU53" s="1"/>
      <c r="BV53" s="16" t="s">
        <v>383</v>
      </c>
      <c r="BW53" s="1">
        <v>16.6</v>
      </c>
      <c r="BX53" s="1">
        <v>16</v>
      </c>
      <c r="BY53" s="1">
        <v>15.4</v>
      </c>
      <c r="BZ53" s="1">
        <v>14.9</v>
      </c>
      <c r="CA53" s="1">
        <v>14.3</v>
      </c>
      <c r="CB53" s="1">
        <v>13.8</v>
      </c>
      <c r="CC53" s="1">
        <v>13.2</v>
      </c>
      <c r="CD53" s="1">
        <v>12.8</v>
      </c>
      <c r="CE53" s="1">
        <v>12.3</v>
      </c>
      <c r="CF53" s="1">
        <v>11.8</v>
      </c>
      <c r="CG53" s="1">
        <v>11.4</v>
      </c>
      <c r="CH53" s="1">
        <v>11</v>
      </c>
      <c r="CI53" s="1">
        <v>10.6</v>
      </c>
      <c r="CJ53" s="1">
        <v>10.2</v>
      </c>
      <c r="CK53" s="1">
        <v>9.8</v>
      </c>
      <c r="CL53" s="1">
        <v>9.5</v>
      </c>
      <c r="CM53" s="1">
        <v>9.1</v>
      </c>
      <c r="CN53" s="1">
        <v>8.8</v>
      </c>
      <c r="CO53" s="1">
        <v>8.5</v>
      </c>
      <c r="CP53" s="1">
        <v>8.2</v>
      </c>
      <c r="CQ53" s="1">
        <v>7.9</v>
      </c>
      <c r="CS53" s="1"/>
      <c r="CT53" s="16" t="s">
        <v>383</v>
      </c>
      <c r="CU53" s="1">
        <v>20.5</v>
      </c>
      <c r="CV53" s="1">
        <v>20</v>
      </c>
      <c r="CW53" s="1">
        <v>19.5</v>
      </c>
      <c r="CX53" s="1">
        <v>19</v>
      </c>
      <c r="CY53" s="1">
        <v>18.5</v>
      </c>
      <c r="CZ53" s="1">
        <v>18</v>
      </c>
      <c r="DA53" s="1">
        <v>17.5</v>
      </c>
      <c r="DB53" s="1">
        <v>17</v>
      </c>
      <c r="DC53" s="1">
        <v>16.4</v>
      </c>
      <c r="DD53" s="1">
        <v>16</v>
      </c>
      <c r="DE53" s="1">
        <v>15.5</v>
      </c>
      <c r="DF53" s="1">
        <v>15</v>
      </c>
      <c r="DG53" s="1">
        <v>14.5</v>
      </c>
      <c r="DH53" s="1">
        <v>14.1</v>
      </c>
      <c r="DI53" s="1">
        <v>13.6</v>
      </c>
      <c r="DJ53" s="1">
        <v>13.2</v>
      </c>
      <c r="DK53" s="1">
        <v>12.9</v>
      </c>
      <c r="DL53" s="1">
        <v>12.5</v>
      </c>
      <c r="DM53" s="1">
        <v>12.2</v>
      </c>
      <c r="DN53" s="1">
        <v>11.9</v>
      </c>
      <c r="DO53" s="1">
        <v>11.6</v>
      </c>
      <c r="DQ53" s="1"/>
      <c r="DR53" s="16" t="s">
        <v>383</v>
      </c>
      <c r="DS53" s="1">
        <v>6.9</v>
      </c>
      <c r="DT53" s="1">
        <v>6.7</v>
      </c>
      <c r="DU53" s="1">
        <v>6.4</v>
      </c>
      <c r="DV53" s="1">
        <v>6.1</v>
      </c>
      <c r="DW53" s="1">
        <v>5.9</v>
      </c>
      <c r="DX53" s="1">
        <v>5.6</v>
      </c>
      <c r="DY53" s="1">
        <v>5.4</v>
      </c>
      <c r="DZ53" s="1">
        <v>5.1</v>
      </c>
      <c r="EA53" s="1">
        <v>4.9</v>
      </c>
      <c r="EB53" s="1">
        <v>4.8</v>
      </c>
      <c r="EC53" s="1">
        <v>4.6</v>
      </c>
      <c r="ED53" s="1">
        <v>4.5</v>
      </c>
      <c r="EE53" s="1">
        <v>4.3</v>
      </c>
      <c r="EF53" s="1">
        <v>4.2</v>
      </c>
      <c r="EG53" s="1">
        <v>4.1</v>
      </c>
      <c r="EH53" s="1">
        <v>3.9</v>
      </c>
      <c r="EI53" s="1">
        <v>3.8</v>
      </c>
      <c r="EJ53" s="1">
        <v>3.7</v>
      </c>
      <c r="EK53" s="1">
        <v>3.6</v>
      </c>
      <c r="EL53" s="1">
        <v>3.5</v>
      </c>
      <c r="EM53" s="1">
        <v>3.4</v>
      </c>
      <c r="EO53" s="1"/>
      <c r="EP53" s="10" t="s">
        <v>383</v>
      </c>
      <c r="EQ53" s="1">
        <v>8.1</v>
      </c>
      <c r="ER53" s="1">
        <v>7.8</v>
      </c>
      <c r="ES53" s="1">
        <v>7.6</v>
      </c>
      <c r="ET53" s="1">
        <v>7.4</v>
      </c>
      <c r="EU53" s="1">
        <v>7.1</v>
      </c>
      <c r="EV53" s="1">
        <v>6.9</v>
      </c>
      <c r="EW53" s="1">
        <v>6.7</v>
      </c>
      <c r="EX53" s="1">
        <v>6.4</v>
      </c>
      <c r="EY53" s="1">
        <v>6.2</v>
      </c>
      <c r="EZ53" s="1">
        <v>6</v>
      </c>
      <c r="FA53" s="1">
        <v>5.8</v>
      </c>
      <c r="FB53" s="1">
        <v>5.6</v>
      </c>
      <c r="FC53" s="1">
        <v>5.5</v>
      </c>
      <c r="FD53" s="1">
        <v>5.3</v>
      </c>
      <c r="FE53" s="1">
        <v>5.2</v>
      </c>
      <c r="FF53" s="1">
        <v>5</v>
      </c>
      <c r="FG53" s="1">
        <v>4.9</v>
      </c>
      <c r="FH53" s="1">
        <v>4.7</v>
      </c>
      <c r="FI53" s="1">
        <v>4.6</v>
      </c>
      <c r="FJ53" s="1">
        <v>4.4</v>
      </c>
      <c r="FK53" s="1">
        <v>4.3</v>
      </c>
    </row>
    <row r="54" ht="14.5" spans="1:167">
      <c r="A54" s="1"/>
      <c r="B54" s="10" t="s">
        <v>384</v>
      </c>
      <c r="C54" s="1">
        <v>9.1</v>
      </c>
      <c r="D54" s="1">
        <v>8.9</v>
      </c>
      <c r="E54" s="1">
        <v>8.7</v>
      </c>
      <c r="F54" s="1">
        <v>8.5</v>
      </c>
      <c r="G54" s="1">
        <v>8.2</v>
      </c>
      <c r="H54" s="1">
        <v>8.1</v>
      </c>
      <c r="I54" s="1">
        <v>7.9</v>
      </c>
      <c r="J54" s="1">
        <v>7.7</v>
      </c>
      <c r="K54" s="1">
        <v>7.5</v>
      </c>
      <c r="L54" s="1">
        <v>7.4</v>
      </c>
      <c r="M54" s="1">
        <v>7.2</v>
      </c>
      <c r="N54" s="1">
        <v>7.1</v>
      </c>
      <c r="O54" s="1">
        <v>6.9</v>
      </c>
      <c r="P54" s="1">
        <v>6.8</v>
      </c>
      <c r="Q54" s="1">
        <v>6.7</v>
      </c>
      <c r="R54" s="1">
        <v>6.6</v>
      </c>
      <c r="S54" s="1">
        <v>6.5</v>
      </c>
      <c r="T54" s="1">
        <v>6.3</v>
      </c>
      <c r="U54" s="1">
        <v>6.2</v>
      </c>
      <c r="V54" s="1">
        <v>6.1</v>
      </c>
      <c r="W54" s="1">
        <v>6</v>
      </c>
      <c r="Y54" s="1"/>
      <c r="Z54" s="16" t="s">
        <v>384</v>
      </c>
      <c r="AA54" s="1">
        <v>13.3</v>
      </c>
      <c r="AB54" s="1">
        <v>13.1</v>
      </c>
      <c r="AC54" s="1">
        <v>12.8</v>
      </c>
      <c r="AD54" s="1">
        <v>12.6</v>
      </c>
      <c r="AE54" s="1">
        <v>12.3</v>
      </c>
      <c r="AF54" s="1">
        <v>12.1</v>
      </c>
      <c r="AG54" s="1">
        <v>11.9</v>
      </c>
      <c r="AH54" s="1">
        <v>11.7</v>
      </c>
      <c r="AI54" s="1">
        <v>11.5</v>
      </c>
      <c r="AJ54" s="1">
        <v>11.3</v>
      </c>
      <c r="AK54" s="1">
        <v>11.1</v>
      </c>
      <c r="AL54" s="1">
        <v>11</v>
      </c>
      <c r="AM54" s="1">
        <v>10.8</v>
      </c>
      <c r="AN54" s="1">
        <v>10.7</v>
      </c>
      <c r="AO54" s="1">
        <v>10.6</v>
      </c>
      <c r="AP54" s="1">
        <v>10.4</v>
      </c>
      <c r="AQ54" s="1">
        <v>10.3</v>
      </c>
      <c r="AR54" s="1">
        <v>10.2</v>
      </c>
      <c r="AS54" s="1">
        <v>10.1</v>
      </c>
      <c r="AT54" s="1">
        <v>10</v>
      </c>
      <c r="AU54" s="1">
        <v>9.9</v>
      </c>
      <c r="AW54" s="1"/>
      <c r="AX54" s="16" t="s">
        <v>384</v>
      </c>
      <c r="AY54" s="1">
        <v>10.7</v>
      </c>
      <c r="AZ54" s="1">
        <v>10.3</v>
      </c>
      <c r="BA54" s="1">
        <v>10.1</v>
      </c>
      <c r="BB54" s="1">
        <v>9.8</v>
      </c>
      <c r="BC54" s="1">
        <v>9.6</v>
      </c>
      <c r="BD54" s="1">
        <v>9.4</v>
      </c>
      <c r="BE54" s="1">
        <v>9.3</v>
      </c>
      <c r="BF54" s="1">
        <v>9.1</v>
      </c>
      <c r="BG54" s="1">
        <v>9</v>
      </c>
      <c r="BH54" s="1">
        <v>8.9</v>
      </c>
      <c r="BI54" s="1">
        <v>8.8</v>
      </c>
      <c r="BJ54" s="1">
        <v>8.7</v>
      </c>
      <c r="BK54" s="1">
        <v>8.6</v>
      </c>
      <c r="BL54" s="1">
        <v>8.5</v>
      </c>
      <c r="BM54" s="1">
        <v>8.4</v>
      </c>
      <c r="BN54" s="1">
        <v>8.3</v>
      </c>
      <c r="BO54" s="1">
        <v>8.2</v>
      </c>
      <c r="BP54" s="1">
        <v>8.1</v>
      </c>
      <c r="BQ54" s="1">
        <v>8</v>
      </c>
      <c r="BR54" s="1">
        <v>8</v>
      </c>
      <c r="BS54" s="1">
        <v>7.9</v>
      </c>
      <c r="BU54" s="1"/>
      <c r="BV54" s="16" t="s">
        <v>384</v>
      </c>
      <c r="BW54" s="1">
        <v>16.9</v>
      </c>
      <c r="BX54" s="1">
        <v>16.7</v>
      </c>
      <c r="BY54" s="1">
        <v>16.4</v>
      </c>
      <c r="BZ54" s="1">
        <v>16.1</v>
      </c>
      <c r="CA54" s="1">
        <v>15.8</v>
      </c>
      <c r="CB54" s="1">
        <v>15.5</v>
      </c>
      <c r="CC54" s="1">
        <v>15.2</v>
      </c>
      <c r="CD54" s="1">
        <v>15</v>
      </c>
      <c r="CE54" s="1">
        <v>14.7</v>
      </c>
      <c r="CF54" s="1">
        <v>14.4</v>
      </c>
      <c r="CG54" s="1">
        <v>14.2</v>
      </c>
      <c r="CH54" s="1">
        <v>13.9</v>
      </c>
      <c r="CI54" s="1">
        <v>13.7</v>
      </c>
      <c r="CJ54" s="1">
        <v>13.4</v>
      </c>
      <c r="CK54" s="1">
        <v>13.2</v>
      </c>
      <c r="CL54" s="1">
        <v>13</v>
      </c>
      <c r="CM54" s="1">
        <v>12.8</v>
      </c>
      <c r="CN54" s="1">
        <v>12.7</v>
      </c>
      <c r="CO54" s="1">
        <v>12.5</v>
      </c>
      <c r="CP54" s="1">
        <v>12.3</v>
      </c>
      <c r="CQ54" s="1">
        <v>12.1</v>
      </c>
      <c r="CS54" s="1"/>
      <c r="CT54" s="16" t="s">
        <v>384</v>
      </c>
      <c r="CU54" s="1">
        <v>16.2</v>
      </c>
      <c r="CV54" s="1">
        <v>16</v>
      </c>
      <c r="CW54" s="1">
        <v>15.7</v>
      </c>
      <c r="CX54" s="1">
        <v>15.5</v>
      </c>
      <c r="CY54" s="1">
        <v>15.2</v>
      </c>
      <c r="CZ54" s="1">
        <v>14.9</v>
      </c>
      <c r="DA54" s="1">
        <v>14.7</v>
      </c>
      <c r="DB54" s="1">
        <v>14.4</v>
      </c>
      <c r="DC54" s="1">
        <v>14</v>
      </c>
      <c r="DD54" s="1">
        <v>13.7</v>
      </c>
      <c r="DE54" s="1">
        <v>13.4</v>
      </c>
      <c r="DF54" s="1">
        <v>13.1</v>
      </c>
      <c r="DG54" s="1">
        <v>12.9</v>
      </c>
      <c r="DH54" s="1">
        <v>12.6</v>
      </c>
      <c r="DI54" s="1">
        <v>12.3</v>
      </c>
      <c r="DJ54" s="1">
        <v>12</v>
      </c>
      <c r="DK54" s="1">
        <v>11.8</v>
      </c>
      <c r="DL54" s="1">
        <v>11.6</v>
      </c>
      <c r="DM54" s="1">
        <v>11.4</v>
      </c>
      <c r="DN54" s="1">
        <v>11.2</v>
      </c>
      <c r="DO54" s="1">
        <v>11.1</v>
      </c>
      <c r="DQ54" s="1"/>
      <c r="DR54" s="16" t="s">
        <v>384</v>
      </c>
      <c r="DS54" s="1">
        <v>9.8</v>
      </c>
      <c r="DT54" s="1">
        <v>9.6</v>
      </c>
      <c r="DU54" s="1">
        <v>9.3</v>
      </c>
      <c r="DV54" s="1">
        <v>9</v>
      </c>
      <c r="DW54" s="1">
        <v>8.7</v>
      </c>
      <c r="DX54" s="1">
        <v>8.4</v>
      </c>
      <c r="DY54" s="1">
        <v>8.1</v>
      </c>
      <c r="DZ54" s="1">
        <v>7.8</v>
      </c>
      <c r="EA54" s="1">
        <v>7.6</v>
      </c>
      <c r="EB54" s="1">
        <v>7.5</v>
      </c>
      <c r="EC54" s="1">
        <v>7.3</v>
      </c>
      <c r="ED54" s="1">
        <v>7.1</v>
      </c>
      <c r="EE54" s="1">
        <v>7</v>
      </c>
      <c r="EF54" s="1">
        <v>6.8</v>
      </c>
      <c r="EG54" s="1">
        <v>6.7</v>
      </c>
      <c r="EH54" s="1">
        <v>6.5</v>
      </c>
      <c r="EI54" s="1">
        <v>6.4</v>
      </c>
      <c r="EJ54" s="1">
        <v>6.3</v>
      </c>
      <c r="EK54" s="1">
        <v>6.2</v>
      </c>
      <c r="EL54" s="1">
        <v>6.1</v>
      </c>
      <c r="EM54" s="1">
        <v>6</v>
      </c>
      <c r="EO54" s="1"/>
      <c r="EP54" s="10" t="s">
        <v>384</v>
      </c>
      <c r="EQ54" s="1">
        <v>8.4</v>
      </c>
      <c r="ER54" s="1">
        <v>8.2</v>
      </c>
      <c r="ES54" s="1">
        <v>8</v>
      </c>
      <c r="ET54" s="1">
        <v>7.8</v>
      </c>
      <c r="EU54" s="1">
        <v>7.7</v>
      </c>
      <c r="EV54" s="1">
        <v>7.5</v>
      </c>
      <c r="EW54" s="1">
        <v>7.3</v>
      </c>
      <c r="EX54" s="1">
        <v>7</v>
      </c>
      <c r="EY54" s="1">
        <v>6.9</v>
      </c>
      <c r="EZ54" s="1">
        <v>6.6</v>
      </c>
      <c r="FA54" s="1">
        <v>6.5</v>
      </c>
      <c r="FB54" s="1">
        <v>6.3</v>
      </c>
      <c r="FC54" s="1">
        <v>6.2</v>
      </c>
      <c r="FD54" s="1">
        <v>6.1</v>
      </c>
      <c r="FE54" s="1">
        <v>5.9</v>
      </c>
      <c r="FF54" s="1">
        <v>5.8</v>
      </c>
      <c r="FG54" s="1">
        <v>5.7</v>
      </c>
      <c r="FH54" s="1">
        <v>5.5</v>
      </c>
      <c r="FI54" s="1">
        <v>5.4</v>
      </c>
      <c r="FJ54" s="1">
        <v>5.2</v>
      </c>
      <c r="FK54" s="1">
        <v>5.1</v>
      </c>
    </row>
    <row r="55" ht="14.5" spans="1:167">
      <c r="A55" s="1"/>
      <c r="B55" s="10" t="s">
        <v>385</v>
      </c>
      <c r="C55" s="1">
        <v>17.2</v>
      </c>
      <c r="D55" s="1">
        <v>16.8</v>
      </c>
      <c r="E55" s="1">
        <v>16.3</v>
      </c>
      <c r="F55" s="1">
        <v>15.8</v>
      </c>
      <c r="G55" s="1">
        <v>15.4</v>
      </c>
      <c r="H55" s="1">
        <v>14.9</v>
      </c>
      <c r="I55" s="1">
        <v>14.6</v>
      </c>
      <c r="J55" s="1">
        <v>14.2</v>
      </c>
      <c r="K55" s="1">
        <v>13.8</v>
      </c>
      <c r="L55" s="1">
        <v>13.5</v>
      </c>
      <c r="M55" s="1">
        <v>13.1</v>
      </c>
      <c r="N55" s="1">
        <v>12.8</v>
      </c>
      <c r="O55" s="1">
        <v>12.5</v>
      </c>
      <c r="P55" s="1">
        <v>12.2</v>
      </c>
      <c r="Q55" s="1">
        <v>12</v>
      </c>
      <c r="R55" s="1">
        <v>11.7</v>
      </c>
      <c r="S55" s="1">
        <v>11.5</v>
      </c>
      <c r="T55" s="1">
        <v>11.2</v>
      </c>
      <c r="U55" s="1">
        <v>11</v>
      </c>
      <c r="V55" s="1">
        <v>10.7</v>
      </c>
      <c r="W55" s="1">
        <v>10.5</v>
      </c>
      <c r="Y55" s="1"/>
      <c r="Z55" s="16" t="s">
        <v>385</v>
      </c>
      <c r="AA55" s="1">
        <v>25.9</v>
      </c>
      <c r="AB55" s="1">
        <v>25.6</v>
      </c>
      <c r="AC55" s="1">
        <v>25.2</v>
      </c>
      <c r="AD55" s="1">
        <v>24.8</v>
      </c>
      <c r="AE55" s="1">
        <v>24.4</v>
      </c>
      <c r="AF55" s="1">
        <v>24</v>
      </c>
      <c r="AG55" s="1">
        <v>23.6</v>
      </c>
      <c r="AH55" s="1">
        <v>23.2</v>
      </c>
      <c r="AI55" s="1">
        <v>22.9</v>
      </c>
      <c r="AJ55" s="1">
        <v>22.5</v>
      </c>
      <c r="AK55" s="1">
        <v>22.2</v>
      </c>
      <c r="AL55" s="1">
        <v>21.9</v>
      </c>
      <c r="AM55" s="1">
        <v>21.6</v>
      </c>
      <c r="AN55" s="1">
        <v>21.4</v>
      </c>
      <c r="AO55" s="1">
        <v>21.2</v>
      </c>
      <c r="AP55" s="1">
        <v>21</v>
      </c>
      <c r="AQ55" s="1">
        <v>20.8</v>
      </c>
      <c r="AR55" s="1">
        <v>20.6</v>
      </c>
      <c r="AS55" s="1">
        <v>20.4</v>
      </c>
      <c r="AT55" s="1">
        <v>20.2</v>
      </c>
      <c r="AU55" s="1">
        <v>20</v>
      </c>
      <c r="AW55" s="1"/>
      <c r="AX55" s="16" t="s">
        <v>385</v>
      </c>
      <c r="AY55" s="1">
        <v>32.5</v>
      </c>
      <c r="AZ55" s="1">
        <v>32.1</v>
      </c>
      <c r="BA55" s="1">
        <v>31.7</v>
      </c>
      <c r="BB55" s="1">
        <v>31.2</v>
      </c>
      <c r="BC55" s="1">
        <v>30.8</v>
      </c>
      <c r="BD55" s="1">
        <v>30.4</v>
      </c>
      <c r="BE55" s="1">
        <v>30</v>
      </c>
      <c r="BF55" s="1">
        <v>29.7</v>
      </c>
      <c r="BG55" s="1">
        <v>29.5</v>
      </c>
      <c r="BH55" s="1">
        <v>29.3</v>
      </c>
      <c r="BI55" s="1">
        <v>29.1</v>
      </c>
      <c r="BJ55" s="1">
        <v>28.9</v>
      </c>
      <c r="BK55" s="1">
        <v>28.7</v>
      </c>
      <c r="BL55" s="1">
        <v>28.5</v>
      </c>
      <c r="BM55" s="1">
        <v>28.3</v>
      </c>
      <c r="BN55" s="1">
        <v>28.1</v>
      </c>
      <c r="BO55" s="1">
        <v>27.9</v>
      </c>
      <c r="BP55" s="1">
        <v>27.7</v>
      </c>
      <c r="BQ55" s="1">
        <v>27.5</v>
      </c>
      <c r="BR55" s="1">
        <v>27.3</v>
      </c>
      <c r="BS55" s="1">
        <v>27.1</v>
      </c>
      <c r="BU55" s="1"/>
      <c r="BV55" s="16" t="s">
        <v>385</v>
      </c>
      <c r="BW55" s="1">
        <v>27.2</v>
      </c>
      <c r="BX55" s="1">
        <v>26.7</v>
      </c>
      <c r="BY55" s="1">
        <v>26.3</v>
      </c>
      <c r="BZ55" s="1">
        <v>25.8</v>
      </c>
      <c r="CA55" s="1">
        <v>25.3</v>
      </c>
      <c r="CB55" s="1">
        <v>24.8</v>
      </c>
      <c r="CC55" s="1">
        <v>24.4</v>
      </c>
      <c r="CD55" s="1">
        <v>23.9</v>
      </c>
      <c r="CE55" s="1">
        <v>23.5</v>
      </c>
      <c r="CF55" s="1">
        <v>23</v>
      </c>
      <c r="CG55" s="1">
        <v>22.6</v>
      </c>
      <c r="CH55" s="1">
        <v>22.2</v>
      </c>
      <c r="CI55" s="1">
        <v>21.8</v>
      </c>
      <c r="CJ55" s="1">
        <v>21.4</v>
      </c>
      <c r="CK55" s="1">
        <v>21.1</v>
      </c>
      <c r="CL55" s="1">
        <v>20.7</v>
      </c>
      <c r="CM55" s="1">
        <v>20.4</v>
      </c>
      <c r="CN55" s="1">
        <v>20.1</v>
      </c>
      <c r="CO55" s="1">
        <v>19.8</v>
      </c>
      <c r="CP55" s="1">
        <v>19.5</v>
      </c>
      <c r="CQ55" s="1">
        <v>19.2</v>
      </c>
      <c r="CS55" s="1"/>
      <c r="CT55" s="16" t="s">
        <v>385</v>
      </c>
      <c r="CU55" s="1">
        <v>29.5</v>
      </c>
      <c r="CV55" s="1">
        <v>29</v>
      </c>
      <c r="CW55" s="1">
        <v>28.4</v>
      </c>
      <c r="CX55" s="1">
        <v>27.7</v>
      </c>
      <c r="CY55" s="1">
        <v>27.2</v>
      </c>
      <c r="CZ55" s="1">
        <v>26.6</v>
      </c>
      <c r="DA55" s="1">
        <v>26</v>
      </c>
      <c r="DB55" s="1">
        <v>25.4</v>
      </c>
      <c r="DC55" s="1">
        <v>24.7</v>
      </c>
      <c r="DD55" s="1">
        <v>24.1</v>
      </c>
      <c r="DE55" s="1">
        <v>23.4</v>
      </c>
      <c r="DF55" s="1">
        <v>22.8</v>
      </c>
      <c r="DG55" s="1">
        <v>22.2</v>
      </c>
      <c r="DH55" s="1">
        <v>21.7</v>
      </c>
      <c r="DI55" s="1">
        <v>21.1</v>
      </c>
      <c r="DJ55" s="1">
        <v>20.6</v>
      </c>
      <c r="DK55" s="1">
        <v>20.1</v>
      </c>
      <c r="DL55" s="1">
        <v>19.7</v>
      </c>
      <c r="DM55" s="1">
        <v>19.3</v>
      </c>
      <c r="DN55" s="1">
        <v>18.9</v>
      </c>
      <c r="DO55" s="1">
        <v>18.6</v>
      </c>
      <c r="DQ55" s="1"/>
      <c r="DR55" s="16" t="s">
        <v>385</v>
      </c>
      <c r="DS55" s="1">
        <v>27.5</v>
      </c>
      <c r="DT55" s="1">
        <v>26.9</v>
      </c>
      <c r="DU55" s="1">
        <v>26.1</v>
      </c>
      <c r="DV55" s="1">
        <v>25.4</v>
      </c>
      <c r="DW55" s="1">
        <v>24.7</v>
      </c>
      <c r="DX55" s="1">
        <v>23.9</v>
      </c>
      <c r="DY55" s="1">
        <v>23.2</v>
      </c>
      <c r="DZ55" s="1">
        <v>22.4</v>
      </c>
      <c r="EA55" s="1">
        <v>21.9</v>
      </c>
      <c r="EB55" s="1">
        <v>21.5</v>
      </c>
      <c r="EC55" s="1">
        <v>21.1</v>
      </c>
      <c r="ED55" s="1">
        <v>20.7</v>
      </c>
      <c r="EE55" s="1">
        <v>20.3</v>
      </c>
      <c r="EF55" s="1">
        <v>20</v>
      </c>
      <c r="EG55" s="1">
        <v>19.6</v>
      </c>
      <c r="EH55" s="1">
        <v>19.2</v>
      </c>
      <c r="EI55" s="1">
        <v>18.9</v>
      </c>
      <c r="EJ55" s="1">
        <v>18.7</v>
      </c>
      <c r="EK55" s="1">
        <v>18.4</v>
      </c>
      <c r="EL55" s="1">
        <v>18.2</v>
      </c>
      <c r="EM55" s="1">
        <v>18</v>
      </c>
      <c r="EO55" s="1"/>
      <c r="EP55" s="10" t="s">
        <v>385</v>
      </c>
      <c r="EQ55" s="1">
        <v>24.8</v>
      </c>
      <c r="ER55" s="1">
        <v>24.4</v>
      </c>
      <c r="ES55" s="1">
        <v>24</v>
      </c>
      <c r="ET55" s="1">
        <v>23.5</v>
      </c>
      <c r="EU55" s="1">
        <v>23</v>
      </c>
      <c r="EV55" s="1">
        <v>22.5</v>
      </c>
      <c r="EW55" s="1">
        <v>22</v>
      </c>
      <c r="EX55" s="1">
        <v>21.4</v>
      </c>
      <c r="EY55" s="1">
        <v>21</v>
      </c>
      <c r="EZ55" s="1">
        <v>20.3</v>
      </c>
      <c r="FA55" s="1">
        <v>19.9</v>
      </c>
      <c r="FB55" s="1">
        <v>19.6</v>
      </c>
      <c r="FC55" s="1">
        <v>19.2</v>
      </c>
      <c r="FD55" s="1">
        <v>18.9</v>
      </c>
      <c r="FE55" s="1">
        <v>18.6</v>
      </c>
      <c r="FF55" s="1">
        <v>18.3</v>
      </c>
      <c r="FG55" s="1">
        <v>18</v>
      </c>
      <c r="FH55" s="1">
        <v>17.5</v>
      </c>
      <c r="FI55" s="1">
        <v>17.1</v>
      </c>
      <c r="FJ55" s="1">
        <v>16.7</v>
      </c>
      <c r="FK55" s="1">
        <v>16.3</v>
      </c>
    </row>
    <row r="56" ht="14.5" spans="1:167">
      <c r="A56" s="1"/>
      <c r="B56" s="10" t="s">
        <v>386</v>
      </c>
      <c r="C56" s="1">
        <v>17.4</v>
      </c>
      <c r="D56" s="1">
        <v>17</v>
      </c>
      <c r="E56" s="1">
        <v>16.6</v>
      </c>
      <c r="F56" s="1">
        <v>16.2</v>
      </c>
      <c r="G56" s="1">
        <v>15.8</v>
      </c>
      <c r="H56" s="1">
        <v>15.4</v>
      </c>
      <c r="I56" s="1">
        <v>15.1</v>
      </c>
      <c r="J56" s="1">
        <v>14.7</v>
      </c>
      <c r="K56" s="1">
        <v>14.4</v>
      </c>
      <c r="L56" s="1">
        <v>14.1</v>
      </c>
      <c r="M56" s="1">
        <v>13.8</v>
      </c>
      <c r="N56" s="1">
        <v>13.5</v>
      </c>
      <c r="O56" s="1">
        <v>13.2</v>
      </c>
      <c r="P56" s="1">
        <v>13</v>
      </c>
      <c r="Q56" s="1">
        <v>12.7</v>
      </c>
      <c r="R56" s="1">
        <v>12.5</v>
      </c>
      <c r="S56" s="1">
        <v>12.3</v>
      </c>
      <c r="T56" s="1">
        <v>12.1</v>
      </c>
      <c r="U56" s="1">
        <v>11.9</v>
      </c>
      <c r="V56" s="1">
        <v>11.6</v>
      </c>
      <c r="W56" s="1">
        <v>11.4</v>
      </c>
      <c r="Y56" s="1"/>
      <c r="Z56" s="16" t="s">
        <v>386</v>
      </c>
      <c r="AA56" s="1">
        <v>14.5</v>
      </c>
      <c r="AB56" s="1">
        <v>14.4</v>
      </c>
      <c r="AC56" s="1">
        <v>14.2</v>
      </c>
      <c r="AD56" s="1">
        <v>14</v>
      </c>
      <c r="AE56" s="1">
        <v>13.7</v>
      </c>
      <c r="AF56" s="1">
        <v>13.6</v>
      </c>
      <c r="AG56" s="1">
        <v>13.4</v>
      </c>
      <c r="AH56" s="1">
        <v>13.2</v>
      </c>
      <c r="AI56" s="1">
        <v>13</v>
      </c>
      <c r="AJ56" s="1">
        <v>12.8</v>
      </c>
      <c r="AK56" s="1">
        <v>12.6</v>
      </c>
      <c r="AL56" s="1">
        <v>12.5</v>
      </c>
      <c r="AM56" s="1">
        <v>12.3</v>
      </c>
      <c r="AN56" s="1">
        <v>12.2</v>
      </c>
      <c r="AO56" s="1">
        <v>12.1</v>
      </c>
      <c r="AP56" s="1">
        <v>12</v>
      </c>
      <c r="AQ56" s="1">
        <v>11.9</v>
      </c>
      <c r="AR56" s="1">
        <v>11.8</v>
      </c>
      <c r="AS56" s="1">
        <v>11.7</v>
      </c>
      <c r="AT56" s="1">
        <v>11.6</v>
      </c>
      <c r="AU56" s="1">
        <v>11.5</v>
      </c>
      <c r="AW56" s="1"/>
      <c r="AX56" s="16" t="s">
        <v>386</v>
      </c>
      <c r="AY56" s="1">
        <v>12.9</v>
      </c>
      <c r="AZ56" s="1">
        <v>12.8</v>
      </c>
      <c r="BA56" s="1">
        <v>12.7</v>
      </c>
      <c r="BB56" s="1">
        <v>12.5</v>
      </c>
      <c r="BC56" s="1">
        <v>12.3</v>
      </c>
      <c r="BD56" s="1">
        <v>12.2</v>
      </c>
      <c r="BE56" s="1">
        <v>12.1</v>
      </c>
      <c r="BF56" s="1">
        <v>12</v>
      </c>
      <c r="BG56" s="1">
        <v>11.9</v>
      </c>
      <c r="BH56" s="1">
        <v>11.8</v>
      </c>
      <c r="BI56" s="1">
        <v>11.7</v>
      </c>
      <c r="BJ56" s="1">
        <v>11.7</v>
      </c>
      <c r="BK56" s="1">
        <v>11.6</v>
      </c>
      <c r="BL56" s="1">
        <v>11.5</v>
      </c>
      <c r="BM56" s="1">
        <v>11.4</v>
      </c>
      <c r="BN56" s="1">
        <v>11.4</v>
      </c>
      <c r="BO56" s="1">
        <v>11.3</v>
      </c>
      <c r="BP56" s="1">
        <v>11.2</v>
      </c>
      <c r="BQ56" s="1">
        <v>11.1</v>
      </c>
      <c r="BR56" s="1">
        <v>11.1</v>
      </c>
      <c r="BS56" s="1">
        <v>11</v>
      </c>
      <c r="BU56" s="1"/>
      <c r="BV56" s="16" t="s">
        <v>386</v>
      </c>
      <c r="BW56" s="1">
        <v>15</v>
      </c>
      <c r="BX56" s="1">
        <v>14.7</v>
      </c>
      <c r="BY56" s="1">
        <v>14.5</v>
      </c>
      <c r="BZ56" s="1">
        <v>14.3</v>
      </c>
      <c r="CA56" s="1">
        <v>14</v>
      </c>
      <c r="CB56" s="1">
        <v>13.8</v>
      </c>
      <c r="CC56" s="1">
        <v>13.6</v>
      </c>
      <c r="CD56" s="1">
        <v>13.3</v>
      </c>
      <c r="CE56" s="1">
        <v>13.1</v>
      </c>
      <c r="CF56" s="1">
        <v>12.9</v>
      </c>
      <c r="CG56" s="1">
        <v>12.7</v>
      </c>
      <c r="CH56" s="1">
        <v>12.5</v>
      </c>
      <c r="CI56" s="1">
        <v>12.3</v>
      </c>
      <c r="CJ56" s="1">
        <v>12.1</v>
      </c>
      <c r="CK56" s="1">
        <v>11.9</v>
      </c>
      <c r="CL56" s="1">
        <v>11.7</v>
      </c>
      <c r="CM56" s="1">
        <v>11.6</v>
      </c>
      <c r="CN56" s="1">
        <v>11.4</v>
      </c>
      <c r="CO56" s="1">
        <v>11.3</v>
      </c>
      <c r="CP56" s="1">
        <v>11.1</v>
      </c>
      <c r="CQ56" s="1">
        <v>11</v>
      </c>
      <c r="CS56" s="1"/>
      <c r="CT56" s="16" t="s">
        <v>386</v>
      </c>
      <c r="CU56" s="1">
        <v>14.3</v>
      </c>
      <c r="CV56" s="1">
        <v>14.1</v>
      </c>
      <c r="CW56" s="1">
        <v>13.9</v>
      </c>
      <c r="CX56" s="1">
        <v>13.6</v>
      </c>
      <c r="CY56" s="1">
        <v>13.4</v>
      </c>
      <c r="CZ56" s="1">
        <v>13.1</v>
      </c>
      <c r="DA56" s="1">
        <v>12.9</v>
      </c>
      <c r="DB56" s="1">
        <v>12.6</v>
      </c>
      <c r="DC56" s="1">
        <v>12.3</v>
      </c>
      <c r="DD56" s="1">
        <v>12</v>
      </c>
      <c r="DE56" s="1">
        <v>11.8</v>
      </c>
      <c r="DF56" s="1">
        <v>11.5</v>
      </c>
      <c r="DG56" s="1">
        <v>11.2</v>
      </c>
      <c r="DH56" s="1">
        <v>11</v>
      </c>
      <c r="DI56" s="1">
        <v>10.7</v>
      </c>
      <c r="DJ56" s="1">
        <v>10.5</v>
      </c>
      <c r="DK56" s="1">
        <v>10.3</v>
      </c>
      <c r="DL56" s="1">
        <v>10.1</v>
      </c>
      <c r="DM56" s="1">
        <v>9.9</v>
      </c>
      <c r="DN56" s="1">
        <v>9.8</v>
      </c>
      <c r="DO56" s="1">
        <v>9.6</v>
      </c>
      <c r="DQ56" s="1"/>
      <c r="DR56" s="16" t="s">
        <v>386</v>
      </c>
      <c r="DS56" s="1">
        <v>26.3</v>
      </c>
      <c r="DT56" s="1">
        <v>25.7</v>
      </c>
      <c r="DU56" s="1">
        <v>25</v>
      </c>
      <c r="DV56" s="1">
        <v>24.3</v>
      </c>
      <c r="DW56" s="1">
        <v>23.6</v>
      </c>
      <c r="DX56" s="1">
        <v>22.9</v>
      </c>
      <c r="DY56" s="1">
        <v>22.3</v>
      </c>
      <c r="DZ56" s="1">
        <v>21.6</v>
      </c>
      <c r="EA56" s="1">
        <v>21</v>
      </c>
      <c r="EB56" s="1">
        <v>20.7</v>
      </c>
      <c r="EC56" s="1">
        <v>20.3</v>
      </c>
      <c r="ED56" s="1">
        <v>19.9</v>
      </c>
      <c r="EE56" s="1">
        <v>19.6</v>
      </c>
      <c r="EF56" s="1">
        <v>19.3</v>
      </c>
      <c r="EG56" s="1">
        <v>18.9</v>
      </c>
      <c r="EH56" s="1">
        <v>18.6</v>
      </c>
      <c r="EI56" s="1">
        <v>18.3</v>
      </c>
      <c r="EJ56" s="1">
        <v>18.1</v>
      </c>
      <c r="EK56" s="1">
        <v>17.8</v>
      </c>
      <c r="EL56" s="1">
        <v>17.6</v>
      </c>
      <c r="EM56" s="1">
        <v>17.4</v>
      </c>
      <c r="EO56" s="1"/>
      <c r="EP56" s="10" t="s">
        <v>386</v>
      </c>
      <c r="EQ56" s="1">
        <v>18.1</v>
      </c>
      <c r="ER56" s="1">
        <v>17.8</v>
      </c>
      <c r="ES56" s="1">
        <v>17.5</v>
      </c>
      <c r="ET56" s="1">
        <v>17.2</v>
      </c>
      <c r="EU56" s="1">
        <v>16.9</v>
      </c>
      <c r="EV56" s="1">
        <v>16.5</v>
      </c>
      <c r="EW56" s="1">
        <v>16.2</v>
      </c>
      <c r="EX56" s="1">
        <v>15.8</v>
      </c>
      <c r="EY56" s="1">
        <v>15.5</v>
      </c>
      <c r="EZ56" s="1">
        <v>15</v>
      </c>
      <c r="FA56" s="1">
        <v>14.8</v>
      </c>
      <c r="FB56" s="1">
        <v>14.5</v>
      </c>
      <c r="FC56" s="1">
        <v>14.3</v>
      </c>
      <c r="FD56" s="1">
        <v>14.1</v>
      </c>
      <c r="FE56" s="1">
        <v>13.9</v>
      </c>
      <c r="FF56" s="1">
        <v>13.7</v>
      </c>
      <c r="FG56" s="1">
        <v>13.5</v>
      </c>
      <c r="FH56" s="1">
        <v>13.1</v>
      </c>
      <c r="FI56" s="1">
        <v>12.8</v>
      </c>
      <c r="FJ56" s="1">
        <v>12.5</v>
      </c>
      <c r="FK56" s="1">
        <v>12.3</v>
      </c>
    </row>
    <row r="57" ht="14.5" spans="1:167">
      <c r="A57" s="1"/>
      <c r="B57" s="10" t="s">
        <v>387</v>
      </c>
      <c r="C57" s="1">
        <v>25.7</v>
      </c>
      <c r="D57" s="1">
        <v>25.3</v>
      </c>
      <c r="E57" s="1">
        <v>24.8</v>
      </c>
      <c r="F57" s="1">
        <v>24.3</v>
      </c>
      <c r="G57" s="1">
        <v>23.8</v>
      </c>
      <c r="H57" s="1">
        <v>23.3</v>
      </c>
      <c r="I57" s="1">
        <v>22.9</v>
      </c>
      <c r="J57" s="1">
        <v>22.5</v>
      </c>
      <c r="K57" s="1">
        <v>22.1</v>
      </c>
      <c r="L57" s="1">
        <v>21.7</v>
      </c>
      <c r="M57" s="1">
        <v>21.4</v>
      </c>
      <c r="N57" s="1">
        <v>21</v>
      </c>
      <c r="O57" s="1">
        <v>20.7</v>
      </c>
      <c r="P57" s="1">
        <v>20.4</v>
      </c>
      <c r="Q57" s="1">
        <v>20.2</v>
      </c>
      <c r="R57" s="1">
        <v>19.9</v>
      </c>
      <c r="S57" s="1">
        <v>19.7</v>
      </c>
      <c r="T57" s="1">
        <v>19.4</v>
      </c>
      <c r="U57" s="1">
        <v>19.2</v>
      </c>
      <c r="V57" s="1">
        <v>18.9</v>
      </c>
      <c r="W57" s="1">
        <v>18.6</v>
      </c>
      <c r="Y57" s="1"/>
      <c r="Z57" s="16" t="s">
        <v>387</v>
      </c>
      <c r="AA57" s="1">
        <v>20.4</v>
      </c>
      <c r="AB57" s="1">
        <v>20.3</v>
      </c>
      <c r="AC57" s="1">
        <v>20</v>
      </c>
      <c r="AD57" s="1">
        <v>19.8</v>
      </c>
      <c r="AE57" s="1">
        <v>19.5</v>
      </c>
      <c r="AF57" s="1">
        <v>19.3</v>
      </c>
      <c r="AG57" s="1">
        <v>19.1</v>
      </c>
      <c r="AH57" s="1">
        <v>18.8</v>
      </c>
      <c r="AI57" s="1">
        <v>18.6</v>
      </c>
      <c r="AJ57" s="1">
        <v>18.4</v>
      </c>
      <c r="AK57" s="1">
        <v>18.1</v>
      </c>
      <c r="AL57" s="1">
        <v>18</v>
      </c>
      <c r="AM57" s="1">
        <v>17.8</v>
      </c>
      <c r="AN57" s="1">
        <v>17.6</v>
      </c>
      <c r="AO57" s="1">
        <v>17.5</v>
      </c>
      <c r="AP57" s="1">
        <v>17.4</v>
      </c>
      <c r="AQ57" s="1">
        <v>17.3</v>
      </c>
      <c r="AR57" s="1">
        <v>17.2</v>
      </c>
      <c r="AS57" s="1">
        <v>17.1</v>
      </c>
      <c r="AT57" s="1">
        <v>17</v>
      </c>
      <c r="AU57" s="1">
        <v>16.9</v>
      </c>
      <c r="AW57" s="1"/>
      <c r="AX57" s="16" t="s">
        <v>387</v>
      </c>
      <c r="AY57" s="1">
        <v>23.4</v>
      </c>
      <c r="AZ57" s="1">
        <v>23.3</v>
      </c>
      <c r="BA57" s="1">
        <v>23.1</v>
      </c>
      <c r="BB57" s="1">
        <v>22.9</v>
      </c>
      <c r="BC57" s="1">
        <v>22.6</v>
      </c>
      <c r="BD57" s="1">
        <v>22.4</v>
      </c>
      <c r="BE57" s="1">
        <v>22.2</v>
      </c>
      <c r="BF57" s="1">
        <v>22.1</v>
      </c>
      <c r="BG57" s="1">
        <v>21.9</v>
      </c>
      <c r="BH57" s="1">
        <v>21.8</v>
      </c>
      <c r="BI57" s="1">
        <v>21.7</v>
      </c>
      <c r="BJ57" s="1">
        <v>21.7</v>
      </c>
      <c r="BK57" s="1">
        <v>21.5</v>
      </c>
      <c r="BL57" s="1">
        <v>21.4</v>
      </c>
      <c r="BM57" s="1">
        <v>21.3</v>
      </c>
      <c r="BN57" s="1">
        <v>21.2</v>
      </c>
      <c r="BO57" s="1">
        <v>21.1</v>
      </c>
      <c r="BP57" s="1">
        <v>20.9</v>
      </c>
      <c r="BQ57" s="1">
        <v>20.8</v>
      </c>
      <c r="BR57" s="1">
        <v>20.7</v>
      </c>
      <c r="BS57" s="1">
        <v>20.6</v>
      </c>
      <c r="BU57" s="1"/>
      <c r="BV57" s="16" t="s">
        <v>387</v>
      </c>
      <c r="BW57" s="1">
        <v>19.5</v>
      </c>
      <c r="BX57" s="1">
        <v>19.3</v>
      </c>
      <c r="BY57" s="1">
        <v>19</v>
      </c>
      <c r="BZ57" s="1">
        <v>18.8</v>
      </c>
      <c r="CA57" s="1">
        <v>18.5</v>
      </c>
      <c r="CB57" s="1">
        <v>18.2</v>
      </c>
      <c r="CC57" s="1">
        <v>18</v>
      </c>
      <c r="CD57" s="1">
        <v>17.7</v>
      </c>
      <c r="CE57" s="1">
        <v>17.5</v>
      </c>
      <c r="CF57" s="1">
        <v>17.3</v>
      </c>
      <c r="CG57" s="1">
        <v>17</v>
      </c>
      <c r="CH57" s="1">
        <v>16.8</v>
      </c>
      <c r="CI57" s="1">
        <v>16.6</v>
      </c>
      <c r="CJ57" s="1">
        <v>16.4</v>
      </c>
      <c r="CK57" s="1">
        <v>16.2</v>
      </c>
      <c r="CL57" s="1">
        <v>16</v>
      </c>
      <c r="CM57" s="1">
        <v>15.8</v>
      </c>
      <c r="CN57" s="1">
        <v>15.7</v>
      </c>
      <c r="CO57" s="1">
        <v>15.5</v>
      </c>
      <c r="CP57" s="1">
        <v>15.3</v>
      </c>
      <c r="CQ57" s="1">
        <v>15.2</v>
      </c>
      <c r="CS57" s="1"/>
      <c r="CT57" s="16" t="s">
        <v>387</v>
      </c>
      <c r="CU57" s="1">
        <v>15</v>
      </c>
      <c r="CV57" s="1">
        <v>14.8</v>
      </c>
      <c r="CW57" s="1">
        <v>14.7</v>
      </c>
      <c r="CX57" s="1">
        <v>14.5</v>
      </c>
      <c r="CY57" s="1">
        <v>14.3</v>
      </c>
      <c r="CZ57" s="1">
        <v>14.1</v>
      </c>
      <c r="DA57" s="1">
        <v>13.9</v>
      </c>
      <c r="DB57" s="1">
        <v>13.6</v>
      </c>
      <c r="DC57" s="1">
        <v>13.4</v>
      </c>
      <c r="DD57" s="1">
        <v>13.2</v>
      </c>
      <c r="DE57" s="1">
        <v>12.9</v>
      </c>
      <c r="DF57" s="1">
        <v>12.7</v>
      </c>
      <c r="DG57" s="1">
        <v>12.5</v>
      </c>
      <c r="DH57" s="1">
        <v>12.2</v>
      </c>
      <c r="DI57" s="1">
        <v>12</v>
      </c>
      <c r="DJ57" s="1">
        <v>11.8</v>
      </c>
      <c r="DK57" s="1">
        <v>11.7</v>
      </c>
      <c r="DL57" s="1">
        <v>11.5</v>
      </c>
      <c r="DM57" s="1">
        <v>11.3</v>
      </c>
      <c r="DN57" s="1">
        <v>11.2</v>
      </c>
      <c r="DO57" s="1">
        <v>11.1</v>
      </c>
      <c r="DQ57" s="1"/>
      <c r="DR57" s="16" t="s">
        <v>387</v>
      </c>
      <c r="DS57" s="1">
        <v>18</v>
      </c>
      <c r="DT57" s="1">
        <v>17.7</v>
      </c>
      <c r="DU57" s="1">
        <v>17.2</v>
      </c>
      <c r="DV57" s="1">
        <v>16.7</v>
      </c>
      <c r="DW57" s="1">
        <v>16.3</v>
      </c>
      <c r="DX57" s="1">
        <v>15.8</v>
      </c>
      <c r="DY57" s="1">
        <v>15.4</v>
      </c>
      <c r="DZ57" s="1">
        <v>14.9</v>
      </c>
      <c r="EA57" s="1">
        <v>14.6</v>
      </c>
      <c r="EB57" s="1">
        <v>14.3</v>
      </c>
      <c r="EC57" s="1">
        <v>14.1</v>
      </c>
      <c r="ED57" s="1">
        <v>13.9</v>
      </c>
      <c r="EE57" s="1">
        <v>13.7</v>
      </c>
      <c r="EF57" s="1">
        <v>13.4</v>
      </c>
      <c r="EG57" s="1">
        <v>13.2</v>
      </c>
      <c r="EH57" s="1">
        <v>13</v>
      </c>
      <c r="EI57" s="1">
        <v>12.8</v>
      </c>
      <c r="EJ57" s="1">
        <v>12.7</v>
      </c>
      <c r="EK57" s="1">
        <v>12.5</v>
      </c>
      <c r="EL57" s="1">
        <v>12.4</v>
      </c>
      <c r="EM57" s="1">
        <v>12.2</v>
      </c>
      <c r="EO57" s="1"/>
      <c r="EP57" s="10" t="s">
        <v>387</v>
      </c>
      <c r="EQ57" s="1">
        <v>29.6</v>
      </c>
      <c r="ER57" s="1">
        <v>29.2</v>
      </c>
      <c r="ES57" s="1">
        <v>28.8</v>
      </c>
      <c r="ET57" s="1">
        <v>28.4</v>
      </c>
      <c r="EU57" s="1">
        <v>28</v>
      </c>
      <c r="EV57" s="1">
        <v>27.5</v>
      </c>
      <c r="EW57" s="1">
        <v>27</v>
      </c>
      <c r="EX57" s="1">
        <v>26.4</v>
      </c>
      <c r="EY57" s="1">
        <v>26.1</v>
      </c>
      <c r="EZ57" s="1">
        <v>25.3</v>
      </c>
      <c r="FA57" s="1">
        <v>25</v>
      </c>
      <c r="FB57" s="1">
        <v>24.7</v>
      </c>
      <c r="FC57" s="1">
        <v>24.4</v>
      </c>
      <c r="FD57" s="1">
        <v>24.1</v>
      </c>
      <c r="FE57" s="1">
        <v>23.8</v>
      </c>
      <c r="FF57" s="1">
        <v>23.6</v>
      </c>
      <c r="FG57" s="1">
        <v>23.3</v>
      </c>
      <c r="FH57" s="1">
        <v>22.8</v>
      </c>
      <c r="FI57" s="1">
        <v>22.3</v>
      </c>
      <c r="FJ57" s="1">
        <v>21.9</v>
      </c>
      <c r="FK57" s="1">
        <v>21.5</v>
      </c>
    </row>
    <row r="58" ht="14.5" spans="1:167">
      <c r="A58" s="1"/>
      <c r="B58" s="16" t="s">
        <v>388</v>
      </c>
      <c r="C58" s="1">
        <v>9.3</v>
      </c>
      <c r="D58" s="1">
        <v>9.1</v>
      </c>
      <c r="E58" s="1">
        <v>9</v>
      </c>
      <c r="F58" s="1">
        <v>8.9</v>
      </c>
      <c r="G58" s="1">
        <v>8.7</v>
      </c>
      <c r="H58" s="1">
        <v>8.6</v>
      </c>
      <c r="I58" s="1">
        <v>8.5</v>
      </c>
      <c r="J58" s="1">
        <v>8.4</v>
      </c>
      <c r="K58" s="1">
        <v>8.3</v>
      </c>
      <c r="L58" s="1">
        <v>8.2</v>
      </c>
      <c r="M58" s="1">
        <v>8.1</v>
      </c>
      <c r="N58" s="1">
        <v>8</v>
      </c>
      <c r="O58" s="1">
        <v>7.9</v>
      </c>
      <c r="P58" s="1">
        <v>7.9</v>
      </c>
      <c r="Q58" s="1">
        <v>7.8</v>
      </c>
      <c r="R58" s="1">
        <v>7.7</v>
      </c>
      <c r="S58" s="1">
        <v>7.7</v>
      </c>
      <c r="T58" s="1">
        <v>7.6</v>
      </c>
      <c r="U58" s="1">
        <v>7.6</v>
      </c>
      <c r="V58" s="1">
        <v>7.5</v>
      </c>
      <c r="W58" s="1">
        <v>7.4</v>
      </c>
      <c r="Y58" s="1"/>
      <c r="Z58" s="16" t="s">
        <v>388</v>
      </c>
      <c r="AA58" s="1">
        <v>5.1</v>
      </c>
      <c r="AB58" s="1">
        <v>5.1</v>
      </c>
      <c r="AC58" s="1">
        <v>5</v>
      </c>
      <c r="AD58" s="1">
        <v>5</v>
      </c>
      <c r="AE58" s="1">
        <v>4.9</v>
      </c>
      <c r="AF58" s="1">
        <v>4.9</v>
      </c>
      <c r="AG58" s="1">
        <v>4.8</v>
      </c>
      <c r="AH58" s="1">
        <v>4.8</v>
      </c>
      <c r="AI58" s="1">
        <v>4.7</v>
      </c>
      <c r="AJ58" s="1">
        <v>4.7</v>
      </c>
      <c r="AK58" s="1">
        <v>4.6</v>
      </c>
      <c r="AL58" s="1">
        <v>4.6</v>
      </c>
      <c r="AM58" s="1">
        <v>4.6</v>
      </c>
      <c r="AN58" s="1">
        <v>4.5</v>
      </c>
      <c r="AO58" s="1">
        <v>4.5</v>
      </c>
      <c r="AP58" s="1">
        <v>4.5</v>
      </c>
      <c r="AQ58" s="1">
        <v>4.5</v>
      </c>
      <c r="AR58" s="1">
        <v>4.4</v>
      </c>
      <c r="AS58" s="1">
        <v>4.4</v>
      </c>
      <c r="AT58" s="1">
        <v>4.4</v>
      </c>
      <c r="AU58" s="1">
        <v>4.4</v>
      </c>
      <c r="AW58" s="1"/>
      <c r="AX58" s="16" t="s">
        <v>388</v>
      </c>
      <c r="AY58" s="1">
        <v>6.4</v>
      </c>
      <c r="AZ58" s="1">
        <v>6.4</v>
      </c>
      <c r="BA58" s="1">
        <v>6.3</v>
      </c>
      <c r="BB58" s="1">
        <v>6.3</v>
      </c>
      <c r="BC58" s="1">
        <v>6.2</v>
      </c>
      <c r="BD58" s="1">
        <v>6.2</v>
      </c>
      <c r="BE58" s="1">
        <v>6.1</v>
      </c>
      <c r="BF58" s="1">
        <v>6.1</v>
      </c>
      <c r="BG58" s="1">
        <v>6.1</v>
      </c>
      <c r="BH58" s="1">
        <v>6.1</v>
      </c>
      <c r="BI58" s="1">
        <v>6</v>
      </c>
      <c r="BJ58" s="1">
        <v>6</v>
      </c>
      <c r="BK58" s="1">
        <v>6</v>
      </c>
      <c r="BL58" s="1">
        <v>6</v>
      </c>
      <c r="BM58" s="1">
        <v>5.9</v>
      </c>
      <c r="BN58" s="1">
        <v>5.9</v>
      </c>
      <c r="BO58" s="1">
        <v>5.9</v>
      </c>
      <c r="BP58" s="1">
        <v>5.9</v>
      </c>
      <c r="BQ58" s="1">
        <v>5.8</v>
      </c>
      <c r="BR58" s="1">
        <v>5.8</v>
      </c>
      <c r="BS58" s="1">
        <v>5.8</v>
      </c>
      <c r="BU58" s="1"/>
      <c r="BV58" s="16" t="s">
        <v>388</v>
      </c>
      <c r="BW58" s="1">
        <v>4.8</v>
      </c>
      <c r="BX58" s="1">
        <v>4.7</v>
      </c>
      <c r="BY58" s="1">
        <v>4.7</v>
      </c>
      <c r="BZ58" s="1">
        <v>4.6</v>
      </c>
      <c r="CA58" s="1">
        <v>4.6</v>
      </c>
      <c r="CB58" s="1">
        <v>4.5</v>
      </c>
      <c r="CC58" s="1">
        <v>4.5</v>
      </c>
      <c r="CD58" s="1">
        <v>4.4</v>
      </c>
      <c r="CE58" s="1">
        <v>4.4</v>
      </c>
      <c r="CF58" s="1">
        <v>4.3</v>
      </c>
      <c r="CG58" s="1">
        <v>4.3</v>
      </c>
      <c r="CH58" s="1">
        <v>4.2</v>
      </c>
      <c r="CI58" s="1">
        <v>4.2</v>
      </c>
      <c r="CJ58" s="1">
        <v>4.2</v>
      </c>
      <c r="CK58" s="1">
        <v>4.1</v>
      </c>
      <c r="CL58" s="1">
        <v>4.1</v>
      </c>
      <c r="CM58" s="1">
        <v>4.1</v>
      </c>
      <c r="CN58" s="1">
        <v>4</v>
      </c>
      <c r="CO58" s="1">
        <v>4</v>
      </c>
      <c r="CP58" s="1">
        <v>4</v>
      </c>
      <c r="CQ58" s="1">
        <v>3.9</v>
      </c>
      <c r="CS58" s="1"/>
      <c r="CT58" s="16" t="s">
        <v>388</v>
      </c>
      <c r="CU58" s="1">
        <v>4.4</v>
      </c>
      <c r="CV58" s="1">
        <v>4.4</v>
      </c>
      <c r="CW58" s="1">
        <v>4.4</v>
      </c>
      <c r="CX58" s="1">
        <v>4.3</v>
      </c>
      <c r="CY58" s="1">
        <v>4.3</v>
      </c>
      <c r="CZ58" s="1">
        <v>4.3</v>
      </c>
      <c r="DA58" s="1">
        <v>4.2</v>
      </c>
      <c r="DB58" s="1">
        <v>4.2</v>
      </c>
      <c r="DC58" s="1">
        <v>4.1</v>
      </c>
      <c r="DD58" s="1">
        <v>4.1</v>
      </c>
      <c r="DE58" s="1">
        <v>4</v>
      </c>
      <c r="DF58" s="1">
        <v>3.9</v>
      </c>
      <c r="DG58" s="1">
        <v>3.9</v>
      </c>
      <c r="DH58" s="1">
        <v>3.8</v>
      </c>
      <c r="DI58" s="1">
        <v>3.8</v>
      </c>
      <c r="DJ58" s="1">
        <v>3.8</v>
      </c>
      <c r="DK58" s="1">
        <v>3.7</v>
      </c>
      <c r="DL58" s="1">
        <v>3.7</v>
      </c>
      <c r="DM58" s="1">
        <v>3.7</v>
      </c>
      <c r="DN58" s="1">
        <v>3.6</v>
      </c>
      <c r="DO58" s="1">
        <v>3.6</v>
      </c>
      <c r="DQ58" s="1"/>
      <c r="DR58" s="16" t="s">
        <v>388</v>
      </c>
      <c r="DS58" s="1">
        <v>11.5</v>
      </c>
      <c r="DT58" s="1">
        <v>11.2</v>
      </c>
      <c r="DU58" s="1">
        <v>11</v>
      </c>
      <c r="DV58" s="1">
        <v>10.7</v>
      </c>
      <c r="DW58" s="1">
        <v>10.4</v>
      </c>
      <c r="DX58" s="1">
        <v>10.1</v>
      </c>
      <c r="DY58" s="1">
        <v>9.8</v>
      </c>
      <c r="DZ58" s="1">
        <v>9.6</v>
      </c>
      <c r="EA58" s="1">
        <v>9.3</v>
      </c>
      <c r="EB58" s="1">
        <v>9.2</v>
      </c>
      <c r="EC58" s="1">
        <v>9.1</v>
      </c>
      <c r="ED58" s="1">
        <v>8.9</v>
      </c>
      <c r="EE58" s="1">
        <v>8.8</v>
      </c>
      <c r="EF58" s="1">
        <v>8.7</v>
      </c>
      <c r="EG58" s="1">
        <v>8.5</v>
      </c>
      <c r="EH58" s="1">
        <v>8.4</v>
      </c>
      <c r="EI58" s="1">
        <v>8.3</v>
      </c>
      <c r="EJ58" s="1">
        <v>8.2</v>
      </c>
      <c r="EK58" s="1">
        <v>8.1</v>
      </c>
      <c r="EL58" s="1">
        <v>8</v>
      </c>
      <c r="EM58" s="1">
        <v>8</v>
      </c>
      <c r="EO58" s="1"/>
      <c r="EP58" s="16" t="s">
        <v>388</v>
      </c>
      <c r="EQ58" s="1">
        <v>11.1</v>
      </c>
      <c r="ER58" s="1">
        <v>11</v>
      </c>
      <c r="ES58" s="1">
        <v>10.9</v>
      </c>
      <c r="ET58" s="1">
        <v>10.7</v>
      </c>
      <c r="EU58" s="1">
        <v>10.6</v>
      </c>
      <c r="EV58" s="1">
        <v>10.5</v>
      </c>
      <c r="EW58" s="1">
        <v>10.3</v>
      </c>
      <c r="EX58" s="1">
        <v>10.1</v>
      </c>
      <c r="EY58" s="1">
        <v>10</v>
      </c>
      <c r="EZ58" s="1">
        <v>9.7</v>
      </c>
      <c r="FA58" s="1">
        <v>9.6</v>
      </c>
      <c r="FB58" s="1">
        <v>9.6</v>
      </c>
      <c r="FC58" s="1">
        <v>9.5</v>
      </c>
      <c r="FD58" s="1">
        <v>9.4</v>
      </c>
      <c r="FE58" s="1">
        <v>9.3</v>
      </c>
      <c r="FF58" s="1">
        <v>9.2</v>
      </c>
      <c r="FG58" s="1">
        <v>9.2</v>
      </c>
      <c r="FH58" s="1">
        <v>9</v>
      </c>
      <c r="FI58" s="1">
        <v>8.8</v>
      </c>
      <c r="FJ58" s="1">
        <v>8.7</v>
      </c>
      <c r="FK58" s="1">
        <v>8.6</v>
      </c>
    </row>
    <row r="59" ht="14.5" spans="1:167">
      <c r="A59" s="1"/>
      <c r="B59" s="16" t="s">
        <v>389</v>
      </c>
      <c r="C59" s="1">
        <v>0</v>
      </c>
      <c r="D59" s="1">
        <v>2.1</v>
      </c>
      <c r="E59" s="1">
        <v>4.3</v>
      </c>
      <c r="F59" s="1">
        <v>6.7</v>
      </c>
      <c r="G59" s="1">
        <v>8.9</v>
      </c>
      <c r="H59" s="1">
        <v>10.9</v>
      </c>
      <c r="I59" s="1">
        <v>10.8</v>
      </c>
      <c r="J59" s="1">
        <v>10.7</v>
      </c>
      <c r="K59" s="1">
        <v>10.6</v>
      </c>
      <c r="L59" s="1">
        <v>10.5</v>
      </c>
      <c r="M59" s="1">
        <v>10.4</v>
      </c>
      <c r="N59" s="1">
        <v>10.4</v>
      </c>
      <c r="O59" s="1">
        <v>10.3</v>
      </c>
      <c r="P59" s="1">
        <v>10.2</v>
      </c>
      <c r="Q59" s="1">
        <v>10.2</v>
      </c>
      <c r="R59" s="1">
        <v>10.1</v>
      </c>
      <c r="S59" s="1">
        <v>10.1</v>
      </c>
      <c r="T59" s="1">
        <v>10</v>
      </c>
      <c r="U59" s="1">
        <v>10</v>
      </c>
      <c r="V59" s="1">
        <v>9.9</v>
      </c>
      <c r="W59" s="1">
        <v>9.8</v>
      </c>
      <c r="Y59" s="1"/>
      <c r="Z59" s="16" t="s">
        <v>389</v>
      </c>
      <c r="AA59" s="1">
        <v>0</v>
      </c>
      <c r="AB59" s="1">
        <v>1</v>
      </c>
      <c r="AC59" s="1">
        <v>2.5</v>
      </c>
      <c r="AD59" s="1">
        <v>4</v>
      </c>
      <c r="AE59" s="1">
        <v>5.6</v>
      </c>
      <c r="AF59" s="1">
        <v>6.9</v>
      </c>
      <c r="AG59" s="1">
        <v>6.8</v>
      </c>
      <c r="AH59" s="1">
        <v>6.7</v>
      </c>
      <c r="AI59" s="1">
        <v>6.7</v>
      </c>
      <c r="AJ59" s="1">
        <v>6.6</v>
      </c>
      <c r="AK59" s="1">
        <v>6.6</v>
      </c>
      <c r="AL59" s="1">
        <v>6.5</v>
      </c>
      <c r="AM59" s="1">
        <v>6.5</v>
      </c>
      <c r="AN59" s="1">
        <v>6.4</v>
      </c>
      <c r="AO59" s="1">
        <v>6.4</v>
      </c>
      <c r="AP59" s="1">
        <v>6.4</v>
      </c>
      <c r="AQ59" s="1">
        <v>6.4</v>
      </c>
      <c r="AR59" s="1">
        <v>6.3</v>
      </c>
      <c r="AS59" s="1">
        <v>6.3</v>
      </c>
      <c r="AT59" s="1">
        <v>6.3</v>
      </c>
      <c r="AU59" s="1">
        <v>6.3</v>
      </c>
      <c r="AW59" s="1"/>
      <c r="AX59" s="16" t="s">
        <v>389</v>
      </c>
      <c r="AY59" s="1">
        <v>0</v>
      </c>
      <c r="AZ59" s="1">
        <v>1.5</v>
      </c>
      <c r="BA59" s="1">
        <v>3</v>
      </c>
      <c r="BB59" s="1">
        <v>4.5</v>
      </c>
      <c r="BC59" s="1">
        <v>6</v>
      </c>
      <c r="BD59" s="1">
        <v>7.2</v>
      </c>
      <c r="BE59" s="1">
        <v>7.2</v>
      </c>
      <c r="BF59" s="1">
        <v>7.2</v>
      </c>
      <c r="BG59" s="1">
        <v>7.1</v>
      </c>
      <c r="BH59" s="1">
        <v>7.1</v>
      </c>
      <c r="BI59" s="1">
        <v>7.1</v>
      </c>
      <c r="BJ59" s="1">
        <v>7.1</v>
      </c>
      <c r="BK59" s="1">
        <v>7</v>
      </c>
      <c r="BL59" s="1">
        <v>7</v>
      </c>
      <c r="BM59" s="1">
        <v>7</v>
      </c>
      <c r="BN59" s="1">
        <v>7</v>
      </c>
      <c r="BO59" s="1">
        <v>6.9</v>
      </c>
      <c r="BP59" s="1">
        <v>6.9</v>
      </c>
      <c r="BQ59" s="1">
        <v>6.9</v>
      </c>
      <c r="BR59" s="1">
        <v>6.8</v>
      </c>
      <c r="BS59" s="1">
        <v>6.8</v>
      </c>
      <c r="BU59" s="1"/>
      <c r="BV59" s="16" t="s">
        <v>389</v>
      </c>
      <c r="BW59" s="1">
        <v>0</v>
      </c>
      <c r="BX59" s="1">
        <v>1.8</v>
      </c>
      <c r="BY59" s="1">
        <v>3.7</v>
      </c>
      <c r="BZ59" s="1">
        <v>5.5</v>
      </c>
      <c r="CA59" s="1">
        <v>7.4</v>
      </c>
      <c r="CB59" s="1">
        <v>9.3</v>
      </c>
      <c r="CC59" s="1">
        <v>9.2</v>
      </c>
      <c r="CD59" s="1">
        <v>9.2</v>
      </c>
      <c r="CE59" s="1">
        <v>9.1</v>
      </c>
      <c r="CF59" s="1">
        <v>9</v>
      </c>
      <c r="CG59" s="1">
        <v>8.9</v>
      </c>
      <c r="CH59" s="1">
        <v>8.8</v>
      </c>
      <c r="CI59" s="1">
        <v>8.8</v>
      </c>
      <c r="CJ59" s="1">
        <v>8.7</v>
      </c>
      <c r="CK59" s="1">
        <v>8.6</v>
      </c>
      <c r="CL59" s="1">
        <v>8.5</v>
      </c>
      <c r="CM59" s="1">
        <v>8.5</v>
      </c>
      <c r="CN59" s="1">
        <v>8.4</v>
      </c>
      <c r="CO59" s="1">
        <v>8.4</v>
      </c>
      <c r="CP59" s="1">
        <v>8.3</v>
      </c>
      <c r="CQ59" s="1">
        <v>8.3</v>
      </c>
      <c r="CS59" s="1"/>
      <c r="CT59" s="16" t="s">
        <v>389</v>
      </c>
      <c r="CU59" s="1">
        <v>0</v>
      </c>
      <c r="CV59" s="1">
        <v>1.7</v>
      </c>
      <c r="CW59" s="1">
        <v>3.5</v>
      </c>
      <c r="CX59" s="1">
        <v>5.4</v>
      </c>
      <c r="CY59" s="1">
        <v>7.2</v>
      </c>
      <c r="CZ59" s="1">
        <v>9.1</v>
      </c>
      <c r="DA59" s="1">
        <v>9</v>
      </c>
      <c r="DB59" s="1">
        <v>8.9</v>
      </c>
      <c r="DC59" s="1">
        <v>8.8</v>
      </c>
      <c r="DD59" s="1">
        <v>8.7</v>
      </c>
      <c r="DE59" s="1">
        <v>8.6</v>
      </c>
      <c r="DF59" s="1">
        <v>8.6</v>
      </c>
      <c r="DG59" s="1">
        <v>8.5</v>
      </c>
      <c r="DH59" s="1">
        <v>8.4</v>
      </c>
      <c r="DI59" s="1">
        <v>8.3</v>
      </c>
      <c r="DJ59" s="1">
        <v>8.2</v>
      </c>
      <c r="DK59" s="1">
        <v>8.2</v>
      </c>
      <c r="DL59" s="1">
        <v>8.1</v>
      </c>
      <c r="DM59" s="1">
        <v>8.1</v>
      </c>
      <c r="DN59" s="1">
        <v>8</v>
      </c>
      <c r="DO59" s="1">
        <v>8</v>
      </c>
      <c r="DQ59" s="1"/>
      <c r="DR59" s="16" t="s">
        <v>389</v>
      </c>
      <c r="DS59" s="1">
        <v>0</v>
      </c>
      <c r="DT59" s="1">
        <v>2.2</v>
      </c>
      <c r="DU59" s="1">
        <v>5</v>
      </c>
      <c r="DV59" s="1">
        <v>7.8</v>
      </c>
      <c r="DW59" s="1">
        <v>10.4</v>
      </c>
      <c r="DX59" s="1">
        <v>13.1</v>
      </c>
      <c r="DY59" s="1">
        <v>12.8</v>
      </c>
      <c r="DZ59" s="1">
        <v>12.4</v>
      </c>
      <c r="EA59" s="1">
        <v>12.1</v>
      </c>
      <c r="EB59" s="1">
        <v>12</v>
      </c>
      <c r="EC59" s="1">
        <v>11.8</v>
      </c>
      <c r="ED59" s="1">
        <v>11.6</v>
      </c>
      <c r="EE59" s="1">
        <v>11.4</v>
      </c>
      <c r="EF59" s="1">
        <v>11.3</v>
      </c>
      <c r="EG59" s="1">
        <v>11.1</v>
      </c>
      <c r="EH59" s="1">
        <v>10.9</v>
      </c>
      <c r="EI59" s="1">
        <v>10.8</v>
      </c>
      <c r="EJ59" s="1">
        <v>10.7</v>
      </c>
      <c r="EK59" s="1">
        <v>10.6</v>
      </c>
      <c r="EL59" s="1">
        <v>10.5</v>
      </c>
      <c r="EM59" s="1">
        <v>10.4</v>
      </c>
      <c r="EO59" s="1"/>
      <c r="EP59" s="16" t="s">
        <v>389</v>
      </c>
      <c r="EQ59" s="1">
        <v>0</v>
      </c>
      <c r="ER59" s="1">
        <v>1.5</v>
      </c>
      <c r="ES59" s="1">
        <v>3.2</v>
      </c>
      <c r="ET59" s="1">
        <v>4.9</v>
      </c>
      <c r="EU59" s="1">
        <v>6.8</v>
      </c>
      <c r="EV59" s="1">
        <v>8.6</v>
      </c>
      <c r="EW59" s="1">
        <v>8.5</v>
      </c>
      <c r="EX59" s="1">
        <v>8.4</v>
      </c>
      <c r="EY59" s="1">
        <v>8.3</v>
      </c>
      <c r="EZ59" s="1">
        <v>8.1</v>
      </c>
      <c r="FA59" s="1">
        <v>8</v>
      </c>
      <c r="FB59" s="1">
        <v>7.9</v>
      </c>
      <c r="FC59" s="1">
        <v>7.9</v>
      </c>
      <c r="FD59" s="1">
        <v>7.8</v>
      </c>
      <c r="FE59" s="1">
        <v>7.8</v>
      </c>
      <c r="FF59" s="1">
        <v>7.7</v>
      </c>
      <c r="FG59" s="1">
        <v>7.7</v>
      </c>
      <c r="FH59" s="1">
        <v>7.6</v>
      </c>
      <c r="FI59" s="1">
        <v>7.4</v>
      </c>
      <c r="FJ59" s="1">
        <v>7.3</v>
      </c>
      <c r="FK59" s="1">
        <v>7.2</v>
      </c>
    </row>
    <row r="60" ht="14.5" spans="1:167">
      <c r="A60" s="1"/>
      <c r="B60" s="16" t="s">
        <v>390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2</v>
      </c>
      <c r="J60" s="1">
        <v>3.9</v>
      </c>
      <c r="K60" s="1">
        <v>5.9</v>
      </c>
      <c r="L60" s="1">
        <v>7.6</v>
      </c>
      <c r="M60" s="1">
        <v>9.3</v>
      </c>
      <c r="N60" s="1">
        <v>9.3</v>
      </c>
      <c r="O60" s="1">
        <v>9.2</v>
      </c>
      <c r="P60" s="1">
        <v>9.1</v>
      </c>
      <c r="Q60" s="1">
        <v>9.1</v>
      </c>
      <c r="R60" s="1">
        <v>9.1</v>
      </c>
      <c r="S60" s="1">
        <v>9</v>
      </c>
      <c r="T60" s="1">
        <v>9</v>
      </c>
      <c r="U60" s="1">
        <v>9</v>
      </c>
      <c r="V60" s="1">
        <v>8.9</v>
      </c>
      <c r="W60" s="1">
        <v>8.9</v>
      </c>
      <c r="Y60" s="1"/>
      <c r="Z60" s="16" t="s">
        <v>390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1.5</v>
      </c>
      <c r="AH60" s="1">
        <v>3.1</v>
      </c>
      <c r="AI60" s="1">
        <v>4.5</v>
      </c>
      <c r="AJ60" s="1">
        <v>5.7</v>
      </c>
      <c r="AK60" s="1">
        <v>7</v>
      </c>
      <c r="AL60" s="1">
        <v>7</v>
      </c>
      <c r="AM60" s="1">
        <v>6.9</v>
      </c>
      <c r="AN60" s="1">
        <v>6.9</v>
      </c>
      <c r="AO60" s="1">
        <v>6.9</v>
      </c>
      <c r="AP60" s="1">
        <v>6.8</v>
      </c>
      <c r="AQ60" s="1">
        <v>6.8</v>
      </c>
      <c r="AR60" s="1">
        <v>6.8</v>
      </c>
      <c r="AS60" s="1">
        <v>6.8</v>
      </c>
      <c r="AT60" s="1">
        <v>6.8</v>
      </c>
      <c r="AU60" s="1">
        <v>6.7</v>
      </c>
      <c r="AW60" s="1"/>
      <c r="AX60" s="16" t="s">
        <v>390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1.1</v>
      </c>
      <c r="BF60" s="1">
        <v>2.1</v>
      </c>
      <c r="BG60" s="1">
        <v>3</v>
      </c>
      <c r="BH60" s="1">
        <v>3.6</v>
      </c>
      <c r="BI60" s="1">
        <v>4.3</v>
      </c>
      <c r="BJ60" s="1">
        <v>4.3</v>
      </c>
      <c r="BK60" s="1">
        <v>4.3</v>
      </c>
      <c r="BL60" s="1">
        <v>4.2</v>
      </c>
      <c r="BM60" s="1">
        <v>4.2</v>
      </c>
      <c r="BN60" s="1">
        <v>4.2</v>
      </c>
      <c r="BO60" s="1">
        <v>4.2</v>
      </c>
      <c r="BP60" s="1">
        <v>4.2</v>
      </c>
      <c r="BQ60" s="1">
        <v>4.2</v>
      </c>
      <c r="BR60" s="1">
        <v>4.1</v>
      </c>
      <c r="BS60" s="1">
        <v>4.1</v>
      </c>
      <c r="BU60" s="1"/>
      <c r="BV60" s="16" t="s">
        <v>390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1.9</v>
      </c>
      <c r="CD60" s="1">
        <v>3.7</v>
      </c>
      <c r="CE60" s="1">
        <v>5.5</v>
      </c>
      <c r="CF60" s="1">
        <v>7.2</v>
      </c>
      <c r="CG60" s="1">
        <v>9</v>
      </c>
      <c r="CH60" s="1">
        <v>8.9</v>
      </c>
      <c r="CI60" s="1">
        <v>8.8</v>
      </c>
      <c r="CJ60" s="1">
        <v>8.7</v>
      </c>
      <c r="CK60" s="1">
        <v>8.7</v>
      </c>
      <c r="CL60" s="1">
        <v>8.6</v>
      </c>
      <c r="CM60" s="1">
        <v>8.6</v>
      </c>
      <c r="CN60" s="1">
        <v>8.5</v>
      </c>
      <c r="CO60" s="1">
        <v>8.5</v>
      </c>
      <c r="CP60" s="1">
        <v>8.4</v>
      </c>
      <c r="CQ60" s="1">
        <v>8.4</v>
      </c>
      <c r="CS60" s="1"/>
      <c r="CT60" s="16" t="s">
        <v>390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1.8</v>
      </c>
      <c r="DB60" s="1">
        <v>4</v>
      </c>
      <c r="DC60" s="1">
        <v>6.3</v>
      </c>
      <c r="DD60" s="1">
        <v>8.3</v>
      </c>
      <c r="DE60" s="1">
        <v>10.3</v>
      </c>
      <c r="DF60" s="1">
        <v>10.2</v>
      </c>
      <c r="DG60" s="1">
        <v>10.1</v>
      </c>
      <c r="DH60" s="1">
        <v>10</v>
      </c>
      <c r="DI60" s="1">
        <v>9.9</v>
      </c>
      <c r="DJ60" s="1">
        <v>9.8</v>
      </c>
      <c r="DK60" s="1">
        <v>9.8</v>
      </c>
      <c r="DL60" s="1">
        <v>9.7</v>
      </c>
      <c r="DM60" s="1">
        <v>9.7</v>
      </c>
      <c r="DN60" s="1">
        <v>9.6</v>
      </c>
      <c r="DO60" s="1">
        <v>9.6</v>
      </c>
      <c r="DQ60" s="1"/>
      <c r="DR60" s="16" t="s">
        <v>390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3</v>
      </c>
      <c r="DZ60" s="1">
        <v>6.2</v>
      </c>
      <c r="EA60" s="1">
        <v>8.5</v>
      </c>
      <c r="EB60" s="1">
        <v>10</v>
      </c>
      <c r="EC60" s="1">
        <v>11.9</v>
      </c>
      <c r="ED60" s="1">
        <v>11.7</v>
      </c>
      <c r="EE60" s="1">
        <v>11.5</v>
      </c>
      <c r="EF60" s="1">
        <v>11.4</v>
      </c>
      <c r="EG60" s="1">
        <v>11.2</v>
      </c>
      <c r="EH60" s="1">
        <v>11</v>
      </c>
      <c r="EI60" s="1">
        <v>10.9</v>
      </c>
      <c r="EJ60" s="1">
        <v>10.8</v>
      </c>
      <c r="EK60" s="1">
        <v>10.7</v>
      </c>
      <c r="EL60" s="1">
        <v>10.6</v>
      </c>
      <c r="EM60" s="1">
        <v>10.5</v>
      </c>
      <c r="EO60" s="1"/>
      <c r="EP60" s="16" t="s">
        <v>390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2.1</v>
      </c>
      <c r="EX60" s="1">
        <v>4.4</v>
      </c>
      <c r="EY60" s="1">
        <v>6.1</v>
      </c>
      <c r="EZ60" s="1">
        <v>9</v>
      </c>
      <c r="FA60" s="1">
        <v>10.5</v>
      </c>
      <c r="FB60" s="1">
        <v>10.4</v>
      </c>
      <c r="FC60" s="1">
        <v>10.4</v>
      </c>
      <c r="FD60" s="1">
        <v>10.3</v>
      </c>
      <c r="FE60" s="1">
        <v>10.2</v>
      </c>
      <c r="FF60" s="1">
        <v>10.2</v>
      </c>
      <c r="FG60" s="1">
        <v>10.1</v>
      </c>
      <c r="FH60" s="1">
        <v>10</v>
      </c>
      <c r="FI60" s="1">
        <v>9.8</v>
      </c>
      <c r="FJ60" s="1">
        <v>9.6</v>
      </c>
      <c r="FK60" s="1">
        <v>9.5</v>
      </c>
    </row>
    <row r="61" ht="14.5" spans="1:167">
      <c r="A61" s="1"/>
      <c r="B61" s="16" t="s">
        <v>391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1.7</v>
      </c>
      <c r="O61" s="1">
        <v>3.2</v>
      </c>
      <c r="P61" s="1">
        <v>4.7</v>
      </c>
      <c r="Q61" s="1">
        <v>6</v>
      </c>
      <c r="R61" s="1">
        <v>7.3</v>
      </c>
      <c r="S61" s="1">
        <v>7.2</v>
      </c>
      <c r="T61" s="1">
        <v>7.2</v>
      </c>
      <c r="U61" s="1">
        <v>7.2</v>
      </c>
      <c r="V61" s="1">
        <v>7.1</v>
      </c>
      <c r="W61" s="1">
        <v>7.1</v>
      </c>
      <c r="Y61" s="1"/>
      <c r="Z61" s="16" t="s">
        <v>391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1.2</v>
      </c>
      <c r="AM61" s="1">
        <v>2.3</v>
      </c>
      <c r="AN61" s="1">
        <v>3.3</v>
      </c>
      <c r="AO61" s="1">
        <v>4.2</v>
      </c>
      <c r="AP61" s="1">
        <v>5</v>
      </c>
      <c r="AQ61" s="1">
        <v>5</v>
      </c>
      <c r="AR61" s="1">
        <v>4.9</v>
      </c>
      <c r="AS61" s="1">
        <v>4.9</v>
      </c>
      <c r="AT61" s="1">
        <v>4.9</v>
      </c>
      <c r="AU61" s="1">
        <v>4.9</v>
      </c>
      <c r="AW61" s="1"/>
      <c r="AX61" s="16" t="s">
        <v>391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0.6</v>
      </c>
      <c r="BK61" s="1">
        <v>1.3</v>
      </c>
      <c r="BL61" s="1">
        <v>2</v>
      </c>
      <c r="BM61" s="1">
        <v>2.8</v>
      </c>
      <c r="BN61" s="1">
        <v>3.4</v>
      </c>
      <c r="BO61" s="1">
        <v>3.4</v>
      </c>
      <c r="BP61" s="1">
        <v>3.4</v>
      </c>
      <c r="BQ61" s="1">
        <v>3.4</v>
      </c>
      <c r="BR61" s="1">
        <v>3.4</v>
      </c>
      <c r="BS61" s="1">
        <v>3.4</v>
      </c>
      <c r="BU61" s="1"/>
      <c r="BV61" s="16" t="s">
        <v>391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1.7</v>
      </c>
      <c r="CI61" s="1">
        <v>3.3</v>
      </c>
      <c r="CJ61" s="1">
        <v>5</v>
      </c>
      <c r="CK61" s="1">
        <v>6.4</v>
      </c>
      <c r="CL61" s="1">
        <v>7.8</v>
      </c>
      <c r="CM61" s="1">
        <v>7.7</v>
      </c>
      <c r="CN61" s="1">
        <v>7.7</v>
      </c>
      <c r="CO61" s="1">
        <v>7.7</v>
      </c>
      <c r="CP61" s="1">
        <v>7.6</v>
      </c>
      <c r="CQ61" s="1">
        <v>7.6</v>
      </c>
      <c r="CS61" s="1"/>
      <c r="CT61" s="16" t="s">
        <v>391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2.1</v>
      </c>
      <c r="DG61" s="1">
        <v>4.2</v>
      </c>
      <c r="DH61" s="1">
        <v>6.3</v>
      </c>
      <c r="DI61" s="1">
        <v>8.3</v>
      </c>
      <c r="DJ61" s="1">
        <v>10.1</v>
      </c>
      <c r="DK61" s="1">
        <v>10</v>
      </c>
      <c r="DL61" s="1">
        <v>10</v>
      </c>
      <c r="DM61" s="1">
        <v>9.9</v>
      </c>
      <c r="DN61" s="1">
        <v>9.9</v>
      </c>
      <c r="DO61" s="1">
        <v>9.9</v>
      </c>
      <c r="DQ61" s="1"/>
      <c r="DR61" s="16" t="s">
        <v>391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1.7</v>
      </c>
      <c r="EE61" s="1">
        <v>3.3</v>
      </c>
      <c r="EF61" s="1">
        <v>5.1</v>
      </c>
      <c r="EG61" s="1">
        <v>6.8</v>
      </c>
      <c r="EH61" s="1">
        <v>8.5</v>
      </c>
      <c r="EI61" s="1">
        <v>8.4</v>
      </c>
      <c r="EJ61" s="1">
        <v>8.4</v>
      </c>
      <c r="EK61" s="1">
        <v>8.3</v>
      </c>
      <c r="EL61" s="1">
        <v>8.2</v>
      </c>
      <c r="EM61" s="1">
        <v>8.1</v>
      </c>
      <c r="EO61" s="1"/>
      <c r="EP61" s="16" t="s">
        <v>391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1.4</v>
      </c>
      <c r="FC61" s="1">
        <v>2.7</v>
      </c>
      <c r="FD61" s="1">
        <v>4</v>
      </c>
      <c r="FE61" s="1">
        <v>5.2</v>
      </c>
      <c r="FF61" s="1">
        <v>6.4</v>
      </c>
      <c r="FG61" s="1">
        <v>6.4</v>
      </c>
      <c r="FH61" s="1">
        <v>6.3</v>
      </c>
      <c r="FI61" s="1">
        <v>6.2</v>
      </c>
      <c r="FJ61" s="1">
        <v>6.1</v>
      </c>
      <c r="FK61" s="1">
        <v>6</v>
      </c>
    </row>
    <row r="62" ht="14.5" spans="1:167">
      <c r="A62" s="1"/>
      <c r="B62" s="16" t="s">
        <v>392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1.3</v>
      </c>
      <c r="T62" s="1">
        <v>2.5</v>
      </c>
      <c r="U62" s="1">
        <v>3.9</v>
      </c>
      <c r="V62" s="1">
        <v>5.3</v>
      </c>
      <c r="W62" s="1">
        <v>6.5</v>
      </c>
      <c r="Y62" s="1"/>
      <c r="Z62" s="16" t="s">
        <v>392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0.8</v>
      </c>
      <c r="AR62" s="1">
        <v>1.6</v>
      </c>
      <c r="AS62" s="1">
        <v>2.3</v>
      </c>
      <c r="AT62" s="1">
        <v>3</v>
      </c>
      <c r="AU62" s="1">
        <v>3.7</v>
      </c>
      <c r="AW62" s="1"/>
      <c r="AX62" s="16" t="s">
        <v>392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0.7</v>
      </c>
      <c r="BP62" s="1">
        <v>1.5</v>
      </c>
      <c r="BQ62" s="1">
        <v>2.2</v>
      </c>
      <c r="BR62" s="1">
        <v>2.8</v>
      </c>
      <c r="BS62" s="1">
        <v>3.3</v>
      </c>
      <c r="BU62" s="1"/>
      <c r="BV62" s="16" t="s">
        <v>392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1.3</v>
      </c>
      <c r="CN62" s="1">
        <v>2.6</v>
      </c>
      <c r="CO62" s="1">
        <v>4</v>
      </c>
      <c r="CP62" s="1">
        <v>5.2</v>
      </c>
      <c r="CQ62" s="1">
        <v>6.4</v>
      </c>
      <c r="CS62" s="1"/>
      <c r="CT62" s="16" t="s">
        <v>392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1.6</v>
      </c>
      <c r="DL62" s="1">
        <v>3.2</v>
      </c>
      <c r="DM62" s="1">
        <v>4.6</v>
      </c>
      <c r="DN62" s="1">
        <v>5.8</v>
      </c>
      <c r="DO62" s="1">
        <v>7</v>
      </c>
      <c r="DQ62" s="1"/>
      <c r="DR62" s="16" t="s">
        <v>392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1.3</v>
      </c>
      <c r="EJ62" s="1">
        <v>2.5</v>
      </c>
      <c r="EK62" s="1">
        <v>3.8</v>
      </c>
      <c r="EL62" s="1">
        <v>4.9</v>
      </c>
      <c r="EM62" s="1">
        <v>5.9</v>
      </c>
      <c r="EO62" s="1"/>
      <c r="EP62" s="16" t="s">
        <v>392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1.3</v>
      </c>
      <c r="FH62" s="1">
        <v>3.5</v>
      </c>
      <c r="FI62" s="1">
        <v>5.5</v>
      </c>
      <c r="FJ62" s="1">
        <v>7.5</v>
      </c>
      <c r="FK62" s="1">
        <v>9.1</v>
      </c>
    </row>
    <row r="63" ht="14.5" spans="1:16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</row>
    <row r="64" ht="14.5" spans="1:16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</row>
    <row r="65" ht="14.5" spans="1:16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</row>
    <row r="66" ht="14.5" spans="1:16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</row>
    <row r="67" ht="14.5" spans="1:1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</row>
    <row r="68" ht="14.5" spans="1:16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</row>
    <row r="69" ht="14.5" spans="1:16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</row>
    <row r="70" ht="14.5" spans="1:16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</row>
    <row r="71" ht="14.5" spans="1:16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</row>
    <row r="72" ht="14.5" spans="1:16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</row>
    <row r="73" ht="14.5" spans="1:16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</row>
    <row r="74" ht="14.5" spans="1:16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</row>
    <row r="75" ht="14.5" spans="1:16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</row>
    <row r="76" ht="14.5" spans="1:16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</row>
    <row r="77" ht="14.5" spans="1:16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</row>
    <row r="78" ht="14.5" spans="1:16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</row>
    <row r="79" ht="14.5" spans="1:16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</row>
    <row r="80" ht="14.5" spans="1:16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</row>
    <row r="81" ht="14.5" spans="1:16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</row>
    <row r="82" ht="14.5" spans="1:16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</row>
    <row r="83" ht="14.5" spans="1:16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</row>
    <row r="84" ht="14.5" spans="1:16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</row>
    <row r="85" ht="14.5" spans="1:16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</row>
    <row r="86" ht="14.5" spans="1:16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</row>
    <row r="87" ht="14.5" spans="1:16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</row>
    <row r="88" ht="14.5" spans="1:16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</row>
    <row r="89" ht="14.5" spans="1:16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</row>
    <row r="90" ht="14.5" spans="1:16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</row>
    <row r="91" ht="14.5" spans="1:16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</row>
    <row r="92" ht="14.5" spans="1:16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</row>
    <row r="93" ht="14.5" spans="1:16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</row>
    <row r="94" ht="14.5" spans="1:16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</row>
    <row r="95" ht="14.5" spans="1:16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</row>
    <row r="96" ht="14.5" spans="1:16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</row>
    <row r="97" ht="14.5" spans="1:16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</row>
    <row r="98" ht="14.5" spans="1:16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</row>
    <row r="99" ht="14.5" spans="1:16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</row>
    <row r="100" ht="14.5" spans="1:16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</row>
    <row r="101" ht="14.5" spans="1:16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</row>
    <row r="102" ht="14.5" spans="1:16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</row>
    <row r="103" ht="14.5" spans="1:16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</row>
    <row r="104" ht="14.5" spans="1:16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</row>
    <row r="105" ht="14.5" spans="1:16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</row>
    <row r="106" ht="14.5" spans="1:16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</row>
    <row r="107" ht="14.5" spans="1:16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</row>
    <row r="108" ht="14.5" spans="1:16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</row>
    <row r="109" ht="14.5" spans="1:16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</row>
    <row r="110" ht="14.5" spans="1:16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</row>
    <row r="111" ht="14.5" spans="1: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4.5" spans="1: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4.5" spans="1: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4.5" spans="1: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4.5" spans="1: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4.5" spans="1: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4.5" spans="1: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4.5" spans="1: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4.5" spans="1: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4.5" spans="1: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4.5" spans="1:2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4.5" spans="1:2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4.5" spans="1: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4.5" spans="1:2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4.5" spans="1:2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4.5" spans="1:2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4.5" spans="1:2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4.5" spans="1:2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4.5" spans="1:2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4.5" spans="1: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4.5" spans="1:2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4.5" spans="1:2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4.5" spans="1:2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4.5" spans="1: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4.5" spans="1:2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4.5" spans="1:2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4.5" spans="1:2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4.5" spans="1:2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4.5" spans="1:2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4.5" spans="1: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4.5" spans="1: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4.5" spans="1: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4.5" spans="1: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4.5" spans="1: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4.5" spans="1: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4.5" spans="1: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4.5" spans="1:2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4.5" spans="1:2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4.5" spans="1:2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4.5" spans="1:2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4.5" spans="1:2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4.5" spans="1:2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4.5" spans="1:2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4.5" spans="1:2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4.5" spans="1:2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4.5" spans="1:2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4.5" spans="1:2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4.5" spans="1:2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4.5" spans="1:2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4.5" spans="1:2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4.5" spans="1:2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4.5" spans="1:2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4.5" spans="1:2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4.5" spans="1:2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4.5" spans="1:2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4.5" spans="1:2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4.5" spans="1:2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4.5" spans="1:2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</sheetData>
  <mergeCells count="376">
    <mergeCell ref="A1:B1"/>
    <mergeCell ref="Y1:Z1"/>
    <mergeCell ref="AW1:AX1"/>
    <mergeCell ref="BU1:BV1"/>
    <mergeCell ref="CS1:CT1"/>
    <mergeCell ref="DQ1:DR1"/>
    <mergeCell ref="EO1:EP1"/>
    <mergeCell ref="A2:B2"/>
    <mergeCell ref="Y2:Z2"/>
    <mergeCell ref="AW2:AX2"/>
    <mergeCell ref="BU2:BV2"/>
    <mergeCell ref="CS2:CT2"/>
    <mergeCell ref="DQ2:DR2"/>
    <mergeCell ref="EO2:EP2"/>
    <mergeCell ref="A3:B3"/>
    <mergeCell ref="Y3:Z3"/>
    <mergeCell ref="AW3:AX3"/>
    <mergeCell ref="BU3:BV3"/>
    <mergeCell ref="CS3:CT3"/>
    <mergeCell ref="DQ3:DR3"/>
    <mergeCell ref="EO3:EP3"/>
    <mergeCell ref="A4:B4"/>
    <mergeCell ref="Y4:Z4"/>
    <mergeCell ref="AW4:AX4"/>
    <mergeCell ref="BU4:BV4"/>
    <mergeCell ref="CS4:CT4"/>
    <mergeCell ref="DQ4:DR4"/>
    <mergeCell ref="EO4:EP4"/>
    <mergeCell ref="A5:B5"/>
    <mergeCell ref="Y5:Z5"/>
    <mergeCell ref="AW5:AX5"/>
    <mergeCell ref="BU5:BV5"/>
    <mergeCell ref="CS5:CT5"/>
    <mergeCell ref="DQ5:DR5"/>
    <mergeCell ref="EO5:EP5"/>
    <mergeCell ref="A6:B6"/>
    <mergeCell ref="Y6:Z6"/>
    <mergeCell ref="AW6:AX6"/>
    <mergeCell ref="BU6:BV6"/>
    <mergeCell ref="CS6:CT6"/>
    <mergeCell ref="DQ6:DR6"/>
    <mergeCell ref="EO6:EP6"/>
    <mergeCell ref="A7:B7"/>
    <mergeCell ref="Y7:Z7"/>
    <mergeCell ref="AW7:AX7"/>
    <mergeCell ref="BU7:BV7"/>
    <mergeCell ref="CS7:CT7"/>
    <mergeCell ref="DQ7:DR7"/>
    <mergeCell ref="EO7:EP7"/>
    <mergeCell ref="A8:B8"/>
    <mergeCell ref="Y8:Z8"/>
    <mergeCell ref="AW8:AX8"/>
    <mergeCell ref="BU8:BV8"/>
    <mergeCell ref="CS8:CT8"/>
    <mergeCell ref="DQ8:DR8"/>
    <mergeCell ref="EO8:EP8"/>
    <mergeCell ref="A9:B9"/>
    <mergeCell ref="Y9:Z9"/>
    <mergeCell ref="AW9:AX9"/>
    <mergeCell ref="BU9:BV9"/>
    <mergeCell ref="CS9:CT9"/>
    <mergeCell ref="DQ9:DR9"/>
    <mergeCell ref="EO9:EP9"/>
    <mergeCell ref="A10:B10"/>
    <mergeCell ref="Y10:Z10"/>
    <mergeCell ref="AW10:AX10"/>
    <mergeCell ref="BU10:BV10"/>
    <mergeCell ref="CS10:CT10"/>
    <mergeCell ref="DQ10:DR10"/>
    <mergeCell ref="EO10:EP10"/>
    <mergeCell ref="A11:B11"/>
    <mergeCell ref="Y11:Z11"/>
    <mergeCell ref="AW11:AX11"/>
    <mergeCell ref="BU11:BV11"/>
    <mergeCell ref="CS11:CT11"/>
    <mergeCell ref="DQ11:DR11"/>
    <mergeCell ref="EO11:EP11"/>
    <mergeCell ref="A12:B12"/>
    <mergeCell ref="Y12:Z12"/>
    <mergeCell ref="AW12:AX12"/>
    <mergeCell ref="BU12:BV12"/>
    <mergeCell ref="CS12:CT12"/>
    <mergeCell ref="DQ12:DR12"/>
    <mergeCell ref="EO12:EP12"/>
    <mergeCell ref="A25:B25"/>
    <mergeCell ref="Y25:Z25"/>
    <mergeCell ref="AW25:AX25"/>
    <mergeCell ref="BU25:BV25"/>
    <mergeCell ref="CS25:CT25"/>
    <mergeCell ref="DQ25:DR25"/>
    <mergeCell ref="EO25:EP25"/>
    <mergeCell ref="A37:B37"/>
    <mergeCell ref="Y37:Z37"/>
    <mergeCell ref="AW37:AX37"/>
    <mergeCell ref="BU37:BV37"/>
    <mergeCell ref="CS37:CT37"/>
    <mergeCell ref="DQ37:DR37"/>
    <mergeCell ref="EO37:EP37"/>
    <mergeCell ref="A38:B38"/>
    <mergeCell ref="Y38:Z38"/>
    <mergeCell ref="AW38:AX38"/>
    <mergeCell ref="BU38:BV38"/>
    <mergeCell ref="CS38:CT38"/>
    <mergeCell ref="DQ38:DR38"/>
    <mergeCell ref="EO38:EP38"/>
    <mergeCell ref="A51:B51"/>
    <mergeCell ref="Y51:Z51"/>
    <mergeCell ref="AW51:AX51"/>
    <mergeCell ref="BU51:BV51"/>
    <mergeCell ref="CS51:CT51"/>
    <mergeCell ref="DQ51:DR51"/>
    <mergeCell ref="EO51:EP51"/>
    <mergeCell ref="A63:B63"/>
    <mergeCell ref="Y63:Z63"/>
    <mergeCell ref="AW63:AX63"/>
    <mergeCell ref="BU63:BV63"/>
    <mergeCell ref="CS63:CT63"/>
    <mergeCell ref="DQ63:DR63"/>
    <mergeCell ref="EO63:EP63"/>
    <mergeCell ref="A64:B64"/>
    <mergeCell ref="Y64:Z64"/>
    <mergeCell ref="AW64:AX64"/>
    <mergeCell ref="BU64:BV64"/>
    <mergeCell ref="CS64:CT64"/>
    <mergeCell ref="DQ64:DR64"/>
    <mergeCell ref="EO64:EP64"/>
    <mergeCell ref="A65:B65"/>
    <mergeCell ref="Y65:Z65"/>
    <mergeCell ref="AW65:AX65"/>
    <mergeCell ref="BU65:BV65"/>
    <mergeCell ref="CS65:CT65"/>
    <mergeCell ref="DQ65:DR65"/>
    <mergeCell ref="EO65:EP65"/>
    <mergeCell ref="A66:B66"/>
    <mergeCell ref="Y66:Z66"/>
    <mergeCell ref="AW66:AX66"/>
    <mergeCell ref="BU66:BV66"/>
    <mergeCell ref="CS66:CT66"/>
    <mergeCell ref="DQ66:DR66"/>
    <mergeCell ref="EO66:EP66"/>
    <mergeCell ref="A67:B67"/>
    <mergeCell ref="Y67:Z67"/>
    <mergeCell ref="AW67:AX67"/>
    <mergeCell ref="BU67:BV67"/>
    <mergeCell ref="CS67:CT67"/>
    <mergeCell ref="DQ67:DR67"/>
    <mergeCell ref="EO67:EP67"/>
    <mergeCell ref="A68:B68"/>
    <mergeCell ref="Y68:Z68"/>
    <mergeCell ref="AW68:AX68"/>
    <mergeCell ref="BU68:BV68"/>
    <mergeCell ref="CS68:CT68"/>
    <mergeCell ref="DQ68:DR68"/>
    <mergeCell ref="EO68:EP68"/>
    <mergeCell ref="A69:B69"/>
    <mergeCell ref="Y69:Z69"/>
    <mergeCell ref="AW69:AX69"/>
    <mergeCell ref="BU69:BV69"/>
    <mergeCell ref="CS69:CT69"/>
    <mergeCell ref="DQ69:DR69"/>
    <mergeCell ref="EO69:EP69"/>
    <mergeCell ref="A70:B70"/>
    <mergeCell ref="Y70:Z70"/>
    <mergeCell ref="AW70:AX70"/>
    <mergeCell ref="BU70:BV70"/>
    <mergeCell ref="CS70:CT70"/>
    <mergeCell ref="DQ70:DR70"/>
    <mergeCell ref="EO70:EP70"/>
    <mergeCell ref="A71:B71"/>
    <mergeCell ref="Y71:Z71"/>
    <mergeCell ref="AW71:AX71"/>
    <mergeCell ref="BU71:BV71"/>
    <mergeCell ref="CS71:CT71"/>
    <mergeCell ref="DQ71:DR71"/>
    <mergeCell ref="EO71:EP71"/>
    <mergeCell ref="A72:B72"/>
    <mergeCell ref="Y72:Z72"/>
    <mergeCell ref="AW72:AX72"/>
    <mergeCell ref="BU72:BV72"/>
    <mergeCell ref="CS72:CT72"/>
    <mergeCell ref="DQ72:DR72"/>
    <mergeCell ref="EO72:EP72"/>
    <mergeCell ref="A73:B73"/>
    <mergeCell ref="Y73:Z73"/>
    <mergeCell ref="AW73:AX73"/>
    <mergeCell ref="BU73:BV73"/>
    <mergeCell ref="CS73:CT73"/>
    <mergeCell ref="DQ73:DR73"/>
    <mergeCell ref="EO73:EP73"/>
    <mergeCell ref="A74:B74"/>
    <mergeCell ref="Y74:Z74"/>
    <mergeCell ref="AW74:AX74"/>
    <mergeCell ref="BU74:BV74"/>
    <mergeCell ref="CS74:CT74"/>
    <mergeCell ref="DQ74:DR74"/>
    <mergeCell ref="EO74:EP74"/>
    <mergeCell ref="A75:B75"/>
    <mergeCell ref="Y75:Z75"/>
    <mergeCell ref="AW75:AX75"/>
    <mergeCell ref="BU75:BV75"/>
    <mergeCell ref="CS75:CT75"/>
    <mergeCell ref="DQ75:DR75"/>
    <mergeCell ref="EO75:EP75"/>
    <mergeCell ref="A76:B76"/>
    <mergeCell ref="Y76:Z76"/>
    <mergeCell ref="AW76:AX76"/>
    <mergeCell ref="BU76:BV76"/>
    <mergeCell ref="CS76:CT76"/>
    <mergeCell ref="DQ76:DR76"/>
    <mergeCell ref="EO76:EP76"/>
    <mergeCell ref="A77:B77"/>
    <mergeCell ref="Y77:Z77"/>
    <mergeCell ref="AW77:AX77"/>
    <mergeCell ref="BU77:BV77"/>
    <mergeCell ref="CS77:CT77"/>
    <mergeCell ref="DQ77:DR77"/>
    <mergeCell ref="EO77:EP77"/>
    <mergeCell ref="A78:B78"/>
    <mergeCell ref="Y78:Z78"/>
    <mergeCell ref="AW78:AX78"/>
    <mergeCell ref="BU78:BV78"/>
    <mergeCell ref="CS78:CT78"/>
    <mergeCell ref="DQ78:DR78"/>
    <mergeCell ref="EO78:EP78"/>
    <mergeCell ref="A79:B79"/>
    <mergeCell ref="Y79:Z79"/>
    <mergeCell ref="AW79:AX79"/>
    <mergeCell ref="BU79:BV79"/>
    <mergeCell ref="CS79:CT79"/>
    <mergeCell ref="DQ79:DR79"/>
    <mergeCell ref="EO79:EP79"/>
    <mergeCell ref="A80:B80"/>
    <mergeCell ref="Y80:Z80"/>
    <mergeCell ref="AW80:AX80"/>
    <mergeCell ref="BU80:BV80"/>
    <mergeCell ref="CS80:CT80"/>
    <mergeCell ref="DQ80:DR80"/>
    <mergeCell ref="EO80:EP80"/>
    <mergeCell ref="A81:B81"/>
    <mergeCell ref="Y81:Z81"/>
    <mergeCell ref="AW81:AX81"/>
    <mergeCell ref="BU81:BV81"/>
    <mergeCell ref="CS81:CT81"/>
    <mergeCell ref="DQ81:DR81"/>
    <mergeCell ref="EO81:EP81"/>
    <mergeCell ref="A82:B82"/>
    <mergeCell ref="Y82:Z82"/>
    <mergeCell ref="AW82:AX82"/>
    <mergeCell ref="BU82:BV82"/>
    <mergeCell ref="CS82:CT82"/>
    <mergeCell ref="DQ82:DR82"/>
    <mergeCell ref="EO82:EP82"/>
    <mergeCell ref="A83:B83"/>
    <mergeCell ref="Y83:Z83"/>
    <mergeCell ref="AW83:AX83"/>
    <mergeCell ref="BU83:BV83"/>
    <mergeCell ref="CS83:CT83"/>
    <mergeCell ref="DQ83:DR83"/>
    <mergeCell ref="EO83:EP83"/>
    <mergeCell ref="A84:B84"/>
    <mergeCell ref="Y84:Z84"/>
    <mergeCell ref="AW84:AX84"/>
    <mergeCell ref="BU84:BV84"/>
    <mergeCell ref="CS84:CT84"/>
    <mergeCell ref="DQ84:DR84"/>
    <mergeCell ref="EO84:EP84"/>
    <mergeCell ref="A85:B85"/>
    <mergeCell ref="EO85:EP85"/>
    <mergeCell ref="A86:B86"/>
    <mergeCell ref="EO86:EP86"/>
    <mergeCell ref="A87:B87"/>
    <mergeCell ref="EO87:EP87"/>
    <mergeCell ref="A88:B88"/>
    <mergeCell ref="EO88:EP88"/>
    <mergeCell ref="A89:B89"/>
    <mergeCell ref="EO89:EP89"/>
    <mergeCell ref="A90:B90"/>
    <mergeCell ref="EO90:EP90"/>
    <mergeCell ref="A91:B91"/>
    <mergeCell ref="EO91:EP91"/>
    <mergeCell ref="A92:B92"/>
    <mergeCell ref="EO92:EP92"/>
    <mergeCell ref="A93:B93"/>
    <mergeCell ref="EO93:EP93"/>
    <mergeCell ref="A94:B94"/>
    <mergeCell ref="EO94:EP94"/>
    <mergeCell ref="A95:B95"/>
    <mergeCell ref="EO95:EP95"/>
    <mergeCell ref="A96:B96"/>
    <mergeCell ref="EO96:EP96"/>
    <mergeCell ref="A97:B97"/>
    <mergeCell ref="EO97:EP97"/>
    <mergeCell ref="A98:B98"/>
    <mergeCell ref="EO98:EP98"/>
    <mergeCell ref="A99:B99"/>
    <mergeCell ref="EO99:EP99"/>
    <mergeCell ref="A100:B100"/>
    <mergeCell ref="EO100:EP100"/>
    <mergeCell ref="A101:B101"/>
    <mergeCell ref="EO101:EP101"/>
    <mergeCell ref="A102:B102"/>
    <mergeCell ref="EO102:EP102"/>
    <mergeCell ref="A103:B103"/>
    <mergeCell ref="EO103:EP103"/>
    <mergeCell ref="A104:B104"/>
    <mergeCell ref="EO104:EP104"/>
    <mergeCell ref="A105:B105"/>
    <mergeCell ref="EO105:EP105"/>
    <mergeCell ref="A106:B106"/>
    <mergeCell ref="EO106:EP106"/>
    <mergeCell ref="A107:B107"/>
    <mergeCell ref="EO107:EP107"/>
    <mergeCell ref="A108:B108"/>
    <mergeCell ref="EO108:EP108"/>
    <mergeCell ref="A109:B109"/>
    <mergeCell ref="EO109:EP109"/>
    <mergeCell ref="A110:B110"/>
    <mergeCell ref="EO110:EP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</mergeCell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4"/>
  <sheetViews>
    <sheetView workbookViewId="0">
      <selection activeCell="AA13" sqref="AA13"/>
    </sheetView>
  </sheetViews>
  <sheetFormatPr defaultColWidth="9" defaultRowHeight="12.5"/>
  <cols>
    <col min="4" max="22" width="9" hidden="1" customWidth="1"/>
  </cols>
  <sheetData>
    <row r="1" ht="14.5" spans="1:2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4.5" spans="1:2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4.5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4.5" spans="1:2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8" spans="1:23">
      <c r="A5" s="2" t="s">
        <v>251</v>
      </c>
      <c r="B5" s="2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1"/>
      <c r="Q5" s="1"/>
      <c r="R5" s="1"/>
      <c r="S5" s="1"/>
      <c r="T5" s="1"/>
      <c r="U5" s="1"/>
      <c r="V5" s="1"/>
      <c r="W5" s="1"/>
    </row>
    <row r="6" ht="14.5" spans="1: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7.5" spans="1:23">
      <c r="A7" s="4" t="s">
        <v>287</v>
      </c>
      <c r="B7" s="4"/>
      <c r="C7" s="3"/>
      <c r="D7" s="3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5.5" spans="1:23">
      <c r="A8" s="4" t="s">
        <v>394</v>
      </c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4.5" spans="1:2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4.5" spans="1:2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5.25" spans="1:23">
      <c r="A11" s="1"/>
      <c r="B11" s="1"/>
      <c r="C11" s="6">
        <v>2000</v>
      </c>
      <c r="D11" s="6">
        <v>2001</v>
      </c>
      <c r="E11" s="6">
        <v>2002</v>
      </c>
      <c r="F11" s="6">
        <v>2003</v>
      </c>
      <c r="G11" s="6">
        <v>2004</v>
      </c>
      <c r="H11" s="6">
        <v>2005</v>
      </c>
      <c r="I11" s="6">
        <v>2006</v>
      </c>
      <c r="J11" s="6">
        <v>2007</v>
      </c>
      <c r="K11" s="6">
        <v>2008</v>
      </c>
      <c r="L11" s="6">
        <v>2009</v>
      </c>
      <c r="M11" s="6">
        <v>2010</v>
      </c>
      <c r="N11" s="6">
        <v>2011</v>
      </c>
      <c r="O11" s="6">
        <v>2012</v>
      </c>
      <c r="P11" s="6">
        <v>2013</v>
      </c>
      <c r="Q11" s="6">
        <v>2014</v>
      </c>
      <c r="R11" s="6">
        <v>2015</v>
      </c>
      <c r="S11" s="6">
        <v>2016</v>
      </c>
      <c r="T11" s="6">
        <v>2017</v>
      </c>
      <c r="U11" s="6">
        <v>2018</v>
      </c>
      <c r="V11" s="6">
        <v>2019</v>
      </c>
      <c r="W11" s="6">
        <v>2020</v>
      </c>
    </row>
    <row r="12" ht="14.5" spans="1:2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4.5" spans="1:23">
      <c r="A13" s="7"/>
      <c r="B13" s="8" t="s">
        <v>395</v>
      </c>
      <c r="C13" s="7">
        <v>0.1</v>
      </c>
      <c r="D13" s="7">
        <v>0.1</v>
      </c>
      <c r="E13" s="7">
        <v>0.1</v>
      </c>
      <c r="F13" s="7">
        <v>0.1</v>
      </c>
      <c r="G13" s="7">
        <v>0.1</v>
      </c>
      <c r="H13" s="7">
        <v>0.2</v>
      </c>
      <c r="I13" s="7">
        <v>0.2</v>
      </c>
      <c r="J13" s="7">
        <v>0.1</v>
      </c>
      <c r="K13" s="7">
        <v>0.2</v>
      </c>
      <c r="L13" s="7">
        <v>0.2</v>
      </c>
      <c r="M13" s="7">
        <v>0.3</v>
      </c>
      <c r="N13" s="7">
        <v>0.2</v>
      </c>
      <c r="O13" s="7">
        <v>0.3</v>
      </c>
      <c r="P13" s="7">
        <v>0.3</v>
      </c>
      <c r="Q13" s="7">
        <v>0.2</v>
      </c>
      <c r="R13" s="7">
        <v>0.3</v>
      </c>
      <c r="S13" s="7">
        <v>0.3</v>
      </c>
      <c r="T13" s="7">
        <v>0.3</v>
      </c>
      <c r="U13" s="7">
        <v>0.4</v>
      </c>
      <c r="V13" s="7">
        <v>0.2</v>
      </c>
      <c r="W13" s="7">
        <v>0.5</v>
      </c>
    </row>
    <row r="14" ht="14.5" spans="1:23">
      <c r="A14" s="1"/>
      <c r="B14" s="9" t="s">
        <v>396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4.5" spans="1:23">
      <c r="A15" s="1"/>
      <c r="B15" s="10" t="s">
        <v>370</v>
      </c>
      <c r="C15" s="1">
        <v>0</v>
      </c>
      <c r="D15" s="1">
        <v>0.1</v>
      </c>
      <c r="E15" s="1">
        <v>0.1</v>
      </c>
      <c r="F15" s="1">
        <v>0.1</v>
      </c>
      <c r="G15" s="1">
        <v>0</v>
      </c>
      <c r="H15" s="1">
        <v>0.1</v>
      </c>
      <c r="I15" s="1">
        <v>0.1</v>
      </c>
      <c r="J15" s="1">
        <v>0.1</v>
      </c>
      <c r="K15" s="1">
        <v>0.1</v>
      </c>
      <c r="L15" s="1">
        <v>0.1</v>
      </c>
      <c r="M15" s="1">
        <v>0.2</v>
      </c>
      <c r="N15" s="1">
        <v>0.1</v>
      </c>
      <c r="O15" s="1">
        <v>0.2</v>
      </c>
      <c r="P15" s="1">
        <v>0.1</v>
      </c>
      <c r="Q15" s="1">
        <v>0.1</v>
      </c>
      <c r="R15" s="1">
        <v>0.2</v>
      </c>
      <c r="S15" s="1">
        <v>0.1</v>
      </c>
      <c r="T15" s="1">
        <v>0.2</v>
      </c>
      <c r="U15" s="1">
        <v>0.2</v>
      </c>
      <c r="V15" s="1">
        <v>0.1</v>
      </c>
      <c r="W15" s="1">
        <v>0.2</v>
      </c>
    </row>
    <row r="16" ht="14.5" spans="1:23">
      <c r="A16" s="1"/>
      <c r="B16" s="10" t="s">
        <v>371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0.1</v>
      </c>
      <c r="I16" s="1">
        <v>0.1</v>
      </c>
      <c r="J16" s="1">
        <v>0.1</v>
      </c>
      <c r="K16" s="1">
        <v>0.1</v>
      </c>
      <c r="L16" s="1">
        <v>0.1</v>
      </c>
      <c r="M16" s="1">
        <v>0.1</v>
      </c>
      <c r="N16" s="1">
        <v>0.1</v>
      </c>
      <c r="O16" s="1">
        <v>0.1</v>
      </c>
      <c r="P16" s="1">
        <v>0.1</v>
      </c>
      <c r="Q16" s="1">
        <v>0.1</v>
      </c>
      <c r="R16" s="1">
        <v>0.1</v>
      </c>
      <c r="S16" s="1">
        <v>0.1</v>
      </c>
      <c r="T16" s="1">
        <v>0.1</v>
      </c>
      <c r="U16" s="1">
        <v>0.2</v>
      </c>
      <c r="V16" s="1">
        <v>0.1</v>
      </c>
      <c r="W16" s="1">
        <v>0.2</v>
      </c>
    </row>
    <row r="17" ht="14.5" spans="1:2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4.5" spans="1:23">
      <c r="A18" s="1"/>
      <c r="B18" s="9" t="s">
        <v>397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4.5" spans="1:23">
      <c r="A19" s="1"/>
      <c r="B19" s="10" t="s">
        <v>370</v>
      </c>
      <c r="C19" s="1">
        <v>52.6</v>
      </c>
      <c r="D19" s="1">
        <v>51.6</v>
      </c>
      <c r="E19" s="1">
        <v>56.2</v>
      </c>
      <c r="F19" s="1">
        <v>58.1</v>
      </c>
      <c r="G19" s="1">
        <v>57</v>
      </c>
      <c r="H19" s="1">
        <v>60.8</v>
      </c>
      <c r="I19" s="1">
        <v>57.2</v>
      </c>
      <c r="J19" s="1">
        <v>58.9</v>
      </c>
      <c r="K19" s="1">
        <v>60.2</v>
      </c>
      <c r="L19" s="1">
        <v>56.8</v>
      </c>
      <c r="M19" s="1">
        <v>57.7</v>
      </c>
      <c r="N19" s="1">
        <v>54.4</v>
      </c>
      <c r="O19" s="1">
        <v>53</v>
      </c>
      <c r="P19" s="1">
        <v>52.8</v>
      </c>
      <c r="Q19" s="1">
        <v>51.5</v>
      </c>
      <c r="R19" s="1">
        <v>52.1</v>
      </c>
      <c r="S19" s="1">
        <v>51.4</v>
      </c>
      <c r="T19" s="1">
        <v>50.9</v>
      </c>
      <c r="U19" s="1">
        <v>51</v>
      </c>
      <c r="V19" s="1">
        <v>51.4</v>
      </c>
      <c r="W19" s="1">
        <v>50.2</v>
      </c>
    </row>
    <row r="20" ht="14.5" spans="1:23">
      <c r="A20" s="1"/>
      <c r="B20" s="10" t="s">
        <v>371</v>
      </c>
      <c r="C20" s="1">
        <v>47.4</v>
      </c>
      <c r="D20" s="1">
        <v>48.4</v>
      </c>
      <c r="E20" s="1">
        <v>43.8</v>
      </c>
      <c r="F20" s="1">
        <v>41.9</v>
      </c>
      <c r="G20" s="1">
        <v>43</v>
      </c>
      <c r="H20" s="1">
        <v>39.2</v>
      </c>
      <c r="I20" s="1">
        <v>42.8</v>
      </c>
      <c r="J20" s="1">
        <v>41.1</v>
      </c>
      <c r="K20" s="1">
        <v>39.8</v>
      </c>
      <c r="L20" s="1">
        <v>43.2</v>
      </c>
      <c r="M20" s="1">
        <v>42.3</v>
      </c>
      <c r="N20" s="1">
        <v>45.6</v>
      </c>
      <c r="O20" s="1">
        <v>47</v>
      </c>
      <c r="P20" s="1">
        <v>47.2</v>
      </c>
      <c r="Q20" s="1">
        <v>48.5</v>
      </c>
      <c r="R20" s="1">
        <v>47.9</v>
      </c>
      <c r="S20" s="1">
        <v>48.6</v>
      </c>
      <c r="T20" s="1">
        <v>49.1</v>
      </c>
      <c r="U20" s="1">
        <v>49</v>
      </c>
      <c r="V20" s="1">
        <v>48.6</v>
      </c>
      <c r="W20" s="1">
        <v>49.8</v>
      </c>
    </row>
    <row r="21" ht="14.5" spans="1:2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4.5" spans="1:23">
      <c r="A22" s="1"/>
      <c r="B22" s="11" t="s">
        <v>295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4.5" spans="1:23">
      <c r="A23" s="1"/>
      <c r="B23" s="12" t="s">
        <v>475</v>
      </c>
      <c r="C23" s="1">
        <v>8.1</v>
      </c>
      <c r="D23" s="1">
        <v>6.6</v>
      </c>
      <c r="E23" s="1">
        <v>7.6</v>
      </c>
      <c r="F23" s="1">
        <v>10.1</v>
      </c>
      <c r="G23" s="1">
        <v>10.3</v>
      </c>
      <c r="H23" s="1">
        <v>11</v>
      </c>
      <c r="I23" s="1">
        <v>11.7</v>
      </c>
      <c r="J23" s="1">
        <v>13.7</v>
      </c>
      <c r="K23" s="1">
        <v>14.6</v>
      </c>
      <c r="L23" s="1">
        <v>14.8</v>
      </c>
      <c r="M23" s="1">
        <v>17</v>
      </c>
      <c r="N23" s="1">
        <v>16.3</v>
      </c>
      <c r="O23" s="1">
        <v>17.7</v>
      </c>
      <c r="P23" s="1">
        <v>19</v>
      </c>
      <c r="Q23" s="1">
        <v>20.1</v>
      </c>
      <c r="R23" s="1">
        <v>16.7</v>
      </c>
      <c r="S23" s="1">
        <v>22.8</v>
      </c>
      <c r="T23" s="1">
        <v>24</v>
      </c>
      <c r="U23" s="1">
        <v>25.2</v>
      </c>
      <c r="V23" s="1">
        <v>26.4</v>
      </c>
      <c r="W23" s="1">
        <v>27.7</v>
      </c>
    </row>
    <row r="24" ht="14.5" spans="1:2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4.5" spans="1:23">
      <c r="A25" s="7"/>
      <c r="B25" s="11" t="s">
        <v>476</v>
      </c>
      <c r="C25" s="7">
        <v>7.8</v>
      </c>
      <c r="D25" s="7">
        <v>14.9</v>
      </c>
      <c r="E25" s="7">
        <v>12</v>
      </c>
      <c r="F25" s="7">
        <v>11.2</v>
      </c>
      <c r="G25" s="7">
        <v>8.3</v>
      </c>
      <c r="H25" s="7">
        <v>14.2</v>
      </c>
      <c r="I25" s="7">
        <v>13.5</v>
      </c>
      <c r="J25" s="7">
        <v>10.8</v>
      </c>
      <c r="K25" s="7">
        <v>13.4</v>
      </c>
      <c r="L25" s="7">
        <v>13.4</v>
      </c>
      <c r="M25" s="7">
        <v>16.7</v>
      </c>
      <c r="N25" s="7">
        <v>9.9</v>
      </c>
      <c r="O25" s="7">
        <v>16.7</v>
      </c>
      <c r="P25" s="7">
        <v>14.8</v>
      </c>
      <c r="Q25" s="7">
        <v>12.4</v>
      </c>
      <c r="R25" s="7">
        <v>17.6</v>
      </c>
      <c r="S25" s="7">
        <v>12.6</v>
      </c>
      <c r="T25" s="7">
        <v>12.5</v>
      </c>
      <c r="U25" s="7">
        <v>16.1</v>
      </c>
      <c r="V25" s="7">
        <v>9.4</v>
      </c>
      <c r="W25" s="7">
        <v>16.9</v>
      </c>
    </row>
    <row r="26" ht="14.5" spans="1:2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4.5" spans="1:2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48" spans="1:23">
      <c r="A28" s="7"/>
      <c r="B28" s="13" t="s">
        <v>400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</row>
    <row r="29" ht="14.5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4.5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3" spans="1:23">
      <c r="A31" s="7"/>
      <c r="B31" s="8" t="s">
        <v>401</v>
      </c>
      <c r="C31" s="7">
        <v>0.99</v>
      </c>
      <c r="D31" s="7">
        <v>1.63</v>
      </c>
      <c r="E31" s="7">
        <v>1.34</v>
      </c>
      <c r="F31" s="7">
        <v>1.59</v>
      </c>
      <c r="G31" s="7">
        <v>1.17</v>
      </c>
      <c r="H31" s="7">
        <v>1.7</v>
      </c>
      <c r="I31" s="7">
        <v>1.39</v>
      </c>
      <c r="J31" s="7">
        <v>1.1</v>
      </c>
      <c r="K31" s="7">
        <v>1.66</v>
      </c>
      <c r="L31" s="7">
        <v>1.6</v>
      </c>
      <c r="M31" s="7">
        <v>2.2</v>
      </c>
      <c r="N31" s="7">
        <v>1.22</v>
      </c>
      <c r="O31" s="7">
        <v>2.24</v>
      </c>
      <c r="P31" s="7">
        <v>2.03</v>
      </c>
      <c r="Q31" s="7">
        <v>1.92</v>
      </c>
      <c r="R31" s="7">
        <v>1.98</v>
      </c>
      <c r="S31" s="7">
        <v>2.03</v>
      </c>
      <c r="T31" s="7">
        <v>1.99</v>
      </c>
      <c r="U31" s="7">
        <v>2.78</v>
      </c>
      <c r="V31" s="7">
        <v>1.68</v>
      </c>
      <c r="W31" s="7">
        <v>2.73</v>
      </c>
    </row>
    <row r="32" ht="14.5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4.5" spans="1:23">
      <c r="A33" s="15" t="s">
        <v>304</v>
      </c>
      <c r="B33" s="1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4.5" spans="1:23">
      <c r="A34" s="15" t="s">
        <v>402</v>
      </c>
      <c r="B34" s="1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</sheetData>
  <mergeCells count="22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7:B17"/>
    <mergeCell ref="A21:B21"/>
    <mergeCell ref="A24:B24"/>
    <mergeCell ref="A26:B26"/>
    <mergeCell ref="A27:B27"/>
    <mergeCell ref="A29:B29"/>
    <mergeCell ref="A30:B30"/>
    <mergeCell ref="A32:B32"/>
    <mergeCell ref="A33:B33"/>
    <mergeCell ref="A34:B3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37</vt:i4>
      </vt:variant>
    </vt:vector>
  </HeadingPairs>
  <TitlesOfParts>
    <vt:vector size="37" baseType="lpstr">
      <vt:lpstr>Comm_FIProcess</vt:lpstr>
      <vt:lpstr>Tech_Fuel</vt:lpstr>
      <vt:lpstr>EMI</vt:lpstr>
      <vt:lpstr>TechHeat-RES-SD</vt:lpstr>
      <vt:lpstr>attached_DetachedHeatingStock</vt:lpstr>
      <vt:lpstr>attached_heating_EFF</vt:lpstr>
      <vt:lpstr>attached_space_heating_byenergy</vt:lpstr>
      <vt:lpstr>attached_space_heating_byendtyp</vt:lpstr>
      <vt:lpstr>TechHeat-RES-SA</vt:lpstr>
      <vt:lpstr>attached_AttachedHeatingStock</vt:lpstr>
      <vt:lpstr>TechHeat-RES-AP</vt:lpstr>
      <vt:lpstr>attached_ApartmentHeatingStock</vt:lpstr>
      <vt:lpstr>TechHeat-RES-MOB</vt:lpstr>
      <vt:lpstr>attached_MobileHeatingStock</vt:lpstr>
      <vt:lpstr>Demand</vt:lpstr>
      <vt:lpstr>TechCooling-RES</vt:lpstr>
      <vt:lpstr>attached_CoolingStock</vt:lpstr>
      <vt:lpstr>attached_HousingStock</vt:lpstr>
      <vt:lpstr>attached_coolingsecuse</vt:lpstr>
      <vt:lpstr>NOUSE--Allstock</vt:lpstr>
      <vt:lpstr>TechWatHea-SingleDetached-RES</vt:lpstr>
      <vt:lpstr>TechWatHea-SingleAttached</vt:lpstr>
      <vt:lpstr>TechWatHea-Appartment</vt:lpstr>
      <vt:lpstr>TechWatHea-MobileHome</vt:lpstr>
      <vt:lpstr>attached_DetachedAttachWatStock</vt:lpstr>
      <vt:lpstr>attached_ApaMobWatStock</vt:lpstr>
      <vt:lpstr>attached_WatHeaEnergyUse</vt:lpstr>
      <vt:lpstr>attached_WatHeaSecEneUse</vt:lpstr>
      <vt:lpstr>Tech-Appliance</vt:lpstr>
      <vt:lpstr>attached_ApplianceConsume</vt:lpstr>
      <vt:lpstr>attached_ApplianceStock</vt:lpstr>
      <vt:lpstr>TechLighting</vt:lpstr>
      <vt:lpstr>attached_lighting</vt:lpstr>
      <vt:lpstr>NO-USE-Dwelling_stock</vt:lpstr>
      <vt:lpstr>attached_Detached_Attached</vt:lpstr>
      <vt:lpstr>attached_Apar_Mobile</vt:lpstr>
      <vt:lpstr>attached_space_cooling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xli9</cp:lastModifiedBy>
  <dcterms:created xsi:type="dcterms:W3CDTF">2000-12-13T15:53:00Z</dcterms:created>
  <cp:lastPrinted>2004-11-16T14:57:00Z</cp:lastPrinted>
  <dcterms:modified xsi:type="dcterms:W3CDTF">2024-06-08T16:01:16Z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595638479749120</vt:r8>
  </property>
  <property fmtid="{D5CDD505-2E9C-101B-9397-08002B2CF9AE}" pid="3" name="ICV">
    <vt:lpwstr>E8391D2FAB04465EB2F5D0DECDE5C4F7_12</vt:lpwstr>
  </property>
  <property fmtid="{D5CDD505-2E9C-101B-9397-08002B2CF9AE}" pid="4" name="KSOProductBuildVer">
    <vt:lpwstr>1033-12.2.0.16909</vt:lpwstr>
  </property>
</Properties>
</file>